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D881B5A0-D68F-4EE6-866A-0CE3FF9894A1}" xr6:coauthVersionLast="47" xr6:coauthVersionMax="47" xr10:uidLastSave="{00000000-0000-0000-0000-000000000000}"/>
  <bookViews>
    <workbookView xWindow="-120" yWindow="-120" windowWidth="20730" windowHeight="11160" firstSheet="1" activeTab="1" xr2:uid="{9E43CFE7-7B28-496C-83C0-D6006F05F97B}"/>
  </bookViews>
  <sheets>
    <sheet name="Combo Dashboard-info" sheetId="15" state="hidden" r:id="rId1"/>
    <sheet name="Combo Dashboard" sheetId="16" r:id="rId2"/>
    <sheet name="Strategy Dashboard" sheetId="1" r:id="rId3"/>
    <sheet name="Sheet1" sheetId="5" state="hidden" r:id="rId4"/>
    <sheet name="Strategy1-Old" sheetId="2" state="hidden" r:id="rId5"/>
    <sheet name="Strategy-Rule" sheetId="3" state="hidden" r:id="rId6"/>
    <sheet name="General" sheetId="17" r:id="rId7"/>
    <sheet name="Strategy 1 | PD-TG" sheetId="4" r:id="rId8"/>
    <sheet name="Strategy 2 | PD-FE" sheetId="6" r:id="rId9"/>
    <sheet name="Strategy 3 | M1-TG" sheetId="7" r:id="rId10"/>
    <sheet name="Strategy 4 | HP-FE" sheetId="8" r:id="rId11"/>
    <sheet name="Strategy 5 | M1-FE" sheetId="9" r:id="rId12"/>
    <sheet name="Strategy 6 | PD-M1" sheetId="10" r:id="rId13"/>
    <sheet name="Strategy 7 | TG-FE" sheetId="11" r:id="rId14"/>
    <sheet name="Strategy 8 | M1-WB" sheetId="12" r:id="rId15"/>
    <sheet name="Strategy 9 | HP-M1" sheetId="13" r:id="rId16"/>
    <sheet name="Strategy 10 | OP-OB" sheetId="14" r:id="rId17"/>
  </sheets>
  <definedNames>
    <definedName name="_xlnm._FilterDatabase" localSheetId="1" hidden="1">'Combo Dashboard'!$A$4:$AF$104</definedName>
    <definedName name="_xlnm._FilterDatabase" localSheetId="2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4" i="14" l="1"/>
  <c r="BQ4" i="14"/>
  <c r="BP5" i="14"/>
  <c r="BQ5" i="14"/>
  <c r="BP6" i="14"/>
  <c r="BQ6" i="14"/>
  <c r="BP7" i="14"/>
  <c r="U11" i="14" s="1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U25" i="14" s="1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12" i="14"/>
  <c r="U14" i="14"/>
  <c r="U15" i="14"/>
  <c r="U17" i="14"/>
  <c r="U18" i="14"/>
  <c r="U19" i="14"/>
  <c r="U23" i="14"/>
  <c r="U26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9" i="14"/>
  <c r="U8" i="14"/>
  <c r="U7" i="14"/>
  <c r="U6" i="14"/>
  <c r="U5" i="14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0" i="13"/>
  <c r="U9" i="13"/>
  <c r="U8" i="13"/>
  <c r="U7" i="13"/>
  <c r="U6" i="13"/>
  <c r="U5" i="13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0" i="12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U11" i="11" s="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U18" i="11" s="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U26" i="11" s="1"/>
  <c r="BP68" i="11"/>
  <c r="BQ68" i="11"/>
  <c r="BP69" i="11"/>
  <c r="BQ69" i="11"/>
  <c r="BP70" i="11"/>
  <c r="BQ70" i="11"/>
  <c r="BP71" i="11"/>
  <c r="BQ71" i="11"/>
  <c r="U27" i="11" s="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U21" i="11" s="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12" i="11"/>
  <c r="U13" i="11"/>
  <c r="U14" i="11"/>
  <c r="U15" i="11"/>
  <c r="U16" i="11"/>
  <c r="U17" i="11"/>
  <c r="U19" i="11"/>
  <c r="U20" i="11"/>
  <c r="U22" i="11"/>
  <c r="U23" i="11"/>
  <c r="U24" i="11"/>
  <c r="U25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0" i="11"/>
  <c r="U9" i="11"/>
  <c r="U8" i="11"/>
  <c r="U7" i="11"/>
  <c r="U6" i="11"/>
  <c r="U5" i="11"/>
  <c r="BP4" i="10"/>
  <c r="BQ4" i="10"/>
  <c r="BP5" i="10"/>
  <c r="BQ5" i="10"/>
  <c r="BP6" i="10"/>
  <c r="U11" i="10" s="1"/>
  <c r="BQ6" i="10"/>
  <c r="BP7" i="10"/>
  <c r="U27" i="10" s="1"/>
  <c r="BQ7" i="10"/>
  <c r="BP8" i="10"/>
  <c r="BQ8" i="10"/>
  <c r="BP9" i="10"/>
  <c r="BQ9" i="10"/>
  <c r="BP10" i="10"/>
  <c r="BQ10" i="10"/>
  <c r="BP11" i="10"/>
  <c r="U21" i="10" s="1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12" i="10" s="1"/>
  <c r="U13" i="10"/>
  <c r="U15" i="10"/>
  <c r="U22" i="10"/>
  <c r="U24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U11" i="9" s="1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U17" i="9" s="1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U25" i="9" s="1"/>
  <c r="BP55" i="9"/>
  <c r="BQ55" i="9"/>
  <c r="U26" i="9" s="1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U27" i="9" s="1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20" i="9" s="1"/>
  <c r="U12" i="9"/>
  <c r="U14" i="9"/>
  <c r="U15" i="9"/>
  <c r="U16" i="9"/>
  <c r="U18" i="9"/>
  <c r="U19" i="9"/>
  <c r="U21" i="9"/>
  <c r="U23" i="9"/>
  <c r="U24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0" i="9"/>
  <c r="U9" i="9"/>
  <c r="U8" i="9"/>
  <c r="U7" i="9"/>
  <c r="U6" i="9"/>
  <c r="U5" i="9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0" i="8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0" i="7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U25" i="6" s="1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12" i="6"/>
  <c r="U14" i="6"/>
  <c r="U15" i="6"/>
  <c r="U16" i="6"/>
  <c r="U17" i="6"/>
  <c r="U18" i="6"/>
  <c r="U19" i="6"/>
  <c r="U23" i="6"/>
  <c r="U24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9" i="6"/>
  <c r="U8" i="6"/>
  <c r="U7" i="6"/>
  <c r="U6" i="6"/>
  <c r="U5" i="6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0" i="4"/>
  <c r="U9" i="4"/>
  <c r="U8" i="4"/>
  <c r="U7" i="4"/>
  <c r="U6" i="4"/>
  <c r="U5" i="4"/>
  <c r="U24" i="14" l="1"/>
  <c r="U16" i="14"/>
  <c r="U10" i="14"/>
  <c r="U22" i="14"/>
  <c r="U21" i="14"/>
  <c r="U13" i="14"/>
  <c r="U28" i="14"/>
  <c r="U20" i="14"/>
  <c r="U27" i="14"/>
  <c r="U10" i="10"/>
  <c r="U18" i="10"/>
  <c r="U19" i="10"/>
  <c r="U14" i="10"/>
  <c r="U26" i="10"/>
  <c r="U25" i="10"/>
  <c r="U17" i="10"/>
  <c r="U16" i="10"/>
  <c r="U23" i="10"/>
  <c r="U28" i="10"/>
  <c r="U20" i="10"/>
  <c r="U28" i="9"/>
  <c r="U22" i="9"/>
  <c r="U13" i="9"/>
  <c r="U10" i="6"/>
  <c r="U22" i="6"/>
  <c r="U21" i="6"/>
  <c r="U13" i="6"/>
  <c r="U28" i="6"/>
  <c r="U20" i="6"/>
  <c r="U27" i="6"/>
  <c r="U11" i="6"/>
  <c r="U26" i="6"/>
  <c r="BD12" i="13"/>
  <c r="BD11" i="13"/>
  <c r="BB11" i="13"/>
  <c r="BB10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BD12" i="12"/>
  <c r="BD11" i="12"/>
  <c r="BB11" i="12"/>
  <c r="BB10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D12" i="11"/>
  <c r="BD11" i="11"/>
  <c r="BB11" i="11"/>
  <c r="BB10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D12" i="10"/>
  <c r="BD11" i="10"/>
  <c r="BB11" i="10"/>
  <c r="BB10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BD12" i="9"/>
  <c r="BD11" i="9"/>
  <c r="BB11" i="9"/>
  <c r="BB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BB11" i="8"/>
  <c r="BD11" i="8"/>
  <c r="BB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D12" i="7"/>
  <c r="BD11" i="7"/>
  <c r="BB11" i="7"/>
  <c r="BB10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BD12" i="6"/>
  <c r="BD11" i="6"/>
  <c r="BB11" i="6"/>
  <c r="BB10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0" i="1"/>
  <c r="N11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0" i="4"/>
  <c r="BB10" i="4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AV6" i="1" l="1"/>
  <c r="AW6" i="1"/>
  <c r="AX6" i="1"/>
  <c r="AY6" i="1"/>
  <c r="AZ6" i="1"/>
  <c r="BA6" i="1"/>
  <c r="AV7" i="1"/>
  <c r="AW7" i="1"/>
  <c r="AX7" i="1"/>
  <c r="AY7" i="1"/>
  <c r="AZ7" i="1"/>
  <c r="BA7" i="1"/>
  <c r="AV8" i="1"/>
  <c r="AW8" i="1"/>
  <c r="AX8" i="1"/>
  <c r="AY8" i="1"/>
  <c r="AZ8" i="1"/>
  <c r="BA8" i="1"/>
  <c r="AV9" i="1"/>
  <c r="AW9" i="1"/>
  <c r="AX9" i="1"/>
  <c r="AY9" i="1"/>
  <c r="AZ9" i="1"/>
  <c r="BA9" i="1"/>
  <c r="AV10" i="1"/>
  <c r="AW10" i="1"/>
  <c r="AV11" i="1"/>
  <c r="AW11" i="1"/>
  <c r="AV12" i="1"/>
  <c r="AW12" i="1"/>
  <c r="AV13" i="1"/>
  <c r="AW13" i="1"/>
  <c r="AV14" i="1"/>
  <c r="AW14" i="1"/>
  <c r="AW16" i="1"/>
  <c r="AW17" i="1"/>
  <c r="AW18" i="1"/>
  <c r="AW19" i="1"/>
  <c r="AW21" i="1"/>
  <c r="AW22" i="1"/>
  <c r="AW23" i="1"/>
  <c r="AW24" i="1"/>
  <c r="AW26" i="1"/>
  <c r="AW27" i="1"/>
  <c r="AW28" i="1"/>
  <c r="AW29" i="1"/>
  <c r="AY30" i="1"/>
  <c r="AZ30" i="1"/>
  <c r="BA30" i="1"/>
  <c r="AW31" i="1"/>
  <c r="AY31" i="1"/>
  <c r="AZ31" i="1"/>
  <c r="BA31" i="1"/>
  <c r="AW32" i="1"/>
  <c r="AY32" i="1"/>
  <c r="AZ32" i="1"/>
  <c r="BA32" i="1"/>
  <c r="AW33" i="1"/>
  <c r="AY33" i="1"/>
  <c r="AZ33" i="1"/>
  <c r="BA33" i="1"/>
  <c r="AW34" i="1"/>
  <c r="AY34" i="1"/>
  <c r="AZ34" i="1"/>
  <c r="BA34" i="1"/>
  <c r="AY35" i="1"/>
  <c r="AZ35" i="1"/>
  <c r="BA35" i="1"/>
  <c r="AW36" i="1"/>
  <c r="AY36" i="1"/>
  <c r="AZ36" i="1"/>
  <c r="BA36" i="1"/>
  <c r="AW37" i="1"/>
  <c r="AY37" i="1"/>
  <c r="AZ37" i="1"/>
  <c r="BA37" i="1"/>
  <c r="AW38" i="1"/>
  <c r="AY38" i="1"/>
  <c r="AZ38" i="1"/>
  <c r="BA38" i="1"/>
  <c r="AW39" i="1"/>
  <c r="AY39" i="1"/>
  <c r="AZ39" i="1"/>
  <c r="BA39" i="1"/>
  <c r="AY40" i="1"/>
  <c r="AZ40" i="1"/>
  <c r="BA40" i="1"/>
  <c r="AW41" i="1"/>
  <c r="AY41" i="1"/>
  <c r="AZ41" i="1"/>
  <c r="BA41" i="1"/>
  <c r="AW42" i="1"/>
  <c r="AY42" i="1"/>
  <c r="AZ42" i="1"/>
  <c r="BA42" i="1"/>
  <c r="AW43" i="1"/>
  <c r="AY43" i="1"/>
  <c r="AZ43" i="1"/>
  <c r="BA43" i="1"/>
  <c r="AW44" i="1"/>
  <c r="AY44" i="1"/>
  <c r="AZ44" i="1"/>
  <c r="BA44" i="1"/>
  <c r="AY45" i="1"/>
  <c r="AZ45" i="1"/>
  <c r="BA45" i="1"/>
  <c r="AW46" i="1"/>
  <c r="AY46" i="1"/>
  <c r="AZ46" i="1"/>
  <c r="BA46" i="1"/>
  <c r="AW47" i="1"/>
  <c r="AY47" i="1"/>
  <c r="AZ47" i="1"/>
  <c r="BA47" i="1"/>
  <c r="AW48" i="1"/>
  <c r="AY48" i="1"/>
  <c r="AZ48" i="1"/>
  <c r="BA48" i="1"/>
  <c r="AW49" i="1"/>
  <c r="AY49" i="1"/>
  <c r="AZ49" i="1"/>
  <c r="BA49" i="1"/>
  <c r="AY50" i="1"/>
  <c r="AZ50" i="1"/>
  <c r="BA50" i="1"/>
  <c r="AW51" i="1"/>
  <c r="AY51" i="1"/>
  <c r="AZ51" i="1"/>
  <c r="BA51" i="1"/>
  <c r="AW52" i="1"/>
  <c r="AY52" i="1"/>
  <c r="AZ52" i="1"/>
  <c r="BA52" i="1"/>
  <c r="AW53" i="1"/>
  <c r="AY53" i="1"/>
  <c r="AZ53" i="1"/>
  <c r="BA53" i="1"/>
  <c r="AW54" i="1"/>
  <c r="AY54" i="1"/>
  <c r="AZ54" i="1"/>
  <c r="BA54" i="1"/>
  <c r="AY55" i="1"/>
  <c r="AZ55" i="1"/>
  <c r="BA55" i="1"/>
  <c r="AW56" i="1"/>
  <c r="AY56" i="1"/>
  <c r="AZ56" i="1"/>
  <c r="BA56" i="1"/>
  <c r="AW57" i="1"/>
  <c r="AY57" i="1"/>
  <c r="AZ57" i="1"/>
  <c r="BA57" i="1"/>
  <c r="AW58" i="1"/>
  <c r="AY58" i="1"/>
  <c r="AZ58" i="1"/>
  <c r="BA58" i="1"/>
  <c r="AW59" i="1"/>
  <c r="AY59" i="1"/>
  <c r="AZ59" i="1"/>
  <c r="BA59" i="1"/>
  <c r="AY60" i="1"/>
  <c r="AZ60" i="1"/>
  <c r="BA60" i="1"/>
  <c r="AW61" i="1"/>
  <c r="AY61" i="1"/>
  <c r="AZ61" i="1"/>
  <c r="BA61" i="1"/>
  <c r="AW62" i="1"/>
  <c r="AY62" i="1"/>
  <c r="AZ62" i="1"/>
  <c r="BA62" i="1"/>
  <c r="AW63" i="1"/>
  <c r="AY63" i="1"/>
  <c r="AZ63" i="1"/>
  <c r="BA63" i="1"/>
  <c r="AW64" i="1"/>
  <c r="AY64" i="1"/>
  <c r="AZ64" i="1"/>
  <c r="BA64" i="1"/>
  <c r="AY65" i="1"/>
  <c r="AZ65" i="1"/>
  <c r="BA65" i="1"/>
  <c r="AW66" i="1"/>
  <c r="AY66" i="1"/>
  <c r="AZ66" i="1"/>
  <c r="BA66" i="1"/>
  <c r="AW67" i="1"/>
  <c r="AY67" i="1"/>
  <c r="AZ67" i="1"/>
  <c r="BA67" i="1"/>
  <c r="AW68" i="1"/>
  <c r="AY68" i="1"/>
  <c r="AZ68" i="1"/>
  <c r="BA68" i="1"/>
  <c r="AW69" i="1"/>
  <c r="AY69" i="1"/>
  <c r="AZ69" i="1"/>
  <c r="BA69" i="1"/>
  <c r="AY70" i="1"/>
  <c r="AZ70" i="1"/>
  <c r="BA70" i="1"/>
  <c r="AW71" i="1"/>
  <c r="AY71" i="1"/>
  <c r="AZ71" i="1"/>
  <c r="BA71" i="1"/>
  <c r="AW72" i="1"/>
  <c r="AY72" i="1"/>
  <c r="AZ72" i="1"/>
  <c r="BA72" i="1"/>
  <c r="AW73" i="1"/>
  <c r="AY73" i="1"/>
  <c r="AZ73" i="1"/>
  <c r="BA73" i="1"/>
  <c r="AW74" i="1"/>
  <c r="AY74" i="1"/>
  <c r="AZ74" i="1"/>
  <c r="BA74" i="1"/>
  <c r="AY75" i="1"/>
  <c r="AZ75" i="1"/>
  <c r="BA75" i="1"/>
  <c r="AW76" i="1"/>
  <c r="AY76" i="1"/>
  <c r="AZ76" i="1"/>
  <c r="BA76" i="1"/>
  <c r="AW77" i="1"/>
  <c r="AY77" i="1"/>
  <c r="AZ77" i="1"/>
  <c r="BA77" i="1"/>
  <c r="AW78" i="1"/>
  <c r="AY78" i="1"/>
  <c r="AZ78" i="1"/>
  <c r="BA78" i="1"/>
  <c r="AW79" i="1"/>
  <c r="AY79" i="1"/>
  <c r="AZ79" i="1"/>
  <c r="BA79" i="1"/>
  <c r="AY80" i="1"/>
  <c r="AZ80" i="1"/>
  <c r="BA80" i="1"/>
  <c r="AW81" i="1"/>
  <c r="AY81" i="1"/>
  <c r="AZ81" i="1"/>
  <c r="BA81" i="1"/>
  <c r="AW82" i="1"/>
  <c r="AY82" i="1"/>
  <c r="AZ82" i="1"/>
  <c r="BA82" i="1"/>
  <c r="AW83" i="1"/>
  <c r="AY83" i="1"/>
  <c r="AZ83" i="1"/>
  <c r="BA83" i="1"/>
  <c r="AW84" i="1"/>
  <c r="AY84" i="1"/>
  <c r="AZ84" i="1"/>
  <c r="BA84" i="1"/>
  <c r="AY85" i="1"/>
  <c r="AZ85" i="1"/>
  <c r="BA85" i="1"/>
  <c r="AW86" i="1"/>
  <c r="AY86" i="1"/>
  <c r="AZ86" i="1"/>
  <c r="BA86" i="1"/>
  <c r="AW87" i="1"/>
  <c r="AY87" i="1"/>
  <c r="AZ87" i="1"/>
  <c r="BA87" i="1"/>
  <c r="AW88" i="1"/>
  <c r="AY88" i="1"/>
  <c r="AZ88" i="1"/>
  <c r="BA88" i="1"/>
  <c r="AW89" i="1"/>
  <c r="AY89" i="1"/>
  <c r="AZ89" i="1"/>
  <c r="BA89" i="1"/>
  <c r="AY90" i="1"/>
  <c r="AZ90" i="1"/>
  <c r="BA90" i="1"/>
  <c r="AW91" i="1"/>
  <c r="AY91" i="1"/>
  <c r="AZ91" i="1"/>
  <c r="BA91" i="1"/>
  <c r="AW92" i="1"/>
  <c r="AY92" i="1"/>
  <c r="AZ92" i="1"/>
  <c r="BA92" i="1"/>
  <c r="AW93" i="1"/>
  <c r="AY93" i="1"/>
  <c r="AZ93" i="1"/>
  <c r="BA93" i="1"/>
  <c r="AW94" i="1"/>
  <c r="AY94" i="1"/>
  <c r="AZ94" i="1"/>
  <c r="BA94" i="1"/>
  <c r="AY95" i="1"/>
  <c r="AZ95" i="1"/>
  <c r="BA95" i="1"/>
  <c r="AW96" i="1"/>
  <c r="AY96" i="1"/>
  <c r="AZ96" i="1"/>
  <c r="BA96" i="1"/>
  <c r="AW97" i="1"/>
  <c r="AY97" i="1"/>
  <c r="AZ97" i="1"/>
  <c r="BA97" i="1"/>
  <c r="AW98" i="1"/>
  <c r="AY98" i="1"/>
  <c r="AZ98" i="1"/>
  <c r="BA98" i="1"/>
  <c r="AW99" i="1"/>
  <c r="AY99" i="1"/>
  <c r="AZ99" i="1"/>
  <c r="BA99" i="1"/>
  <c r="AV100" i="1"/>
  <c r="AW100" i="1"/>
  <c r="AY100" i="1"/>
  <c r="AZ100" i="1"/>
  <c r="BA100" i="1"/>
  <c r="AV101" i="1"/>
  <c r="AW101" i="1"/>
  <c r="AY101" i="1"/>
  <c r="AZ101" i="1"/>
  <c r="BA101" i="1"/>
  <c r="AV102" i="1"/>
  <c r="AW102" i="1"/>
  <c r="AY102" i="1"/>
  <c r="AZ102" i="1"/>
  <c r="BA102" i="1"/>
  <c r="AV103" i="1"/>
  <c r="AW103" i="1"/>
  <c r="AY103" i="1"/>
  <c r="AZ103" i="1"/>
  <c r="BA103" i="1"/>
  <c r="AW104" i="1"/>
  <c r="AY104" i="1"/>
  <c r="AZ104" i="1"/>
  <c r="BA104" i="1"/>
  <c r="AV105" i="1"/>
  <c r="AW105" i="1"/>
  <c r="AY105" i="1"/>
  <c r="AZ105" i="1"/>
  <c r="BA105" i="1"/>
  <c r="AV106" i="1"/>
  <c r="AW106" i="1"/>
  <c r="AY106" i="1"/>
  <c r="AZ106" i="1"/>
  <c r="BA106" i="1"/>
  <c r="AV107" i="1"/>
  <c r="AW107" i="1"/>
  <c r="AY107" i="1"/>
  <c r="AZ107" i="1"/>
  <c r="BA107" i="1"/>
  <c r="AV108" i="1"/>
  <c r="AW108" i="1"/>
  <c r="AY108" i="1"/>
  <c r="AZ108" i="1"/>
  <c r="BA108" i="1"/>
  <c r="AW109" i="1"/>
  <c r="AY109" i="1"/>
  <c r="AZ109" i="1"/>
  <c r="BA109" i="1"/>
  <c r="BA5" i="1"/>
  <c r="AZ5" i="1"/>
  <c r="AY5" i="1"/>
  <c r="AX5" i="1"/>
  <c r="AW5" i="1"/>
  <c r="AV5" i="1"/>
  <c r="BB10" i="14"/>
  <c r="AJ30" i="16" l="1"/>
  <c r="AK30" i="16"/>
  <c r="AL30" i="16"/>
  <c r="AJ31" i="16"/>
  <c r="AK31" i="16"/>
  <c r="AL31" i="16"/>
  <c r="AJ32" i="16"/>
  <c r="AK32" i="16"/>
  <c r="AL32" i="16"/>
  <c r="AJ33" i="16"/>
  <c r="AK33" i="16"/>
  <c r="AL33" i="16"/>
  <c r="AJ34" i="16"/>
  <c r="AK34" i="16"/>
  <c r="AL34" i="16"/>
  <c r="AJ35" i="16"/>
  <c r="AK35" i="16"/>
  <c r="AL35" i="16"/>
  <c r="AJ36" i="16"/>
  <c r="AK36" i="16"/>
  <c r="AL36" i="16"/>
  <c r="AJ37" i="16"/>
  <c r="AK37" i="16"/>
  <c r="AL37" i="16"/>
  <c r="AJ38" i="16"/>
  <c r="AK38" i="16"/>
  <c r="AL38" i="16"/>
  <c r="AJ39" i="16"/>
  <c r="AK39" i="16"/>
  <c r="AL39" i="16"/>
  <c r="AJ40" i="16"/>
  <c r="AK40" i="16"/>
  <c r="AL40" i="16"/>
  <c r="AJ41" i="16"/>
  <c r="AK41" i="16"/>
  <c r="AL41" i="16"/>
  <c r="AJ42" i="16"/>
  <c r="AK42" i="16"/>
  <c r="AL42" i="16"/>
  <c r="AJ43" i="16"/>
  <c r="AK43" i="16"/>
  <c r="AL43" i="16"/>
  <c r="AJ44" i="16"/>
  <c r="AK44" i="16"/>
  <c r="AL44" i="16"/>
  <c r="AJ45" i="16"/>
  <c r="AK45" i="16"/>
  <c r="AL45" i="16"/>
  <c r="AJ46" i="16"/>
  <c r="AK46" i="16"/>
  <c r="AL46" i="16"/>
  <c r="AJ47" i="16"/>
  <c r="AK47" i="16"/>
  <c r="AL47" i="16"/>
  <c r="AJ48" i="16"/>
  <c r="AK48" i="16"/>
  <c r="AL48" i="16"/>
  <c r="AJ49" i="16"/>
  <c r="AK49" i="16"/>
  <c r="AL49" i="16"/>
  <c r="AJ50" i="16"/>
  <c r="AK50" i="16"/>
  <c r="AL50" i="16"/>
  <c r="AJ51" i="16"/>
  <c r="AK51" i="16"/>
  <c r="AL51" i="16"/>
  <c r="AJ52" i="16"/>
  <c r="AK52" i="16"/>
  <c r="AL52" i="16"/>
  <c r="AJ53" i="16"/>
  <c r="AK53" i="16"/>
  <c r="AL53" i="16"/>
  <c r="AJ54" i="16"/>
  <c r="AK54" i="16"/>
  <c r="AL54" i="16"/>
  <c r="AJ55" i="16"/>
  <c r="AK55" i="16"/>
  <c r="AL55" i="16"/>
  <c r="AJ56" i="16"/>
  <c r="AK56" i="16"/>
  <c r="AL56" i="16"/>
  <c r="AJ57" i="16"/>
  <c r="AK57" i="16"/>
  <c r="AL57" i="16"/>
  <c r="AJ58" i="16"/>
  <c r="AK58" i="16"/>
  <c r="AL58" i="16"/>
  <c r="AJ59" i="16"/>
  <c r="AK59" i="16"/>
  <c r="AL59" i="16"/>
  <c r="AJ60" i="16"/>
  <c r="AK60" i="16"/>
  <c r="AL60" i="16"/>
  <c r="AJ61" i="16"/>
  <c r="AK61" i="16"/>
  <c r="AL61" i="16"/>
  <c r="AJ62" i="16"/>
  <c r="AK62" i="16"/>
  <c r="AL62" i="16"/>
  <c r="AJ63" i="16"/>
  <c r="AK63" i="16"/>
  <c r="AL63" i="16"/>
  <c r="AJ64" i="16"/>
  <c r="AK64" i="16"/>
  <c r="AL64" i="16"/>
  <c r="AJ65" i="16"/>
  <c r="AK65" i="16"/>
  <c r="AL65" i="16"/>
  <c r="AJ66" i="16"/>
  <c r="AK66" i="16"/>
  <c r="AL66" i="16"/>
  <c r="AJ67" i="16"/>
  <c r="AK67" i="16"/>
  <c r="AL67" i="16"/>
  <c r="AJ68" i="16"/>
  <c r="AK68" i="16"/>
  <c r="AL68" i="16"/>
  <c r="AJ69" i="16"/>
  <c r="AK69" i="16"/>
  <c r="AL69" i="16"/>
  <c r="AJ70" i="16"/>
  <c r="AK70" i="16"/>
  <c r="AL70" i="16"/>
  <c r="AJ71" i="16"/>
  <c r="AK71" i="16"/>
  <c r="AL71" i="16"/>
  <c r="AJ72" i="16"/>
  <c r="AK72" i="16"/>
  <c r="AL72" i="16"/>
  <c r="AJ73" i="16"/>
  <c r="AK73" i="16"/>
  <c r="AL73" i="16"/>
  <c r="AJ74" i="16"/>
  <c r="AK74" i="16"/>
  <c r="AL74" i="16"/>
  <c r="AJ75" i="16"/>
  <c r="AK75" i="16"/>
  <c r="AL75" i="16"/>
  <c r="AJ76" i="16"/>
  <c r="AK76" i="16"/>
  <c r="AL76" i="16"/>
  <c r="AJ77" i="16"/>
  <c r="AK77" i="16"/>
  <c r="AL77" i="16"/>
  <c r="AJ78" i="16"/>
  <c r="AK78" i="16"/>
  <c r="AL78" i="16"/>
  <c r="AJ79" i="16"/>
  <c r="AK79" i="16"/>
  <c r="AL79" i="16"/>
  <c r="AJ80" i="16"/>
  <c r="AK80" i="16"/>
  <c r="AL80" i="16"/>
  <c r="AJ81" i="16"/>
  <c r="AK81" i="16"/>
  <c r="AL81" i="16"/>
  <c r="AJ82" i="16"/>
  <c r="AK82" i="16"/>
  <c r="AL82" i="16"/>
  <c r="AJ83" i="16"/>
  <c r="AK83" i="16"/>
  <c r="AL83" i="16"/>
  <c r="AJ84" i="16"/>
  <c r="AK84" i="16"/>
  <c r="AL84" i="16"/>
  <c r="AJ85" i="16"/>
  <c r="AK85" i="16"/>
  <c r="AL85" i="16"/>
  <c r="AJ86" i="16"/>
  <c r="AK86" i="16"/>
  <c r="AL86" i="16"/>
  <c r="AJ87" i="16"/>
  <c r="AK87" i="16"/>
  <c r="AL87" i="16"/>
  <c r="AJ88" i="16"/>
  <c r="AK88" i="16"/>
  <c r="AL88" i="16"/>
  <c r="AJ89" i="16"/>
  <c r="AK89" i="16"/>
  <c r="AL89" i="16"/>
  <c r="AJ90" i="16"/>
  <c r="AK90" i="16"/>
  <c r="AL90" i="16"/>
  <c r="AJ91" i="16"/>
  <c r="AK91" i="16"/>
  <c r="AL91" i="16"/>
  <c r="AJ92" i="16"/>
  <c r="AK92" i="16"/>
  <c r="AL92" i="16"/>
  <c r="AJ93" i="16"/>
  <c r="AK93" i="16"/>
  <c r="AL93" i="16"/>
  <c r="AJ94" i="16"/>
  <c r="AK94" i="16"/>
  <c r="AL94" i="16"/>
  <c r="AJ95" i="16"/>
  <c r="AK95" i="16"/>
  <c r="AL95" i="16"/>
  <c r="AJ96" i="16"/>
  <c r="AK96" i="16"/>
  <c r="AL96" i="16"/>
  <c r="AJ97" i="16"/>
  <c r="AK97" i="16"/>
  <c r="AL97" i="16"/>
  <c r="AJ98" i="16"/>
  <c r="AK98" i="16"/>
  <c r="AL98" i="16"/>
  <c r="AJ99" i="16"/>
  <c r="AK99" i="16"/>
  <c r="AL99" i="16"/>
  <c r="AJ100" i="16"/>
  <c r="AK100" i="16"/>
  <c r="AL100" i="16"/>
  <c r="AJ101" i="16"/>
  <c r="AK101" i="16"/>
  <c r="AL101" i="16"/>
  <c r="AJ102" i="16"/>
  <c r="AK102" i="16"/>
  <c r="AL102" i="16"/>
  <c r="AJ103" i="16"/>
  <c r="AK103" i="16"/>
  <c r="AL103" i="16"/>
  <c r="AJ104" i="16"/>
  <c r="AK104" i="16"/>
  <c r="AL104" i="16"/>
  <c r="AJ105" i="16"/>
  <c r="AK105" i="16"/>
  <c r="AL105" i="16"/>
  <c r="AJ106" i="16"/>
  <c r="AK106" i="16"/>
  <c r="AL106" i="16"/>
  <c r="AJ107" i="16"/>
  <c r="AK107" i="16"/>
  <c r="AL107" i="16"/>
  <c r="AJ108" i="16"/>
  <c r="AK108" i="16"/>
  <c r="AL108" i="16"/>
  <c r="AJ109" i="16"/>
  <c r="AK109" i="16"/>
  <c r="AL109" i="16"/>
  <c r="AI31" i="16" a="1"/>
  <c r="AI31" i="16" s="1"/>
  <c r="AX31" i="1" s="1"/>
  <c r="AI32" i="16" a="1"/>
  <c r="AI32" i="16" s="1"/>
  <c r="AX32" i="1" s="1"/>
  <c r="AI33" i="16" a="1"/>
  <c r="AI33" i="16" s="1"/>
  <c r="AX33" i="1" s="1"/>
  <c r="AI34" i="16" a="1"/>
  <c r="AI34" i="16" s="1"/>
  <c r="AX34" i="1" s="1"/>
  <c r="AI35" i="16" a="1"/>
  <c r="AI35" i="16" s="1"/>
  <c r="AX35" i="1" s="1"/>
  <c r="AI36" i="16" a="1"/>
  <c r="AI36" i="16" s="1"/>
  <c r="AX36" i="1" s="1"/>
  <c r="AI37" i="16" a="1"/>
  <c r="AI37" i="16" s="1"/>
  <c r="AX37" i="1" s="1"/>
  <c r="AI38" i="16" a="1"/>
  <c r="AI38" i="16" s="1"/>
  <c r="AX38" i="1" s="1"/>
  <c r="AI39" i="16" a="1"/>
  <c r="AI39" i="16" s="1"/>
  <c r="AX39" i="1" s="1"/>
  <c r="AI40" i="16" a="1"/>
  <c r="AI40" i="16" s="1"/>
  <c r="AX40" i="1" s="1"/>
  <c r="AI41" i="16" a="1"/>
  <c r="AI41" i="16" s="1"/>
  <c r="AX41" i="1" s="1"/>
  <c r="AI42" i="16" a="1"/>
  <c r="AI42" i="16" s="1"/>
  <c r="AX42" i="1" s="1"/>
  <c r="AI43" i="16" a="1"/>
  <c r="AI43" i="16" s="1"/>
  <c r="AX43" i="1" s="1"/>
  <c r="AI44" i="16" a="1"/>
  <c r="AI44" i="16" s="1"/>
  <c r="AX44" i="1" s="1"/>
  <c r="AI45" i="16" a="1"/>
  <c r="AI45" i="16" s="1"/>
  <c r="AX45" i="1" s="1"/>
  <c r="AI46" i="16" a="1"/>
  <c r="AI46" i="16" s="1"/>
  <c r="AX46" i="1" s="1"/>
  <c r="AI47" i="16" a="1"/>
  <c r="AI47" i="16" s="1"/>
  <c r="AX47" i="1" s="1"/>
  <c r="AI48" i="16" a="1"/>
  <c r="AI48" i="16" s="1"/>
  <c r="AX48" i="1" s="1"/>
  <c r="AI49" i="16" a="1"/>
  <c r="AI49" i="16" s="1"/>
  <c r="AX49" i="1" s="1"/>
  <c r="AI50" i="16" a="1"/>
  <c r="AI50" i="16" s="1"/>
  <c r="AX50" i="1" s="1"/>
  <c r="AI51" i="16" a="1"/>
  <c r="AI51" i="16" s="1"/>
  <c r="AX51" i="1" s="1"/>
  <c r="AI52" i="16" a="1"/>
  <c r="AI52" i="16" s="1"/>
  <c r="AX52" i="1" s="1"/>
  <c r="AI53" i="16" a="1"/>
  <c r="AI53" i="16" s="1"/>
  <c r="AX53" i="1" s="1"/>
  <c r="AI54" i="16" a="1"/>
  <c r="AI54" i="16" s="1"/>
  <c r="AX54" i="1" s="1"/>
  <c r="AI55" i="16" a="1"/>
  <c r="AI55" i="16" s="1"/>
  <c r="AX55" i="1" s="1"/>
  <c r="AI56" i="16" a="1"/>
  <c r="AI56" i="16" s="1"/>
  <c r="AX56" i="1" s="1"/>
  <c r="AI57" i="16" a="1"/>
  <c r="AI57" i="16" s="1"/>
  <c r="AX57" i="1" s="1"/>
  <c r="AI58" i="16" a="1"/>
  <c r="AI58" i="16" s="1"/>
  <c r="AX58" i="1" s="1"/>
  <c r="AI59" i="16" a="1"/>
  <c r="AI59" i="16" s="1"/>
  <c r="AX59" i="1" s="1"/>
  <c r="AI60" i="16" a="1"/>
  <c r="AI60" i="16" s="1"/>
  <c r="AX60" i="1" s="1"/>
  <c r="AI61" i="16" a="1"/>
  <c r="AI61" i="16" s="1"/>
  <c r="AX61" i="1" s="1"/>
  <c r="AI62" i="16" a="1"/>
  <c r="AI62" i="16" s="1"/>
  <c r="AX62" i="1" s="1"/>
  <c r="AI63" i="16" a="1"/>
  <c r="AI63" i="16" s="1"/>
  <c r="AX63" i="1" s="1"/>
  <c r="AI64" i="16" a="1"/>
  <c r="AI64" i="16" s="1"/>
  <c r="AX64" i="1" s="1"/>
  <c r="AI65" i="16" a="1"/>
  <c r="AI65" i="16" s="1"/>
  <c r="AX65" i="1" s="1"/>
  <c r="AI66" i="16" a="1"/>
  <c r="AI66" i="16" s="1"/>
  <c r="AX66" i="1" s="1"/>
  <c r="AI67" i="16" a="1"/>
  <c r="AI67" i="16" s="1"/>
  <c r="AX67" i="1" s="1"/>
  <c r="AI68" i="16" a="1"/>
  <c r="AI68" i="16" s="1"/>
  <c r="AX68" i="1" s="1"/>
  <c r="AI69" i="16" a="1"/>
  <c r="AI69" i="16" s="1"/>
  <c r="AX69" i="1" s="1"/>
  <c r="AI70" i="16" a="1"/>
  <c r="AI70" i="16" s="1"/>
  <c r="AX70" i="1" s="1"/>
  <c r="AI71" i="16" a="1"/>
  <c r="AI71" i="16" s="1"/>
  <c r="AX71" i="1" s="1"/>
  <c r="AI72" i="16" a="1"/>
  <c r="AI72" i="16" s="1"/>
  <c r="AX72" i="1" s="1"/>
  <c r="AI73" i="16" a="1"/>
  <c r="AI73" i="16" s="1"/>
  <c r="AX73" i="1" s="1"/>
  <c r="AI74" i="16" a="1"/>
  <c r="AI74" i="16" s="1"/>
  <c r="AX74" i="1" s="1"/>
  <c r="AI75" i="16" a="1"/>
  <c r="AI75" i="16" s="1"/>
  <c r="AX75" i="1" s="1"/>
  <c r="AI76" i="16" a="1"/>
  <c r="AI76" i="16" s="1"/>
  <c r="AX76" i="1" s="1"/>
  <c r="AI77" i="16" a="1"/>
  <c r="AI77" i="16" s="1"/>
  <c r="AX77" i="1" s="1"/>
  <c r="AI78" i="16" a="1"/>
  <c r="AI78" i="16" s="1"/>
  <c r="AX78" i="1" s="1"/>
  <c r="AI79" i="16" a="1"/>
  <c r="AI79" i="16" s="1"/>
  <c r="AX79" i="1" s="1"/>
  <c r="AI80" i="16" a="1"/>
  <c r="AI80" i="16" s="1"/>
  <c r="AX80" i="1" s="1"/>
  <c r="AI81" i="16" a="1"/>
  <c r="AI81" i="16" s="1"/>
  <c r="AX81" i="1" s="1"/>
  <c r="AI82" i="16" a="1"/>
  <c r="AI82" i="16" s="1"/>
  <c r="AX82" i="1" s="1"/>
  <c r="AI83" i="16" a="1"/>
  <c r="AI83" i="16" s="1"/>
  <c r="AX83" i="1" s="1"/>
  <c r="AI84" i="16" a="1"/>
  <c r="AI84" i="16" s="1"/>
  <c r="AX84" i="1" s="1"/>
  <c r="AI85" i="16" a="1"/>
  <c r="AI85" i="16" s="1"/>
  <c r="AX85" i="1" s="1"/>
  <c r="AI86" i="16" a="1"/>
  <c r="AI86" i="16" s="1"/>
  <c r="AX86" i="1" s="1"/>
  <c r="AI87" i="16" a="1"/>
  <c r="AI87" i="16" s="1"/>
  <c r="AX87" i="1" s="1"/>
  <c r="AI88" i="16" a="1"/>
  <c r="AI88" i="16" s="1"/>
  <c r="AX88" i="1" s="1"/>
  <c r="AI89" i="16" a="1"/>
  <c r="AI89" i="16" s="1"/>
  <c r="AX89" i="1" s="1"/>
  <c r="AI90" i="16" a="1"/>
  <c r="AI90" i="16" s="1"/>
  <c r="AX90" i="1" s="1"/>
  <c r="AI91" i="16" a="1"/>
  <c r="AI91" i="16" s="1"/>
  <c r="AX91" i="1" s="1"/>
  <c r="AI92" i="16" a="1"/>
  <c r="AI92" i="16" s="1"/>
  <c r="AX92" i="1" s="1"/>
  <c r="AI93" i="16" a="1"/>
  <c r="AI93" i="16" s="1"/>
  <c r="AX93" i="1" s="1"/>
  <c r="AI94" i="16" a="1"/>
  <c r="AI94" i="16" s="1"/>
  <c r="AX94" i="1" s="1"/>
  <c r="AI95" i="16" a="1"/>
  <c r="AI95" i="16" s="1"/>
  <c r="AX95" i="1" s="1"/>
  <c r="AI96" i="16" a="1"/>
  <c r="AI96" i="16" s="1"/>
  <c r="AX96" i="1" s="1"/>
  <c r="AI97" i="16" a="1"/>
  <c r="AI97" i="16" s="1"/>
  <c r="AX97" i="1" s="1"/>
  <c r="AI98" i="16" a="1"/>
  <c r="AI98" i="16" s="1"/>
  <c r="AX98" i="1" s="1"/>
  <c r="AI99" i="16" a="1"/>
  <c r="AI99" i="16" s="1"/>
  <c r="AX99" i="1" s="1"/>
  <c r="AI100" i="16" a="1"/>
  <c r="AI100" i="16" s="1"/>
  <c r="AX100" i="1" s="1"/>
  <c r="AI101" i="16" a="1"/>
  <c r="AI101" i="16" s="1"/>
  <c r="AX101" i="1" s="1"/>
  <c r="AI102" i="16" a="1"/>
  <c r="AI102" i="16" s="1"/>
  <c r="AX102" i="1" s="1"/>
  <c r="AI103" i="16" a="1"/>
  <c r="AI103" i="16" s="1"/>
  <c r="AX103" i="1" s="1"/>
  <c r="AI104" i="16" a="1"/>
  <c r="AI104" i="16" s="1"/>
  <c r="AX104" i="1" s="1"/>
  <c r="AI105" i="16" a="1"/>
  <c r="AI105" i="16" s="1"/>
  <c r="AX105" i="1" s="1"/>
  <c r="AI106" i="16" a="1"/>
  <c r="AI106" i="16" s="1"/>
  <c r="AX106" i="1" s="1"/>
  <c r="AI107" i="16" a="1"/>
  <c r="AI107" i="16" s="1"/>
  <c r="AX107" i="1" s="1"/>
  <c r="AI108" i="16" a="1"/>
  <c r="AI108" i="16" s="1"/>
  <c r="AX108" i="1" s="1"/>
  <c r="AI109" i="16" a="1"/>
  <c r="AI109" i="16" s="1"/>
  <c r="AX109" i="1" s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AH100" i="16"/>
  <c r="AH105" i="16"/>
  <c r="AG100" i="16"/>
  <c r="AG101" i="16"/>
  <c r="AG102" i="16"/>
  <c r="AG103" i="16"/>
  <c r="AG105" i="16"/>
  <c r="AG106" i="16"/>
  <c r="AG107" i="16"/>
  <c r="AG108" i="16"/>
  <c r="BD10" i="14" l="1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DG109" i="16"/>
  <c r="DG104" i="16"/>
  <c r="DG99" i="16"/>
  <c r="DG94" i="16"/>
  <c r="DG89" i="16"/>
  <c r="DG84" i="16"/>
  <c r="DG79" i="16"/>
  <c r="DG74" i="16"/>
  <c r="DG69" i="16"/>
  <c r="DG64" i="16"/>
  <c r="DG59" i="16"/>
  <c r="DG54" i="16"/>
  <c r="DG49" i="16"/>
  <c r="DG44" i="16"/>
  <c r="DG39" i="16"/>
  <c r="DG34" i="1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K30" i="16"/>
  <c r="K31" i="16"/>
  <c r="K32" i="16"/>
  <c r="K33" i="16"/>
  <c r="K34" i="16"/>
  <c r="CX34" i="16" s="1"/>
  <c r="K35" i="16"/>
  <c r="K36" i="16"/>
  <c r="K37" i="16"/>
  <c r="K38" i="16"/>
  <c r="K39" i="16"/>
  <c r="CX39" i="16" s="1"/>
  <c r="K40" i="16"/>
  <c r="K41" i="16"/>
  <c r="K42" i="16"/>
  <c r="K43" i="16"/>
  <c r="K44" i="16"/>
  <c r="CX44" i="16" s="1"/>
  <c r="K45" i="16"/>
  <c r="K46" i="16"/>
  <c r="K47" i="16"/>
  <c r="K48" i="16"/>
  <c r="K49" i="16"/>
  <c r="CX49" i="16" s="1"/>
  <c r="K50" i="16"/>
  <c r="K51" i="16"/>
  <c r="K52" i="16"/>
  <c r="K53" i="16"/>
  <c r="K54" i="16"/>
  <c r="CX54" i="16" s="1"/>
  <c r="K55" i="16"/>
  <c r="K56" i="16"/>
  <c r="K57" i="16"/>
  <c r="K58" i="16"/>
  <c r="K59" i="16"/>
  <c r="CX59" i="16" s="1"/>
  <c r="K60" i="16"/>
  <c r="K61" i="16"/>
  <c r="K62" i="16"/>
  <c r="K63" i="16"/>
  <c r="K64" i="16"/>
  <c r="CX64" i="16" s="1"/>
  <c r="K65" i="16"/>
  <c r="K66" i="16"/>
  <c r="K67" i="16"/>
  <c r="K68" i="16"/>
  <c r="K69" i="16"/>
  <c r="CX69" i="16" s="1"/>
  <c r="K70" i="16"/>
  <c r="K71" i="16"/>
  <c r="K72" i="16"/>
  <c r="K73" i="16"/>
  <c r="K74" i="16"/>
  <c r="CX74" i="16" s="1"/>
  <c r="K75" i="16"/>
  <c r="K76" i="16"/>
  <c r="K77" i="16"/>
  <c r="K78" i="16"/>
  <c r="K79" i="16"/>
  <c r="CX79" i="16" s="1"/>
  <c r="K80" i="16"/>
  <c r="K81" i="16"/>
  <c r="K82" i="16"/>
  <c r="K83" i="16"/>
  <c r="K84" i="16"/>
  <c r="CX84" i="16" s="1"/>
  <c r="K85" i="16"/>
  <c r="K86" i="16"/>
  <c r="K87" i="16"/>
  <c r="K88" i="16"/>
  <c r="K89" i="16"/>
  <c r="CX89" i="16" s="1"/>
  <c r="K90" i="16"/>
  <c r="K91" i="16"/>
  <c r="K92" i="16"/>
  <c r="K93" i="16"/>
  <c r="K94" i="16"/>
  <c r="CX94" i="16" s="1"/>
  <c r="K95" i="16"/>
  <c r="K96" i="16"/>
  <c r="K97" i="16"/>
  <c r="K98" i="16"/>
  <c r="K99" i="16"/>
  <c r="CX99" i="16" s="1"/>
  <c r="K100" i="16"/>
  <c r="K101" i="16"/>
  <c r="K102" i="16"/>
  <c r="K103" i="16"/>
  <c r="K104" i="16"/>
  <c r="K105" i="16"/>
  <c r="K106" i="16"/>
  <c r="K107" i="16"/>
  <c r="K108" i="16"/>
  <c r="K109" i="16"/>
  <c r="CV111" i="16"/>
  <c r="CV112" i="16"/>
  <c r="CV113" i="16"/>
  <c r="BM52" i="12" l="1"/>
  <c r="BM44" i="12"/>
  <c r="BM36" i="12"/>
  <c r="BM28" i="12"/>
  <c r="BM20" i="12"/>
  <c r="BM12" i="12"/>
  <c r="BM4" i="4"/>
  <c r="BG11" i="4" s="1"/>
  <c r="AQ30" i="16"/>
  <c r="AQ31" i="16"/>
  <c r="AQ32" i="16"/>
  <c r="AQ33" i="16"/>
  <c r="AQ34" i="16"/>
  <c r="AQ35" i="16"/>
  <c r="AQ36" i="16"/>
  <c r="AQ37" i="16"/>
  <c r="AQ38" i="16"/>
  <c r="AQ39" i="16"/>
  <c r="AQ40" i="16"/>
  <c r="AQ41" i="16"/>
  <c r="AQ42" i="16"/>
  <c r="AQ43" i="16"/>
  <c r="AQ44" i="16"/>
  <c r="AQ45" i="16"/>
  <c r="AQ46" i="16"/>
  <c r="AQ47" i="16"/>
  <c r="AQ48" i="16"/>
  <c r="AQ49" i="16"/>
  <c r="AQ50" i="16"/>
  <c r="AQ51" i="16"/>
  <c r="AQ52" i="16"/>
  <c r="AQ53" i="16"/>
  <c r="AQ54" i="16"/>
  <c r="AQ55" i="16"/>
  <c r="AQ56" i="16"/>
  <c r="AQ57" i="16"/>
  <c r="AQ58" i="16"/>
  <c r="AQ59" i="16"/>
  <c r="AQ60" i="16"/>
  <c r="AQ61" i="16"/>
  <c r="AQ62" i="16"/>
  <c r="AQ63" i="16"/>
  <c r="AQ64" i="16"/>
  <c r="AQ65" i="16"/>
  <c r="AQ66" i="16"/>
  <c r="AQ67" i="16"/>
  <c r="AQ68" i="16"/>
  <c r="AQ69" i="16"/>
  <c r="AQ70" i="16"/>
  <c r="AQ71" i="16"/>
  <c r="AQ72" i="16"/>
  <c r="AQ73" i="16"/>
  <c r="AQ74" i="16"/>
  <c r="AQ75" i="16"/>
  <c r="AQ76" i="16"/>
  <c r="AQ77" i="16"/>
  <c r="AQ78" i="16"/>
  <c r="AQ79" i="16"/>
  <c r="AQ80" i="16"/>
  <c r="AQ81" i="16"/>
  <c r="AQ82" i="16"/>
  <c r="AQ83" i="16"/>
  <c r="AQ84" i="16"/>
  <c r="AQ85" i="16"/>
  <c r="AQ86" i="16"/>
  <c r="AQ87" i="16"/>
  <c r="AQ88" i="16"/>
  <c r="AQ89" i="16"/>
  <c r="AQ90" i="16"/>
  <c r="AQ91" i="16"/>
  <c r="AQ92" i="16"/>
  <c r="AQ93" i="16"/>
  <c r="AQ94" i="16"/>
  <c r="AQ95" i="16"/>
  <c r="AQ96" i="16"/>
  <c r="AQ97" i="16"/>
  <c r="AQ98" i="16"/>
  <c r="AQ99" i="16"/>
  <c r="AQ100" i="16"/>
  <c r="AQ101" i="16"/>
  <c r="AQ102" i="16"/>
  <c r="AQ103" i="16"/>
  <c r="AQ104" i="16"/>
  <c r="AQ105" i="16"/>
  <c r="AQ106" i="16"/>
  <c r="AQ107" i="16"/>
  <c r="AQ108" i="16"/>
  <c r="AQ109" i="16"/>
  <c r="BP30" i="16"/>
  <c r="BP31" i="16"/>
  <c r="BP32" i="16"/>
  <c r="BP33" i="16"/>
  <c r="BP34" i="16"/>
  <c r="DF34" i="16" s="1"/>
  <c r="BP35" i="16"/>
  <c r="BP36" i="16"/>
  <c r="BP37" i="16"/>
  <c r="BP38" i="16"/>
  <c r="BP39" i="16"/>
  <c r="DF39" i="16" s="1"/>
  <c r="BP40" i="16"/>
  <c r="BP41" i="16"/>
  <c r="BP42" i="16"/>
  <c r="BP43" i="16"/>
  <c r="BP44" i="16"/>
  <c r="DF44" i="16" s="1"/>
  <c r="BP45" i="16"/>
  <c r="BP46" i="16"/>
  <c r="BP47" i="16"/>
  <c r="BP48" i="16"/>
  <c r="BP49" i="16"/>
  <c r="DF49" i="16" s="1"/>
  <c r="BP50" i="16"/>
  <c r="BP51" i="16"/>
  <c r="BP52" i="16"/>
  <c r="BP53" i="16"/>
  <c r="BP54" i="16"/>
  <c r="DF54" i="16" s="1"/>
  <c r="BP55" i="16"/>
  <c r="BP56" i="16"/>
  <c r="BP57" i="16"/>
  <c r="BP58" i="16"/>
  <c r="BP59" i="16"/>
  <c r="DF59" i="16" s="1"/>
  <c r="BP60" i="16"/>
  <c r="BP61" i="16"/>
  <c r="BP62" i="16"/>
  <c r="BP63" i="16"/>
  <c r="BP64" i="16"/>
  <c r="DF64" i="16" s="1"/>
  <c r="BP65" i="16"/>
  <c r="BP66" i="16"/>
  <c r="BP67" i="16"/>
  <c r="BP68" i="16"/>
  <c r="BP69" i="16"/>
  <c r="DF69" i="16" s="1"/>
  <c r="BP70" i="16"/>
  <c r="BP71" i="16"/>
  <c r="BP72" i="16"/>
  <c r="BP73" i="16"/>
  <c r="BP74" i="16"/>
  <c r="DF74" i="16" s="1"/>
  <c r="BP75" i="16"/>
  <c r="BP76" i="16"/>
  <c r="BP77" i="16"/>
  <c r="BP78" i="16"/>
  <c r="BP79" i="16"/>
  <c r="DF79" i="16" s="1"/>
  <c r="BP80" i="16"/>
  <c r="BP81" i="16"/>
  <c r="BP82" i="16"/>
  <c r="BP83" i="16"/>
  <c r="BP84" i="16"/>
  <c r="DF84" i="16" s="1"/>
  <c r="BP85" i="16"/>
  <c r="BP86" i="16"/>
  <c r="BP87" i="16"/>
  <c r="BP88" i="16"/>
  <c r="BP89" i="16"/>
  <c r="DF89" i="16" s="1"/>
  <c r="BP90" i="16"/>
  <c r="BP91" i="16"/>
  <c r="BP92" i="16"/>
  <c r="BP93" i="16"/>
  <c r="BP94" i="16"/>
  <c r="DF94" i="16" s="1"/>
  <c r="BP95" i="16"/>
  <c r="BP96" i="16"/>
  <c r="BP97" i="16"/>
  <c r="BP98" i="16"/>
  <c r="BP99" i="16"/>
  <c r="DF99" i="16" s="1"/>
  <c r="BP100" i="16"/>
  <c r="BP101" i="16"/>
  <c r="BP102" i="16"/>
  <c r="BP103" i="16"/>
  <c r="BP104" i="16"/>
  <c r="BP105" i="16"/>
  <c r="BP106" i="16"/>
  <c r="BP107" i="16"/>
  <c r="BP108" i="16"/>
  <c r="BP109" i="16"/>
  <c r="BD30" i="16"/>
  <c r="BD31" i="16"/>
  <c r="BD32" i="16"/>
  <c r="BD33" i="16"/>
  <c r="BD34" i="16"/>
  <c r="DD34" i="16" s="1"/>
  <c r="BD35" i="16"/>
  <c r="BD36" i="16"/>
  <c r="BD37" i="16"/>
  <c r="BD38" i="16"/>
  <c r="BD39" i="16"/>
  <c r="DD39" i="16" s="1"/>
  <c r="BD40" i="16"/>
  <c r="BD41" i="16"/>
  <c r="BD42" i="16"/>
  <c r="BD43" i="16"/>
  <c r="BD44" i="16"/>
  <c r="DD44" i="16" s="1"/>
  <c r="BD45" i="16"/>
  <c r="BD46" i="16"/>
  <c r="BD47" i="16"/>
  <c r="BD48" i="16"/>
  <c r="BD49" i="16"/>
  <c r="DD49" i="16" s="1"/>
  <c r="BD50" i="16"/>
  <c r="BD51" i="16"/>
  <c r="BD52" i="16"/>
  <c r="BD53" i="16"/>
  <c r="BD54" i="16"/>
  <c r="DD54" i="16" s="1"/>
  <c r="BD55" i="16"/>
  <c r="BD56" i="16"/>
  <c r="BD57" i="16"/>
  <c r="BD58" i="16"/>
  <c r="BD59" i="16"/>
  <c r="DD59" i="16" s="1"/>
  <c r="BD60" i="16"/>
  <c r="BD61" i="16"/>
  <c r="BD62" i="16"/>
  <c r="BD63" i="16"/>
  <c r="BD64" i="16"/>
  <c r="DD64" i="16" s="1"/>
  <c r="BD65" i="16"/>
  <c r="BD66" i="16"/>
  <c r="BD67" i="16"/>
  <c r="BD68" i="16"/>
  <c r="BD69" i="16"/>
  <c r="DD69" i="16" s="1"/>
  <c r="BD70" i="16"/>
  <c r="BD71" i="16"/>
  <c r="BD72" i="16"/>
  <c r="BD73" i="16"/>
  <c r="BD74" i="16"/>
  <c r="DD74" i="16" s="1"/>
  <c r="BD75" i="16"/>
  <c r="BD76" i="16"/>
  <c r="BD77" i="16"/>
  <c r="BD78" i="16"/>
  <c r="BD79" i="16"/>
  <c r="DD79" i="16" s="1"/>
  <c r="BD80" i="16"/>
  <c r="BD81" i="16"/>
  <c r="BD82" i="16"/>
  <c r="BD83" i="16"/>
  <c r="BD84" i="16"/>
  <c r="DD84" i="16" s="1"/>
  <c r="BD85" i="16"/>
  <c r="BD86" i="16"/>
  <c r="BD87" i="16"/>
  <c r="BD88" i="16"/>
  <c r="BD89" i="16"/>
  <c r="DD89" i="16" s="1"/>
  <c r="BD90" i="16"/>
  <c r="BD91" i="16"/>
  <c r="BD92" i="16"/>
  <c r="BD93" i="16"/>
  <c r="BD94" i="16"/>
  <c r="DD94" i="16" s="1"/>
  <c r="BD95" i="16"/>
  <c r="BD96" i="16"/>
  <c r="BD97" i="16"/>
  <c r="BD98" i="16"/>
  <c r="BD99" i="16"/>
  <c r="DD99" i="16" s="1"/>
  <c r="BD100" i="16"/>
  <c r="BD101" i="16"/>
  <c r="BD102" i="16"/>
  <c r="BD103" i="16"/>
  <c r="BD104" i="16"/>
  <c r="BD105" i="16"/>
  <c r="BD106" i="16"/>
  <c r="BD107" i="16"/>
  <c r="BD108" i="16"/>
  <c r="BD109" i="16"/>
  <c r="BJ30" i="16"/>
  <c r="BJ31" i="16"/>
  <c r="BJ32" i="16"/>
  <c r="BJ33" i="16"/>
  <c r="BJ34" i="16"/>
  <c r="DE34" i="16" s="1"/>
  <c r="BJ35" i="16"/>
  <c r="BJ36" i="16"/>
  <c r="BJ37" i="16"/>
  <c r="BJ38" i="16"/>
  <c r="BJ39" i="16"/>
  <c r="DE39" i="16" s="1"/>
  <c r="BJ40" i="16"/>
  <c r="BJ41" i="16"/>
  <c r="BJ42" i="16"/>
  <c r="BJ43" i="16"/>
  <c r="BJ44" i="16"/>
  <c r="DE44" i="16" s="1"/>
  <c r="BJ45" i="16"/>
  <c r="BJ46" i="16"/>
  <c r="BJ47" i="16"/>
  <c r="BJ48" i="16"/>
  <c r="BJ49" i="16"/>
  <c r="DE49" i="16" s="1"/>
  <c r="BJ50" i="16"/>
  <c r="BJ51" i="16"/>
  <c r="BJ52" i="16"/>
  <c r="BJ53" i="16"/>
  <c r="BJ54" i="16"/>
  <c r="DE54" i="16" s="1"/>
  <c r="BJ55" i="16"/>
  <c r="BJ56" i="16"/>
  <c r="BJ57" i="16"/>
  <c r="BJ58" i="16"/>
  <c r="BJ59" i="16"/>
  <c r="DE59" i="16" s="1"/>
  <c r="BJ60" i="16"/>
  <c r="BJ61" i="16"/>
  <c r="BJ62" i="16"/>
  <c r="BJ63" i="16"/>
  <c r="BJ64" i="16"/>
  <c r="DE64" i="16" s="1"/>
  <c r="BJ65" i="16"/>
  <c r="BJ66" i="16"/>
  <c r="BJ67" i="16"/>
  <c r="BJ68" i="16"/>
  <c r="BJ69" i="16"/>
  <c r="DE69" i="16" s="1"/>
  <c r="BJ70" i="16"/>
  <c r="BJ71" i="16"/>
  <c r="BJ72" i="16"/>
  <c r="BJ73" i="16"/>
  <c r="BJ74" i="16"/>
  <c r="DE74" i="16" s="1"/>
  <c r="BJ75" i="16"/>
  <c r="BJ76" i="16"/>
  <c r="BJ77" i="16"/>
  <c r="BJ78" i="16"/>
  <c r="BJ79" i="16"/>
  <c r="DE79" i="16" s="1"/>
  <c r="BJ80" i="16"/>
  <c r="BJ81" i="16"/>
  <c r="BJ82" i="16"/>
  <c r="BJ83" i="16"/>
  <c r="BJ84" i="16"/>
  <c r="DE84" i="16" s="1"/>
  <c r="BJ85" i="16"/>
  <c r="BJ86" i="16"/>
  <c r="BJ87" i="16"/>
  <c r="BJ88" i="16"/>
  <c r="BJ89" i="16"/>
  <c r="DE89" i="16" s="1"/>
  <c r="BJ90" i="16"/>
  <c r="BJ91" i="16"/>
  <c r="BJ92" i="16"/>
  <c r="BJ93" i="16"/>
  <c r="BJ94" i="16"/>
  <c r="DE94" i="16" s="1"/>
  <c r="BJ95" i="16"/>
  <c r="BJ96" i="16"/>
  <c r="BJ97" i="16"/>
  <c r="BJ98" i="16"/>
  <c r="BJ99" i="16"/>
  <c r="DE99" i="16" s="1"/>
  <c r="BJ100" i="16"/>
  <c r="BJ101" i="16"/>
  <c r="BJ102" i="16"/>
  <c r="BJ103" i="16"/>
  <c r="BJ104" i="16"/>
  <c r="BJ105" i="16"/>
  <c r="BJ106" i="16"/>
  <c r="BJ107" i="16"/>
  <c r="BJ108" i="16"/>
  <c r="BJ109" i="16"/>
  <c r="AX30" i="16"/>
  <c r="AX31" i="16"/>
  <c r="AX32" i="16"/>
  <c r="AX33" i="16"/>
  <c r="AX34" i="16"/>
  <c r="DC34" i="16" s="1"/>
  <c r="AX35" i="16"/>
  <c r="AX36" i="16"/>
  <c r="AX37" i="16"/>
  <c r="AX38" i="16"/>
  <c r="AX39" i="16"/>
  <c r="DC39" i="16" s="1"/>
  <c r="AX40" i="16"/>
  <c r="AX41" i="16"/>
  <c r="AX42" i="16"/>
  <c r="AX43" i="16"/>
  <c r="AX44" i="16"/>
  <c r="DC44" i="16" s="1"/>
  <c r="AX45" i="16"/>
  <c r="AX46" i="16"/>
  <c r="AX47" i="16"/>
  <c r="AX48" i="16"/>
  <c r="AX49" i="16"/>
  <c r="DC49" i="16" s="1"/>
  <c r="AX50" i="16"/>
  <c r="AX51" i="16"/>
  <c r="AX52" i="16"/>
  <c r="AX53" i="16"/>
  <c r="AX54" i="16"/>
  <c r="DC54" i="16" s="1"/>
  <c r="AX55" i="16"/>
  <c r="AX56" i="16"/>
  <c r="AX57" i="16"/>
  <c r="AX58" i="16"/>
  <c r="AX59" i="16"/>
  <c r="DC59" i="16" s="1"/>
  <c r="AX60" i="16"/>
  <c r="AX61" i="16"/>
  <c r="AX62" i="16"/>
  <c r="AX63" i="16"/>
  <c r="AX64" i="16"/>
  <c r="DC64" i="16" s="1"/>
  <c r="AX65" i="16"/>
  <c r="AX66" i="16"/>
  <c r="AX67" i="16"/>
  <c r="AX68" i="16"/>
  <c r="AX69" i="16"/>
  <c r="DC69" i="16" s="1"/>
  <c r="AX70" i="16"/>
  <c r="AX71" i="16"/>
  <c r="AX72" i="16"/>
  <c r="AX73" i="16"/>
  <c r="AX74" i="16"/>
  <c r="DC74" i="16" s="1"/>
  <c r="AX75" i="16"/>
  <c r="AX76" i="16"/>
  <c r="AX77" i="16"/>
  <c r="AX78" i="16"/>
  <c r="AX79" i="16"/>
  <c r="DC79" i="16" s="1"/>
  <c r="AX80" i="16"/>
  <c r="AX81" i="16"/>
  <c r="AX82" i="16"/>
  <c r="AX83" i="16"/>
  <c r="AX84" i="16"/>
  <c r="DC84" i="16" s="1"/>
  <c r="AX85" i="16"/>
  <c r="AX86" i="16"/>
  <c r="AX87" i="16"/>
  <c r="AX88" i="16"/>
  <c r="AX89" i="16"/>
  <c r="DC89" i="16" s="1"/>
  <c r="AX90" i="16"/>
  <c r="AX91" i="16"/>
  <c r="AX92" i="16"/>
  <c r="AX93" i="16"/>
  <c r="AX94" i="16"/>
  <c r="DC94" i="16" s="1"/>
  <c r="AX95" i="16"/>
  <c r="AX96" i="16"/>
  <c r="AX97" i="16"/>
  <c r="AX98" i="16"/>
  <c r="AX99" i="16"/>
  <c r="DC99" i="16" s="1"/>
  <c r="AX100" i="16"/>
  <c r="AX101" i="16"/>
  <c r="AX102" i="16"/>
  <c r="AX103" i="16"/>
  <c r="AX104" i="16"/>
  <c r="AX105" i="16"/>
  <c r="AX106" i="16"/>
  <c r="AX107" i="16"/>
  <c r="AX108" i="16"/>
  <c r="AX109" i="16"/>
  <c r="AR30" i="16"/>
  <c r="AR31" i="16"/>
  <c r="AR32" i="16"/>
  <c r="AR33" i="16"/>
  <c r="AR34" i="16"/>
  <c r="DB34" i="16" s="1"/>
  <c r="AR35" i="16"/>
  <c r="AR36" i="16"/>
  <c r="AR37" i="16"/>
  <c r="AR38" i="16"/>
  <c r="AR39" i="16"/>
  <c r="DB39" i="16" s="1"/>
  <c r="AR40" i="16"/>
  <c r="AR41" i="16"/>
  <c r="AR42" i="16"/>
  <c r="AR43" i="16"/>
  <c r="AR44" i="16"/>
  <c r="DB44" i="16" s="1"/>
  <c r="AR45" i="16"/>
  <c r="AR46" i="16"/>
  <c r="AR47" i="16"/>
  <c r="AR48" i="16"/>
  <c r="AR49" i="16"/>
  <c r="DB49" i="16" s="1"/>
  <c r="AR50" i="16"/>
  <c r="AR51" i="16"/>
  <c r="AR52" i="16"/>
  <c r="AR53" i="16"/>
  <c r="AR54" i="16"/>
  <c r="DB54" i="16" s="1"/>
  <c r="AR55" i="16"/>
  <c r="AR56" i="16"/>
  <c r="AR57" i="16"/>
  <c r="AR58" i="16"/>
  <c r="AR59" i="16"/>
  <c r="DB59" i="16" s="1"/>
  <c r="AR60" i="16"/>
  <c r="AR61" i="16"/>
  <c r="AR62" i="16"/>
  <c r="AR63" i="16"/>
  <c r="AR64" i="16"/>
  <c r="DB64" i="16" s="1"/>
  <c r="AR65" i="16"/>
  <c r="AR66" i="16"/>
  <c r="AR67" i="16"/>
  <c r="AR68" i="16"/>
  <c r="AR69" i="16"/>
  <c r="DB69" i="16" s="1"/>
  <c r="AR70" i="16"/>
  <c r="AR71" i="16"/>
  <c r="AR72" i="16"/>
  <c r="AR73" i="16"/>
  <c r="AR74" i="16"/>
  <c r="DB74" i="16" s="1"/>
  <c r="AR75" i="16"/>
  <c r="AR76" i="16"/>
  <c r="AR77" i="16"/>
  <c r="AR78" i="16"/>
  <c r="AR79" i="16"/>
  <c r="DB79" i="16" s="1"/>
  <c r="AR80" i="16"/>
  <c r="AR81" i="16"/>
  <c r="AR82" i="16"/>
  <c r="AR83" i="16"/>
  <c r="AR84" i="16"/>
  <c r="DB84" i="16" s="1"/>
  <c r="AR85" i="16"/>
  <c r="AR86" i="16"/>
  <c r="AR87" i="16"/>
  <c r="AR88" i="16"/>
  <c r="AR89" i="16"/>
  <c r="DB89" i="16" s="1"/>
  <c r="AR90" i="16"/>
  <c r="AR91" i="16"/>
  <c r="AR92" i="16"/>
  <c r="AR93" i="16"/>
  <c r="AR94" i="16"/>
  <c r="DB94" i="16" s="1"/>
  <c r="AR95" i="16"/>
  <c r="AR96" i="16"/>
  <c r="AR97" i="16"/>
  <c r="AR98" i="16"/>
  <c r="AR99" i="16"/>
  <c r="DB99" i="16" s="1"/>
  <c r="AR100" i="16"/>
  <c r="AR101" i="16"/>
  <c r="AR102" i="16"/>
  <c r="AR103" i="16"/>
  <c r="AR104" i="16"/>
  <c r="AR105" i="16"/>
  <c r="AR106" i="16"/>
  <c r="AR107" i="16"/>
  <c r="AR108" i="16"/>
  <c r="AR109" i="16"/>
  <c r="AC30" i="16"/>
  <c r="AC31" i="16"/>
  <c r="AC32" i="16"/>
  <c r="AC33" i="16"/>
  <c r="AC34" i="16"/>
  <c r="DA34" i="16" s="1"/>
  <c r="AC35" i="16"/>
  <c r="AC36" i="16"/>
  <c r="AC37" i="16"/>
  <c r="AC38" i="16"/>
  <c r="AC39" i="16"/>
  <c r="DA39" i="16" s="1"/>
  <c r="AC40" i="16"/>
  <c r="AC41" i="16"/>
  <c r="AC42" i="16"/>
  <c r="AC43" i="16"/>
  <c r="AC44" i="16"/>
  <c r="DA44" i="16" s="1"/>
  <c r="AC45" i="16"/>
  <c r="AC46" i="16"/>
  <c r="AC47" i="16"/>
  <c r="AC48" i="16"/>
  <c r="AC49" i="16"/>
  <c r="DA49" i="16" s="1"/>
  <c r="AC50" i="16"/>
  <c r="AC51" i="16"/>
  <c r="AC52" i="16"/>
  <c r="AC53" i="16"/>
  <c r="AC54" i="16"/>
  <c r="DA54" i="16" s="1"/>
  <c r="AC55" i="16"/>
  <c r="AC56" i="16"/>
  <c r="AC57" i="16"/>
  <c r="AC58" i="16"/>
  <c r="AC59" i="16"/>
  <c r="DA59" i="16" s="1"/>
  <c r="AC60" i="16"/>
  <c r="AC61" i="16"/>
  <c r="AC62" i="16"/>
  <c r="AC63" i="16"/>
  <c r="AC64" i="16"/>
  <c r="DA64" i="16" s="1"/>
  <c r="AC65" i="16"/>
  <c r="AC66" i="16"/>
  <c r="AC67" i="16"/>
  <c r="AC68" i="16"/>
  <c r="AC69" i="16"/>
  <c r="DA69" i="16" s="1"/>
  <c r="AC70" i="16"/>
  <c r="AC71" i="16"/>
  <c r="AC72" i="16"/>
  <c r="AC73" i="16"/>
  <c r="AC74" i="16"/>
  <c r="DA74" i="16" s="1"/>
  <c r="AC75" i="16"/>
  <c r="AC76" i="16"/>
  <c r="AC77" i="16"/>
  <c r="AC78" i="16"/>
  <c r="AC79" i="16"/>
  <c r="DA79" i="16" s="1"/>
  <c r="AC80" i="16"/>
  <c r="AC81" i="16"/>
  <c r="AC82" i="16"/>
  <c r="AC83" i="16"/>
  <c r="AC84" i="16"/>
  <c r="DA84" i="16" s="1"/>
  <c r="AC85" i="16"/>
  <c r="AC86" i="16"/>
  <c r="AC87" i="16"/>
  <c r="AC88" i="16"/>
  <c r="AC89" i="16"/>
  <c r="DA89" i="16" s="1"/>
  <c r="AC90" i="16"/>
  <c r="AC91" i="16"/>
  <c r="AC92" i="16"/>
  <c r="AC93" i="16"/>
  <c r="AC94" i="16"/>
  <c r="DA94" i="16" s="1"/>
  <c r="AC95" i="16"/>
  <c r="AC96" i="16"/>
  <c r="AC97" i="16"/>
  <c r="AC98" i="16"/>
  <c r="AC99" i="16"/>
  <c r="DA99" i="16" s="1"/>
  <c r="AC100" i="16"/>
  <c r="AC101" i="16"/>
  <c r="AC102" i="16"/>
  <c r="AC103" i="16"/>
  <c r="AC104" i="16"/>
  <c r="AC105" i="16"/>
  <c r="AC106" i="16"/>
  <c r="AC107" i="16"/>
  <c r="AC108" i="16"/>
  <c r="AC109" i="16"/>
  <c r="Q30" i="16"/>
  <c r="Q31" i="16"/>
  <c r="Q32" i="16"/>
  <c r="Q33" i="16"/>
  <c r="Q34" i="16"/>
  <c r="CY34" i="16" s="1"/>
  <c r="Q35" i="16"/>
  <c r="Q36" i="16"/>
  <c r="Q37" i="16"/>
  <c r="Q38" i="16"/>
  <c r="Q39" i="16"/>
  <c r="CY39" i="16" s="1"/>
  <c r="Q40" i="16"/>
  <c r="Q41" i="16"/>
  <c r="Q42" i="16"/>
  <c r="Q43" i="16"/>
  <c r="Q44" i="16"/>
  <c r="CY44" i="16" s="1"/>
  <c r="Q45" i="16"/>
  <c r="Q46" i="16"/>
  <c r="Q47" i="16"/>
  <c r="Q48" i="16"/>
  <c r="Q49" i="16"/>
  <c r="CY49" i="16" s="1"/>
  <c r="Q50" i="16"/>
  <c r="Q51" i="16"/>
  <c r="Q52" i="16"/>
  <c r="Q53" i="16"/>
  <c r="Q54" i="16"/>
  <c r="CY54" i="16" s="1"/>
  <c r="Q55" i="16"/>
  <c r="Q56" i="16"/>
  <c r="Q57" i="16"/>
  <c r="Q58" i="16"/>
  <c r="Q59" i="16"/>
  <c r="CY59" i="16" s="1"/>
  <c r="Q60" i="16"/>
  <c r="Q61" i="16"/>
  <c r="Q62" i="16"/>
  <c r="Q63" i="16"/>
  <c r="Q64" i="16"/>
  <c r="CY64" i="16" s="1"/>
  <c r="Q65" i="16"/>
  <c r="Q66" i="16"/>
  <c r="Q67" i="16"/>
  <c r="Q68" i="16"/>
  <c r="Q69" i="16"/>
  <c r="CY69" i="16" s="1"/>
  <c r="Q70" i="16"/>
  <c r="Q71" i="16"/>
  <c r="Q72" i="16"/>
  <c r="Q73" i="16"/>
  <c r="Q74" i="16"/>
  <c r="CY74" i="16" s="1"/>
  <c r="Q75" i="16"/>
  <c r="Q76" i="16"/>
  <c r="Q77" i="16"/>
  <c r="Q78" i="16"/>
  <c r="Q79" i="16"/>
  <c r="CY79" i="16" s="1"/>
  <c r="Q80" i="16"/>
  <c r="Q81" i="16"/>
  <c r="Q82" i="16"/>
  <c r="Q83" i="16"/>
  <c r="Q84" i="16"/>
  <c r="CY84" i="16" s="1"/>
  <c r="Q85" i="16"/>
  <c r="Q86" i="16"/>
  <c r="Q87" i="16"/>
  <c r="Q88" i="16"/>
  <c r="Q89" i="16"/>
  <c r="CY89" i="16" s="1"/>
  <c r="Q90" i="16"/>
  <c r="Q91" i="16"/>
  <c r="Q92" i="16"/>
  <c r="Q93" i="16"/>
  <c r="Q94" i="16"/>
  <c r="CY94" i="16" s="1"/>
  <c r="Q95" i="16"/>
  <c r="Q96" i="16"/>
  <c r="Q97" i="16"/>
  <c r="Q98" i="16"/>
  <c r="Q99" i="16"/>
  <c r="CY99" i="16" s="1"/>
  <c r="Q100" i="16"/>
  <c r="Q101" i="16"/>
  <c r="Q102" i="16"/>
  <c r="Q103" i="16"/>
  <c r="Q104" i="16"/>
  <c r="Q105" i="16"/>
  <c r="Q106" i="16"/>
  <c r="Q107" i="16"/>
  <c r="Q108" i="16"/>
  <c r="Q109" i="16"/>
  <c r="W30" i="16"/>
  <c r="W31" i="16"/>
  <c r="W32" i="16"/>
  <c r="W33" i="16"/>
  <c r="W34" i="16"/>
  <c r="CZ34" i="16" s="1"/>
  <c r="W35" i="16"/>
  <c r="W36" i="16"/>
  <c r="W37" i="16"/>
  <c r="W38" i="16"/>
  <c r="W39" i="16"/>
  <c r="CZ39" i="16" s="1"/>
  <c r="W40" i="16"/>
  <c r="W41" i="16"/>
  <c r="W42" i="16"/>
  <c r="W43" i="16"/>
  <c r="W44" i="16"/>
  <c r="CZ44" i="16" s="1"/>
  <c r="W45" i="16"/>
  <c r="W46" i="16"/>
  <c r="W47" i="16"/>
  <c r="W48" i="16"/>
  <c r="W49" i="16"/>
  <c r="CZ49" i="16" s="1"/>
  <c r="W50" i="16"/>
  <c r="W51" i="16"/>
  <c r="W52" i="16"/>
  <c r="W53" i="16"/>
  <c r="W54" i="16"/>
  <c r="CZ54" i="16" s="1"/>
  <c r="W55" i="16"/>
  <c r="W56" i="16"/>
  <c r="W57" i="16"/>
  <c r="W58" i="16"/>
  <c r="W59" i="16"/>
  <c r="CZ59" i="16" s="1"/>
  <c r="W60" i="16"/>
  <c r="W61" i="16"/>
  <c r="W62" i="16"/>
  <c r="W63" i="16"/>
  <c r="W64" i="16"/>
  <c r="CZ64" i="16" s="1"/>
  <c r="W65" i="16"/>
  <c r="W66" i="16"/>
  <c r="W67" i="16"/>
  <c r="W68" i="16"/>
  <c r="W69" i="16"/>
  <c r="CZ69" i="16" s="1"/>
  <c r="W70" i="16"/>
  <c r="W71" i="16"/>
  <c r="W72" i="16"/>
  <c r="W73" i="16"/>
  <c r="W74" i="16"/>
  <c r="CZ74" i="16" s="1"/>
  <c r="W75" i="16"/>
  <c r="W76" i="16"/>
  <c r="W77" i="16"/>
  <c r="W78" i="16"/>
  <c r="W79" i="16"/>
  <c r="CZ79" i="16" s="1"/>
  <c r="W80" i="16"/>
  <c r="W81" i="16"/>
  <c r="W82" i="16"/>
  <c r="W83" i="16"/>
  <c r="W84" i="16"/>
  <c r="CZ84" i="16" s="1"/>
  <c r="W85" i="16"/>
  <c r="W86" i="16"/>
  <c r="W87" i="16"/>
  <c r="W88" i="16"/>
  <c r="W89" i="16"/>
  <c r="CZ89" i="16" s="1"/>
  <c r="W90" i="16"/>
  <c r="W91" i="16"/>
  <c r="W92" i="16"/>
  <c r="W93" i="16"/>
  <c r="W94" i="16"/>
  <c r="CZ94" i="16" s="1"/>
  <c r="W95" i="16"/>
  <c r="W96" i="16"/>
  <c r="W97" i="16"/>
  <c r="W98" i="16"/>
  <c r="W99" i="16"/>
  <c r="CZ99" i="16" s="1"/>
  <c r="W100" i="16"/>
  <c r="W101" i="16"/>
  <c r="W102" i="16"/>
  <c r="W103" i="16"/>
  <c r="W104" i="16"/>
  <c r="W105" i="16"/>
  <c r="W106" i="16"/>
  <c r="W107" i="16"/>
  <c r="W108" i="16"/>
  <c r="W109" i="16"/>
  <c r="DL84" i="16" l="1" a="1"/>
  <c r="DL84" i="16" s="1"/>
  <c r="DL83" i="16" s="1"/>
  <c r="DL44" i="16" a="1"/>
  <c r="DL44" i="16" s="1"/>
  <c r="DL43" i="16" s="1"/>
  <c r="DK49" i="16" a="1"/>
  <c r="DK49" i="16" s="1"/>
  <c r="DK48" i="16" s="1"/>
  <c r="DK99" i="16" a="1"/>
  <c r="DK99" i="16" s="1"/>
  <c r="DK98" i="16" s="1"/>
  <c r="DK64" i="16" a="1"/>
  <c r="DK64" i="16" s="1"/>
  <c r="DK63" i="16" s="1"/>
  <c r="DK69" i="16" a="1"/>
  <c r="DK69" i="16" s="1"/>
  <c r="DK67" i="16" s="1"/>
  <c r="DK79" i="16" a="1"/>
  <c r="DK79" i="16" s="1"/>
  <c r="DK77" i="16" s="1"/>
  <c r="DK39" i="16" a="1"/>
  <c r="DK39" i="16" s="1"/>
  <c r="DK38" i="16" s="1"/>
  <c r="DL74" i="16" a="1"/>
  <c r="DL74" i="16" s="1"/>
  <c r="DL34" i="16" a="1"/>
  <c r="DL34" i="16" s="1"/>
  <c r="DK84" i="16" a="1"/>
  <c r="DK84" i="16" s="1"/>
  <c r="DL89" i="16" a="1"/>
  <c r="DL89" i="16" s="1"/>
  <c r="DL49" i="16" a="1"/>
  <c r="DL49" i="16" s="1"/>
  <c r="DK89" i="16" a="1"/>
  <c r="DK89" i="16" s="1"/>
  <c r="DL64" i="16" a="1"/>
  <c r="DL64" i="16" s="1"/>
  <c r="DL99" i="16" a="1"/>
  <c r="DL99" i="16" s="1"/>
  <c r="DL79" i="16" a="1"/>
  <c r="DL79" i="16" s="1"/>
  <c r="DL39" i="16" a="1"/>
  <c r="DL39" i="16" s="1"/>
  <c r="DK34" i="16" a="1"/>
  <c r="DK34" i="16" s="1"/>
  <c r="DK44" i="16" a="1"/>
  <c r="DK44" i="16" s="1"/>
  <c r="DL94" i="16" a="1"/>
  <c r="DL94" i="16" s="1"/>
  <c r="DL54" i="16" a="1"/>
  <c r="DL54" i="16" s="1"/>
  <c r="DK54" i="16" a="1"/>
  <c r="DK54" i="16" s="1"/>
  <c r="DK74" i="16" a="1"/>
  <c r="DK74" i="16" s="1"/>
  <c r="DL59" i="16" a="1"/>
  <c r="DL59" i="16" s="1"/>
  <c r="DL69" i="16" a="1"/>
  <c r="DL69" i="16" s="1"/>
  <c r="DK94" i="16" a="1"/>
  <c r="DK94" i="16" s="1"/>
  <c r="DK59" i="16" a="1"/>
  <c r="DK59" i="16" s="1"/>
  <c r="DG113" i="16"/>
  <c r="DG112" i="16"/>
  <c r="DG111" i="16"/>
  <c r="DG110" i="16"/>
  <c r="DI34" i="16"/>
  <c r="DM34" i="16" s="1" a="1"/>
  <c r="DM34" i="16" s="1"/>
  <c r="DL42" i="16" l="1"/>
  <c r="DL82" i="16"/>
  <c r="DK97" i="16"/>
  <c r="DK78" i="16"/>
  <c r="DK68" i="16"/>
  <c r="DK62" i="16"/>
  <c r="DK47" i="16"/>
  <c r="DK37" i="16"/>
  <c r="DL88" i="16"/>
  <c r="DL87" i="16"/>
  <c r="DK43" i="16"/>
  <c r="DK42" i="16"/>
  <c r="DL98" i="16"/>
  <c r="DL97" i="16"/>
  <c r="DM33" i="16"/>
  <c r="DM32" i="16"/>
  <c r="DK93" i="16"/>
  <c r="DK92" i="16"/>
  <c r="DK73" i="16"/>
  <c r="DK72" i="16"/>
  <c r="DK83" i="16"/>
  <c r="DK82" i="16"/>
  <c r="DK32" i="16"/>
  <c r="DK33" i="16"/>
  <c r="DL33" i="16"/>
  <c r="DL32" i="16"/>
  <c r="DL58" i="16"/>
  <c r="DL57" i="16"/>
  <c r="DL53" i="16"/>
  <c r="DL52" i="16"/>
  <c r="DL38" i="16"/>
  <c r="DL37" i="16"/>
  <c r="DL72" i="16"/>
  <c r="DL73" i="16"/>
  <c r="DK57" i="16"/>
  <c r="DK58" i="16"/>
  <c r="DK53" i="16"/>
  <c r="DK52" i="16"/>
  <c r="DL92" i="16"/>
  <c r="DL93" i="16"/>
  <c r="DK88" i="16"/>
  <c r="DK87" i="16"/>
  <c r="DL63" i="16"/>
  <c r="DL62" i="16"/>
  <c r="DL68" i="16"/>
  <c r="DL67" i="16"/>
  <c r="DL78" i="16"/>
  <c r="DL77" i="16"/>
  <c r="DL48" i="16"/>
  <c r="DL47" i="16"/>
  <c r="DI96" i="16"/>
  <c r="DI95" i="16"/>
  <c r="DI97" i="16"/>
  <c r="DI99" i="16"/>
  <c r="DM99" i="16" s="1" a="1"/>
  <c r="DM99" i="16" s="1"/>
  <c r="DI98" i="16"/>
  <c r="DI68" i="16"/>
  <c r="DI66" i="16"/>
  <c r="DI69" i="16"/>
  <c r="DM69" i="16" s="1" a="1"/>
  <c r="DM69" i="16" s="1"/>
  <c r="DI67" i="16"/>
  <c r="DI74" i="16"/>
  <c r="DM74" i="16" s="1" a="1"/>
  <c r="DM74" i="16" s="1"/>
  <c r="DI70" i="16"/>
  <c r="DI71" i="16"/>
  <c r="DI72" i="16"/>
  <c r="DI73" i="16"/>
  <c r="DI75" i="16"/>
  <c r="DI76" i="16"/>
  <c r="DI77" i="16"/>
  <c r="DI78" i="16"/>
  <c r="DI79" i="16"/>
  <c r="DM79" i="16" s="1" a="1"/>
  <c r="DM79" i="16" s="1"/>
  <c r="DI94" i="16"/>
  <c r="DM94" i="16" s="1" a="1"/>
  <c r="DM94" i="16" s="1"/>
  <c r="DI91" i="16"/>
  <c r="DI92" i="16"/>
  <c r="DI90" i="16"/>
  <c r="DI93" i="16"/>
  <c r="DI82" i="16"/>
  <c r="DI83" i="16"/>
  <c r="DI80" i="16"/>
  <c r="DI84" i="16"/>
  <c r="DM84" i="16" s="1" a="1"/>
  <c r="DM84" i="16" s="1"/>
  <c r="DI81" i="16"/>
  <c r="DI87" i="16"/>
  <c r="DI85" i="16"/>
  <c r="DI86" i="16"/>
  <c r="DI88" i="16"/>
  <c r="DI89" i="16"/>
  <c r="DM89" i="16" s="1" a="1"/>
  <c r="DM89" i="16" s="1"/>
  <c r="DI65" i="16"/>
  <c r="DI56" i="16"/>
  <c r="DI57" i="16"/>
  <c r="DI58" i="16"/>
  <c r="DI59" i="16"/>
  <c r="DM59" i="16" s="1" a="1"/>
  <c r="DM59" i="16" s="1"/>
  <c r="DI55" i="16"/>
  <c r="DI42" i="16"/>
  <c r="DI43" i="16"/>
  <c r="DI41" i="16"/>
  <c r="DI44" i="16"/>
  <c r="DM44" i="16" s="1" a="1"/>
  <c r="DM44" i="16" s="1"/>
  <c r="DI40" i="16"/>
  <c r="DI46" i="16"/>
  <c r="DI47" i="16"/>
  <c r="DI48" i="16"/>
  <c r="DI49" i="16"/>
  <c r="DM49" i="16" s="1" a="1"/>
  <c r="DM49" i="16" s="1"/>
  <c r="DI45" i="16"/>
  <c r="DI35" i="16"/>
  <c r="DI36" i="16"/>
  <c r="DI37" i="16"/>
  <c r="DI38" i="16"/>
  <c r="DI39" i="16"/>
  <c r="DM39" i="16" s="1" a="1"/>
  <c r="DM39" i="16" s="1"/>
  <c r="DI54" i="16"/>
  <c r="DM54" i="16" s="1" a="1"/>
  <c r="DM54" i="16" s="1"/>
  <c r="DI50" i="16"/>
  <c r="DI51" i="16"/>
  <c r="DI52" i="16"/>
  <c r="DI53" i="16"/>
  <c r="DI61" i="16"/>
  <c r="DI62" i="16"/>
  <c r="DI63" i="16"/>
  <c r="DI64" i="16"/>
  <c r="DM64" i="16" s="1" a="1"/>
  <c r="DM64" i="16" s="1"/>
  <c r="DI60" i="16"/>
  <c r="DG37" i="16"/>
  <c r="DI31" i="16"/>
  <c r="DI32" i="16"/>
  <c r="DI33" i="16"/>
  <c r="DI30" i="16"/>
  <c r="DG61" i="16"/>
  <c r="DG90" i="16"/>
  <c r="DG95" i="16"/>
  <c r="DG43" i="16"/>
  <c r="DG58" i="16"/>
  <c r="DG100" i="16"/>
  <c r="DG105" i="16"/>
  <c r="DG53" i="16"/>
  <c r="DG73" i="16"/>
  <c r="DG36" i="16"/>
  <c r="DG60" i="16"/>
  <c r="DG75" i="16"/>
  <c r="DG68" i="16"/>
  <c r="DG83" i="16"/>
  <c r="DG85" i="16"/>
  <c r="DG50" i="16"/>
  <c r="DG91" i="16"/>
  <c r="DG63" i="16"/>
  <c r="DG96" i="16"/>
  <c r="DG30" i="16"/>
  <c r="DG40" i="16"/>
  <c r="DG47" i="16"/>
  <c r="DG86" i="16"/>
  <c r="DG38" i="16"/>
  <c r="DG48" i="16"/>
  <c r="DG62" i="16"/>
  <c r="DG76" i="16"/>
  <c r="DG98" i="16"/>
  <c r="DG31" i="16"/>
  <c r="DG41" i="16"/>
  <c r="DG51" i="16"/>
  <c r="DG65" i="16"/>
  <c r="DG101" i="16"/>
  <c r="DG32" i="16"/>
  <c r="DG42" i="16"/>
  <c r="DG52" i="16"/>
  <c r="DG66" i="16"/>
  <c r="DG33" i="16"/>
  <c r="DG67" i="16"/>
  <c r="DG106" i="16"/>
  <c r="DG35" i="16"/>
  <c r="DG45" i="16"/>
  <c r="DG46" i="16"/>
  <c r="DG72" i="16"/>
  <c r="DG107" i="16"/>
  <c r="DG108" i="16"/>
  <c r="DG102" i="16"/>
  <c r="DG103" i="16"/>
  <c r="DG97" i="16"/>
  <c r="DG92" i="16"/>
  <c r="DG93" i="16"/>
  <c r="DG87" i="16"/>
  <c r="DG88" i="16"/>
  <c r="DG81" i="16"/>
  <c r="DG80" i="16"/>
  <c r="DG82" i="16"/>
  <c r="DG77" i="16"/>
  <c r="DG78" i="16"/>
  <c r="DG70" i="16"/>
  <c r="DG71" i="16"/>
  <c r="DG55" i="16"/>
  <c r="DG56" i="16"/>
  <c r="DG57" i="16"/>
  <c r="DM98" i="16" l="1"/>
  <c r="DM97" i="16"/>
  <c r="DM77" i="16"/>
  <c r="DM78" i="16"/>
  <c r="DM83" i="16"/>
  <c r="DM82" i="16"/>
  <c r="DM88" i="16"/>
  <c r="DM87" i="16"/>
  <c r="DM72" i="16"/>
  <c r="DM73" i="16"/>
  <c r="DM43" i="16"/>
  <c r="DM42" i="16"/>
  <c r="DM48" i="16"/>
  <c r="DM47" i="16"/>
  <c r="DM63" i="16"/>
  <c r="DM62" i="16"/>
  <c r="DM53" i="16"/>
  <c r="DM52" i="16"/>
  <c r="DM68" i="16"/>
  <c r="DM67" i="16"/>
  <c r="DM38" i="16"/>
  <c r="DM37" i="16"/>
  <c r="DM58" i="16"/>
  <c r="DM57" i="16"/>
  <c r="DM93" i="16"/>
  <c r="DM92" i="16"/>
  <c r="BO30" i="16"/>
  <c r="BO31" i="16"/>
  <c r="BO32" i="16"/>
  <c r="BO33" i="16"/>
  <c r="BO34" i="16"/>
  <c r="BO35" i="16"/>
  <c r="BO36" i="16"/>
  <c r="BO37" i="16"/>
  <c r="BO38" i="16"/>
  <c r="BO39" i="16"/>
  <c r="BO40" i="16"/>
  <c r="BO41" i="16"/>
  <c r="BO42" i="16"/>
  <c r="BO43" i="16"/>
  <c r="BO44" i="16"/>
  <c r="BO45" i="16"/>
  <c r="BO46" i="16"/>
  <c r="BO47" i="16"/>
  <c r="BO48" i="16"/>
  <c r="BO49" i="16"/>
  <c r="BO50" i="16"/>
  <c r="BO51" i="16"/>
  <c r="BO52" i="16"/>
  <c r="BO53" i="16"/>
  <c r="BO54" i="16"/>
  <c r="BO55" i="16"/>
  <c r="BO56" i="16"/>
  <c r="BO57" i="16"/>
  <c r="BO58" i="16"/>
  <c r="BO59" i="16"/>
  <c r="BO60" i="16"/>
  <c r="BO61" i="16"/>
  <c r="BO62" i="16"/>
  <c r="BO63" i="16"/>
  <c r="BO64" i="16"/>
  <c r="BO65" i="16"/>
  <c r="BO66" i="16"/>
  <c r="BO67" i="16"/>
  <c r="BO68" i="16"/>
  <c r="BO69" i="16"/>
  <c r="BO70" i="16"/>
  <c r="BO71" i="16"/>
  <c r="BO72" i="16"/>
  <c r="BO73" i="16"/>
  <c r="BO74" i="16"/>
  <c r="BO75" i="16"/>
  <c r="BO76" i="16"/>
  <c r="BO77" i="16"/>
  <c r="BO78" i="16"/>
  <c r="BO79" i="16"/>
  <c r="BO80" i="16"/>
  <c r="BO81" i="16"/>
  <c r="BO82" i="16"/>
  <c r="BO83" i="16"/>
  <c r="BO84" i="16"/>
  <c r="BO85" i="16"/>
  <c r="BO86" i="16"/>
  <c r="BO87" i="16"/>
  <c r="BO88" i="16"/>
  <c r="BO89" i="16"/>
  <c r="BO90" i="16"/>
  <c r="BO91" i="16"/>
  <c r="BO92" i="16"/>
  <c r="BO93" i="16"/>
  <c r="BO94" i="16"/>
  <c r="BO95" i="16"/>
  <c r="BO96" i="16"/>
  <c r="BO97" i="16"/>
  <c r="BO98" i="16"/>
  <c r="BO99" i="16"/>
  <c r="BO100" i="16"/>
  <c r="BO101" i="16"/>
  <c r="BO102" i="16"/>
  <c r="BO103" i="16"/>
  <c r="BO104" i="16"/>
  <c r="BO105" i="16"/>
  <c r="BO106" i="16"/>
  <c r="BO107" i="16"/>
  <c r="BO108" i="16"/>
  <c r="BO109" i="16"/>
  <c r="BI30" i="16"/>
  <c r="BI31" i="16"/>
  <c r="BI32" i="16"/>
  <c r="BI33" i="16"/>
  <c r="BI34" i="16"/>
  <c r="BI35" i="16"/>
  <c r="BI36" i="16"/>
  <c r="BI37" i="16"/>
  <c r="BI38" i="16"/>
  <c r="BI39" i="16"/>
  <c r="BI40" i="16"/>
  <c r="BI41" i="16"/>
  <c r="BI42" i="16"/>
  <c r="BI43" i="16"/>
  <c r="BI44" i="16"/>
  <c r="BI45" i="16"/>
  <c r="BI46" i="16"/>
  <c r="BI47" i="16"/>
  <c r="BI48" i="16"/>
  <c r="BI49" i="16"/>
  <c r="BI50" i="16"/>
  <c r="BI51" i="16"/>
  <c r="BI52" i="16"/>
  <c r="BI53" i="16"/>
  <c r="BI54" i="16"/>
  <c r="BI55" i="16"/>
  <c r="BI56" i="16"/>
  <c r="BI57" i="16"/>
  <c r="BI58" i="16"/>
  <c r="BI59" i="16"/>
  <c r="BI60" i="16"/>
  <c r="BI61" i="16"/>
  <c r="BI62" i="16"/>
  <c r="BI63" i="16"/>
  <c r="BI64" i="16"/>
  <c r="BI65" i="16"/>
  <c r="BI66" i="16"/>
  <c r="BI67" i="16"/>
  <c r="BI68" i="16"/>
  <c r="BI69" i="16"/>
  <c r="BI70" i="16"/>
  <c r="BI71" i="16"/>
  <c r="BI72" i="16"/>
  <c r="BI73" i="16"/>
  <c r="BI74" i="16"/>
  <c r="BI75" i="16"/>
  <c r="BI76" i="16"/>
  <c r="BI77" i="16"/>
  <c r="BI78" i="16"/>
  <c r="BI79" i="16"/>
  <c r="BI80" i="16"/>
  <c r="BI81" i="16"/>
  <c r="BI82" i="16"/>
  <c r="BI83" i="16"/>
  <c r="BI84" i="16"/>
  <c r="BI85" i="16"/>
  <c r="BI86" i="16"/>
  <c r="BI87" i="16"/>
  <c r="BI88" i="16"/>
  <c r="BI89" i="16"/>
  <c r="BI90" i="16"/>
  <c r="BI91" i="16"/>
  <c r="BI92" i="16"/>
  <c r="BI93" i="16"/>
  <c r="BI94" i="16"/>
  <c r="BI95" i="16"/>
  <c r="BI96" i="16"/>
  <c r="BI97" i="16"/>
  <c r="BI98" i="16"/>
  <c r="BI99" i="16"/>
  <c r="BI100" i="16"/>
  <c r="BI101" i="16"/>
  <c r="BI102" i="16"/>
  <c r="BI103" i="16"/>
  <c r="BI104" i="16"/>
  <c r="BI105" i="16"/>
  <c r="BI106" i="16"/>
  <c r="BI107" i="16"/>
  <c r="BI108" i="16"/>
  <c r="BI109" i="16"/>
  <c r="BC30" i="16"/>
  <c r="BC31" i="16"/>
  <c r="BC32" i="16"/>
  <c r="BC33" i="16"/>
  <c r="BC34" i="16"/>
  <c r="BC35" i="16"/>
  <c r="BC36" i="16"/>
  <c r="BC37" i="16"/>
  <c r="BC38" i="16"/>
  <c r="BC39" i="16"/>
  <c r="BC40" i="16"/>
  <c r="BC41" i="16"/>
  <c r="BC42" i="16"/>
  <c r="BC43" i="16"/>
  <c r="BC44" i="16"/>
  <c r="BC45" i="16"/>
  <c r="BC46" i="16"/>
  <c r="BC47" i="16"/>
  <c r="BC48" i="16"/>
  <c r="BC49" i="16"/>
  <c r="BC50" i="16"/>
  <c r="BC51" i="16"/>
  <c r="BC52" i="16"/>
  <c r="BC53" i="16"/>
  <c r="BC54" i="16"/>
  <c r="BC55" i="16"/>
  <c r="BC56" i="16"/>
  <c r="BC57" i="16"/>
  <c r="BC58" i="16"/>
  <c r="BC59" i="16"/>
  <c r="BC60" i="16"/>
  <c r="BC61" i="16"/>
  <c r="BC62" i="16"/>
  <c r="BC63" i="16"/>
  <c r="BC64" i="16"/>
  <c r="BC65" i="16"/>
  <c r="BC66" i="16"/>
  <c r="BC67" i="16"/>
  <c r="BC68" i="16"/>
  <c r="BC69" i="16"/>
  <c r="BC70" i="16"/>
  <c r="BC71" i="16"/>
  <c r="BC72" i="16"/>
  <c r="BC73" i="16"/>
  <c r="BC74" i="16"/>
  <c r="BC75" i="16"/>
  <c r="BC76" i="16"/>
  <c r="BC77" i="16"/>
  <c r="BC78" i="16"/>
  <c r="BC79" i="16"/>
  <c r="BC80" i="16"/>
  <c r="BC81" i="16"/>
  <c r="BC82" i="16"/>
  <c r="BC83" i="16"/>
  <c r="BC84" i="16"/>
  <c r="BC85" i="16"/>
  <c r="BC86" i="16"/>
  <c r="BC87" i="16"/>
  <c r="BC88" i="16"/>
  <c r="BC89" i="16"/>
  <c r="BC90" i="16"/>
  <c r="BC91" i="16"/>
  <c r="BC92" i="16"/>
  <c r="BC93" i="16"/>
  <c r="BC94" i="16"/>
  <c r="BC95" i="16"/>
  <c r="BC96" i="16"/>
  <c r="BC97" i="16"/>
  <c r="BC98" i="16"/>
  <c r="BC99" i="16"/>
  <c r="BC100" i="16"/>
  <c r="BC101" i="16"/>
  <c r="BC102" i="16"/>
  <c r="BC103" i="16"/>
  <c r="BC104" i="16"/>
  <c r="BC105" i="16"/>
  <c r="BC106" i="16"/>
  <c r="BC107" i="16"/>
  <c r="BC108" i="16"/>
  <c r="BC109" i="16"/>
  <c r="AW30" i="16"/>
  <c r="AW31" i="16"/>
  <c r="AW32" i="16"/>
  <c r="AW33" i="16"/>
  <c r="AW34" i="16"/>
  <c r="AW35" i="16"/>
  <c r="AW36" i="16"/>
  <c r="AW37" i="16"/>
  <c r="AW38" i="16"/>
  <c r="AW39" i="16"/>
  <c r="AW40" i="16"/>
  <c r="AW41" i="16"/>
  <c r="AW42" i="16"/>
  <c r="AW43" i="16"/>
  <c r="AW44" i="16"/>
  <c r="AW45" i="16"/>
  <c r="AW46" i="16"/>
  <c r="AW47" i="16"/>
  <c r="AW48" i="16"/>
  <c r="AW49" i="16"/>
  <c r="AW50" i="16"/>
  <c r="AW51" i="16"/>
  <c r="AW52" i="16"/>
  <c r="AW53" i="16"/>
  <c r="AW54" i="16"/>
  <c r="AW55" i="16"/>
  <c r="AW56" i="16"/>
  <c r="AW57" i="16"/>
  <c r="AW58" i="16"/>
  <c r="AW59" i="16"/>
  <c r="AW60" i="16"/>
  <c r="AW61" i="16"/>
  <c r="AW62" i="16"/>
  <c r="AW63" i="16"/>
  <c r="AW64" i="16"/>
  <c r="AW65" i="16"/>
  <c r="AW66" i="16"/>
  <c r="AW67" i="16"/>
  <c r="AW68" i="16"/>
  <c r="AW69" i="16"/>
  <c r="AW70" i="16"/>
  <c r="AW71" i="16"/>
  <c r="AW72" i="16"/>
  <c r="AW73" i="16"/>
  <c r="AW74" i="16"/>
  <c r="AW75" i="16"/>
  <c r="AW76" i="16"/>
  <c r="AW77" i="16"/>
  <c r="AW78" i="16"/>
  <c r="AW79" i="16"/>
  <c r="AW80" i="16"/>
  <c r="AW81" i="16"/>
  <c r="AW82" i="16"/>
  <c r="AW83" i="16"/>
  <c r="AW84" i="16"/>
  <c r="AW85" i="16"/>
  <c r="AW86" i="16"/>
  <c r="AW87" i="16"/>
  <c r="AW88" i="16"/>
  <c r="AW89" i="16"/>
  <c r="AW90" i="16"/>
  <c r="AW91" i="16"/>
  <c r="AW92" i="16"/>
  <c r="AW93" i="16"/>
  <c r="AW94" i="16"/>
  <c r="AW95" i="16"/>
  <c r="AW96" i="16"/>
  <c r="AW97" i="16"/>
  <c r="AW98" i="16"/>
  <c r="AW99" i="16"/>
  <c r="AW100" i="16"/>
  <c r="AW101" i="16"/>
  <c r="AW102" i="16"/>
  <c r="AW103" i="16"/>
  <c r="AW104" i="16"/>
  <c r="AW105" i="16"/>
  <c r="AW106" i="16"/>
  <c r="AW107" i="16"/>
  <c r="AW108" i="16"/>
  <c r="AW10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BN30" i="16"/>
  <c r="BN31" i="16"/>
  <c r="CU31" i="16" s="1"/>
  <c r="BN32" i="16"/>
  <c r="BN33" i="16"/>
  <c r="BN34" i="16"/>
  <c r="BN35" i="16"/>
  <c r="BN36" i="16"/>
  <c r="BN37" i="16"/>
  <c r="BN38" i="16"/>
  <c r="BN39" i="16"/>
  <c r="BN40" i="16"/>
  <c r="BN41" i="16"/>
  <c r="BN42" i="16"/>
  <c r="BN43" i="16"/>
  <c r="BN44" i="16"/>
  <c r="BN45" i="16"/>
  <c r="BN46" i="16"/>
  <c r="BN47" i="16"/>
  <c r="BN48" i="16"/>
  <c r="BN49" i="16"/>
  <c r="BN50" i="16"/>
  <c r="BN51" i="16"/>
  <c r="BN52" i="16"/>
  <c r="BN53" i="16"/>
  <c r="BN54" i="16"/>
  <c r="BN55" i="16"/>
  <c r="BN56" i="16"/>
  <c r="BN57" i="16"/>
  <c r="BN58" i="16"/>
  <c r="BN59" i="16"/>
  <c r="BN60" i="16"/>
  <c r="BN61" i="16"/>
  <c r="BN62" i="16"/>
  <c r="BN63" i="16"/>
  <c r="CU63" i="16" s="1"/>
  <c r="BN64" i="16"/>
  <c r="BN65" i="16"/>
  <c r="BN66" i="16"/>
  <c r="BN67" i="16"/>
  <c r="BN68" i="16"/>
  <c r="BN69" i="16"/>
  <c r="BN70" i="16"/>
  <c r="BN71" i="16"/>
  <c r="CU71" i="16" s="1"/>
  <c r="BN72" i="16"/>
  <c r="BN73" i="16"/>
  <c r="BN74" i="16"/>
  <c r="BN75" i="16"/>
  <c r="BN76" i="16"/>
  <c r="BN77" i="16"/>
  <c r="BN78" i="16"/>
  <c r="BN79" i="16"/>
  <c r="CU79" i="16" s="1"/>
  <c r="BN80" i="16"/>
  <c r="BN81" i="16"/>
  <c r="BN82" i="16"/>
  <c r="BN83" i="16"/>
  <c r="BN84" i="16"/>
  <c r="BN85" i="16"/>
  <c r="BN86" i="16"/>
  <c r="BN87" i="16"/>
  <c r="BN88" i="16"/>
  <c r="BN89" i="16"/>
  <c r="BN90" i="16"/>
  <c r="BN91" i="16"/>
  <c r="BN92" i="16"/>
  <c r="BN93" i="16"/>
  <c r="BN94" i="16"/>
  <c r="BN95" i="16"/>
  <c r="CU95" i="16" s="1"/>
  <c r="BN96" i="16"/>
  <c r="BN97" i="16"/>
  <c r="BN98" i="16"/>
  <c r="BN99" i="16"/>
  <c r="BN100" i="16"/>
  <c r="BN101" i="16"/>
  <c r="BN102" i="16"/>
  <c r="BN103" i="16"/>
  <c r="BN104" i="16"/>
  <c r="BN105" i="16"/>
  <c r="BN106" i="16"/>
  <c r="BN107" i="16"/>
  <c r="BN108" i="16"/>
  <c r="BN109" i="16"/>
  <c r="BH30" i="16"/>
  <c r="BH31" i="16"/>
  <c r="BH32" i="16"/>
  <c r="BH33" i="16"/>
  <c r="BH34" i="16"/>
  <c r="BH35" i="16"/>
  <c r="BH36" i="16"/>
  <c r="BH37" i="16"/>
  <c r="BH38" i="16"/>
  <c r="BH39" i="16"/>
  <c r="BH40" i="16"/>
  <c r="BH41" i="16"/>
  <c r="BH42" i="16"/>
  <c r="BH43" i="16"/>
  <c r="BH44" i="16"/>
  <c r="BH45" i="16"/>
  <c r="BH46" i="16"/>
  <c r="BH47" i="16"/>
  <c r="BH48" i="16"/>
  <c r="BH49" i="16"/>
  <c r="BH50" i="16"/>
  <c r="BH51" i="16"/>
  <c r="BH52" i="16"/>
  <c r="BH53" i="16"/>
  <c r="BH54" i="16"/>
  <c r="BH55" i="16"/>
  <c r="BH56" i="16"/>
  <c r="BH57" i="16"/>
  <c r="BH58" i="16"/>
  <c r="BH59" i="16"/>
  <c r="BH60" i="16"/>
  <c r="BH61" i="16"/>
  <c r="BH62" i="16"/>
  <c r="BH63" i="16"/>
  <c r="BH64" i="16"/>
  <c r="BH65" i="16"/>
  <c r="BH66" i="16"/>
  <c r="BH67" i="16"/>
  <c r="BH68" i="16"/>
  <c r="BH69" i="16"/>
  <c r="BH70" i="16"/>
  <c r="BH71" i="16"/>
  <c r="BH72" i="16"/>
  <c r="BH73" i="16"/>
  <c r="BH74" i="16"/>
  <c r="BH75" i="16"/>
  <c r="BH76" i="16"/>
  <c r="BH77" i="16"/>
  <c r="BH78" i="16"/>
  <c r="BH79" i="16"/>
  <c r="BH80" i="16"/>
  <c r="BH81" i="16"/>
  <c r="BH82" i="16"/>
  <c r="BH83" i="16"/>
  <c r="BH84" i="16"/>
  <c r="BH85" i="16"/>
  <c r="BH86" i="16"/>
  <c r="BH87" i="16"/>
  <c r="BH88" i="16"/>
  <c r="BH89" i="16"/>
  <c r="BH90" i="16"/>
  <c r="BH91" i="16"/>
  <c r="BH92" i="16"/>
  <c r="BH93" i="16"/>
  <c r="BH94" i="16"/>
  <c r="BH95" i="16"/>
  <c r="BH96" i="16"/>
  <c r="BH97" i="16"/>
  <c r="BH98" i="16"/>
  <c r="BH99" i="16"/>
  <c r="BH100" i="16"/>
  <c r="BH101" i="16"/>
  <c r="BH102" i="16"/>
  <c r="BH103" i="16"/>
  <c r="BH104" i="16"/>
  <c r="BH105" i="16"/>
  <c r="BH106" i="16"/>
  <c r="BH107" i="16"/>
  <c r="BH108" i="16"/>
  <c r="BH109" i="16"/>
  <c r="BB30" i="16"/>
  <c r="BB31" i="16"/>
  <c r="BB32" i="16"/>
  <c r="BB33" i="16"/>
  <c r="BB34" i="16"/>
  <c r="BB35" i="16"/>
  <c r="BB36" i="16"/>
  <c r="BB37" i="16"/>
  <c r="BB38" i="16"/>
  <c r="BB39" i="16"/>
  <c r="BB40" i="16"/>
  <c r="BB41" i="16"/>
  <c r="BB42" i="16"/>
  <c r="BB43" i="16"/>
  <c r="BB44" i="16"/>
  <c r="BB45" i="16"/>
  <c r="BB46" i="16"/>
  <c r="BB47" i="16"/>
  <c r="BB48" i="16"/>
  <c r="BB49" i="16"/>
  <c r="BB50" i="16"/>
  <c r="BB51" i="16"/>
  <c r="BB52" i="16"/>
  <c r="BB53" i="16"/>
  <c r="CS53" i="16" s="1"/>
  <c r="BB54" i="16"/>
  <c r="BB55" i="16"/>
  <c r="BB56" i="16"/>
  <c r="BB57" i="16"/>
  <c r="BB58" i="16"/>
  <c r="BB59" i="16"/>
  <c r="BB60" i="16"/>
  <c r="BB61" i="16"/>
  <c r="BB62" i="16"/>
  <c r="BB63" i="16"/>
  <c r="BB64" i="16"/>
  <c r="BB65" i="16"/>
  <c r="BB66" i="16"/>
  <c r="BB67" i="16"/>
  <c r="BB68" i="16"/>
  <c r="BB69" i="16"/>
  <c r="BB70" i="16"/>
  <c r="BB71" i="16"/>
  <c r="BB72" i="16"/>
  <c r="BB73" i="16"/>
  <c r="BB74" i="16"/>
  <c r="BB75" i="16"/>
  <c r="BB76" i="16"/>
  <c r="BB77" i="16"/>
  <c r="BB78" i="16"/>
  <c r="BB79" i="16"/>
  <c r="BB80" i="16"/>
  <c r="BB81" i="16"/>
  <c r="BB82" i="16"/>
  <c r="BB83" i="16"/>
  <c r="BB84" i="16"/>
  <c r="BB85" i="16"/>
  <c r="BB86" i="16"/>
  <c r="BB87" i="16"/>
  <c r="BB88" i="16"/>
  <c r="BB89" i="16"/>
  <c r="BB90" i="16"/>
  <c r="BB91" i="16"/>
  <c r="BB92" i="16"/>
  <c r="BB93" i="16"/>
  <c r="BB94" i="16"/>
  <c r="BB95" i="16"/>
  <c r="BB96" i="16"/>
  <c r="BB97" i="16"/>
  <c r="BB98" i="16"/>
  <c r="BB99" i="16"/>
  <c r="BB100" i="16"/>
  <c r="BB101" i="16"/>
  <c r="BB102" i="16"/>
  <c r="BB103" i="16"/>
  <c r="BB104" i="16"/>
  <c r="BB105" i="16"/>
  <c r="BB106" i="16"/>
  <c r="BB107" i="16"/>
  <c r="BB108" i="16"/>
  <c r="BB109" i="16"/>
  <c r="CS109" i="16" s="1"/>
  <c r="AV30" i="16"/>
  <c r="AV31" i="16"/>
  <c r="AV32" i="16"/>
  <c r="AV33" i="16"/>
  <c r="AV34" i="16"/>
  <c r="AV35" i="16"/>
  <c r="AV36" i="16"/>
  <c r="AV37" i="16"/>
  <c r="AV38" i="16"/>
  <c r="AV39" i="16"/>
  <c r="AV40" i="16"/>
  <c r="AV41" i="16"/>
  <c r="AV42" i="16"/>
  <c r="AV43" i="16"/>
  <c r="AV44" i="16"/>
  <c r="AV45" i="16"/>
  <c r="AV46" i="16"/>
  <c r="AV47" i="16"/>
  <c r="CR47" i="16" s="1"/>
  <c r="AV48" i="16"/>
  <c r="AV49" i="16"/>
  <c r="AV50" i="16"/>
  <c r="AV51" i="16"/>
  <c r="AV52" i="16"/>
  <c r="AV53" i="16"/>
  <c r="AV54" i="16"/>
  <c r="AV55" i="16"/>
  <c r="CR55" i="16" s="1"/>
  <c r="AV56" i="16"/>
  <c r="AV57" i="16"/>
  <c r="AV58" i="16"/>
  <c r="AV59" i="16"/>
  <c r="AV60" i="16"/>
  <c r="AV61" i="16"/>
  <c r="AV62" i="16"/>
  <c r="AV63" i="16"/>
  <c r="AV64" i="16"/>
  <c r="AV65" i="16"/>
  <c r="AV66" i="16"/>
  <c r="AV67" i="16"/>
  <c r="AV68" i="16"/>
  <c r="AV69" i="16"/>
  <c r="AV70" i="16"/>
  <c r="AV71" i="16"/>
  <c r="AV72" i="16"/>
  <c r="AV73" i="16"/>
  <c r="AV74" i="16"/>
  <c r="AV75" i="16"/>
  <c r="AV76" i="16"/>
  <c r="AV77" i="16"/>
  <c r="AV78" i="16"/>
  <c r="AV79" i="16"/>
  <c r="AV80" i="16"/>
  <c r="AV81" i="16"/>
  <c r="AV82" i="16"/>
  <c r="AV83" i="16"/>
  <c r="AV84" i="16"/>
  <c r="AV85" i="16"/>
  <c r="AV86" i="16"/>
  <c r="AV87" i="16"/>
  <c r="CR87" i="16" s="1"/>
  <c r="AV88" i="16"/>
  <c r="AV89" i="16"/>
  <c r="AV90" i="16"/>
  <c r="AV91" i="16"/>
  <c r="AV92" i="16"/>
  <c r="AV93" i="16"/>
  <c r="AV94" i="16"/>
  <c r="AV95" i="16"/>
  <c r="AV96" i="16"/>
  <c r="AV97" i="16"/>
  <c r="AV98" i="16"/>
  <c r="AV99" i="16"/>
  <c r="AV100" i="16"/>
  <c r="AV101" i="16"/>
  <c r="AV102" i="16"/>
  <c r="AV103" i="16"/>
  <c r="CR103" i="16" s="1"/>
  <c r="AV104" i="16"/>
  <c r="AV105" i="16"/>
  <c r="AV106" i="16"/>
  <c r="AV107" i="16"/>
  <c r="AV108" i="16"/>
  <c r="AV109" i="16"/>
  <c r="AP30" i="16"/>
  <c r="AP31" i="16"/>
  <c r="AP32" i="16"/>
  <c r="AP33" i="16"/>
  <c r="AP34" i="16"/>
  <c r="AP35" i="16"/>
  <c r="AP36" i="16"/>
  <c r="AP37" i="16"/>
  <c r="AP38" i="16"/>
  <c r="AP39" i="16"/>
  <c r="AP40" i="16"/>
  <c r="AP41" i="16"/>
  <c r="AP42" i="16"/>
  <c r="AP43" i="16"/>
  <c r="AP44" i="16"/>
  <c r="AP45" i="16"/>
  <c r="AP46" i="16"/>
  <c r="AP47" i="16"/>
  <c r="AP48" i="16"/>
  <c r="AP49" i="16"/>
  <c r="AP50" i="16"/>
  <c r="AP51" i="16"/>
  <c r="AP52" i="16"/>
  <c r="AP53" i="16"/>
  <c r="AP54" i="16"/>
  <c r="AP55" i="16"/>
  <c r="AP56" i="16"/>
  <c r="AP57" i="16"/>
  <c r="AP58" i="16"/>
  <c r="AP59" i="16"/>
  <c r="AP60" i="16"/>
  <c r="AP61" i="16"/>
  <c r="AP62" i="16"/>
  <c r="CQ62" i="16" s="1"/>
  <c r="AP63" i="16"/>
  <c r="AP64" i="16"/>
  <c r="AP65" i="16"/>
  <c r="AP66" i="16"/>
  <c r="AP67" i="16"/>
  <c r="AP68" i="16"/>
  <c r="AP69" i="16"/>
  <c r="AP70" i="16"/>
  <c r="AP71" i="16"/>
  <c r="AP72" i="16"/>
  <c r="AP73" i="16"/>
  <c r="AP74" i="16"/>
  <c r="AP75" i="16"/>
  <c r="AP76" i="16"/>
  <c r="AP77" i="16"/>
  <c r="AP78" i="16"/>
  <c r="AP79" i="16"/>
  <c r="AP80" i="16"/>
  <c r="AP81" i="16"/>
  <c r="AP82" i="16"/>
  <c r="AP83" i="16"/>
  <c r="CQ83" i="16" s="1"/>
  <c r="AP84" i="16"/>
  <c r="AP85" i="16"/>
  <c r="AP86" i="16"/>
  <c r="AP87" i="16"/>
  <c r="AP88" i="16"/>
  <c r="AP89" i="16"/>
  <c r="AP90" i="16"/>
  <c r="AP91" i="16"/>
  <c r="AP92" i="16"/>
  <c r="AP93" i="16"/>
  <c r="AP94" i="16"/>
  <c r="CQ94" i="16" s="1"/>
  <c r="AP95" i="16"/>
  <c r="AP96" i="16"/>
  <c r="AP97" i="16"/>
  <c r="AP98" i="16"/>
  <c r="AP99" i="16"/>
  <c r="CQ99" i="16" s="1"/>
  <c r="AP100" i="16"/>
  <c r="AP101" i="16"/>
  <c r="AP102" i="16"/>
  <c r="AP103" i="16"/>
  <c r="AP104" i="16"/>
  <c r="AP105" i="16"/>
  <c r="AP106" i="16"/>
  <c r="AP107" i="16"/>
  <c r="AP108" i="16"/>
  <c r="AP10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47" i="16"/>
  <c r="BM48" i="16"/>
  <c r="BM49" i="16"/>
  <c r="BM50" i="16"/>
  <c r="BM51" i="16"/>
  <c r="BM52" i="16"/>
  <c r="BM53" i="16"/>
  <c r="BM54" i="16"/>
  <c r="BM55" i="16"/>
  <c r="BM56" i="16"/>
  <c r="BM57" i="16"/>
  <c r="BM58" i="16"/>
  <c r="BM59" i="16"/>
  <c r="BM60" i="16"/>
  <c r="BM61" i="16"/>
  <c r="BM62" i="16"/>
  <c r="BM63" i="16"/>
  <c r="BM64" i="16"/>
  <c r="BM65" i="16"/>
  <c r="BM66" i="16"/>
  <c r="BM67" i="16"/>
  <c r="BM68" i="16"/>
  <c r="BM69" i="16"/>
  <c r="BM70" i="16"/>
  <c r="BM71" i="16"/>
  <c r="BM72" i="16"/>
  <c r="BM73" i="16"/>
  <c r="BM74" i="16"/>
  <c r="BM75" i="16"/>
  <c r="BM76" i="16"/>
  <c r="BM77" i="16"/>
  <c r="BM78" i="16"/>
  <c r="BM79" i="16"/>
  <c r="BM80" i="16"/>
  <c r="BM81" i="16"/>
  <c r="BM82" i="16"/>
  <c r="BM83" i="16"/>
  <c r="BM84" i="16"/>
  <c r="BM85" i="16"/>
  <c r="BM86" i="16"/>
  <c r="BM87" i="16"/>
  <c r="BM88" i="16"/>
  <c r="BM89" i="16"/>
  <c r="BM90" i="16"/>
  <c r="BM91" i="16"/>
  <c r="BM92" i="16"/>
  <c r="BM93" i="16"/>
  <c r="BM94" i="16"/>
  <c r="BM95" i="16"/>
  <c r="BM96" i="16"/>
  <c r="BM97" i="16"/>
  <c r="BM98" i="16"/>
  <c r="BM99" i="16"/>
  <c r="BM100" i="16"/>
  <c r="BM101" i="16"/>
  <c r="BM102" i="16"/>
  <c r="BM103" i="16"/>
  <c r="BM104" i="16"/>
  <c r="BM105" i="16"/>
  <c r="BM106" i="16"/>
  <c r="BM107" i="16"/>
  <c r="BM108" i="16"/>
  <c r="BM109" i="16"/>
  <c r="BG31" i="16"/>
  <c r="BG32" i="16"/>
  <c r="BG33" i="16"/>
  <c r="BG34" i="16"/>
  <c r="BG35" i="16"/>
  <c r="BG36" i="16"/>
  <c r="BG37" i="16"/>
  <c r="BG38" i="16"/>
  <c r="BG39" i="16"/>
  <c r="BG40" i="16"/>
  <c r="BG41" i="16"/>
  <c r="BG42" i="16"/>
  <c r="BG43" i="16"/>
  <c r="BG44" i="16"/>
  <c r="BG45" i="16"/>
  <c r="BG46" i="16"/>
  <c r="BG47" i="16"/>
  <c r="BG48" i="16"/>
  <c r="BG49" i="16"/>
  <c r="BG50" i="16"/>
  <c r="BG51" i="16"/>
  <c r="BG52" i="16"/>
  <c r="BG53" i="16"/>
  <c r="BG54" i="16"/>
  <c r="BG55" i="16"/>
  <c r="BG56" i="16"/>
  <c r="BG57" i="16"/>
  <c r="BG58" i="16"/>
  <c r="BG59" i="16"/>
  <c r="BG60" i="16"/>
  <c r="BG61" i="16"/>
  <c r="BG62" i="16"/>
  <c r="BG63" i="16"/>
  <c r="BG64" i="16"/>
  <c r="BG65" i="16"/>
  <c r="BG66" i="16"/>
  <c r="BG67" i="16"/>
  <c r="BG68" i="16"/>
  <c r="BG69" i="16"/>
  <c r="BG70" i="16"/>
  <c r="BG71" i="16"/>
  <c r="BG72" i="16"/>
  <c r="BG73" i="16"/>
  <c r="BG74" i="16"/>
  <c r="BG75" i="16"/>
  <c r="BG76" i="16"/>
  <c r="BG77" i="16"/>
  <c r="BG78" i="16"/>
  <c r="BG79" i="16"/>
  <c r="BG80" i="16"/>
  <c r="BG81" i="16"/>
  <c r="BG82" i="16"/>
  <c r="BG83" i="16"/>
  <c r="BG84" i="16"/>
  <c r="BG85" i="16"/>
  <c r="BG86" i="16"/>
  <c r="BG87" i="16"/>
  <c r="BG88" i="16"/>
  <c r="BG89" i="16"/>
  <c r="BG90" i="16"/>
  <c r="BG91" i="16"/>
  <c r="BG92" i="16"/>
  <c r="BG93" i="16"/>
  <c r="BG94" i="16"/>
  <c r="BG95" i="16"/>
  <c r="BG96" i="16"/>
  <c r="BG97" i="16"/>
  <c r="BG98" i="16"/>
  <c r="BG99" i="16"/>
  <c r="BG100" i="16"/>
  <c r="BG101" i="16"/>
  <c r="BG102" i="16"/>
  <c r="BG103" i="16"/>
  <c r="BG104" i="16"/>
  <c r="BG105" i="16"/>
  <c r="BG106" i="16"/>
  <c r="BG107" i="16"/>
  <c r="BG108" i="16"/>
  <c r="BG109" i="16"/>
  <c r="BA31" i="16"/>
  <c r="BA32" i="16"/>
  <c r="BA33" i="16"/>
  <c r="BA34" i="16"/>
  <c r="BA35" i="16"/>
  <c r="BA36" i="16"/>
  <c r="BA37" i="16"/>
  <c r="BA38" i="16"/>
  <c r="BA39" i="16"/>
  <c r="BA40" i="16"/>
  <c r="BA41" i="16"/>
  <c r="BA42" i="16"/>
  <c r="BA43" i="16"/>
  <c r="BA44" i="16"/>
  <c r="BA45" i="16"/>
  <c r="BA46" i="16"/>
  <c r="BA47" i="16"/>
  <c r="BA48" i="16"/>
  <c r="BA49" i="16"/>
  <c r="BA50" i="16"/>
  <c r="BA51" i="16"/>
  <c r="BA52" i="16"/>
  <c r="BA53" i="16"/>
  <c r="BA54" i="16"/>
  <c r="BA55" i="16"/>
  <c r="BA56" i="16"/>
  <c r="BA57" i="16"/>
  <c r="BA58" i="16"/>
  <c r="BA59" i="16"/>
  <c r="BA60" i="16"/>
  <c r="BA61" i="16"/>
  <c r="BA62" i="16"/>
  <c r="BA63" i="16"/>
  <c r="BA64" i="16"/>
  <c r="BA65" i="16"/>
  <c r="BA66" i="16"/>
  <c r="BA67" i="16"/>
  <c r="BA68" i="16"/>
  <c r="BA69" i="16"/>
  <c r="BA70" i="16"/>
  <c r="BA71" i="16"/>
  <c r="BA72" i="16"/>
  <c r="BA73" i="16"/>
  <c r="BA74" i="16"/>
  <c r="BA75" i="16"/>
  <c r="BA76" i="16"/>
  <c r="BA77" i="16"/>
  <c r="BA78" i="16"/>
  <c r="BA79" i="16"/>
  <c r="BA80" i="16"/>
  <c r="BA81" i="16"/>
  <c r="BA82" i="16"/>
  <c r="BA83" i="16"/>
  <c r="BA84" i="16"/>
  <c r="BA85" i="16"/>
  <c r="BA86" i="16"/>
  <c r="BA87" i="16"/>
  <c r="BA88" i="16"/>
  <c r="BA89" i="16"/>
  <c r="BA90" i="16"/>
  <c r="BA91" i="16"/>
  <c r="BA92" i="16"/>
  <c r="BA93" i="16"/>
  <c r="BA94" i="16"/>
  <c r="BA95" i="16"/>
  <c r="BA96" i="16"/>
  <c r="BA97" i="16"/>
  <c r="BA98" i="16"/>
  <c r="BA99" i="16"/>
  <c r="BA100" i="16"/>
  <c r="BA101" i="16"/>
  <c r="BA102" i="16"/>
  <c r="BA103" i="16"/>
  <c r="BA104" i="16"/>
  <c r="BA105" i="16"/>
  <c r="BA106" i="16"/>
  <c r="BA107" i="16"/>
  <c r="BA108" i="16"/>
  <c r="BA109" i="16"/>
  <c r="AU31" i="16"/>
  <c r="AU32" i="16"/>
  <c r="AU33" i="16"/>
  <c r="AU34" i="16"/>
  <c r="AU35" i="16"/>
  <c r="AU36" i="16"/>
  <c r="AU37" i="16"/>
  <c r="AU38" i="16"/>
  <c r="AU39" i="16"/>
  <c r="AU40" i="16"/>
  <c r="AU41" i="16"/>
  <c r="AU42" i="16"/>
  <c r="AU43" i="16"/>
  <c r="AU44" i="16"/>
  <c r="AU45" i="16"/>
  <c r="AU46" i="16"/>
  <c r="AU47" i="16"/>
  <c r="AU48" i="16"/>
  <c r="AU49" i="16"/>
  <c r="AU50" i="16"/>
  <c r="AU51" i="16"/>
  <c r="AU52" i="16"/>
  <c r="AU53" i="16"/>
  <c r="AU54" i="16"/>
  <c r="AU55" i="16"/>
  <c r="AU56" i="16"/>
  <c r="AU57" i="16"/>
  <c r="AU58" i="16"/>
  <c r="AU59" i="16"/>
  <c r="AU60" i="16"/>
  <c r="AU61" i="16"/>
  <c r="AU62" i="16"/>
  <c r="AU63" i="16"/>
  <c r="AU64" i="16"/>
  <c r="AU65" i="16"/>
  <c r="AU66" i="16"/>
  <c r="AU67" i="16"/>
  <c r="AU68" i="16"/>
  <c r="AU69" i="16"/>
  <c r="AU70" i="16"/>
  <c r="AU71" i="16"/>
  <c r="AU72" i="16"/>
  <c r="AU73" i="16"/>
  <c r="AU74" i="16"/>
  <c r="AU75" i="16"/>
  <c r="AU76" i="16"/>
  <c r="AU77" i="16"/>
  <c r="AU78" i="16"/>
  <c r="AU79" i="16"/>
  <c r="AU80" i="16"/>
  <c r="AU81" i="16"/>
  <c r="AU82" i="16"/>
  <c r="AU83" i="16"/>
  <c r="AU84" i="16"/>
  <c r="AU85" i="16"/>
  <c r="AU86" i="16"/>
  <c r="AU87" i="16"/>
  <c r="AU88" i="16"/>
  <c r="AU89" i="16"/>
  <c r="AU90" i="16"/>
  <c r="AU91" i="16"/>
  <c r="AU92" i="16"/>
  <c r="AU93" i="16"/>
  <c r="AU94" i="16"/>
  <c r="AU95" i="16"/>
  <c r="AU96" i="16"/>
  <c r="AU97" i="16"/>
  <c r="AU98" i="16"/>
  <c r="AU99" i="16"/>
  <c r="AU100" i="16"/>
  <c r="AU101" i="16"/>
  <c r="AU102" i="16"/>
  <c r="AU103" i="16"/>
  <c r="AU104" i="16"/>
  <c r="AU105" i="16"/>
  <c r="AU106" i="16"/>
  <c r="AU107" i="16"/>
  <c r="AU108" i="16"/>
  <c r="AU109" i="16"/>
  <c r="AO31" i="16"/>
  <c r="AO32" i="16"/>
  <c r="AO33" i="16"/>
  <c r="AO34" i="16"/>
  <c r="AO35" i="16"/>
  <c r="AO36" i="16"/>
  <c r="AO37" i="16"/>
  <c r="AO38" i="16"/>
  <c r="AO39" i="16"/>
  <c r="AO40" i="16"/>
  <c r="AO41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62" i="16"/>
  <c r="AO63" i="16"/>
  <c r="AO64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102" i="16"/>
  <c r="AO103" i="16"/>
  <c r="AO104" i="16"/>
  <c r="AO105" i="16"/>
  <c r="AO106" i="16"/>
  <c r="AO107" i="16"/>
  <c r="AO108" i="16"/>
  <c r="AO109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E30" i="16"/>
  <c r="E31" i="16"/>
  <c r="E32" i="16"/>
  <c r="E33" i="16"/>
  <c r="E34" i="16"/>
  <c r="CW34" i="16" s="1"/>
  <c r="DJ34" i="16" s="1" a="1"/>
  <c r="DJ34" i="16" s="1"/>
  <c r="E35" i="16"/>
  <c r="E36" i="16"/>
  <c r="E37" i="16"/>
  <c r="E38" i="16"/>
  <c r="E39" i="16"/>
  <c r="CW39" i="16" s="1"/>
  <c r="DJ39" i="16" s="1" a="1"/>
  <c r="DJ39" i="16" s="1"/>
  <c r="E40" i="16"/>
  <c r="E41" i="16"/>
  <c r="E42" i="16"/>
  <c r="E43" i="16"/>
  <c r="E44" i="16"/>
  <c r="CW44" i="16" s="1"/>
  <c r="DJ44" i="16" s="1" a="1"/>
  <c r="DJ44" i="16" s="1"/>
  <c r="E45" i="16"/>
  <c r="E46" i="16"/>
  <c r="E47" i="16"/>
  <c r="E48" i="16"/>
  <c r="E49" i="16"/>
  <c r="CW49" i="16" s="1"/>
  <c r="DJ49" i="16" s="1" a="1"/>
  <c r="DJ49" i="16" s="1"/>
  <c r="E50" i="16"/>
  <c r="E51" i="16"/>
  <c r="E52" i="16"/>
  <c r="E53" i="16"/>
  <c r="E54" i="16"/>
  <c r="CW54" i="16" s="1"/>
  <c r="DJ54" i="16" s="1" a="1"/>
  <c r="DJ54" i="16" s="1"/>
  <c r="E55" i="16"/>
  <c r="E56" i="16"/>
  <c r="E57" i="16"/>
  <c r="E58" i="16"/>
  <c r="E59" i="16"/>
  <c r="CW59" i="16" s="1"/>
  <c r="DJ59" i="16" s="1" a="1"/>
  <c r="DJ59" i="16" s="1"/>
  <c r="E60" i="16"/>
  <c r="E61" i="16"/>
  <c r="E62" i="16"/>
  <c r="E63" i="16"/>
  <c r="E64" i="16"/>
  <c r="CW64" i="16" s="1"/>
  <c r="DJ64" i="16" s="1" a="1"/>
  <c r="DJ64" i="16" s="1"/>
  <c r="E65" i="16"/>
  <c r="E66" i="16"/>
  <c r="E67" i="16"/>
  <c r="E68" i="16"/>
  <c r="E69" i="16"/>
  <c r="CW69" i="16" s="1"/>
  <c r="DJ69" i="16" s="1" a="1"/>
  <c r="DJ69" i="16" s="1"/>
  <c r="E70" i="16"/>
  <c r="E71" i="16"/>
  <c r="E72" i="16"/>
  <c r="E73" i="16"/>
  <c r="E74" i="16"/>
  <c r="CW74" i="16" s="1"/>
  <c r="DJ74" i="16" s="1" a="1"/>
  <c r="DJ74" i="16" s="1"/>
  <c r="E75" i="16"/>
  <c r="E76" i="16"/>
  <c r="E77" i="16"/>
  <c r="E78" i="16"/>
  <c r="E79" i="16"/>
  <c r="CW79" i="16" s="1"/>
  <c r="DJ79" i="16" s="1" a="1"/>
  <c r="DJ79" i="16" s="1"/>
  <c r="E80" i="16"/>
  <c r="E81" i="16"/>
  <c r="E82" i="16"/>
  <c r="E83" i="16"/>
  <c r="E84" i="16"/>
  <c r="CW84" i="16" s="1"/>
  <c r="DJ84" i="16" s="1" a="1"/>
  <c r="DJ84" i="16" s="1"/>
  <c r="E85" i="16"/>
  <c r="E86" i="16"/>
  <c r="E87" i="16"/>
  <c r="E88" i="16"/>
  <c r="E89" i="16"/>
  <c r="CW89" i="16" s="1"/>
  <c r="DJ89" i="16" s="1" a="1"/>
  <c r="DJ89" i="16" s="1"/>
  <c r="E90" i="16"/>
  <c r="E91" i="16"/>
  <c r="E92" i="16"/>
  <c r="E93" i="16"/>
  <c r="E94" i="16"/>
  <c r="CW94" i="16" s="1"/>
  <c r="DJ94" i="16" s="1" a="1"/>
  <c r="DJ94" i="16" s="1"/>
  <c r="E95" i="16"/>
  <c r="E96" i="16"/>
  <c r="E97" i="16"/>
  <c r="E98" i="16"/>
  <c r="E99" i="16"/>
  <c r="CW99" i="16" s="1"/>
  <c r="DJ99" i="16" s="1" a="1"/>
  <c r="DJ99" i="16" s="1"/>
  <c r="E100" i="16"/>
  <c r="E101" i="16"/>
  <c r="E102" i="16"/>
  <c r="E103" i="16"/>
  <c r="E104" i="16"/>
  <c r="E105" i="16"/>
  <c r="E106" i="16"/>
  <c r="E107" i="16"/>
  <c r="E108" i="16"/>
  <c r="E10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CS104" i="16" l="1"/>
  <c r="CS96" i="16"/>
  <c r="CS64" i="16"/>
  <c r="CS40" i="16"/>
  <c r="CR46" i="16"/>
  <c r="CT81" i="16"/>
  <c r="CT49" i="16"/>
  <c r="CT33" i="16"/>
  <c r="CU66" i="16"/>
  <c r="CU58" i="16"/>
  <c r="CU34" i="16"/>
  <c r="CR108" i="16"/>
  <c r="CR100" i="16"/>
  <c r="CR76" i="16"/>
  <c r="CR52" i="16"/>
  <c r="DJ47" i="16"/>
  <c r="DJ48" i="16"/>
  <c r="DJ78" i="16"/>
  <c r="DJ77" i="16"/>
  <c r="DJ38" i="16"/>
  <c r="DJ37" i="16"/>
  <c r="DJ62" i="16"/>
  <c r="DJ63" i="16"/>
  <c r="DJ52" i="16"/>
  <c r="DJ53" i="16"/>
  <c r="DJ67" i="16"/>
  <c r="DJ68" i="16"/>
  <c r="DJ82" i="16"/>
  <c r="DJ83" i="16"/>
  <c r="DJ42" i="16"/>
  <c r="DJ43" i="16"/>
  <c r="DJ87" i="16"/>
  <c r="DJ88" i="16"/>
  <c r="DJ92" i="16"/>
  <c r="DJ93" i="16"/>
  <c r="DJ97" i="16"/>
  <c r="DJ98" i="16"/>
  <c r="DJ57" i="16"/>
  <c r="DJ58" i="16"/>
  <c r="DJ72" i="16"/>
  <c r="DJ73" i="16"/>
  <c r="DJ32" i="16"/>
  <c r="DJ33" i="16"/>
  <c r="CO49" i="16"/>
  <c r="CN88" i="16"/>
  <c r="CN48" i="16"/>
  <c r="CV107" i="16"/>
  <c r="CO35" i="16"/>
  <c r="CV101" i="16"/>
  <c r="CV103" i="16"/>
  <c r="CV102" i="16"/>
  <c r="CV108" i="16"/>
  <c r="CV106" i="16"/>
  <c r="CR77" i="16"/>
  <c r="CO58" i="16"/>
  <c r="CO104" i="16"/>
  <c r="CO96" i="16"/>
  <c r="CO88" i="16"/>
  <c r="CO80" i="16"/>
  <c r="CO72" i="16"/>
  <c r="CO64" i="16"/>
  <c r="CO56" i="16"/>
  <c r="CO48" i="16"/>
  <c r="CO40" i="16"/>
  <c r="CO32" i="16"/>
  <c r="CQ106" i="16"/>
  <c r="CQ98" i="16"/>
  <c r="CQ90" i="16"/>
  <c r="CQ82" i="16"/>
  <c r="CQ74" i="16"/>
  <c r="CQ66" i="16"/>
  <c r="CQ58" i="16"/>
  <c r="CQ50" i="16"/>
  <c r="CQ42" i="16"/>
  <c r="CQ34" i="16"/>
  <c r="CR107" i="16"/>
  <c r="CR99" i="16"/>
  <c r="CR91" i="16"/>
  <c r="CR83" i="16"/>
  <c r="CR75" i="16"/>
  <c r="CR67" i="16"/>
  <c r="CR59" i="16"/>
  <c r="CR51" i="16"/>
  <c r="CR43" i="16"/>
  <c r="CR35" i="16"/>
  <c r="CT109" i="16"/>
  <c r="CT101" i="16"/>
  <c r="CT93" i="16"/>
  <c r="CT85" i="16"/>
  <c r="CT77" i="16"/>
  <c r="CT69" i="16"/>
  <c r="CT61" i="16"/>
  <c r="CT53" i="16"/>
  <c r="CT45" i="16"/>
  <c r="CT37" i="16"/>
  <c r="CU102" i="16"/>
  <c r="CU94" i="16"/>
  <c r="CU86" i="16"/>
  <c r="CU78" i="16"/>
  <c r="CU70" i="16"/>
  <c r="CU62" i="16"/>
  <c r="CU54" i="16"/>
  <c r="CU46" i="16"/>
  <c r="CU38" i="16"/>
  <c r="CN103" i="16"/>
  <c r="CN95" i="16"/>
  <c r="CN87" i="16"/>
  <c r="CN79" i="16"/>
  <c r="CN71" i="16"/>
  <c r="CN63" i="16"/>
  <c r="CN55" i="16"/>
  <c r="CN47" i="16"/>
  <c r="CN39" i="16"/>
  <c r="CN31" i="16"/>
  <c r="CN102" i="16"/>
  <c r="CN94" i="16"/>
  <c r="CN86" i="16"/>
  <c r="CN78" i="16"/>
  <c r="CN70" i="16"/>
  <c r="CN62" i="16"/>
  <c r="CN54" i="16"/>
  <c r="CN46" i="16"/>
  <c r="CU109" i="16"/>
  <c r="CN108" i="16"/>
  <c r="CN100" i="16"/>
  <c r="CN92" i="16"/>
  <c r="CN84" i="16"/>
  <c r="CN76" i="16"/>
  <c r="CN68" i="16"/>
  <c r="CN60" i="16"/>
  <c r="CN52" i="16"/>
  <c r="CN44" i="16"/>
  <c r="CN36" i="16"/>
  <c r="CO109" i="16"/>
  <c r="CO101" i="16"/>
  <c r="CO93" i="16"/>
  <c r="CO85" i="16"/>
  <c r="CO77" i="16"/>
  <c r="CO69" i="16"/>
  <c r="CO61" i="16"/>
  <c r="CO53" i="16"/>
  <c r="CO45" i="16"/>
  <c r="CO37" i="16"/>
  <c r="CP102" i="16"/>
  <c r="CP94" i="16"/>
  <c r="CP86" i="16"/>
  <c r="CP78" i="16"/>
  <c r="CP70" i="16"/>
  <c r="CP62" i="16"/>
  <c r="CP54" i="16"/>
  <c r="CP46" i="16"/>
  <c r="CP38" i="16"/>
  <c r="CQ103" i="16"/>
  <c r="CQ95" i="16"/>
  <c r="CQ87" i="16"/>
  <c r="CQ79" i="16"/>
  <c r="CQ71" i="16"/>
  <c r="CQ63" i="16"/>
  <c r="CQ55" i="16"/>
  <c r="CQ47" i="16"/>
  <c r="CQ39" i="16"/>
  <c r="CQ31" i="16"/>
  <c r="CR104" i="16"/>
  <c r="CR96" i="16"/>
  <c r="CR88" i="16"/>
  <c r="CR80" i="16"/>
  <c r="CR72" i="16"/>
  <c r="CR64" i="16"/>
  <c r="CR56" i="16"/>
  <c r="CR48" i="16"/>
  <c r="CR40" i="16"/>
  <c r="CR32" i="16"/>
  <c r="CS105" i="16"/>
  <c r="CS97" i="16"/>
  <c r="CS89" i="16"/>
  <c r="CS81" i="16"/>
  <c r="CS73" i="16"/>
  <c r="CS65" i="16"/>
  <c r="CS57" i="16"/>
  <c r="CS49" i="16"/>
  <c r="CS41" i="16"/>
  <c r="CS33" i="16"/>
  <c r="CU107" i="16"/>
  <c r="CU99" i="16"/>
  <c r="CU91" i="16"/>
  <c r="CU83" i="16"/>
  <c r="CU75" i="16"/>
  <c r="CU67" i="16"/>
  <c r="CU59" i="16"/>
  <c r="CU51" i="16"/>
  <c r="CU43" i="16"/>
  <c r="CU35" i="16"/>
  <c r="CP48" i="16"/>
  <c r="CQ97" i="16"/>
  <c r="CQ41" i="16"/>
  <c r="CP88" i="16"/>
  <c r="CP105" i="16"/>
  <c r="CP97" i="16"/>
  <c r="CP89" i="16"/>
  <c r="CP81" i="16"/>
  <c r="CP73" i="16"/>
  <c r="CP65" i="16"/>
  <c r="CP57" i="16"/>
  <c r="CP49" i="16"/>
  <c r="CP41" i="16"/>
  <c r="CP33" i="16"/>
  <c r="CO87" i="16"/>
  <c r="CO79" i="16"/>
  <c r="CO47" i="16"/>
  <c r="CO31" i="16"/>
  <c r="CP96" i="16"/>
  <c r="CP80" i="16"/>
  <c r="CP72" i="16"/>
  <c r="CP64" i="16"/>
  <c r="CP56" i="16"/>
  <c r="CP40" i="16"/>
  <c r="CP32" i="16"/>
  <c r="CQ105" i="16"/>
  <c r="CQ89" i="16"/>
  <c r="CQ81" i="16"/>
  <c r="CQ73" i="16"/>
  <c r="CQ65" i="16"/>
  <c r="CQ57" i="16"/>
  <c r="CQ49" i="16"/>
  <c r="CQ33" i="16"/>
  <c r="CR82" i="16"/>
  <c r="CR66" i="16"/>
  <c r="CS75" i="16"/>
  <c r="CU101" i="16"/>
  <c r="CU93" i="16"/>
  <c r="CU85" i="16"/>
  <c r="CU77" i="16"/>
  <c r="CU69" i="16"/>
  <c r="CU61" i="16"/>
  <c r="CU53" i="16"/>
  <c r="CU45" i="16"/>
  <c r="CU37" i="16"/>
  <c r="CP104" i="16"/>
  <c r="CT106" i="16"/>
  <c r="CT98" i="16"/>
  <c r="CT90" i="16"/>
  <c r="CT82" i="16"/>
  <c r="CT74" i="16"/>
  <c r="CT66" i="16"/>
  <c r="CT58" i="16"/>
  <c r="CT50" i="16"/>
  <c r="CT42" i="16"/>
  <c r="CT34" i="16"/>
  <c r="CN105" i="16"/>
  <c r="CN97" i="16"/>
  <c r="CN89" i="16"/>
  <c r="CN81" i="16"/>
  <c r="CN38" i="16"/>
  <c r="CO103" i="16"/>
  <c r="CO95" i="16"/>
  <c r="CO71" i="16"/>
  <c r="CO63" i="16"/>
  <c r="CO55" i="16"/>
  <c r="CO39" i="16"/>
  <c r="CR106" i="16"/>
  <c r="CR98" i="16"/>
  <c r="CR90" i="16"/>
  <c r="CR74" i="16"/>
  <c r="CR58" i="16"/>
  <c r="CR50" i="16"/>
  <c r="CR42" i="16"/>
  <c r="CR34" i="16"/>
  <c r="CS107" i="16"/>
  <c r="CS99" i="16"/>
  <c r="CS91" i="16"/>
  <c r="CS83" i="16"/>
  <c r="CS67" i="16"/>
  <c r="CS59" i="16"/>
  <c r="CS51" i="16"/>
  <c r="CS43" i="16"/>
  <c r="CS35" i="16"/>
  <c r="CT108" i="16"/>
  <c r="CT100" i="16"/>
  <c r="CT92" i="16"/>
  <c r="CT84" i="16"/>
  <c r="CT76" i="16"/>
  <c r="CT68" i="16"/>
  <c r="CT60" i="16"/>
  <c r="CT52" i="16"/>
  <c r="CT44" i="16"/>
  <c r="CT36" i="16"/>
  <c r="CN109" i="16"/>
  <c r="CN101" i="16"/>
  <c r="CN93" i="16"/>
  <c r="CN85" i="16"/>
  <c r="CN77" i="16"/>
  <c r="CN69" i="16"/>
  <c r="CN61" i="16"/>
  <c r="CN53" i="16"/>
  <c r="CN45" i="16"/>
  <c r="CN37" i="16"/>
  <c r="CO102" i="16"/>
  <c r="CO94" i="16"/>
  <c r="CO86" i="16"/>
  <c r="CO78" i="16"/>
  <c r="CO70" i="16"/>
  <c r="CO62" i="16"/>
  <c r="CO54" i="16"/>
  <c r="CO46" i="16"/>
  <c r="CO38" i="16"/>
  <c r="CP103" i="16"/>
  <c r="CP95" i="16"/>
  <c r="CP87" i="16"/>
  <c r="CP79" i="16"/>
  <c r="CP71" i="16"/>
  <c r="CP63" i="16"/>
  <c r="CP55" i="16"/>
  <c r="CP47" i="16"/>
  <c r="CP39" i="16"/>
  <c r="CP31" i="16"/>
  <c r="CQ104" i="16"/>
  <c r="CQ96" i="16"/>
  <c r="CQ88" i="16"/>
  <c r="CQ80" i="16"/>
  <c r="CQ72" i="16"/>
  <c r="CQ64" i="16"/>
  <c r="CQ56" i="16"/>
  <c r="CQ48" i="16"/>
  <c r="CQ40" i="16"/>
  <c r="CQ32" i="16"/>
  <c r="CR105" i="16"/>
  <c r="CR97" i="16"/>
  <c r="CR89" i="16"/>
  <c r="CR81" i="16"/>
  <c r="CR73" i="16"/>
  <c r="CR65" i="16"/>
  <c r="CR57" i="16"/>
  <c r="CR49" i="16"/>
  <c r="CR41" i="16"/>
  <c r="CR33" i="16"/>
  <c r="CS106" i="16"/>
  <c r="CS98" i="16"/>
  <c r="CS90" i="16"/>
  <c r="CS82" i="16"/>
  <c r="CS74" i="16"/>
  <c r="CS66" i="16"/>
  <c r="CS58" i="16"/>
  <c r="CS50" i="16"/>
  <c r="CS42" i="16"/>
  <c r="CS34" i="16"/>
  <c r="CT107" i="16"/>
  <c r="CT99" i="16"/>
  <c r="CT91" i="16"/>
  <c r="CT83" i="16"/>
  <c r="CT75" i="16"/>
  <c r="CT67" i="16"/>
  <c r="CT59" i="16"/>
  <c r="CT51" i="16"/>
  <c r="CT43" i="16"/>
  <c r="CT35" i="16"/>
  <c r="CU108" i="16"/>
  <c r="CU100" i="16"/>
  <c r="CU92" i="16"/>
  <c r="CU84" i="16"/>
  <c r="CU76" i="16"/>
  <c r="CU68" i="16"/>
  <c r="CU60" i="16"/>
  <c r="CU52" i="16"/>
  <c r="CU44" i="16"/>
  <c r="CU36" i="16"/>
  <c r="CN107" i="16"/>
  <c r="CN99" i="16"/>
  <c r="CN91" i="16"/>
  <c r="CN83" i="16"/>
  <c r="CN75" i="16"/>
  <c r="CN67" i="16"/>
  <c r="CN59" i="16"/>
  <c r="CN51" i="16"/>
  <c r="CN43" i="16"/>
  <c r="CN35" i="16"/>
  <c r="CO108" i="16"/>
  <c r="CO100" i="16"/>
  <c r="CO92" i="16"/>
  <c r="CO84" i="16"/>
  <c r="CO76" i="16"/>
  <c r="CO68" i="16"/>
  <c r="CO60" i="16"/>
  <c r="CO52" i="16"/>
  <c r="CO44" i="16"/>
  <c r="CO36" i="16"/>
  <c r="CP109" i="16"/>
  <c r="CP101" i="16"/>
  <c r="CP93" i="16"/>
  <c r="CP85" i="16"/>
  <c r="CP77" i="16"/>
  <c r="CP69" i="16"/>
  <c r="CP61" i="16"/>
  <c r="CP53" i="16"/>
  <c r="CP45" i="16"/>
  <c r="CP37" i="16"/>
  <c r="CQ102" i="16"/>
  <c r="CQ86" i="16"/>
  <c r="CQ78" i="16"/>
  <c r="CQ70" i="16"/>
  <c r="CQ54" i="16"/>
  <c r="CQ46" i="16"/>
  <c r="CQ38" i="16"/>
  <c r="CR95" i="16"/>
  <c r="CR79" i="16"/>
  <c r="CR71" i="16"/>
  <c r="CR63" i="16"/>
  <c r="CR39" i="16"/>
  <c r="CR31" i="16"/>
  <c r="CS88" i="16"/>
  <c r="CS80" i="16"/>
  <c r="CS72" i="16"/>
  <c r="CS56" i="16"/>
  <c r="CS48" i="16"/>
  <c r="CS32" i="16"/>
  <c r="CT105" i="16"/>
  <c r="CT97" i="16"/>
  <c r="CT89" i="16"/>
  <c r="CT73" i="16"/>
  <c r="CT65" i="16"/>
  <c r="CT57" i="16"/>
  <c r="CT41" i="16"/>
  <c r="CU106" i="16"/>
  <c r="CU98" i="16"/>
  <c r="CU90" i="16"/>
  <c r="CU82" i="16"/>
  <c r="CU74" i="16"/>
  <c r="CU50" i="16"/>
  <c r="CU42" i="16"/>
  <c r="CN106" i="16"/>
  <c r="CN98" i="16"/>
  <c r="CN90" i="16"/>
  <c r="CN82" i="16"/>
  <c r="CN74" i="16"/>
  <c r="CN66" i="16"/>
  <c r="CN58" i="16"/>
  <c r="CN50" i="16"/>
  <c r="CN42" i="16"/>
  <c r="CN34" i="16"/>
  <c r="CO107" i="16"/>
  <c r="CO99" i="16"/>
  <c r="CO91" i="16"/>
  <c r="CO83" i="16"/>
  <c r="CO75" i="16"/>
  <c r="CO67" i="16"/>
  <c r="CO59" i="16"/>
  <c r="CO51" i="16"/>
  <c r="CO43" i="16"/>
  <c r="CP108" i="16"/>
  <c r="CP100" i="16"/>
  <c r="CP92" i="16"/>
  <c r="CP84" i="16"/>
  <c r="CP76" i="16"/>
  <c r="CP68" i="16"/>
  <c r="CP60" i="16"/>
  <c r="CP52" i="16"/>
  <c r="CP44" i="16"/>
  <c r="CP36" i="16"/>
  <c r="CQ109" i="16"/>
  <c r="CQ101" i="16"/>
  <c r="CQ93" i="16"/>
  <c r="CQ85" i="16"/>
  <c r="CQ77" i="16"/>
  <c r="CQ69" i="16"/>
  <c r="CQ61" i="16"/>
  <c r="CQ53" i="16"/>
  <c r="CQ45" i="16"/>
  <c r="CQ37" i="16"/>
  <c r="CR102" i="16"/>
  <c r="CR94" i="16"/>
  <c r="CR86" i="16"/>
  <c r="CR78" i="16"/>
  <c r="CR70" i="16"/>
  <c r="CR62" i="16"/>
  <c r="CR54" i="16"/>
  <c r="CR38" i="16"/>
  <c r="CS103" i="16"/>
  <c r="CS95" i="16"/>
  <c r="CS87" i="16"/>
  <c r="CS79" i="16"/>
  <c r="CS71" i="16"/>
  <c r="CS63" i="16"/>
  <c r="CS55" i="16"/>
  <c r="CS47" i="16"/>
  <c r="CS39" i="16"/>
  <c r="CS31" i="16"/>
  <c r="CT104" i="16"/>
  <c r="CT96" i="16"/>
  <c r="CT88" i="16"/>
  <c r="CT80" i="16"/>
  <c r="CT72" i="16"/>
  <c r="CT64" i="16"/>
  <c r="CT56" i="16"/>
  <c r="CT48" i="16"/>
  <c r="CT40" i="16"/>
  <c r="CT32" i="16"/>
  <c r="CU105" i="16"/>
  <c r="CU97" i="16"/>
  <c r="CU89" i="16"/>
  <c r="CU81" i="16"/>
  <c r="CU73" i="16"/>
  <c r="CU65" i="16"/>
  <c r="CU57" i="16"/>
  <c r="CU49" i="16"/>
  <c r="CU41" i="16"/>
  <c r="CU33" i="16"/>
  <c r="CN73" i="16"/>
  <c r="CN65" i="16"/>
  <c r="CN57" i="16"/>
  <c r="CN49" i="16"/>
  <c r="CN41" i="16"/>
  <c r="CN33" i="16"/>
  <c r="CO106" i="16"/>
  <c r="CO98" i="16"/>
  <c r="CO90" i="16"/>
  <c r="CO82" i="16"/>
  <c r="CO74" i="16"/>
  <c r="CO66" i="16"/>
  <c r="CO50" i="16"/>
  <c r="CO42" i="16"/>
  <c r="CO34" i="16"/>
  <c r="CP107" i="16"/>
  <c r="CP99" i="16"/>
  <c r="CP91" i="16"/>
  <c r="CP83" i="16"/>
  <c r="CP75" i="16"/>
  <c r="CP67" i="16"/>
  <c r="CP59" i="16"/>
  <c r="CP51" i="16"/>
  <c r="CP43" i="16"/>
  <c r="CP35" i="16"/>
  <c r="CQ108" i="16"/>
  <c r="CQ100" i="16"/>
  <c r="CQ92" i="16"/>
  <c r="CQ84" i="16"/>
  <c r="CQ76" i="16"/>
  <c r="CQ68" i="16"/>
  <c r="CQ60" i="16"/>
  <c r="CQ52" i="16"/>
  <c r="CQ44" i="16"/>
  <c r="CQ36" i="16"/>
  <c r="CR109" i="16"/>
  <c r="CR101" i="16"/>
  <c r="CR93" i="16"/>
  <c r="CR85" i="16"/>
  <c r="CR69" i="16"/>
  <c r="CR61" i="16"/>
  <c r="CR53" i="16"/>
  <c r="CR45" i="16"/>
  <c r="CR37" i="16"/>
  <c r="CS102" i="16"/>
  <c r="CS94" i="16"/>
  <c r="CS86" i="16"/>
  <c r="CS78" i="16"/>
  <c r="CS70" i="16"/>
  <c r="CS62" i="16"/>
  <c r="CS54" i="16"/>
  <c r="CS46" i="16"/>
  <c r="CS38" i="16"/>
  <c r="CT103" i="16"/>
  <c r="CT95" i="16"/>
  <c r="CT87" i="16"/>
  <c r="CT79" i="16"/>
  <c r="CT71" i="16"/>
  <c r="CT63" i="16"/>
  <c r="CT55" i="16"/>
  <c r="CT47" i="16"/>
  <c r="CT39" i="16"/>
  <c r="CT31" i="16"/>
  <c r="CU104" i="16"/>
  <c r="CU96" i="16"/>
  <c r="CU88" i="16"/>
  <c r="CU80" i="16"/>
  <c r="CU72" i="16"/>
  <c r="CU64" i="16"/>
  <c r="CU56" i="16"/>
  <c r="CU48" i="16"/>
  <c r="CU40" i="16"/>
  <c r="CU32" i="16"/>
  <c r="CN104" i="16"/>
  <c r="CN96" i="16"/>
  <c r="CN80" i="16"/>
  <c r="CN72" i="16"/>
  <c r="CN64" i="16"/>
  <c r="CN56" i="16"/>
  <c r="CN40" i="16"/>
  <c r="CN32" i="16"/>
  <c r="CO105" i="16"/>
  <c r="CO97" i="16"/>
  <c r="CO89" i="16"/>
  <c r="CO81" i="16"/>
  <c r="CO73" i="16"/>
  <c r="CO65" i="16"/>
  <c r="CO57" i="16"/>
  <c r="CO41" i="16"/>
  <c r="CO33" i="16"/>
  <c r="CP106" i="16"/>
  <c r="CP98" i="16"/>
  <c r="CP90" i="16"/>
  <c r="CP82" i="16"/>
  <c r="CP74" i="16"/>
  <c r="CP66" i="16"/>
  <c r="CP58" i="16"/>
  <c r="CP50" i="16"/>
  <c r="CP42" i="16"/>
  <c r="CP34" i="16"/>
  <c r="CQ107" i="16"/>
  <c r="CQ91" i="16"/>
  <c r="CQ75" i="16"/>
  <c r="CQ67" i="16"/>
  <c r="CQ59" i="16"/>
  <c r="CQ51" i="16"/>
  <c r="CQ43" i="16"/>
  <c r="CQ35" i="16"/>
  <c r="CR92" i="16"/>
  <c r="CR84" i="16"/>
  <c r="CR68" i="16"/>
  <c r="CR60" i="16"/>
  <c r="CR44" i="16"/>
  <c r="CR36" i="16"/>
  <c r="CS101" i="16"/>
  <c r="CS93" i="16"/>
  <c r="CS85" i="16"/>
  <c r="CS77" i="16"/>
  <c r="CS69" i="16"/>
  <c r="CS61" i="16"/>
  <c r="CS45" i="16"/>
  <c r="CS37" i="16"/>
  <c r="CT102" i="16"/>
  <c r="CT94" i="16"/>
  <c r="CT86" i="16"/>
  <c r="CT78" i="16"/>
  <c r="CT70" i="16"/>
  <c r="CT62" i="16"/>
  <c r="CT54" i="16"/>
  <c r="CT46" i="16"/>
  <c r="CT38" i="16"/>
  <c r="CU103" i="16"/>
  <c r="CU87" i="16"/>
  <c r="CU55" i="16"/>
  <c r="CU47" i="16"/>
  <c r="CU39" i="16"/>
  <c r="CS108" i="16"/>
  <c r="CS100" i="16"/>
  <c r="CS92" i="16"/>
  <c r="CS84" i="16"/>
  <c r="CS76" i="16"/>
  <c r="CS68" i="16"/>
  <c r="CS60" i="16"/>
  <c r="CS52" i="16"/>
  <c r="CS44" i="16"/>
  <c r="CS36" i="16"/>
  <c r="CM54" i="16"/>
  <c r="CM46" i="16"/>
  <c r="CM38" i="16"/>
  <c r="CM93" i="16"/>
  <c r="CM85" i="16"/>
  <c r="CM77" i="16"/>
  <c r="CM96" i="16"/>
  <c r="CM88" i="16"/>
  <c r="CM80" i="16"/>
  <c r="CM64" i="16"/>
  <c r="CM56" i="16"/>
  <c r="CM48" i="16"/>
  <c r="CM40" i="16"/>
  <c r="CM32" i="16"/>
  <c r="CM62" i="16"/>
  <c r="CM102" i="16"/>
  <c r="CM94" i="16"/>
  <c r="CM86" i="16"/>
  <c r="CM78" i="16"/>
  <c r="CM70" i="16"/>
  <c r="CM103" i="16"/>
  <c r="CM95" i="16"/>
  <c r="CM87" i="16"/>
  <c r="CM79" i="16"/>
  <c r="CM71" i="16"/>
  <c r="CM63" i="16"/>
  <c r="CM55" i="16"/>
  <c r="CM47" i="16"/>
  <c r="CM39" i="16"/>
  <c r="CM31" i="16"/>
  <c r="CM61" i="16"/>
  <c r="CM52" i="16"/>
  <c r="CM36" i="16"/>
  <c r="CM100" i="16"/>
  <c r="CM60" i="16"/>
  <c r="CM104" i="16"/>
  <c r="CM72" i="16"/>
  <c r="CM109" i="16"/>
  <c r="CM101" i="16"/>
  <c r="CM69" i="16"/>
  <c r="CM53" i="16"/>
  <c r="CM45" i="16"/>
  <c r="CM37" i="16"/>
  <c r="CM108" i="16"/>
  <c r="CM92" i="16"/>
  <c r="CM84" i="16"/>
  <c r="CM76" i="16"/>
  <c r="CM68" i="16"/>
  <c r="CM44" i="16"/>
  <c r="CM107" i="16"/>
  <c r="CM99" i="16"/>
  <c r="CM91" i="16"/>
  <c r="CM83" i="16"/>
  <c r="CM75" i="16"/>
  <c r="CM67" i="16"/>
  <c r="CM59" i="16"/>
  <c r="CM51" i="16"/>
  <c r="CM43" i="16"/>
  <c r="CM35" i="16"/>
  <c r="CM106" i="16"/>
  <c r="CM98" i="16"/>
  <c r="CM90" i="16"/>
  <c r="CM82" i="16"/>
  <c r="CM74" i="16"/>
  <c r="CM66" i="16"/>
  <c r="CM58" i="16"/>
  <c r="CM50" i="16"/>
  <c r="CM42" i="16"/>
  <c r="CM34" i="16"/>
  <c r="CM105" i="16"/>
  <c r="CM97" i="16"/>
  <c r="CM89" i="16"/>
  <c r="CM81" i="16"/>
  <c r="CM73" i="16"/>
  <c r="CM65" i="16"/>
  <c r="CM57" i="16"/>
  <c r="CM49" i="16"/>
  <c r="CM41" i="16"/>
  <c r="CM33" i="16"/>
  <c r="DN47" i="16" l="1"/>
  <c r="DN46" i="16" s="1"/>
  <c r="DR49" i="16" s="1"/>
  <c r="DN48" i="16" a="1"/>
  <c r="DN48" i="16" s="1"/>
  <c r="DN57" i="16"/>
  <c r="DN56" i="16" s="1"/>
  <c r="DR59" i="16" s="1"/>
  <c r="DN58" i="16" a="1"/>
  <c r="DN58" i="16" s="1"/>
  <c r="DN67" i="16"/>
  <c r="DN66" i="16" s="1"/>
  <c r="DR69" i="16" s="1"/>
  <c r="DN68" i="16" a="1"/>
  <c r="DN68" i="16" s="1"/>
  <c r="DN87" i="16"/>
  <c r="DN86" i="16" s="1"/>
  <c r="DR89" i="16" s="1"/>
  <c r="DN88" i="16" a="1"/>
  <c r="DN88" i="16" s="1"/>
  <c r="DN63" i="16" a="1"/>
  <c r="DN63" i="16" s="1"/>
  <c r="DN62" i="16"/>
  <c r="DN61" i="16" s="1"/>
  <c r="DR64" i="16" s="1"/>
  <c r="DN32" i="16"/>
  <c r="DN31" i="16" s="1"/>
  <c r="DR34" i="16" s="1"/>
  <c r="DN33" i="16" a="1"/>
  <c r="DN33" i="16" s="1"/>
  <c r="DN43" i="16" a="1"/>
  <c r="DN43" i="16" s="1"/>
  <c r="DN42" i="16"/>
  <c r="DN41" i="16" s="1"/>
  <c r="DR44" i="16" s="1"/>
  <c r="DN37" i="16"/>
  <c r="DN36" i="16" s="1"/>
  <c r="DR39" i="16" s="1"/>
  <c r="DN38" i="16" a="1"/>
  <c r="DN38" i="16" s="1"/>
  <c r="DN72" i="16"/>
  <c r="DN71" i="16" s="1"/>
  <c r="DR74" i="16" s="1"/>
  <c r="DN73" i="16" a="1"/>
  <c r="DN73" i="16" s="1"/>
  <c r="DN93" i="16" a="1"/>
  <c r="DN93" i="16" s="1"/>
  <c r="DN92" i="16"/>
  <c r="DN91" i="16" s="1"/>
  <c r="DR94" i="16" s="1"/>
  <c r="DN83" i="16" a="1"/>
  <c r="DN83" i="16" s="1"/>
  <c r="DN82" i="16"/>
  <c r="DN81" i="16" s="1"/>
  <c r="DR84" i="16" s="1"/>
  <c r="DN53" i="16" a="1"/>
  <c r="DN53" i="16" s="1"/>
  <c r="DN52" i="16"/>
  <c r="DN51" i="16" s="1"/>
  <c r="DR54" i="16" s="1"/>
  <c r="DN78" i="16" a="1"/>
  <c r="DN78" i="16" s="1"/>
  <c r="DN77" i="16"/>
  <c r="DN76" i="16" s="1"/>
  <c r="DR79" i="16" s="1"/>
  <c r="DN98" i="16" a="1"/>
  <c r="DN98" i="16" s="1"/>
  <c r="DN97" i="16"/>
  <c r="DN96" i="16" s="1"/>
  <c r="DR99" i="16" s="1"/>
  <c r="DO33" i="16" l="1" a="1"/>
  <c r="DO33" i="16" s="1"/>
  <c r="DN34" i="16" s="1"/>
  <c r="DO98" i="16" a="1"/>
  <c r="DO98" i="16" s="1"/>
  <c r="DN99" i="16" s="1"/>
  <c r="DO93" i="16" a="1"/>
  <c r="DO93" i="16" s="1"/>
  <c r="DN94" i="16" s="1"/>
  <c r="DO68" i="16" a="1"/>
  <c r="DO68" i="16" s="1"/>
  <c r="DN69" i="16" s="1"/>
  <c r="DO73" i="16" a="1"/>
  <c r="DO73" i="16" s="1"/>
  <c r="DN74" i="16" s="1"/>
  <c r="DO58" i="16" a="1"/>
  <c r="DO58" i="16" s="1"/>
  <c r="DN59" i="16" s="1"/>
  <c r="DO43" i="16" a="1"/>
  <c r="DO43" i="16" s="1"/>
  <c r="DN44" i="16" s="1"/>
  <c r="DO78" i="16" a="1"/>
  <c r="DO78" i="16" s="1"/>
  <c r="DN79" i="16" s="1"/>
  <c r="DO88" i="16" a="1"/>
  <c r="DO88" i="16" s="1"/>
  <c r="DN89" i="16" s="1"/>
  <c r="DO38" i="16" a="1"/>
  <c r="DO38" i="16" s="1"/>
  <c r="DN39" i="16" s="1"/>
  <c r="DO48" i="16" a="1"/>
  <c r="DO48" i="16" s="1"/>
  <c r="DN49" i="16" s="1"/>
  <c r="DO83" i="16" a="1"/>
  <c r="DO83" i="16" s="1"/>
  <c r="DN84" i="16" s="1"/>
  <c r="DO53" i="16" a="1"/>
  <c r="DO53" i="16" s="1"/>
  <c r="DN54" i="16" s="1"/>
  <c r="DO63" i="16" a="1"/>
  <c r="DO63" i="16" s="1"/>
  <c r="DN64" i="16" s="1"/>
  <c r="CL31" i="16"/>
  <c r="DP38" i="16" l="1" a="1"/>
  <c r="DP38" i="16" s="1"/>
  <c r="DN35" i="16" s="1"/>
  <c r="DP88" i="16" a="1"/>
  <c r="DP88" i="16" s="1"/>
  <c r="DN85" i="16" s="1"/>
  <c r="DP53" i="16" a="1"/>
  <c r="DP53" i="16" s="1"/>
  <c r="DN50" i="16" s="1"/>
  <c r="DP93" i="16" a="1"/>
  <c r="DP93" i="16" s="1"/>
  <c r="DN90" i="16" s="1"/>
  <c r="DP78" i="16" a="1"/>
  <c r="DP78" i="16" s="1"/>
  <c r="DN75" i="16" s="1"/>
  <c r="DP48" i="16" a="1"/>
  <c r="DP48" i="16" s="1"/>
  <c r="DN45" i="16" s="1"/>
  <c r="DS69" i="16"/>
  <c r="DS68" i="16"/>
  <c r="DS65" i="16"/>
  <c r="AH65" i="16" s="1"/>
  <c r="AW65" i="1" s="1"/>
  <c r="DS67" i="16"/>
  <c r="DS66" i="16"/>
  <c r="DS49" i="16"/>
  <c r="DS46" i="16"/>
  <c r="DS48" i="16"/>
  <c r="DS45" i="16"/>
  <c r="AH45" i="16" s="1"/>
  <c r="AW45" i="1" s="1"/>
  <c r="DS47" i="16"/>
  <c r="DP43" i="16" a="1"/>
  <c r="DP43" i="16" s="1"/>
  <c r="DN40" i="16" s="1"/>
  <c r="DP68" i="16" a="1"/>
  <c r="DP68" i="16" s="1"/>
  <c r="DN65" i="16" s="1"/>
  <c r="DS39" i="16"/>
  <c r="DS37" i="16"/>
  <c r="DS36" i="16"/>
  <c r="DS35" i="16"/>
  <c r="AH35" i="16" s="1"/>
  <c r="AW35" i="1" s="1"/>
  <c r="DS38" i="16"/>
  <c r="DP58" i="16" a="1"/>
  <c r="DP58" i="16" s="1"/>
  <c r="DN55" i="16" s="1"/>
  <c r="DS94" i="16"/>
  <c r="DS91" i="16"/>
  <c r="DS93" i="16"/>
  <c r="DS90" i="16"/>
  <c r="AH90" i="16" s="1"/>
  <c r="AW90" i="1" s="1"/>
  <c r="DS92" i="16"/>
  <c r="DS64" i="16"/>
  <c r="DS61" i="16"/>
  <c r="DS60" i="16"/>
  <c r="AH60" i="16" s="1"/>
  <c r="AW60" i="1" s="1"/>
  <c r="DS63" i="16"/>
  <c r="DS62" i="16"/>
  <c r="DS99" i="16"/>
  <c r="DS96" i="16"/>
  <c r="DS97" i="16"/>
  <c r="DS95" i="16"/>
  <c r="AH95" i="16" s="1"/>
  <c r="AW95" i="1" s="1"/>
  <c r="DS98" i="16"/>
  <c r="DS44" i="16"/>
  <c r="DS43" i="16"/>
  <c r="DS42" i="16"/>
  <c r="DS41" i="16"/>
  <c r="DS40" i="16"/>
  <c r="AH40" i="16" s="1"/>
  <c r="AW40" i="1" s="1"/>
  <c r="DP63" i="16" a="1"/>
  <c r="DP63" i="16" s="1"/>
  <c r="DN60" i="16" s="1"/>
  <c r="DS54" i="16"/>
  <c r="DS52" i="16"/>
  <c r="DS50" i="16"/>
  <c r="AH50" i="16" s="1"/>
  <c r="AW50" i="1" s="1"/>
  <c r="DS53" i="16"/>
  <c r="DS51" i="16"/>
  <c r="DS89" i="16"/>
  <c r="DS85" i="16"/>
  <c r="AH85" i="16" s="1"/>
  <c r="AW85" i="1" s="1"/>
  <c r="DS88" i="16"/>
  <c r="DS87" i="16"/>
  <c r="DS86" i="16"/>
  <c r="DP98" i="16" a="1"/>
  <c r="DP98" i="16" s="1"/>
  <c r="DN95" i="16" s="1"/>
  <c r="DS59" i="16"/>
  <c r="DS58" i="16"/>
  <c r="DS57" i="16"/>
  <c r="DS55" i="16"/>
  <c r="AH55" i="16" s="1"/>
  <c r="AW55" i="1" s="1"/>
  <c r="DS56" i="16"/>
  <c r="DP83" i="16" a="1"/>
  <c r="DP83" i="16" s="1"/>
  <c r="DN80" i="16" s="1"/>
  <c r="DS79" i="16"/>
  <c r="DS77" i="16"/>
  <c r="DS76" i="16"/>
  <c r="DS78" i="16"/>
  <c r="DS75" i="16"/>
  <c r="AH75" i="16" s="1"/>
  <c r="AW75" i="1" s="1"/>
  <c r="DP73" i="16" a="1"/>
  <c r="DP73" i="16" s="1"/>
  <c r="DN70" i="16" s="1"/>
  <c r="DP33" i="16" a="1"/>
  <c r="DP33" i="16" s="1"/>
  <c r="DN30" i="16" s="1"/>
  <c r="DS84" i="16"/>
  <c r="DS83" i="16"/>
  <c r="DS82" i="16"/>
  <c r="DS81" i="16"/>
  <c r="DS80" i="16"/>
  <c r="AH80" i="16" s="1"/>
  <c r="AW80" i="1" s="1"/>
  <c r="DS74" i="16"/>
  <c r="DS71" i="16"/>
  <c r="DS70" i="16"/>
  <c r="AH70" i="16" s="1"/>
  <c r="AW70" i="1" s="1"/>
  <c r="DS73" i="16"/>
  <c r="DS72" i="16"/>
  <c r="DS34" i="16"/>
  <c r="CL32" i="16"/>
  <c r="CV38" i="16" l="1"/>
  <c r="CV35" i="16"/>
  <c r="CV73" i="16"/>
  <c r="CV85" i="16"/>
  <c r="CV90" i="16"/>
  <c r="CV100" i="16"/>
  <c r="CV60" i="16"/>
  <c r="CV52" i="16"/>
  <c r="AG34" i="16"/>
  <c r="AV34" i="1" s="1"/>
  <c r="AG77" i="16"/>
  <c r="AV77" i="1" s="1"/>
  <c r="AG50" i="16"/>
  <c r="AV50" i="1" s="1"/>
  <c r="AG44" i="16"/>
  <c r="AV44" i="1" s="1"/>
  <c r="AG92" i="16"/>
  <c r="AV92" i="1" s="1"/>
  <c r="AG36" i="16"/>
  <c r="AV36" i="1" s="1"/>
  <c r="AG46" i="16"/>
  <c r="AV46" i="1" s="1"/>
  <c r="AG73" i="16"/>
  <c r="AV73" i="1" s="1"/>
  <c r="AG84" i="16"/>
  <c r="AV84" i="1" s="1"/>
  <c r="AG86" i="16"/>
  <c r="AV86" i="1" s="1"/>
  <c r="AG52" i="16"/>
  <c r="AV52" i="1" s="1"/>
  <c r="AG98" i="16"/>
  <c r="AV98" i="1" s="1"/>
  <c r="AG90" i="16"/>
  <c r="AV90" i="1" s="1"/>
  <c r="AG37" i="16"/>
  <c r="AV37" i="1" s="1"/>
  <c r="AG49" i="16"/>
  <c r="AV49" i="1" s="1"/>
  <c r="AG70" i="16"/>
  <c r="AV70" i="1" s="1"/>
  <c r="AG56" i="16"/>
  <c r="AV56" i="1" s="1"/>
  <c r="AG54" i="16"/>
  <c r="AV54" i="1" s="1"/>
  <c r="AG95" i="16"/>
  <c r="AV95" i="1" s="1"/>
  <c r="AG39" i="16"/>
  <c r="AV39" i="1" s="1"/>
  <c r="AG71" i="16"/>
  <c r="AV71" i="1" s="1"/>
  <c r="AG57" i="16"/>
  <c r="AV57" i="1" s="1"/>
  <c r="AG96" i="16"/>
  <c r="AV96" i="1" s="1"/>
  <c r="AG94" i="16"/>
  <c r="AV94" i="1" s="1"/>
  <c r="AG65" i="16"/>
  <c r="AV65" i="1" s="1"/>
  <c r="AG82" i="16"/>
  <c r="AV82" i="1" s="1"/>
  <c r="AG53" i="16"/>
  <c r="AV53" i="1" s="1"/>
  <c r="AG87" i="16"/>
  <c r="AV87" i="1" s="1"/>
  <c r="AG93" i="16"/>
  <c r="AV93" i="1" s="1"/>
  <c r="AG66" i="16"/>
  <c r="AV66" i="1" s="1"/>
  <c r="AG55" i="16"/>
  <c r="AV55" i="1" s="1"/>
  <c r="AG88" i="16"/>
  <c r="AV88" i="1" s="1"/>
  <c r="AG97" i="16"/>
  <c r="AV97" i="1" s="1"/>
  <c r="AG91" i="16"/>
  <c r="AV91" i="1" s="1"/>
  <c r="AG74" i="16"/>
  <c r="AV74" i="1" s="1"/>
  <c r="AG85" i="16"/>
  <c r="AV85" i="1" s="1"/>
  <c r="AG78" i="16"/>
  <c r="AV78" i="1" s="1"/>
  <c r="AG99" i="16"/>
  <c r="AV99" i="1" s="1"/>
  <c r="AG47" i="16"/>
  <c r="AV47" i="1" s="1"/>
  <c r="AG68" i="16"/>
  <c r="AV68" i="1" s="1"/>
  <c r="AG43" i="16"/>
  <c r="AV43" i="1" s="1"/>
  <c r="AG64" i="16"/>
  <c r="AV64" i="1" s="1"/>
  <c r="AG35" i="16"/>
  <c r="AV35" i="1" s="1"/>
  <c r="AG48" i="16"/>
  <c r="AV48" i="1" s="1"/>
  <c r="AG72" i="16"/>
  <c r="AV72" i="1" s="1"/>
  <c r="AG83" i="16"/>
  <c r="AV83" i="1" s="1"/>
  <c r="AG79" i="16"/>
  <c r="AV79" i="1" s="1"/>
  <c r="AG62" i="16"/>
  <c r="AV62" i="1" s="1"/>
  <c r="AG67" i="16"/>
  <c r="AV67" i="1" s="1"/>
  <c r="AG75" i="16"/>
  <c r="AV75" i="1" s="1"/>
  <c r="AG40" i="16"/>
  <c r="AV40" i="1" s="1"/>
  <c r="AG63" i="16"/>
  <c r="AV63" i="1" s="1"/>
  <c r="AG80" i="16"/>
  <c r="AV80" i="1" s="1"/>
  <c r="AG58" i="16"/>
  <c r="AV58" i="1" s="1"/>
  <c r="AG89" i="16"/>
  <c r="AV89" i="1" s="1"/>
  <c r="AG41" i="16"/>
  <c r="AV41" i="1" s="1"/>
  <c r="AG60" i="16"/>
  <c r="AV60" i="1" s="1"/>
  <c r="AG81" i="16"/>
  <c r="AV81" i="1" s="1"/>
  <c r="AG76" i="16"/>
  <c r="AV76" i="1" s="1"/>
  <c r="AG59" i="16"/>
  <c r="AV59" i="1" s="1"/>
  <c r="AG51" i="16"/>
  <c r="AV51" i="1" s="1"/>
  <c r="AG42" i="16"/>
  <c r="AV42" i="1" s="1"/>
  <c r="AG61" i="16"/>
  <c r="AV61" i="1" s="1"/>
  <c r="AG38" i="16"/>
  <c r="AV38" i="1" s="1"/>
  <c r="AG45" i="16"/>
  <c r="AV45" i="1" s="1"/>
  <c r="AG69" i="16"/>
  <c r="AV69" i="1" s="1"/>
  <c r="CL33" i="16"/>
  <c r="CV92" i="16" l="1"/>
  <c r="CV67" i="16"/>
  <c r="CV43" i="16"/>
  <c r="CV81" i="16"/>
  <c r="CV96" i="16"/>
  <c r="CV34" i="16"/>
  <c r="CV95" i="16"/>
  <c r="CV83" i="16"/>
  <c r="CV62" i="16"/>
  <c r="CV65" i="16"/>
  <c r="CV91" i="16"/>
  <c r="CV75" i="16"/>
  <c r="CV54" i="16"/>
  <c r="CV77" i="16"/>
  <c r="CV46" i="16"/>
  <c r="CV40" i="16"/>
  <c r="CV48" i="16"/>
  <c r="CV49" i="16"/>
  <c r="CV80" i="16"/>
  <c r="CV64" i="16"/>
  <c r="CV39" i="16"/>
  <c r="CV59" i="16"/>
  <c r="CV71" i="16"/>
  <c r="CV58" i="16"/>
  <c r="CV69" i="16"/>
  <c r="CV68" i="16"/>
  <c r="CV36" i="16"/>
  <c r="CV88" i="16"/>
  <c r="CV94" i="16"/>
  <c r="CV41" i="16"/>
  <c r="CV56" i="16"/>
  <c r="CV82" i="16"/>
  <c r="CV93" i="16"/>
  <c r="CV87" i="16"/>
  <c r="CV32" i="16"/>
  <c r="CV97" i="16"/>
  <c r="CV44" i="16"/>
  <c r="CV99" i="16"/>
  <c r="CV72" i="16"/>
  <c r="CV84" i="16"/>
  <c r="CV50" i="16"/>
  <c r="CV61" i="16"/>
  <c r="CV70" i="16"/>
  <c r="CV51" i="16"/>
  <c r="CV57" i="16"/>
  <c r="CV55" i="16"/>
  <c r="CV42" i="16"/>
  <c r="CV45" i="16"/>
  <c r="CV47" i="16"/>
  <c r="CV53" i="16"/>
  <c r="CV37" i="16"/>
  <c r="CV89" i="16"/>
  <c r="CV66" i="16"/>
  <c r="CV74" i="16"/>
  <c r="CV31" i="16"/>
  <c r="CV78" i="16"/>
  <c r="CV98" i="16"/>
  <c r="CV86" i="16"/>
  <c r="CV63" i="16"/>
  <c r="CV33" i="16"/>
  <c r="CV79" i="16"/>
  <c r="CV76" i="16"/>
  <c r="CL34" i="16"/>
  <c r="CL35" i="16" l="1"/>
  <c r="CL36" i="16" l="1"/>
  <c r="CL37" i="16" l="1"/>
  <c r="CL38" i="16" l="1"/>
  <c r="CL39" i="16" l="1"/>
  <c r="CL40" i="16" l="1"/>
  <c r="CL41" i="16" l="1"/>
  <c r="CL42" i="16" l="1"/>
  <c r="CL43" i="16" l="1"/>
  <c r="CL44" i="16" l="1"/>
  <c r="CL45" i="16" l="1"/>
  <c r="CL46" i="16" l="1"/>
  <c r="CL47" i="16" l="1"/>
  <c r="CL48" i="16" l="1"/>
  <c r="CL49" i="16" l="1"/>
  <c r="CL50" i="16" l="1"/>
  <c r="CL51" i="16" l="1"/>
  <c r="CL52" i="16" l="1"/>
  <c r="CL53" i="16" l="1"/>
  <c r="CL54" i="16" l="1"/>
  <c r="CL55" i="16" l="1"/>
  <c r="CL56" i="16" l="1"/>
  <c r="CL57" i="16" l="1"/>
  <c r="CL58" i="16" l="1"/>
  <c r="CL59" i="16" l="1"/>
  <c r="CL60" i="16" l="1"/>
  <c r="CL61" i="16" l="1"/>
  <c r="CL62" i="16" l="1"/>
  <c r="CL63" i="16" l="1"/>
  <c r="CL64" i="16" l="1"/>
  <c r="CL65" i="16" l="1"/>
  <c r="CL66" i="16" l="1"/>
  <c r="CL67" i="16" l="1"/>
  <c r="CL68" i="16" l="1"/>
  <c r="CL69" i="16" l="1"/>
  <c r="CL70" i="16" l="1"/>
  <c r="CL71" i="16" l="1"/>
  <c r="CL72" i="16" l="1"/>
  <c r="CL73" i="16" l="1"/>
  <c r="CL74" i="16" l="1"/>
  <c r="CL75" i="16" l="1"/>
  <c r="CL76" i="16" l="1"/>
  <c r="CL77" i="16" l="1"/>
  <c r="CL78" i="16" l="1"/>
  <c r="CL79" i="16" l="1"/>
  <c r="CL80" i="16" l="1"/>
  <c r="CL81" i="16" l="1"/>
  <c r="CL82" i="16" l="1"/>
  <c r="CL83" i="16" l="1"/>
  <c r="CL84" i="16" l="1"/>
  <c r="CL85" i="16" l="1"/>
  <c r="CL86" i="16" l="1"/>
  <c r="CL87" i="16" l="1"/>
  <c r="CL88" i="16" l="1"/>
  <c r="CL89" i="16" l="1"/>
  <c r="CL90" i="16" l="1"/>
  <c r="CL91" i="16" l="1"/>
  <c r="CL92" i="16" l="1"/>
  <c r="CL93" i="16" l="1"/>
  <c r="CL94" i="16" l="1"/>
  <c r="CL95" i="16" l="1"/>
  <c r="CL96" i="16" l="1"/>
  <c r="CL97" i="16" l="1"/>
  <c r="CL98" i="16" l="1"/>
  <c r="CL99" i="16" l="1"/>
  <c r="CL100" i="16" l="1"/>
  <c r="CL101" i="16" l="1"/>
  <c r="CL102" i="16" l="1"/>
  <c r="CL103" i="16" l="1"/>
  <c r="CL104" i="16" l="1"/>
  <c r="CL105" i="16" l="1"/>
  <c r="CL106" i="16" l="1"/>
  <c r="CL107" i="16" l="1"/>
  <c r="CL108" i="16" l="1"/>
  <c r="CL109" i="16" l="1"/>
  <c r="B109" i="15" l="1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3" i="14" l="1"/>
  <c r="AU109" i="14"/>
  <c r="AT109" i="14"/>
  <c r="H109" i="14"/>
  <c r="T109" i="14" s="1"/>
  <c r="AU108" i="14"/>
  <c r="AT108" i="14"/>
  <c r="H108" i="14"/>
  <c r="F108" i="14" s="1"/>
  <c r="AU107" i="14"/>
  <c r="AT107" i="14"/>
  <c r="H107" i="14"/>
  <c r="AU106" i="14"/>
  <c r="AT106" i="14"/>
  <c r="H106" i="14"/>
  <c r="Y107" i="14" s="1"/>
  <c r="AU105" i="14"/>
  <c r="AT105" i="14"/>
  <c r="H105" i="14"/>
  <c r="AU104" i="14"/>
  <c r="AT104" i="14"/>
  <c r="H104" i="14"/>
  <c r="E105" i="14" s="1"/>
  <c r="AU103" i="14"/>
  <c r="AT103" i="14"/>
  <c r="H103" i="14"/>
  <c r="AU102" i="14"/>
  <c r="AT102" i="14"/>
  <c r="H102" i="14"/>
  <c r="O103" i="14" s="1"/>
  <c r="AU101" i="14"/>
  <c r="AT101" i="14"/>
  <c r="H101" i="14"/>
  <c r="AU100" i="14"/>
  <c r="AT100" i="14"/>
  <c r="H100" i="14"/>
  <c r="AU99" i="14"/>
  <c r="AT99" i="14"/>
  <c r="H99" i="14"/>
  <c r="AR100" i="14" s="1"/>
  <c r="AU98" i="14"/>
  <c r="AT98" i="14"/>
  <c r="H98" i="14"/>
  <c r="V99" i="14" s="1"/>
  <c r="AU97" i="14"/>
  <c r="AT97" i="14"/>
  <c r="H97" i="14"/>
  <c r="AU96" i="14"/>
  <c r="AT96" i="14"/>
  <c r="H96" i="14"/>
  <c r="E97" i="14" s="1"/>
  <c r="AU95" i="14"/>
  <c r="AT95" i="14"/>
  <c r="H95" i="14"/>
  <c r="AU94" i="14"/>
  <c r="AT94" i="14"/>
  <c r="H94" i="14"/>
  <c r="K95" i="14" s="1"/>
  <c r="AU93" i="14"/>
  <c r="AT93" i="14"/>
  <c r="H93" i="14"/>
  <c r="F93" i="14" s="1"/>
  <c r="AU92" i="14"/>
  <c r="AT92" i="14"/>
  <c r="H92" i="14"/>
  <c r="AH93" i="14" s="1"/>
  <c r="AU91" i="14"/>
  <c r="AT91" i="14"/>
  <c r="H91" i="14"/>
  <c r="AS92" i="14" s="1"/>
  <c r="AU90" i="14"/>
  <c r="AT90" i="14"/>
  <c r="H90" i="14"/>
  <c r="K91" i="14" s="1"/>
  <c r="AU89" i="14"/>
  <c r="AT89" i="14"/>
  <c r="H89" i="14"/>
  <c r="M89" i="14" s="1"/>
  <c r="AU88" i="14"/>
  <c r="AT88" i="14"/>
  <c r="H88" i="14"/>
  <c r="C89" i="14" s="1"/>
  <c r="CP89" i="1" s="1"/>
  <c r="AU87" i="14"/>
  <c r="AT87" i="14"/>
  <c r="H87" i="14"/>
  <c r="O88" i="14" s="1"/>
  <c r="AU86" i="14"/>
  <c r="AT86" i="14"/>
  <c r="H86" i="14"/>
  <c r="AU85" i="14"/>
  <c r="AT85" i="14"/>
  <c r="H85" i="14"/>
  <c r="C86" i="14" s="1"/>
  <c r="CP86" i="1" s="1"/>
  <c r="AU84" i="14"/>
  <c r="AT84" i="14"/>
  <c r="H84" i="14"/>
  <c r="AH85" i="14" s="1"/>
  <c r="AU83" i="14"/>
  <c r="AT83" i="14"/>
  <c r="H83" i="14"/>
  <c r="C84" i="14" s="1"/>
  <c r="CP84" i="1" s="1"/>
  <c r="AU82" i="14"/>
  <c r="AT82" i="14"/>
  <c r="H82" i="14"/>
  <c r="AU81" i="14"/>
  <c r="AT81" i="14"/>
  <c r="H81" i="14"/>
  <c r="F81" i="14" s="1"/>
  <c r="AU80" i="14"/>
  <c r="AT80" i="14"/>
  <c r="H80" i="14"/>
  <c r="AH81" i="14" s="1"/>
  <c r="AU79" i="14"/>
  <c r="AT79" i="14"/>
  <c r="H79" i="14"/>
  <c r="AU78" i="14"/>
  <c r="AT78" i="14"/>
  <c r="H78" i="14"/>
  <c r="R78" i="14" s="1"/>
  <c r="AU77" i="14"/>
  <c r="AT77" i="14"/>
  <c r="H77" i="14"/>
  <c r="V78" i="14" s="1"/>
  <c r="AU76" i="14"/>
  <c r="AT76" i="14"/>
  <c r="H76" i="14"/>
  <c r="AH77" i="14" s="1"/>
  <c r="AU75" i="14"/>
  <c r="AT75" i="14"/>
  <c r="H75" i="14"/>
  <c r="B76" i="14" s="1"/>
  <c r="AU74" i="14"/>
  <c r="AT74" i="14"/>
  <c r="H74" i="14"/>
  <c r="AU73" i="14"/>
  <c r="AT73" i="14"/>
  <c r="H73" i="14"/>
  <c r="AB74" i="14" s="1"/>
  <c r="Q74" i="14" s="1"/>
  <c r="AU72" i="14"/>
  <c r="AT72" i="14"/>
  <c r="H72" i="14"/>
  <c r="AU71" i="14"/>
  <c r="AT71" i="14"/>
  <c r="H71" i="14"/>
  <c r="AU70" i="14"/>
  <c r="AT70" i="14"/>
  <c r="H70" i="14"/>
  <c r="AU69" i="14"/>
  <c r="AT69" i="14"/>
  <c r="H69" i="14"/>
  <c r="AU68" i="14"/>
  <c r="AT68" i="14"/>
  <c r="H68" i="14"/>
  <c r="F68" i="14" s="1"/>
  <c r="AU67" i="14"/>
  <c r="AT67" i="14"/>
  <c r="H67" i="14"/>
  <c r="AJ68" i="14" s="1"/>
  <c r="AU66" i="14"/>
  <c r="AT66" i="14"/>
  <c r="H66" i="14"/>
  <c r="L67" i="14" s="1"/>
  <c r="AU65" i="14"/>
  <c r="AT65" i="14"/>
  <c r="H65" i="14"/>
  <c r="AU64" i="14"/>
  <c r="AT64" i="14"/>
  <c r="H64" i="14"/>
  <c r="E65" i="14" s="1"/>
  <c r="AU63" i="14"/>
  <c r="AT63" i="14"/>
  <c r="H63" i="14"/>
  <c r="AU62" i="14"/>
  <c r="AT62" i="14"/>
  <c r="H62" i="14"/>
  <c r="AU61" i="14"/>
  <c r="AT61" i="14"/>
  <c r="H61" i="14"/>
  <c r="M61" i="14" s="1"/>
  <c r="AU60" i="14"/>
  <c r="AT60" i="14"/>
  <c r="H60" i="14"/>
  <c r="AU59" i="14"/>
  <c r="AT59" i="14"/>
  <c r="H59" i="14"/>
  <c r="AU58" i="14"/>
  <c r="AT58" i="14"/>
  <c r="H58" i="14"/>
  <c r="AK59" i="14" s="1"/>
  <c r="AU57" i="14"/>
  <c r="AT57" i="14"/>
  <c r="H57" i="14"/>
  <c r="B58" i="14" s="1"/>
  <c r="AU56" i="14"/>
  <c r="AT56" i="14"/>
  <c r="H56" i="14"/>
  <c r="AU55" i="14"/>
  <c r="AT55" i="14"/>
  <c r="H55" i="14"/>
  <c r="AU54" i="14"/>
  <c r="AT54" i="14"/>
  <c r="H54" i="14"/>
  <c r="AU53" i="14"/>
  <c r="AT53" i="14"/>
  <c r="H53" i="14"/>
  <c r="Y54" i="14" s="1"/>
  <c r="AU52" i="14"/>
  <c r="AT52" i="14"/>
  <c r="H52" i="14"/>
  <c r="AU51" i="14"/>
  <c r="AT51" i="14"/>
  <c r="H51" i="14"/>
  <c r="AS52" i="14" s="1"/>
  <c r="AU50" i="14"/>
  <c r="AT50" i="14"/>
  <c r="H50" i="14"/>
  <c r="AK51" i="14" s="1"/>
  <c r="AU49" i="14"/>
  <c r="AT49" i="14"/>
  <c r="H49" i="14"/>
  <c r="AU48" i="14"/>
  <c r="AT48" i="14"/>
  <c r="H48" i="14"/>
  <c r="M48" i="14" s="1"/>
  <c r="AU47" i="14"/>
  <c r="AT47" i="14"/>
  <c r="H47" i="14"/>
  <c r="F47" i="14" s="1"/>
  <c r="AU46" i="14"/>
  <c r="AT46" i="14"/>
  <c r="H46" i="14"/>
  <c r="AU45" i="14"/>
  <c r="AT45" i="14"/>
  <c r="H45" i="14"/>
  <c r="AI46" i="14" s="1"/>
  <c r="AU44" i="14"/>
  <c r="AT44" i="14"/>
  <c r="H44" i="14"/>
  <c r="O45" i="14" s="1"/>
  <c r="AU43" i="14"/>
  <c r="AT43" i="14"/>
  <c r="H43" i="14"/>
  <c r="AU42" i="14"/>
  <c r="AT42" i="14"/>
  <c r="H42" i="14"/>
  <c r="AU41" i="14"/>
  <c r="AT41" i="14"/>
  <c r="H41" i="14"/>
  <c r="M41" i="14" s="1"/>
  <c r="AU40" i="14"/>
  <c r="AT40" i="14"/>
  <c r="H40" i="14"/>
  <c r="AU39" i="14"/>
  <c r="AT39" i="14"/>
  <c r="H39" i="14"/>
  <c r="K40" i="14" s="1"/>
  <c r="AU38" i="14"/>
  <c r="AT38" i="14"/>
  <c r="H38" i="14"/>
  <c r="AU37" i="14"/>
  <c r="AT37" i="14"/>
  <c r="H37" i="14"/>
  <c r="AR38" i="14" s="1"/>
  <c r="AM38" i="14" s="1"/>
  <c r="AU36" i="14"/>
  <c r="AT36" i="14"/>
  <c r="H36" i="14"/>
  <c r="AU35" i="14"/>
  <c r="AT35" i="14"/>
  <c r="H35" i="14"/>
  <c r="AU34" i="14"/>
  <c r="AT34" i="14"/>
  <c r="H34" i="14"/>
  <c r="AU33" i="14"/>
  <c r="AT33" i="14"/>
  <c r="H33" i="14"/>
  <c r="B34" i="14" s="1"/>
  <c r="AU32" i="14"/>
  <c r="AT32" i="14"/>
  <c r="H32" i="14"/>
  <c r="K33" i="14" s="1"/>
  <c r="AU31" i="14"/>
  <c r="AT31" i="14"/>
  <c r="H31" i="14"/>
  <c r="AR32" i="14" s="1"/>
  <c r="AM32" i="14" s="1"/>
  <c r="AU30" i="14"/>
  <c r="AT30" i="14"/>
  <c r="H30" i="14"/>
  <c r="AU29" i="14"/>
  <c r="AT29" i="14"/>
  <c r="H29" i="14"/>
  <c r="AI30" i="14" s="1"/>
  <c r="H28" i="14"/>
  <c r="AU27" i="14"/>
  <c r="AU28" i="14" s="1"/>
  <c r="H27" i="14"/>
  <c r="H26" i="14"/>
  <c r="H25" i="14"/>
  <c r="AT24" i="14"/>
  <c r="AT25" i="14" s="1"/>
  <c r="AT26" i="14" s="1"/>
  <c r="AT27" i="14" s="1"/>
  <c r="AT28" i="14" s="1"/>
  <c r="H24" i="14"/>
  <c r="AU23" i="14"/>
  <c r="AU24" i="14" s="1"/>
  <c r="AU25" i="14" s="1"/>
  <c r="AU26" i="14" s="1"/>
  <c r="H23" i="14"/>
  <c r="AT22" i="14"/>
  <c r="AT23" i="14" s="1"/>
  <c r="H22" i="14"/>
  <c r="AU21" i="14"/>
  <c r="AU22" i="14" s="1"/>
  <c r="H21" i="14"/>
  <c r="AT20" i="14"/>
  <c r="AT21" i="14" s="1"/>
  <c r="H20" i="14"/>
  <c r="AU19" i="14"/>
  <c r="AU20" i="14" s="1"/>
  <c r="H19" i="14"/>
  <c r="AU18" i="14"/>
  <c r="H18" i="14"/>
  <c r="AU17" i="14"/>
  <c r="H17" i="14"/>
  <c r="AU16" i="14"/>
  <c r="H16" i="14"/>
  <c r="AT15" i="14"/>
  <c r="AT16" i="14" s="1"/>
  <c r="AT17" i="14" s="1"/>
  <c r="AT18" i="14" s="1"/>
  <c r="AT19" i="14" s="1"/>
  <c r="H15" i="14"/>
  <c r="AU14" i="14"/>
  <c r="AU15" i="14" s="1"/>
  <c r="H14" i="14"/>
  <c r="AT13" i="14"/>
  <c r="H13" i="14"/>
  <c r="AU12" i="14"/>
  <c r="AU13" i="14" s="1"/>
  <c r="H12" i="14"/>
  <c r="AT11" i="14"/>
  <c r="H11" i="14"/>
  <c r="BF10" i="14"/>
  <c r="BC10" i="14"/>
  <c r="BE10" i="14"/>
  <c r="BA10" i="14"/>
  <c r="AU10" i="14"/>
  <c r="H10" i="14"/>
  <c r="AU9" i="14"/>
  <c r="AP9" i="14"/>
  <c r="H9" i="14"/>
  <c r="AU8" i="14"/>
  <c r="AP8" i="14"/>
  <c r="H8" i="14"/>
  <c r="AU7" i="14"/>
  <c r="AP7" i="14"/>
  <c r="H7" i="14"/>
  <c r="AU6" i="14"/>
  <c r="AP6" i="14"/>
  <c r="H6" i="14"/>
  <c r="AU5" i="14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U109" i="13"/>
  <c r="AT109" i="13"/>
  <c r="H109" i="13"/>
  <c r="S109" i="13" s="1"/>
  <c r="AU108" i="13"/>
  <c r="AT108" i="13"/>
  <c r="H108" i="13"/>
  <c r="AU107" i="13"/>
  <c r="AT107" i="13"/>
  <c r="H107" i="13"/>
  <c r="R107" i="13" s="1"/>
  <c r="AU106" i="13"/>
  <c r="AT106" i="13"/>
  <c r="H106" i="13"/>
  <c r="AU105" i="13"/>
  <c r="AT105" i="13"/>
  <c r="H105" i="13"/>
  <c r="AU104" i="13"/>
  <c r="AT104" i="13"/>
  <c r="H104" i="13"/>
  <c r="AU103" i="13"/>
  <c r="AT103" i="13"/>
  <c r="H103" i="13"/>
  <c r="AU102" i="13"/>
  <c r="AT102" i="13"/>
  <c r="H102" i="13"/>
  <c r="AU101" i="13"/>
  <c r="AT101" i="13"/>
  <c r="H101" i="13"/>
  <c r="AU100" i="13"/>
  <c r="AT100" i="13"/>
  <c r="H100" i="13"/>
  <c r="AU99" i="13"/>
  <c r="AT99" i="13"/>
  <c r="H99" i="13"/>
  <c r="AU98" i="13"/>
  <c r="AT98" i="13"/>
  <c r="H98" i="13"/>
  <c r="AU97" i="13"/>
  <c r="AT97" i="13"/>
  <c r="H97" i="13"/>
  <c r="AU96" i="13"/>
  <c r="AT96" i="13"/>
  <c r="H96" i="13"/>
  <c r="AU95" i="13"/>
  <c r="AT95" i="13"/>
  <c r="H95" i="13"/>
  <c r="AU94" i="13"/>
  <c r="AT94" i="13"/>
  <c r="H94" i="13"/>
  <c r="AU93" i="13"/>
  <c r="AT93" i="13"/>
  <c r="H93" i="13"/>
  <c r="AU92" i="13"/>
  <c r="AT92" i="13"/>
  <c r="H92" i="13"/>
  <c r="AU91" i="13"/>
  <c r="AT91" i="13"/>
  <c r="H91" i="13"/>
  <c r="AU90" i="13"/>
  <c r="AT90" i="13"/>
  <c r="H90" i="13"/>
  <c r="AU89" i="13"/>
  <c r="AT89" i="13"/>
  <c r="H89" i="13"/>
  <c r="AU88" i="13"/>
  <c r="AT88" i="13"/>
  <c r="H88" i="13"/>
  <c r="AU87" i="13"/>
  <c r="AT87" i="13"/>
  <c r="H87" i="13"/>
  <c r="AU86" i="13"/>
  <c r="AT86" i="13"/>
  <c r="H86" i="13"/>
  <c r="AU85" i="13"/>
  <c r="AT85" i="13"/>
  <c r="H85" i="13"/>
  <c r="AU84" i="13"/>
  <c r="AT84" i="13"/>
  <c r="H84" i="13"/>
  <c r="AU83" i="13"/>
  <c r="AT83" i="13"/>
  <c r="H83" i="13"/>
  <c r="AU82" i="13"/>
  <c r="AT82" i="13"/>
  <c r="H82" i="13"/>
  <c r="AU81" i="13"/>
  <c r="AT81" i="13"/>
  <c r="H81" i="13"/>
  <c r="AU80" i="13"/>
  <c r="AT80" i="13"/>
  <c r="H80" i="13"/>
  <c r="AU79" i="13"/>
  <c r="AT79" i="13"/>
  <c r="H79" i="13"/>
  <c r="F79" i="13" s="1"/>
  <c r="AU78" i="13"/>
  <c r="AT78" i="13"/>
  <c r="H78" i="13"/>
  <c r="AU77" i="13"/>
  <c r="AT77" i="13"/>
  <c r="H77" i="13"/>
  <c r="AU76" i="13"/>
  <c r="AT76" i="13"/>
  <c r="H76" i="13"/>
  <c r="AU75" i="13"/>
  <c r="AT75" i="13"/>
  <c r="H75" i="13"/>
  <c r="AU74" i="13"/>
  <c r="AT74" i="13"/>
  <c r="H74" i="13"/>
  <c r="F74" i="13" s="1"/>
  <c r="AU73" i="13"/>
  <c r="AT73" i="13"/>
  <c r="H73" i="13"/>
  <c r="AU72" i="13"/>
  <c r="AT72" i="13"/>
  <c r="H72" i="13"/>
  <c r="AU71" i="13"/>
  <c r="AT71" i="13"/>
  <c r="H71" i="13"/>
  <c r="AU70" i="13"/>
  <c r="AT70" i="13"/>
  <c r="H70" i="13"/>
  <c r="L71" i="13" s="1"/>
  <c r="AU69" i="13"/>
  <c r="AT69" i="13"/>
  <c r="H69" i="13"/>
  <c r="AU68" i="13"/>
  <c r="AT68" i="13"/>
  <c r="H68" i="13"/>
  <c r="AU67" i="13"/>
  <c r="AT67" i="13"/>
  <c r="H67" i="13"/>
  <c r="AU66" i="13"/>
  <c r="AT66" i="13"/>
  <c r="H66" i="13"/>
  <c r="L67" i="13" s="1"/>
  <c r="AU65" i="13"/>
  <c r="AT65" i="13"/>
  <c r="H65" i="13"/>
  <c r="AU64" i="13"/>
  <c r="AT64" i="13"/>
  <c r="H64" i="13"/>
  <c r="AU63" i="13"/>
  <c r="AT63" i="13"/>
  <c r="H63" i="13"/>
  <c r="AU62" i="13"/>
  <c r="AT62" i="13"/>
  <c r="H62" i="13"/>
  <c r="AU61" i="13"/>
  <c r="AT61" i="13"/>
  <c r="H61" i="13"/>
  <c r="AU60" i="13"/>
  <c r="AT60" i="13"/>
  <c r="H60" i="13"/>
  <c r="AU59" i="13"/>
  <c r="AT59" i="13"/>
  <c r="H59" i="13"/>
  <c r="AS60" i="13" s="1"/>
  <c r="AU58" i="13"/>
  <c r="AT58" i="13"/>
  <c r="H58" i="13"/>
  <c r="AU57" i="13"/>
  <c r="AT57" i="13"/>
  <c r="H57" i="13"/>
  <c r="AU56" i="13"/>
  <c r="AT56" i="13"/>
  <c r="H56" i="13"/>
  <c r="AU55" i="13"/>
  <c r="AT55" i="13"/>
  <c r="H55" i="13"/>
  <c r="AU54" i="13"/>
  <c r="AT54" i="13"/>
  <c r="H54" i="13"/>
  <c r="AU53" i="13"/>
  <c r="AT53" i="13"/>
  <c r="H53" i="13"/>
  <c r="AU52" i="13"/>
  <c r="AT52" i="13"/>
  <c r="H52" i="13"/>
  <c r="B53" i="13" s="1"/>
  <c r="AU51" i="13"/>
  <c r="AT51" i="13"/>
  <c r="H51" i="13"/>
  <c r="Y52" i="13" s="1"/>
  <c r="AU50" i="13"/>
  <c r="AT50" i="13"/>
  <c r="H50" i="13"/>
  <c r="AU49" i="13"/>
  <c r="AT49" i="13"/>
  <c r="H49" i="13"/>
  <c r="AU48" i="13"/>
  <c r="AT48" i="13"/>
  <c r="H48" i="13"/>
  <c r="C49" i="13" s="1"/>
  <c r="CG49" i="1" s="1"/>
  <c r="AU47" i="13"/>
  <c r="AT47" i="13"/>
  <c r="H47" i="13"/>
  <c r="AU46" i="13"/>
  <c r="AT46" i="13"/>
  <c r="H46" i="13"/>
  <c r="AU45" i="13"/>
  <c r="AT45" i="13"/>
  <c r="H45" i="13"/>
  <c r="AU44" i="13"/>
  <c r="AT44" i="13"/>
  <c r="H44" i="13"/>
  <c r="AU43" i="13"/>
  <c r="AT43" i="13"/>
  <c r="H43" i="13"/>
  <c r="AU42" i="13"/>
  <c r="AT42" i="13"/>
  <c r="H42" i="13"/>
  <c r="AU41" i="13"/>
  <c r="AT41" i="13"/>
  <c r="H41" i="13"/>
  <c r="AU40" i="13"/>
  <c r="AT40" i="13"/>
  <c r="H40" i="13"/>
  <c r="AU39" i="13"/>
  <c r="AT39" i="13"/>
  <c r="H39" i="13"/>
  <c r="F39" i="13" s="1"/>
  <c r="AU38" i="13"/>
  <c r="AT38" i="13"/>
  <c r="H38" i="13"/>
  <c r="AU37" i="13"/>
  <c r="AT37" i="13"/>
  <c r="H37" i="13"/>
  <c r="AU36" i="13"/>
  <c r="AT36" i="13"/>
  <c r="H36" i="13"/>
  <c r="AU35" i="13"/>
  <c r="AT35" i="13"/>
  <c r="H35" i="13"/>
  <c r="AU34" i="13"/>
  <c r="AT34" i="13"/>
  <c r="H34" i="13"/>
  <c r="AH35" i="13" s="1"/>
  <c r="AU33" i="13"/>
  <c r="AT33" i="13"/>
  <c r="H33" i="13"/>
  <c r="AU32" i="13"/>
  <c r="AT32" i="13"/>
  <c r="H32" i="13"/>
  <c r="AU31" i="13"/>
  <c r="AT31" i="13"/>
  <c r="H31" i="13"/>
  <c r="AU30" i="13"/>
  <c r="AT30" i="13"/>
  <c r="H30" i="13"/>
  <c r="AU29" i="13"/>
  <c r="AT29" i="13"/>
  <c r="H29" i="13"/>
  <c r="H28" i="13"/>
  <c r="AU27" i="13"/>
  <c r="AU28" i="13" s="1"/>
  <c r="H27" i="13"/>
  <c r="H26" i="13"/>
  <c r="H25" i="13"/>
  <c r="AT24" i="13"/>
  <c r="AT25" i="13" s="1"/>
  <c r="AT26" i="13" s="1"/>
  <c r="AT27" i="13" s="1"/>
  <c r="AT28" i="13" s="1"/>
  <c r="H24" i="13"/>
  <c r="AU23" i="13"/>
  <c r="AU24" i="13" s="1"/>
  <c r="AU25" i="13" s="1"/>
  <c r="AU26" i="13" s="1"/>
  <c r="H23" i="13"/>
  <c r="AT22" i="13"/>
  <c r="AT23" i="13" s="1"/>
  <c r="H22" i="13"/>
  <c r="AU21" i="13"/>
  <c r="AU22" i="13" s="1"/>
  <c r="H21" i="13"/>
  <c r="AT20" i="13"/>
  <c r="AT21" i="13" s="1"/>
  <c r="H20" i="13"/>
  <c r="AU19" i="13"/>
  <c r="AU20" i="13" s="1"/>
  <c r="H19" i="13"/>
  <c r="AU18" i="13"/>
  <c r="H18" i="13"/>
  <c r="AU17" i="13"/>
  <c r="H17" i="13"/>
  <c r="AU16" i="13"/>
  <c r="H16" i="13"/>
  <c r="AT15" i="13"/>
  <c r="AT16" i="13" s="1"/>
  <c r="AT17" i="13" s="1"/>
  <c r="AT18" i="13" s="1"/>
  <c r="AT19" i="13" s="1"/>
  <c r="H15" i="13"/>
  <c r="AU14" i="13"/>
  <c r="H14" i="13"/>
  <c r="AT13" i="13"/>
  <c r="H13" i="13"/>
  <c r="AU12" i="13"/>
  <c r="H12" i="13"/>
  <c r="AT11" i="13"/>
  <c r="H11" i="13"/>
  <c r="BF10" i="13"/>
  <c r="BC10" i="13"/>
  <c r="BE10" i="13"/>
  <c r="BA10" i="13"/>
  <c r="AU10" i="13"/>
  <c r="H10" i="13"/>
  <c r="AU9" i="13"/>
  <c r="AP9" i="13"/>
  <c r="H9" i="13"/>
  <c r="AU8" i="13"/>
  <c r="AP8" i="13"/>
  <c r="H8" i="13"/>
  <c r="AU7" i="13"/>
  <c r="AP7" i="13"/>
  <c r="H7" i="13"/>
  <c r="AU6" i="13"/>
  <c r="AP6" i="13"/>
  <c r="H6" i="13"/>
  <c r="AU5" i="13"/>
  <c r="AT5" i="13"/>
  <c r="AS5" i="13"/>
  <c r="AR5" i="13"/>
  <c r="AP5" i="13"/>
  <c r="T5" i="13"/>
  <c r="T6" i="13" s="1"/>
  <c r="Q5" i="13"/>
  <c r="H5" i="13"/>
  <c r="B3" i="12"/>
  <c r="AU109" i="12"/>
  <c r="AT109" i="12"/>
  <c r="H109" i="12"/>
  <c r="AU108" i="12"/>
  <c r="AT108" i="12"/>
  <c r="H108" i="12"/>
  <c r="AU107" i="12"/>
  <c r="AT107" i="12"/>
  <c r="H107" i="12"/>
  <c r="AU106" i="12"/>
  <c r="AT106" i="12"/>
  <c r="H106" i="12"/>
  <c r="AU105" i="12"/>
  <c r="AT105" i="12"/>
  <c r="H105" i="12"/>
  <c r="AU104" i="12"/>
  <c r="AT104" i="12"/>
  <c r="H104" i="12"/>
  <c r="AU103" i="12"/>
  <c r="AT103" i="12"/>
  <c r="H103" i="12"/>
  <c r="AU102" i="12"/>
  <c r="AT102" i="12"/>
  <c r="H102" i="12"/>
  <c r="AU101" i="12"/>
  <c r="AT101" i="12"/>
  <c r="H101" i="12"/>
  <c r="AU100" i="12"/>
  <c r="AT100" i="12"/>
  <c r="H100" i="12"/>
  <c r="AU99" i="12"/>
  <c r="AT99" i="12"/>
  <c r="H99" i="12"/>
  <c r="AU98" i="12"/>
  <c r="AT98" i="12"/>
  <c r="H98" i="12"/>
  <c r="AU97" i="12"/>
  <c r="AT97" i="12"/>
  <c r="H97" i="12"/>
  <c r="AU96" i="12"/>
  <c r="AT96" i="12"/>
  <c r="H96" i="12"/>
  <c r="AU95" i="12"/>
  <c r="AT95" i="12"/>
  <c r="H95" i="12"/>
  <c r="AU94" i="12"/>
  <c r="AT94" i="12"/>
  <c r="H94" i="12"/>
  <c r="AU93" i="12"/>
  <c r="AT93" i="12"/>
  <c r="H93" i="12"/>
  <c r="AU92" i="12"/>
  <c r="AT92" i="12"/>
  <c r="H92" i="12"/>
  <c r="AU91" i="12"/>
  <c r="AT91" i="12"/>
  <c r="H91" i="12"/>
  <c r="AU90" i="12"/>
  <c r="AT90" i="12"/>
  <c r="H90" i="12"/>
  <c r="AU89" i="12"/>
  <c r="AT89" i="12"/>
  <c r="H89" i="12"/>
  <c r="AU88" i="12"/>
  <c r="AT88" i="12"/>
  <c r="H88" i="12"/>
  <c r="AU87" i="12"/>
  <c r="AT87" i="12"/>
  <c r="H87" i="12"/>
  <c r="AU86" i="12"/>
  <c r="AT86" i="12"/>
  <c r="H86" i="12"/>
  <c r="AU85" i="12"/>
  <c r="AT85" i="12"/>
  <c r="H85" i="12"/>
  <c r="AU84" i="12"/>
  <c r="AT84" i="12"/>
  <c r="H84" i="12"/>
  <c r="AU83" i="12"/>
  <c r="AT83" i="12"/>
  <c r="H83" i="12"/>
  <c r="AU82" i="12"/>
  <c r="AT82" i="12"/>
  <c r="H82" i="12"/>
  <c r="AU81" i="12"/>
  <c r="AT81" i="12"/>
  <c r="H81" i="12"/>
  <c r="AU80" i="12"/>
  <c r="AT80" i="12"/>
  <c r="H80" i="12"/>
  <c r="AU79" i="12"/>
  <c r="AT79" i="12"/>
  <c r="H79" i="12"/>
  <c r="AU78" i="12"/>
  <c r="AT78" i="12"/>
  <c r="H78" i="12"/>
  <c r="AU77" i="12"/>
  <c r="AT77" i="12"/>
  <c r="H77" i="12"/>
  <c r="AU76" i="12"/>
  <c r="AT76" i="12"/>
  <c r="H76" i="12"/>
  <c r="AU75" i="12"/>
  <c r="AT75" i="12"/>
  <c r="H75" i="12"/>
  <c r="AU74" i="12"/>
  <c r="AT74" i="12"/>
  <c r="H74" i="12"/>
  <c r="AU73" i="12"/>
  <c r="AT73" i="12"/>
  <c r="H73" i="12"/>
  <c r="AU72" i="12"/>
  <c r="AT72" i="12"/>
  <c r="H72" i="12"/>
  <c r="AU71" i="12"/>
  <c r="AT71" i="12"/>
  <c r="H71" i="12"/>
  <c r="AU70" i="12"/>
  <c r="AT70" i="12"/>
  <c r="H70" i="12"/>
  <c r="AU69" i="12"/>
  <c r="AT69" i="12"/>
  <c r="H69" i="12"/>
  <c r="AU68" i="12"/>
  <c r="AT68" i="12"/>
  <c r="H68" i="12"/>
  <c r="D69" i="12" s="1"/>
  <c r="AU67" i="12"/>
  <c r="AT67" i="12"/>
  <c r="H67" i="12"/>
  <c r="AU66" i="12"/>
  <c r="AT66" i="12"/>
  <c r="H66" i="12"/>
  <c r="AU65" i="12"/>
  <c r="AT65" i="12"/>
  <c r="H65" i="12"/>
  <c r="AU64" i="12"/>
  <c r="AT64" i="12"/>
  <c r="H64" i="12"/>
  <c r="AU63" i="12"/>
  <c r="AT63" i="12"/>
  <c r="H63" i="12"/>
  <c r="AU62" i="12"/>
  <c r="AT62" i="12"/>
  <c r="H62" i="12"/>
  <c r="AU61" i="12"/>
  <c r="AT61" i="12"/>
  <c r="H61" i="12"/>
  <c r="AU60" i="12"/>
  <c r="AT60" i="12"/>
  <c r="H60" i="12"/>
  <c r="AU59" i="12"/>
  <c r="AT59" i="12"/>
  <c r="H59" i="12"/>
  <c r="AU58" i="12"/>
  <c r="AT58" i="12"/>
  <c r="H58" i="12"/>
  <c r="AU57" i="12"/>
  <c r="AT57" i="12"/>
  <c r="H57" i="12"/>
  <c r="AU56" i="12"/>
  <c r="AT56" i="12"/>
  <c r="H56" i="12"/>
  <c r="F56" i="12" s="1"/>
  <c r="AU55" i="12"/>
  <c r="AT55" i="12"/>
  <c r="H55" i="12"/>
  <c r="AU54" i="12"/>
  <c r="AT54" i="12"/>
  <c r="H54" i="12"/>
  <c r="AU53" i="12"/>
  <c r="AT53" i="12"/>
  <c r="H53" i="12"/>
  <c r="AU52" i="12"/>
  <c r="AT52" i="12"/>
  <c r="H52" i="12"/>
  <c r="AU51" i="12"/>
  <c r="AT51" i="12"/>
  <c r="H51" i="12"/>
  <c r="AU50" i="12"/>
  <c r="AT50" i="12"/>
  <c r="H50" i="12"/>
  <c r="AU49" i="12"/>
  <c r="AT49" i="12"/>
  <c r="H49" i="12"/>
  <c r="AU48" i="12"/>
  <c r="AT48" i="12"/>
  <c r="H48" i="12"/>
  <c r="AU47" i="12"/>
  <c r="AT47" i="12"/>
  <c r="H47" i="12"/>
  <c r="AU46" i="12"/>
  <c r="AT46" i="12"/>
  <c r="H46" i="12"/>
  <c r="F46" i="12" s="1"/>
  <c r="AU45" i="12"/>
  <c r="AT45" i="12"/>
  <c r="H45" i="12"/>
  <c r="AU44" i="12"/>
  <c r="AT44" i="12"/>
  <c r="H44" i="12"/>
  <c r="AU43" i="12"/>
  <c r="AT43" i="12"/>
  <c r="H43" i="12"/>
  <c r="AU42" i="12"/>
  <c r="AT42" i="12"/>
  <c r="H42" i="12"/>
  <c r="AU41" i="12"/>
  <c r="AT41" i="12"/>
  <c r="H41" i="12"/>
  <c r="AU40" i="12"/>
  <c r="AT40" i="12"/>
  <c r="H40" i="12"/>
  <c r="AU39" i="12"/>
  <c r="AT39" i="12"/>
  <c r="H39" i="12"/>
  <c r="AU38" i="12"/>
  <c r="AT38" i="12"/>
  <c r="H38" i="12"/>
  <c r="AU37" i="12"/>
  <c r="AT37" i="12"/>
  <c r="H37" i="12"/>
  <c r="AU36" i="12"/>
  <c r="AT36" i="12"/>
  <c r="H36" i="12"/>
  <c r="AU35" i="12"/>
  <c r="AT35" i="12"/>
  <c r="H35" i="12"/>
  <c r="AU34" i="12"/>
  <c r="AT34" i="12"/>
  <c r="H34" i="12"/>
  <c r="AU33" i="12"/>
  <c r="AT33" i="12"/>
  <c r="H33" i="12"/>
  <c r="AU32" i="12"/>
  <c r="AT32" i="12"/>
  <c r="H32" i="12"/>
  <c r="AU31" i="12"/>
  <c r="AT31" i="12"/>
  <c r="H31" i="12"/>
  <c r="AU30" i="12"/>
  <c r="AT30" i="12"/>
  <c r="H30" i="12"/>
  <c r="AU29" i="12"/>
  <c r="AT29" i="12"/>
  <c r="H29" i="12"/>
  <c r="H28" i="12"/>
  <c r="AU27" i="12"/>
  <c r="AU28" i="12" s="1"/>
  <c r="H27" i="12"/>
  <c r="H26" i="12"/>
  <c r="H25" i="12"/>
  <c r="AT24" i="12"/>
  <c r="AT25" i="12" s="1"/>
  <c r="AT26" i="12" s="1"/>
  <c r="AT27" i="12" s="1"/>
  <c r="AT28" i="12" s="1"/>
  <c r="H24" i="12"/>
  <c r="AU23" i="12"/>
  <c r="AU24" i="12" s="1"/>
  <c r="AU25" i="12" s="1"/>
  <c r="AU26" i="12" s="1"/>
  <c r="H23" i="12"/>
  <c r="AT22" i="12"/>
  <c r="AT23" i="12" s="1"/>
  <c r="H22" i="12"/>
  <c r="AU21" i="12"/>
  <c r="AU22" i="12" s="1"/>
  <c r="H21" i="12"/>
  <c r="AT20" i="12"/>
  <c r="AT21" i="12" s="1"/>
  <c r="H20" i="12"/>
  <c r="AU19" i="12"/>
  <c r="AU20" i="12" s="1"/>
  <c r="H19" i="12"/>
  <c r="AU18" i="12"/>
  <c r="H18" i="12"/>
  <c r="AU17" i="12"/>
  <c r="H17" i="12"/>
  <c r="AU16" i="12"/>
  <c r="H16" i="12"/>
  <c r="AT15" i="12"/>
  <c r="AT16" i="12" s="1"/>
  <c r="AT17" i="12" s="1"/>
  <c r="AT18" i="12" s="1"/>
  <c r="AT19" i="12" s="1"/>
  <c r="H15" i="12"/>
  <c r="AU14" i="12"/>
  <c r="H14" i="12"/>
  <c r="AT13" i="12"/>
  <c r="AT14" i="12" s="1"/>
  <c r="H13" i="12"/>
  <c r="AU12" i="12"/>
  <c r="AU13" i="12" s="1"/>
  <c r="H12" i="12"/>
  <c r="AT11" i="12"/>
  <c r="H11" i="12"/>
  <c r="BD10" i="12"/>
  <c r="BF10" i="12" s="1"/>
  <c r="BC10" i="12"/>
  <c r="BE10" i="12"/>
  <c r="BA10" i="12"/>
  <c r="AU10" i="12"/>
  <c r="AU11" i="12" s="1"/>
  <c r="H10" i="12"/>
  <c r="AU9" i="12"/>
  <c r="AP9" i="12"/>
  <c r="H9" i="12"/>
  <c r="AU8" i="12"/>
  <c r="AP8" i="12"/>
  <c r="H8" i="12"/>
  <c r="AU7" i="12"/>
  <c r="AP7" i="12"/>
  <c r="H7" i="12"/>
  <c r="AU6" i="12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U109" i="11"/>
  <c r="AT109" i="11"/>
  <c r="H109" i="11"/>
  <c r="T109" i="11" s="1"/>
  <c r="AU108" i="11"/>
  <c r="AT108" i="11"/>
  <c r="H108" i="11"/>
  <c r="AU107" i="11"/>
  <c r="AT107" i="11"/>
  <c r="H107" i="11"/>
  <c r="AU106" i="11"/>
  <c r="AT106" i="11"/>
  <c r="H106" i="11"/>
  <c r="AU105" i="11"/>
  <c r="AT105" i="11"/>
  <c r="H105" i="11"/>
  <c r="AU104" i="11"/>
  <c r="AT104" i="11"/>
  <c r="H104" i="11"/>
  <c r="AU103" i="11"/>
  <c r="AT103" i="11"/>
  <c r="H103" i="11"/>
  <c r="AU102" i="11"/>
  <c r="AT102" i="11"/>
  <c r="H102" i="11"/>
  <c r="AU101" i="11"/>
  <c r="AT101" i="11"/>
  <c r="H101" i="11"/>
  <c r="AU100" i="11"/>
  <c r="AT100" i="11"/>
  <c r="H100" i="11"/>
  <c r="AU99" i="11"/>
  <c r="AT99" i="11"/>
  <c r="H99" i="11"/>
  <c r="AU98" i="11"/>
  <c r="AT98" i="11"/>
  <c r="H98" i="11"/>
  <c r="AU97" i="11"/>
  <c r="AT97" i="11"/>
  <c r="H97" i="11"/>
  <c r="AU96" i="11"/>
  <c r="AT96" i="11"/>
  <c r="H96" i="11"/>
  <c r="AU95" i="11"/>
  <c r="AT95" i="11"/>
  <c r="H95" i="11"/>
  <c r="AU94" i="11"/>
  <c r="AT94" i="11"/>
  <c r="H94" i="11"/>
  <c r="AU93" i="11"/>
  <c r="AT93" i="11"/>
  <c r="H93" i="11"/>
  <c r="AU92" i="11"/>
  <c r="AT92" i="11"/>
  <c r="H92" i="11"/>
  <c r="AU91" i="11"/>
  <c r="AT91" i="11"/>
  <c r="H91" i="11"/>
  <c r="AU90" i="11"/>
  <c r="AT90" i="11"/>
  <c r="H90" i="11"/>
  <c r="AU89" i="11"/>
  <c r="AT89" i="11"/>
  <c r="H89" i="11"/>
  <c r="AU88" i="11"/>
  <c r="AT88" i="11"/>
  <c r="H88" i="11"/>
  <c r="AU87" i="11"/>
  <c r="AT87" i="11"/>
  <c r="H87" i="11"/>
  <c r="AU86" i="11"/>
  <c r="AT86" i="11"/>
  <c r="H86" i="11"/>
  <c r="AU85" i="11"/>
  <c r="AT85" i="11"/>
  <c r="H85" i="11"/>
  <c r="AU84" i="11"/>
  <c r="AT84" i="11"/>
  <c r="H84" i="11"/>
  <c r="AU83" i="11"/>
  <c r="AT83" i="11"/>
  <c r="H83" i="11"/>
  <c r="AU82" i="11"/>
  <c r="AT82" i="11"/>
  <c r="H82" i="11"/>
  <c r="V83" i="11" s="1"/>
  <c r="AU81" i="11"/>
  <c r="AT81" i="11"/>
  <c r="H81" i="11"/>
  <c r="AU80" i="11"/>
  <c r="AT80" i="11"/>
  <c r="H80" i="11"/>
  <c r="AU79" i="11"/>
  <c r="AT79" i="11"/>
  <c r="H79" i="11"/>
  <c r="AU78" i="11"/>
  <c r="AT78" i="11"/>
  <c r="H78" i="11"/>
  <c r="AU77" i="11"/>
  <c r="AT77" i="11"/>
  <c r="H77" i="11"/>
  <c r="AU76" i="11"/>
  <c r="AT76" i="11"/>
  <c r="H76" i="11"/>
  <c r="AU75" i="11"/>
  <c r="AT75" i="11"/>
  <c r="H75" i="11"/>
  <c r="AU74" i="11"/>
  <c r="AT74" i="11"/>
  <c r="H74" i="11"/>
  <c r="AU73" i="11"/>
  <c r="AT73" i="11"/>
  <c r="H73" i="11"/>
  <c r="AU72" i="11"/>
  <c r="AT72" i="11"/>
  <c r="H72" i="11"/>
  <c r="AU71" i="11"/>
  <c r="AT71" i="11"/>
  <c r="H71" i="11"/>
  <c r="AU70" i="11"/>
  <c r="AT70" i="11"/>
  <c r="H70" i="11"/>
  <c r="AU69" i="11"/>
  <c r="AT69" i="11"/>
  <c r="H69" i="11"/>
  <c r="AU68" i="11"/>
  <c r="AT68" i="11"/>
  <c r="H68" i="11"/>
  <c r="AU67" i="11"/>
  <c r="AT67" i="11"/>
  <c r="H67" i="11"/>
  <c r="Y68" i="11" s="1"/>
  <c r="AU66" i="11"/>
  <c r="AT66" i="11"/>
  <c r="H66" i="11"/>
  <c r="AU65" i="11"/>
  <c r="AT65" i="11"/>
  <c r="H65" i="11"/>
  <c r="AU64" i="11"/>
  <c r="AT64" i="11"/>
  <c r="H64" i="11"/>
  <c r="AU63" i="11"/>
  <c r="AT63" i="11"/>
  <c r="H63" i="11"/>
  <c r="AG64" i="11" s="1"/>
  <c r="AU62" i="11"/>
  <c r="AT62" i="11"/>
  <c r="H62" i="11"/>
  <c r="AU61" i="11"/>
  <c r="AT61" i="11"/>
  <c r="H61" i="11"/>
  <c r="AS62" i="11" s="1"/>
  <c r="AU60" i="11"/>
  <c r="AT60" i="11"/>
  <c r="H60" i="11"/>
  <c r="AU59" i="11"/>
  <c r="AT59" i="11"/>
  <c r="H59" i="11"/>
  <c r="AU58" i="11"/>
  <c r="AT58" i="11"/>
  <c r="H58" i="11"/>
  <c r="AU57" i="11"/>
  <c r="AT57" i="11"/>
  <c r="H57" i="11"/>
  <c r="AU56" i="11"/>
  <c r="AT56" i="11"/>
  <c r="H56" i="11"/>
  <c r="AU55" i="11"/>
  <c r="AT55" i="11"/>
  <c r="H55" i="11"/>
  <c r="AU54" i="11"/>
  <c r="AT54" i="11"/>
  <c r="H54" i="11"/>
  <c r="AU53" i="11"/>
  <c r="AT53" i="11"/>
  <c r="H53" i="11"/>
  <c r="AU52" i="11"/>
  <c r="AT52" i="11"/>
  <c r="H52" i="11"/>
  <c r="AU51" i="11"/>
  <c r="AT51" i="11"/>
  <c r="H51" i="11"/>
  <c r="B52" i="11" s="1"/>
  <c r="AU50" i="11"/>
  <c r="AT50" i="11"/>
  <c r="H50" i="11"/>
  <c r="AU49" i="11"/>
  <c r="AT49" i="11"/>
  <c r="H49" i="11"/>
  <c r="AU48" i="11"/>
  <c r="AT48" i="11"/>
  <c r="H48" i="11"/>
  <c r="AU47" i="11"/>
  <c r="AT47" i="11"/>
  <c r="H47" i="11"/>
  <c r="AU46" i="11"/>
  <c r="AT46" i="11"/>
  <c r="H46" i="11"/>
  <c r="AU45" i="11"/>
  <c r="AT45" i="11"/>
  <c r="H45" i="11"/>
  <c r="AU44" i="11"/>
  <c r="AT44" i="11"/>
  <c r="H44" i="11"/>
  <c r="AU43" i="11"/>
  <c r="AT43" i="11"/>
  <c r="H43" i="11"/>
  <c r="AU42" i="11"/>
  <c r="AT42" i="11"/>
  <c r="H42" i="11"/>
  <c r="AU41" i="11"/>
  <c r="AT41" i="11"/>
  <c r="H41" i="11"/>
  <c r="M41" i="11" s="1"/>
  <c r="AU40" i="11"/>
  <c r="AT40" i="11"/>
  <c r="H40" i="11"/>
  <c r="AU39" i="11"/>
  <c r="AT39" i="11"/>
  <c r="H39" i="11"/>
  <c r="AU38" i="11"/>
  <c r="AT38" i="11"/>
  <c r="H38" i="11"/>
  <c r="AU37" i="11"/>
  <c r="AT37" i="11"/>
  <c r="H37" i="11"/>
  <c r="AU36" i="11"/>
  <c r="AT36" i="11"/>
  <c r="H36" i="11"/>
  <c r="AJ37" i="11" s="1"/>
  <c r="AU35" i="11"/>
  <c r="AT35" i="11"/>
  <c r="H35" i="11"/>
  <c r="AU34" i="11"/>
  <c r="AT34" i="11"/>
  <c r="H34" i="11"/>
  <c r="AU33" i="11"/>
  <c r="AT33" i="11"/>
  <c r="H33" i="11"/>
  <c r="AU32" i="11"/>
  <c r="AT32" i="11"/>
  <c r="H32" i="11"/>
  <c r="AU31" i="11"/>
  <c r="AT31" i="11"/>
  <c r="H31" i="11"/>
  <c r="AU30" i="11"/>
  <c r="AT30" i="11"/>
  <c r="H30" i="11"/>
  <c r="AU29" i="11"/>
  <c r="AT29" i="11"/>
  <c r="H29" i="11"/>
  <c r="H28" i="11"/>
  <c r="AU27" i="11"/>
  <c r="AU28" i="11" s="1"/>
  <c r="H27" i="11"/>
  <c r="H26" i="11"/>
  <c r="H25" i="11"/>
  <c r="AT24" i="11"/>
  <c r="AT25" i="11" s="1"/>
  <c r="AT26" i="11" s="1"/>
  <c r="AT27" i="11" s="1"/>
  <c r="AT28" i="11" s="1"/>
  <c r="H24" i="11"/>
  <c r="AU23" i="11"/>
  <c r="AU24" i="11" s="1"/>
  <c r="AU25" i="11" s="1"/>
  <c r="AU26" i="11" s="1"/>
  <c r="H23" i="11"/>
  <c r="AT22" i="11"/>
  <c r="AT23" i="11" s="1"/>
  <c r="H22" i="11"/>
  <c r="AU21" i="11"/>
  <c r="AU22" i="11" s="1"/>
  <c r="H21" i="11"/>
  <c r="AT20" i="11"/>
  <c r="AT21" i="11" s="1"/>
  <c r="H20" i="11"/>
  <c r="AU19" i="11"/>
  <c r="AU20" i="11" s="1"/>
  <c r="H19" i="11"/>
  <c r="AU18" i="11"/>
  <c r="H18" i="11"/>
  <c r="AU17" i="11"/>
  <c r="H17" i="11"/>
  <c r="AU16" i="11"/>
  <c r="H16" i="11"/>
  <c r="AT15" i="11"/>
  <c r="AT16" i="11" s="1"/>
  <c r="AT17" i="11" s="1"/>
  <c r="AT18" i="11" s="1"/>
  <c r="AT19" i="11" s="1"/>
  <c r="H15" i="11"/>
  <c r="AU14" i="11"/>
  <c r="H14" i="11"/>
  <c r="AT13" i="11"/>
  <c r="AT14" i="11" s="1"/>
  <c r="H13" i="11"/>
  <c r="AU12" i="11"/>
  <c r="H12" i="11"/>
  <c r="AT11" i="11"/>
  <c r="AT12" i="11" s="1"/>
  <c r="H11" i="11"/>
  <c r="BF10" i="11"/>
  <c r="BC10" i="11"/>
  <c r="BE10" i="11"/>
  <c r="BA10" i="11"/>
  <c r="AU10" i="11"/>
  <c r="H10" i="11"/>
  <c r="AU9" i="11"/>
  <c r="AP9" i="11"/>
  <c r="H9" i="11"/>
  <c r="AU8" i="11"/>
  <c r="AP8" i="11"/>
  <c r="H8" i="11"/>
  <c r="AU7" i="11"/>
  <c r="AP7" i="11"/>
  <c r="H7" i="11"/>
  <c r="AU6" i="11"/>
  <c r="AP6" i="11"/>
  <c r="H6" i="11"/>
  <c r="AU5" i="11"/>
  <c r="AT5" i="11"/>
  <c r="AT6" i="11" s="1"/>
  <c r="AS5" i="11"/>
  <c r="AR5" i="11"/>
  <c r="AP5" i="11"/>
  <c r="T5" i="11"/>
  <c r="T6" i="11" s="1"/>
  <c r="Q5" i="11"/>
  <c r="H5" i="11"/>
  <c r="B3" i="10"/>
  <c r="AU109" i="10"/>
  <c r="AT109" i="10"/>
  <c r="H109" i="10"/>
  <c r="T109" i="10" s="1"/>
  <c r="AU108" i="10"/>
  <c r="AT108" i="10"/>
  <c r="H108" i="10"/>
  <c r="AU107" i="10"/>
  <c r="AT107" i="10"/>
  <c r="H107" i="10"/>
  <c r="AU106" i="10"/>
  <c r="AT106" i="10"/>
  <c r="H106" i="10"/>
  <c r="AU105" i="10"/>
  <c r="AT105" i="10"/>
  <c r="H105" i="10"/>
  <c r="AU104" i="10"/>
  <c r="AT104" i="10"/>
  <c r="H104" i="10"/>
  <c r="AU103" i="10"/>
  <c r="AT103" i="10"/>
  <c r="H103" i="10"/>
  <c r="AU102" i="10"/>
  <c r="AT102" i="10"/>
  <c r="H102" i="10"/>
  <c r="AU101" i="10"/>
  <c r="AT101" i="10"/>
  <c r="H101" i="10"/>
  <c r="AU100" i="10"/>
  <c r="AT100" i="10"/>
  <c r="H100" i="10"/>
  <c r="AU99" i="10"/>
  <c r="AT99" i="10"/>
  <c r="H99" i="10"/>
  <c r="AU98" i="10"/>
  <c r="AT98" i="10"/>
  <c r="H98" i="10"/>
  <c r="AU97" i="10"/>
  <c r="AT97" i="10"/>
  <c r="H97" i="10"/>
  <c r="AU96" i="10"/>
  <c r="AT96" i="10"/>
  <c r="H96" i="10"/>
  <c r="AU95" i="10"/>
  <c r="AT95" i="10"/>
  <c r="H95" i="10"/>
  <c r="AU94" i="10"/>
  <c r="AT94" i="10"/>
  <c r="H94" i="10"/>
  <c r="AU93" i="10"/>
  <c r="AT93" i="10"/>
  <c r="H93" i="10"/>
  <c r="AU92" i="10"/>
  <c r="AT92" i="10"/>
  <c r="H92" i="10"/>
  <c r="AU91" i="10"/>
  <c r="AT91" i="10"/>
  <c r="H91" i="10"/>
  <c r="AU90" i="10"/>
  <c r="AT90" i="10"/>
  <c r="H90" i="10"/>
  <c r="AU89" i="10"/>
  <c r="AT89" i="10"/>
  <c r="H89" i="10"/>
  <c r="AU88" i="10"/>
  <c r="AT88" i="10"/>
  <c r="H88" i="10"/>
  <c r="AU87" i="10"/>
  <c r="AT87" i="10"/>
  <c r="H87" i="10"/>
  <c r="AU86" i="10"/>
  <c r="AT86" i="10"/>
  <c r="H86" i="10"/>
  <c r="AU85" i="10"/>
  <c r="AT85" i="10"/>
  <c r="H85" i="10"/>
  <c r="AU84" i="10"/>
  <c r="AT84" i="10"/>
  <c r="H84" i="10"/>
  <c r="AU83" i="10"/>
  <c r="AT83" i="10"/>
  <c r="H83" i="10"/>
  <c r="AU82" i="10"/>
  <c r="AT82" i="10"/>
  <c r="H82" i="10"/>
  <c r="AU81" i="10"/>
  <c r="AT81" i="10"/>
  <c r="H81" i="10"/>
  <c r="AU80" i="10"/>
  <c r="AT80" i="10"/>
  <c r="H80" i="10"/>
  <c r="AU79" i="10"/>
  <c r="AT79" i="10"/>
  <c r="H79" i="10"/>
  <c r="AU78" i="10"/>
  <c r="AT78" i="10"/>
  <c r="H78" i="10"/>
  <c r="AU77" i="10"/>
  <c r="AT77" i="10"/>
  <c r="H77" i="10"/>
  <c r="AU76" i="10"/>
  <c r="AT76" i="10"/>
  <c r="H76" i="10"/>
  <c r="AU75" i="10"/>
  <c r="AT75" i="10"/>
  <c r="H75" i="10"/>
  <c r="AU74" i="10"/>
  <c r="AT74" i="10"/>
  <c r="H74" i="10"/>
  <c r="AU73" i="10"/>
  <c r="AT73" i="10"/>
  <c r="H73" i="10"/>
  <c r="AU72" i="10"/>
  <c r="AT72" i="10"/>
  <c r="H72" i="10"/>
  <c r="AU71" i="10"/>
  <c r="AT71" i="10"/>
  <c r="H71" i="10"/>
  <c r="AU70" i="10"/>
  <c r="AT70" i="10"/>
  <c r="H70" i="10"/>
  <c r="AU69" i="10"/>
  <c r="AT69" i="10"/>
  <c r="H69" i="10"/>
  <c r="AU68" i="10"/>
  <c r="AT68" i="10"/>
  <c r="H68" i="10"/>
  <c r="AU67" i="10"/>
  <c r="AT67" i="10"/>
  <c r="H67" i="10"/>
  <c r="AU66" i="10"/>
  <c r="AT66" i="10"/>
  <c r="H66" i="10"/>
  <c r="AU65" i="10"/>
  <c r="AT65" i="10"/>
  <c r="H65" i="10"/>
  <c r="AU64" i="10"/>
  <c r="AT64" i="10"/>
  <c r="H64" i="10"/>
  <c r="AU63" i="10"/>
  <c r="AT63" i="10"/>
  <c r="H63" i="10"/>
  <c r="F63" i="10" s="1"/>
  <c r="AU62" i="10"/>
  <c r="AT62" i="10"/>
  <c r="H62" i="10"/>
  <c r="AU61" i="10"/>
  <c r="AT61" i="10"/>
  <c r="H61" i="10"/>
  <c r="AU60" i="10"/>
  <c r="AT60" i="10"/>
  <c r="H60" i="10"/>
  <c r="AU59" i="10"/>
  <c r="AT59" i="10"/>
  <c r="H59" i="10"/>
  <c r="AU58" i="10"/>
  <c r="AT58" i="10"/>
  <c r="H58" i="10"/>
  <c r="AU57" i="10"/>
  <c r="AT57" i="10"/>
  <c r="H57" i="10"/>
  <c r="AU56" i="10"/>
  <c r="AT56" i="10"/>
  <c r="H56" i="10"/>
  <c r="AU55" i="10"/>
  <c r="AT55" i="10"/>
  <c r="H55" i="10"/>
  <c r="AU54" i="10"/>
  <c r="AT54" i="10"/>
  <c r="H54" i="10"/>
  <c r="AU53" i="10"/>
  <c r="AT53" i="10"/>
  <c r="H53" i="10"/>
  <c r="AU52" i="10"/>
  <c r="AT52" i="10"/>
  <c r="H52" i="10"/>
  <c r="AU51" i="10"/>
  <c r="AT51" i="10"/>
  <c r="H51" i="10"/>
  <c r="AU50" i="10"/>
  <c r="AT50" i="10"/>
  <c r="H50" i="10"/>
  <c r="AU49" i="10"/>
  <c r="AT49" i="10"/>
  <c r="H49" i="10"/>
  <c r="AU48" i="10"/>
  <c r="AT48" i="10"/>
  <c r="H48" i="10"/>
  <c r="AU47" i="10"/>
  <c r="AT47" i="10"/>
  <c r="H47" i="10"/>
  <c r="AU46" i="10"/>
  <c r="AT46" i="10"/>
  <c r="H46" i="10"/>
  <c r="AU45" i="10"/>
  <c r="AT45" i="10"/>
  <c r="H45" i="10"/>
  <c r="AU44" i="10"/>
  <c r="AT44" i="10"/>
  <c r="H44" i="10"/>
  <c r="AU43" i="10"/>
  <c r="AT43" i="10"/>
  <c r="H43" i="10"/>
  <c r="AU42" i="10"/>
  <c r="AT42" i="10"/>
  <c r="H42" i="10"/>
  <c r="AU41" i="10"/>
  <c r="AT41" i="10"/>
  <c r="H41" i="10"/>
  <c r="AU40" i="10"/>
  <c r="AT40" i="10"/>
  <c r="H40" i="10"/>
  <c r="AU39" i="10"/>
  <c r="AT39" i="10"/>
  <c r="H39" i="10"/>
  <c r="AU38" i="10"/>
  <c r="AT38" i="10"/>
  <c r="H38" i="10"/>
  <c r="AU37" i="10"/>
  <c r="AT37" i="10"/>
  <c r="H37" i="10"/>
  <c r="AU36" i="10"/>
  <c r="AT36" i="10"/>
  <c r="H36" i="10"/>
  <c r="AU35" i="10"/>
  <c r="AT35" i="10"/>
  <c r="H35" i="10"/>
  <c r="AU34" i="10"/>
  <c r="AT34" i="10"/>
  <c r="H34" i="10"/>
  <c r="AU33" i="10"/>
  <c r="AT33" i="10"/>
  <c r="H33" i="10"/>
  <c r="AU32" i="10"/>
  <c r="AT32" i="10"/>
  <c r="H32" i="10"/>
  <c r="AU31" i="10"/>
  <c r="AT31" i="10"/>
  <c r="H31" i="10"/>
  <c r="AU30" i="10"/>
  <c r="AT30" i="10"/>
  <c r="H30" i="10"/>
  <c r="AU29" i="10"/>
  <c r="AT29" i="10"/>
  <c r="H29" i="10"/>
  <c r="H28" i="10"/>
  <c r="AU27" i="10"/>
  <c r="AU28" i="10" s="1"/>
  <c r="H27" i="10"/>
  <c r="H26" i="10"/>
  <c r="H25" i="10"/>
  <c r="AT24" i="10"/>
  <c r="AT25" i="10" s="1"/>
  <c r="AT26" i="10" s="1"/>
  <c r="AT27" i="10" s="1"/>
  <c r="AT28" i="10" s="1"/>
  <c r="H24" i="10"/>
  <c r="AU23" i="10"/>
  <c r="AU24" i="10" s="1"/>
  <c r="AU25" i="10" s="1"/>
  <c r="AU26" i="10" s="1"/>
  <c r="H23" i="10"/>
  <c r="AT22" i="10"/>
  <c r="AT23" i="10" s="1"/>
  <c r="H22" i="10"/>
  <c r="AU21" i="10"/>
  <c r="AU22" i="10" s="1"/>
  <c r="H21" i="10"/>
  <c r="AT20" i="10"/>
  <c r="AT21" i="10" s="1"/>
  <c r="H20" i="10"/>
  <c r="AU19" i="10"/>
  <c r="AU20" i="10" s="1"/>
  <c r="H19" i="10"/>
  <c r="AU18" i="10"/>
  <c r="H18" i="10"/>
  <c r="AU17" i="10"/>
  <c r="H17" i="10"/>
  <c r="AU16" i="10"/>
  <c r="H16" i="10"/>
  <c r="AT15" i="10"/>
  <c r="AT16" i="10" s="1"/>
  <c r="AT17" i="10" s="1"/>
  <c r="AT18" i="10" s="1"/>
  <c r="AT19" i="10" s="1"/>
  <c r="H15" i="10"/>
  <c r="AU14" i="10"/>
  <c r="AU15" i="10" s="1"/>
  <c r="H14" i="10"/>
  <c r="AT13" i="10"/>
  <c r="H13" i="10"/>
  <c r="AU12" i="10"/>
  <c r="AU13" i="10" s="1"/>
  <c r="H12" i="10"/>
  <c r="AT11" i="10"/>
  <c r="AT12" i="10" s="1"/>
  <c r="H11" i="10"/>
  <c r="BF10" i="10"/>
  <c r="BC10" i="10"/>
  <c r="BE10" i="10"/>
  <c r="BA10" i="10"/>
  <c r="AU10" i="10"/>
  <c r="AU11" i="10" s="1"/>
  <c r="H10" i="10"/>
  <c r="AU9" i="10"/>
  <c r="AP9" i="10"/>
  <c r="H9" i="10"/>
  <c r="AU8" i="10"/>
  <c r="AP8" i="10"/>
  <c r="H8" i="10"/>
  <c r="AU7" i="10"/>
  <c r="AP7" i="10"/>
  <c r="H7" i="10"/>
  <c r="AU6" i="10"/>
  <c r="AP6" i="10"/>
  <c r="H6" i="10"/>
  <c r="AU5" i="10"/>
  <c r="AT5" i="10"/>
  <c r="AS5" i="10"/>
  <c r="AR5" i="10"/>
  <c r="AP5" i="10"/>
  <c r="T5" i="10"/>
  <c r="T6" i="10" s="1"/>
  <c r="Q5" i="10"/>
  <c r="H5" i="10"/>
  <c r="AR6" i="10" s="1"/>
  <c r="B3" i="9"/>
  <c r="AU109" i="9"/>
  <c r="AT109" i="9"/>
  <c r="H109" i="9"/>
  <c r="T109" i="9" s="1"/>
  <c r="AU108" i="9"/>
  <c r="AT108" i="9"/>
  <c r="H108" i="9"/>
  <c r="AU107" i="9"/>
  <c r="AT107" i="9"/>
  <c r="H107" i="9"/>
  <c r="AU106" i="9"/>
  <c r="AT106" i="9"/>
  <c r="H106" i="9"/>
  <c r="AU105" i="9"/>
  <c r="AT105" i="9"/>
  <c r="H105" i="9"/>
  <c r="AU104" i="9"/>
  <c r="AT104" i="9"/>
  <c r="H104" i="9"/>
  <c r="AU103" i="9"/>
  <c r="AT103" i="9"/>
  <c r="H103" i="9"/>
  <c r="AU102" i="9"/>
  <c r="AT102" i="9"/>
  <c r="H102" i="9"/>
  <c r="AU101" i="9"/>
  <c r="AT101" i="9"/>
  <c r="H101" i="9"/>
  <c r="AU100" i="9"/>
  <c r="AT100" i="9"/>
  <c r="H100" i="9"/>
  <c r="AU99" i="9"/>
  <c r="AT99" i="9"/>
  <c r="H99" i="9"/>
  <c r="AU98" i="9"/>
  <c r="AT98" i="9"/>
  <c r="H98" i="9"/>
  <c r="AU97" i="9"/>
  <c r="AT97" i="9"/>
  <c r="H97" i="9"/>
  <c r="AU96" i="9"/>
  <c r="AT96" i="9"/>
  <c r="H96" i="9"/>
  <c r="AU95" i="9"/>
  <c r="AT95" i="9"/>
  <c r="H95" i="9"/>
  <c r="AU94" i="9"/>
  <c r="AT94" i="9"/>
  <c r="H94" i="9"/>
  <c r="AU93" i="9"/>
  <c r="AT93" i="9"/>
  <c r="H93" i="9"/>
  <c r="AU92" i="9"/>
  <c r="AT92" i="9"/>
  <c r="H92" i="9"/>
  <c r="AU91" i="9"/>
  <c r="AT91" i="9"/>
  <c r="H91" i="9"/>
  <c r="AU90" i="9"/>
  <c r="AT90" i="9"/>
  <c r="H90" i="9"/>
  <c r="AU89" i="9"/>
  <c r="AT89" i="9"/>
  <c r="H89" i="9"/>
  <c r="AU88" i="9"/>
  <c r="AT88" i="9"/>
  <c r="H88" i="9"/>
  <c r="AU87" i="9"/>
  <c r="AT87" i="9"/>
  <c r="H87" i="9"/>
  <c r="AU86" i="9"/>
  <c r="AT86" i="9"/>
  <c r="H86" i="9"/>
  <c r="AU85" i="9"/>
  <c r="AT85" i="9"/>
  <c r="H85" i="9"/>
  <c r="AU84" i="9"/>
  <c r="AT84" i="9"/>
  <c r="H84" i="9"/>
  <c r="AU83" i="9"/>
  <c r="AT83" i="9"/>
  <c r="H83" i="9"/>
  <c r="AU82" i="9"/>
  <c r="AT82" i="9"/>
  <c r="H82" i="9"/>
  <c r="AU81" i="9"/>
  <c r="AT81" i="9"/>
  <c r="H81" i="9"/>
  <c r="AU80" i="9"/>
  <c r="AT80" i="9"/>
  <c r="H80" i="9"/>
  <c r="AU79" i="9"/>
  <c r="AT79" i="9"/>
  <c r="H79" i="9"/>
  <c r="AU78" i="9"/>
  <c r="AT78" i="9"/>
  <c r="H78" i="9"/>
  <c r="AU77" i="9"/>
  <c r="AT77" i="9"/>
  <c r="H77" i="9"/>
  <c r="AU76" i="9"/>
  <c r="AT76" i="9"/>
  <c r="H76" i="9"/>
  <c r="AU75" i="9"/>
  <c r="AT75" i="9"/>
  <c r="H75" i="9"/>
  <c r="AU74" i="9"/>
  <c r="AT74" i="9"/>
  <c r="H74" i="9"/>
  <c r="AU73" i="9"/>
  <c r="AT73" i="9"/>
  <c r="H73" i="9"/>
  <c r="AU72" i="9"/>
  <c r="AT72" i="9"/>
  <c r="H72" i="9"/>
  <c r="AU71" i="9"/>
  <c r="AT71" i="9"/>
  <c r="H71" i="9"/>
  <c r="AU70" i="9"/>
  <c r="AT70" i="9"/>
  <c r="H70" i="9"/>
  <c r="AU69" i="9"/>
  <c r="AT69" i="9"/>
  <c r="H69" i="9"/>
  <c r="AU68" i="9"/>
  <c r="AT68" i="9"/>
  <c r="H68" i="9"/>
  <c r="AU67" i="9"/>
  <c r="AT67" i="9"/>
  <c r="H67" i="9"/>
  <c r="AU66" i="9"/>
  <c r="AT66" i="9"/>
  <c r="H66" i="9"/>
  <c r="AU65" i="9"/>
  <c r="AT65" i="9"/>
  <c r="H65" i="9"/>
  <c r="AU64" i="9"/>
  <c r="AT64" i="9"/>
  <c r="H64" i="9"/>
  <c r="AU63" i="9"/>
  <c r="AT63" i="9"/>
  <c r="H63" i="9"/>
  <c r="AU62" i="9"/>
  <c r="AT62" i="9"/>
  <c r="H62" i="9"/>
  <c r="AU61" i="9"/>
  <c r="AT61" i="9"/>
  <c r="H61" i="9"/>
  <c r="AU60" i="9"/>
  <c r="AT60" i="9"/>
  <c r="H60" i="9"/>
  <c r="AU59" i="9"/>
  <c r="AT59" i="9"/>
  <c r="H59" i="9"/>
  <c r="AU58" i="9"/>
  <c r="AT58" i="9"/>
  <c r="H58" i="9"/>
  <c r="AU57" i="9"/>
  <c r="AT57" i="9"/>
  <c r="H57" i="9"/>
  <c r="AU56" i="9"/>
  <c r="AT56" i="9"/>
  <c r="H56" i="9"/>
  <c r="AU55" i="9"/>
  <c r="AT55" i="9"/>
  <c r="H55" i="9"/>
  <c r="AU54" i="9"/>
  <c r="AT54" i="9"/>
  <c r="H54" i="9"/>
  <c r="AU53" i="9"/>
  <c r="AT53" i="9"/>
  <c r="H53" i="9"/>
  <c r="AU52" i="9"/>
  <c r="AT52" i="9"/>
  <c r="H52" i="9"/>
  <c r="AU51" i="9"/>
  <c r="AT51" i="9"/>
  <c r="H51" i="9"/>
  <c r="AU50" i="9"/>
  <c r="AT50" i="9"/>
  <c r="H50" i="9"/>
  <c r="AU49" i="9"/>
  <c r="AT49" i="9"/>
  <c r="H49" i="9"/>
  <c r="AU48" i="9"/>
  <c r="AT48" i="9"/>
  <c r="H48" i="9"/>
  <c r="AU47" i="9"/>
  <c r="AT47" i="9"/>
  <c r="H47" i="9"/>
  <c r="AU46" i="9"/>
  <c r="AT46" i="9"/>
  <c r="H46" i="9"/>
  <c r="AU45" i="9"/>
  <c r="AT45" i="9"/>
  <c r="H45" i="9"/>
  <c r="AU44" i="9"/>
  <c r="AT44" i="9"/>
  <c r="H44" i="9"/>
  <c r="AU43" i="9"/>
  <c r="AT43" i="9"/>
  <c r="H43" i="9"/>
  <c r="AU42" i="9"/>
  <c r="AT42" i="9"/>
  <c r="H42" i="9"/>
  <c r="AU41" i="9"/>
  <c r="AT41" i="9"/>
  <c r="H41" i="9"/>
  <c r="AU40" i="9"/>
  <c r="AT40" i="9"/>
  <c r="H40" i="9"/>
  <c r="AU39" i="9"/>
  <c r="AT39" i="9"/>
  <c r="H39" i="9"/>
  <c r="AU38" i="9"/>
  <c r="AT38" i="9"/>
  <c r="H38" i="9"/>
  <c r="AU37" i="9"/>
  <c r="AT37" i="9"/>
  <c r="H37" i="9"/>
  <c r="AU36" i="9"/>
  <c r="AT36" i="9"/>
  <c r="H36" i="9"/>
  <c r="AU35" i="9"/>
  <c r="AT35" i="9"/>
  <c r="H35" i="9"/>
  <c r="AU34" i="9"/>
  <c r="AT34" i="9"/>
  <c r="H34" i="9"/>
  <c r="AU33" i="9"/>
  <c r="AT33" i="9"/>
  <c r="H33" i="9"/>
  <c r="AU32" i="9"/>
  <c r="AT32" i="9"/>
  <c r="H32" i="9"/>
  <c r="AU31" i="9"/>
  <c r="AT31" i="9"/>
  <c r="H31" i="9"/>
  <c r="AU30" i="9"/>
  <c r="AT30" i="9"/>
  <c r="H30" i="9"/>
  <c r="AU29" i="9"/>
  <c r="AT29" i="9"/>
  <c r="H29" i="9"/>
  <c r="H28" i="9"/>
  <c r="AU27" i="9"/>
  <c r="AU28" i="9" s="1"/>
  <c r="H27" i="9"/>
  <c r="H26" i="9"/>
  <c r="H25" i="9"/>
  <c r="H24" i="9"/>
  <c r="H23" i="9"/>
  <c r="H22" i="9"/>
  <c r="AU21" i="9"/>
  <c r="AU22" i="9" s="1"/>
  <c r="H21" i="9"/>
  <c r="H20" i="9"/>
  <c r="H19" i="9"/>
  <c r="H18" i="9"/>
  <c r="AU17" i="9"/>
  <c r="AU18" i="9" s="1"/>
  <c r="H17" i="9"/>
  <c r="AU16" i="9"/>
  <c r="H16" i="9"/>
  <c r="AT15" i="9"/>
  <c r="H15" i="9"/>
  <c r="AU14" i="9"/>
  <c r="H14" i="9"/>
  <c r="AT13" i="9"/>
  <c r="H13" i="9"/>
  <c r="AU12" i="9"/>
  <c r="H12" i="9"/>
  <c r="AT11" i="9"/>
  <c r="H11" i="9"/>
  <c r="BF10" i="9"/>
  <c r="BC10" i="9"/>
  <c r="BE10" i="9"/>
  <c r="BA10" i="9"/>
  <c r="AU10" i="9"/>
  <c r="AU11" i="9" s="1"/>
  <c r="H10" i="9"/>
  <c r="AU9" i="9"/>
  <c r="AP9" i="9"/>
  <c r="H9" i="9"/>
  <c r="AU8" i="9"/>
  <c r="AP8" i="9"/>
  <c r="H8" i="9"/>
  <c r="AU7" i="9"/>
  <c r="AP7" i="9"/>
  <c r="H7" i="9"/>
  <c r="AU6" i="9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U109" i="8"/>
  <c r="AT109" i="8"/>
  <c r="H109" i="8"/>
  <c r="AU108" i="8"/>
  <c r="AT108" i="8"/>
  <c r="H108" i="8"/>
  <c r="AU107" i="8"/>
  <c r="AT107" i="8"/>
  <c r="H107" i="8"/>
  <c r="AU106" i="8"/>
  <c r="AT106" i="8"/>
  <c r="H106" i="8"/>
  <c r="AU105" i="8"/>
  <c r="AT105" i="8"/>
  <c r="H105" i="8"/>
  <c r="AU104" i="8"/>
  <c r="AT104" i="8"/>
  <c r="H104" i="8"/>
  <c r="AU103" i="8"/>
  <c r="AT103" i="8"/>
  <c r="H103" i="8"/>
  <c r="AU102" i="8"/>
  <c r="AT102" i="8"/>
  <c r="H102" i="8"/>
  <c r="AU101" i="8"/>
  <c r="AT101" i="8"/>
  <c r="H101" i="8"/>
  <c r="AU100" i="8"/>
  <c r="AT100" i="8"/>
  <c r="H100" i="8"/>
  <c r="AU99" i="8"/>
  <c r="AT99" i="8"/>
  <c r="H99" i="8"/>
  <c r="AU98" i="8"/>
  <c r="AT98" i="8"/>
  <c r="H98" i="8"/>
  <c r="AU97" i="8"/>
  <c r="AT97" i="8"/>
  <c r="H97" i="8"/>
  <c r="AU96" i="8"/>
  <c r="AT96" i="8"/>
  <c r="H96" i="8"/>
  <c r="AU95" i="8"/>
  <c r="AT95" i="8"/>
  <c r="H95" i="8"/>
  <c r="AU94" i="8"/>
  <c r="AT94" i="8"/>
  <c r="H94" i="8"/>
  <c r="AU93" i="8"/>
  <c r="AT93" i="8"/>
  <c r="H93" i="8"/>
  <c r="AU92" i="8"/>
  <c r="AT92" i="8"/>
  <c r="H92" i="8"/>
  <c r="AU91" i="8"/>
  <c r="AT91" i="8"/>
  <c r="H91" i="8"/>
  <c r="AU90" i="8"/>
  <c r="AT90" i="8"/>
  <c r="H90" i="8"/>
  <c r="AU89" i="8"/>
  <c r="AT89" i="8"/>
  <c r="H89" i="8"/>
  <c r="AU88" i="8"/>
  <c r="AT88" i="8"/>
  <c r="H88" i="8"/>
  <c r="AU87" i="8"/>
  <c r="AT87" i="8"/>
  <c r="H87" i="8"/>
  <c r="AU86" i="8"/>
  <c r="AT86" i="8"/>
  <c r="H86" i="8"/>
  <c r="AU85" i="8"/>
  <c r="AT85" i="8"/>
  <c r="H85" i="8"/>
  <c r="AU84" i="8"/>
  <c r="AT84" i="8"/>
  <c r="H84" i="8"/>
  <c r="AU83" i="8"/>
  <c r="AT83" i="8"/>
  <c r="H83" i="8"/>
  <c r="AU82" i="8"/>
  <c r="AT82" i="8"/>
  <c r="H82" i="8"/>
  <c r="AU81" i="8"/>
  <c r="AT81" i="8"/>
  <c r="H81" i="8"/>
  <c r="AU80" i="8"/>
  <c r="AT80" i="8"/>
  <c r="H80" i="8"/>
  <c r="AU79" i="8"/>
  <c r="AT79" i="8"/>
  <c r="H79" i="8"/>
  <c r="AU78" i="8"/>
  <c r="AT78" i="8"/>
  <c r="H78" i="8"/>
  <c r="AU77" i="8"/>
  <c r="AT77" i="8"/>
  <c r="H77" i="8"/>
  <c r="AU76" i="8"/>
  <c r="AT76" i="8"/>
  <c r="H76" i="8"/>
  <c r="AU75" i="8"/>
  <c r="AT75" i="8"/>
  <c r="H75" i="8"/>
  <c r="AU74" i="8"/>
  <c r="AT74" i="8"/>
  <c r="H74" i="8"/>
  <c r="AU73" i="8"/>
  <c r="AT73" i="8"/>
  <c r="H73" i="8"/>
  <c r="AU72" i="8"/>
  <c r="AT72" i="8"/>
  <c r="H72" i="8"/>
  <c r="AU71" i="8"/>
  <c r="AT71" i="8"/>
  <c r="H71" i="8"/>
  <c r="AU70" i="8"/>
  <c r="AT70" i="8"/>
  <c r="H70" i="8"/>
  <c r="AU69" i="8"/>
  <c r="AT69" i="8"/>
  <c r="H69" i="8"/>
  <c r="AU68" i="8"/>
  <c r="AT68" i="8"/>
  <c r="H68" i="8"/>
  <c r="AU67" i="8"/>
  <c r="AT67" i="8"/>
  <c r="H67" i="8"/>
  <c r="AU66" i="8"/>
  <c r="AT66" i="8"/>
  <c r="H66" i="8"/>
  <c r="AU65" i="8"/>
  <c r="AT65" i="8"/>
  <c r="H65" i="8"/>
  <c r="AU64" i="8"/>
  <c r="AT64" i="8"/>
  <c r="H64" i="8"/>
  <c r="AU63" i="8"/>
  <c r="AT63" i="8"/>
  <c r="H63" i="8"/>
  <c r="AU62" i="8"/>
  <c r="AT62" i="8"/>
  <c r="H62" i="8"/>
  <c r="AU61" i="8"/>
  <c r="AT61" i="8"/>
  <c r="H61" i="8"/>
  <c r="AU60" i="8"/>
  <c r="AT60" i="8"/>
  <c r="H60" i="8"/>
  <c r="AU59" i="8"/>
  <c r="AT59" i="8"/>
  <c r="H59" i="8"/>
  <c r="AU58" i="8"/>
  <c r="AT58" i="8"/>
  <c r="H58" i="8"/>
  <c r="AU57" i="8"/>
  <c r="AT57" i="8"/>
  <c r="H57" i="8"/>
  <c r="AU56" i="8"/>
  <c r="AT56" i="8"/>
  <c r="H56" i="8"/>
  <c r="AU55" i="8"/>
  <c r="AT55" i="8"/>
  <c r="H55" i="8"/>
  <c r="AU54" i="8"/>
  <c r="AT54" i="8"/>
  <c r="H54" i="8"/>
  <c r="AU53" i="8"/>
  <c r="AT53" i="8"/>
  <c r="H53" i="8"/>
  <c r="AU52" i="8"/>
  <c r="AT52" i="8"/>
  <c r="H52" i="8"/>
  <c r="AU51" i="8"/>
  <c r="AT51" i="8"/>
  <c r="H51" i="8"/>
  <c r="AU50" i="8"/>
  <c r="AT50" i="8"/>
  <c r="H50" i="8"/>
  <c r="AU49" i="8"/>
  <c r="AT49" i="8"/>
  <c r="H49" i="8"/>
  <c r="AU48" i="8"/>
  <c r="AT48" i="8"/>
  <c r="H48" i="8"/>
  <c r="AU47" i="8"/>
  <c r="AT47" i="8"/>
  <c r="H47" i="8"/>
  <c r="AU46" i="8"/>
  <c r="AT46" i="8"/>
  <c r="H46" i="8"/>
  <c r="AU45" i="8"/>
  <c r="AT45" i="8"/>
  <c r="H45" i="8"/>
  <c r="AU44" i="8"/>
  <c r="AT44" i="8"/>
  <c r="H44" i="8"/>
  <c r="AU43" i="8"/>
  <c r="AT43" i="8"/>
  <c r="H43" i="8"/>
  <c r="AU42" i="8"/>
  <c r="AT42" i="8"/>
  <c r="H42" i="8"/>
  <c r="AU41" i="8"/>
  <c r="AT41" i="8"/>
  <c r="H41" i="8"/>
  <c r="AU40" i="8"/>
  <c r="AT40" i="8"/>
  <c r="H40" i="8"/>
  <c r="AU39" i="8"/>
  <c r="AT39" i="8"/>
  <c r="H39" i="8"/>
  <c r="AU38" i="8"/>
  <c r="AT38" i="8"/>
  <c r="H38" i="8"/>
  <c r="AU37" i="8"/>
  <c r="AT37" i="8"/>
  <c r="H37" i="8"/>
  <c r="AU36" i="8"/>
  <c r="AT36" i="8"/>
  <c r="H36" i="8"/>
  <c r="AU35" i="8"/>
  <c r="AT35" i="8"/>
  <c r="H35" i="8"/>
  <c r="AU34" i="8"/>
  <c r="AT34" i="8"/>
  <c r="H34" i="8"/>
  <c r="AU33" i="8"/>
  <c r="AT33" i="8"/>
  <c r="H33" i="8"/>
  <c r="AU32" i="8"/>
  <c r="AT32" i="8"/>
  <c r="H32" i="8"/>
  <c r="AU31" i="8"/>
  <c r="AT31" i="8"/>
  <c r="H31" i="8"/>
  <c r="AU30" i="8"/>
  <c r="AT30" i="8"/>
  <c r="H30" i="8"/>
  <c r="AU29" i="8"/>
  <c r="AT29" i="8"/>
  <c r="H29" i="8"/>
  <c r="H28" i="8"/>
  <c r="AU27" i="8"/>
  <c r="AU28" i="8" s="1"/>
  <c r="H27" i="8"/>
  <c r="H26" i="8"/>
  <c r="H25" i="8"/>
  <c r="H24" i="8"/>
  <c r="H23" i="8"/>
  <c r="H22" i="8"/>
  <c r="AU21" i="8"/>
  <c r="AU22" i="8" s="1"/>
  <c r="H21" i="8"/>
  <c r="H20" i="8"/>
  <c r="H19" i="8"/>
  <c r="H18" i="8"/>
  <c r="AU17" i="8"/>
  <c r="AU18" i="8" s="1"/>
  <c r="H17" i="8"/>
  <c r="AU16" i="8"/>
  <c r="H16" i="8"/>
  <c r="AT15" i="8"/>
  <c r="H15" i="8"/>
  <c r="AU14" i="8"/>
  <c r="AU15" i="8" s="1"/>
  <c r="H14" i="8"/>
  <c r="AT13" i="8"/>
  <c r="H13" i="8"/>
  <c r="AU12" i="8"/>
  <c r="AU13" i="8" s="1"/>
  <c r="H12" i="8"/>
  <c r="AT11" i="8"/>
  <c r="H11" i="8"/>
  <c r="BF10" i="8"/>
  <c r="BC10" i="8"/>
  <c r="BE10" i="8"/>
  <c r="BA10" i="8"/>
  <c r="AU10" i="8"/>
  <c r="AU11" i="8" s="1"/>
  <c r="H10" i="8"/>
  <c r="AU9" i="8"/>
  <c r="AP9" i="8"/>
  <c r="H9" i="8"/>
  <c r="AU8" i="8"/>
  <c r="AP8" i="8"/>
  <c r="H8" i="8"/>
  <c r="AU7" i="8"/>
  <c r="AP7" i="8"/>
  <c r="H7" i="8"/>
  <c r="AU6" i="8"/>
  <c r="AP6" i="8"/>
  <c r="H6" i="8"/>
  <c r="AU5" i="8"/>
  <c r="AT5" i="8"/>
  <c r="AT6" i="8" s="1"/>
  <c r="AS5" i="8"/>
  <c r="AR5" i="8"/>
  <c r="AP5" i="8"/>
  <c r="T5" i="8"/>
  <c r="T6" i="8" s="1"/>
  <c r="Q5" i="8"/>
  <c r="H5" i="8"/>
  <c r="AU109" i="7"/>
  <c r="AT109" i="7"/>
  <c r="H109" i="7"/>
  <c r="R109" i="7" s="1"/>
  <c r="AU108" i="7"/>
  <c r="AT108" i="7"/>
  <c r="H108" i="7"/>
  <c r="AU107" i="7"/>
  <c r="AT107" i="7"/>
  <c r="H107" i="7"/>
  <c r="AU106" i="7"/>
  <c r="AT106" i="7"/>
  <c r="H106" i="7"/>
  <c r="AU105" i="7"/>
  <c r="AT105" i="7"/>
  <c r="H105" i="7"/>
  <c r="AU104" i="7"/>
  <c r="AT104" i="7"/>
  <c r="H104" i="7"/>
  <c r="AU103" i="7"/>
  <c r="AT103" i="7"/>
  <c r="H103" i="7"/>
  <c r="AU102" i="7"/>
  <c r="AT102" i="7"/>
  <c r="H102" i="7"/>
  <c r="AU101" i="7"/>
  <c r="AT101" i="7"/>
  <c r="H101" i="7"/>
  <c r="AU100" i="7"/>
  <c r="AT100" i="7"/>
  <c r="H100" i="7"/>
  <c r="AU99" i="7"/>
  <c r="AT99" i="7"/>
  <c r="H99" i="7"/>
  <c r="AU98" i="7"/>
  <c r="AT98" i="7"/>
  <c r="H98" i="7"/>
  <c r="AU97" i="7"/>
  <c r="AT97" i="7"/>
  <c r="H97" i="7"/>
  <c r="AU96" i="7"/>
  <c r="AT96" i="7"/>
  <c r="H96" i="7"/>
  <c r="AU95" i="7"/>
  <c r="AT95" i="7"/>
  <c r="H95" i="7"/>
  <c r="AU94" i="7"/>
  <c r="AT94" i="7"/>
  <c r="H94" i="7"/>
  <c r="AU93" i="7"/>
  <c r="AT93" i="7"/>
  <c r="H93" i="7"/>
  <c r="AU92" i="7"/>
  <c r="AT92" i="7"/>
  <c r="H92" i="7"/>
  <c r="AU91" i="7"/>
  <c r="AT91" i="7"/>
  <c r="H91" i="7"/>
  <c r="AU90" i="7"/>
  <c r="AT90" i="7"/>
  <c r="H90" i="7"/>
  <c r="AU89" i="7"/>
  <c r="AT89" i="7"/>
  <c r="H89" i="7"/>
  <c r="AU88" i="7"/>
  <c r="AT88" i="7"/>
  <c r="H88" i="7"/>
  <c r="AU87" i="7"/>
  <c r="AT87" i="7"/>
  <c r="H87" i="7"/>
  <c r="AU86" i="7"/>
  <c r="AT86" i="7"/>
  <c r="H86" i="7"/>
  <c r="AU85" i="7"/>
  <c r="AT85" i="7"/>
  <c r="H85" i="7"/>
  <c r="AU84" i="7"/>
  <c r="AT84" i="7"/>
  <c r="H84" i="7"/>
  <c r="AU83" i="7"/>
  <c r="AT83" i="7"/>
  <c r="H83" i="7"/>
  <c r="AU82" i="7"/>
  <c r="AT82" i="7"/>
  <c r="H82" i="7"/>
  <c r="AU81" i="7"/>
  <c r="AT81" i="7"/>
  <c r="H81" i="7"/>
  <c r="AU80" i="7"/>
  <c r="AT80" i="7"/>
  <c r="H80" i="7"/>
  <c r="AU79" i="7"/>
  <c r="AT79" i="7"/>
  <c r="H79" i="7"/>
  <c r="AU78" i="7"/>
  <c r="AT78" i="7"/>
  <c r="H78" i="7"/>
  <c r="AU77" i="7"/>
  <c r="AT77" i="7"/>
  <c r="H77" i="7"/>
  <c r="AU76" i="7"/>
  <c r="AT76" i="7"/>
  <c r="H76" i="7"/>
  <c r="AU75" i="7"/>
  <c r="AT75" i="7"/>
  <c r="H75" i="7"/>
  <c r="AU74" i="7"/>
  <c r="AT74" i="7"/>
  <c r="H74" i="7"/>
  <c r="AU73" i="7"/>
  <c r="AT73" i="7"/>
  <c r="H73" i="7"/>
  <c r="AU72" i="7"/>
  <c r="AT72" i="7"/>
  <c r="H72" i="7"/>
  <c r="AU71" i="7"/>
  <c r="AT71" i="7"/>
  <c r="H71" i="7"/>
  <c r="AU70" i="7"/>
  <c r="AT70" i="7"/>
  <c r="H70" i="7"/>
  <c r="AU69" i="7"/>
  <c r="AT69" i="7"/>
  <c r="H69" i="7"/>
  <c r="AU68" i="7"/>
  <c r="AT68" i="7"/>
  <c r="H68" i="7"/>
  <c r="AU67" i="7"/>
  <c r="AT67" i="7"/>
  <c r="H67" i="7"/>
  <c r="AU66" i="7"/>
  <c r="AT66" i="7"/>
  <c r="H66" i="7"/>
  <c r="AU65" i="7"/>
  <c r="AT65" i="7"/>
  <c r="H65" i="7"/>
  <c r="AU64" i="7"/>
  <c r="AT64" i="7"/>
  <c r="H64" i="7"/>
  <c r="AU63" i="7"/>
  <c r="AT63" i="7"/>
  <c r="H63" i="7"/>
  <c r="AU62" i="7"/>
  <c r="AT62" i="7"/>
  <c r="H62" i="7"/>
  <c r="AU61" i="7"/>
  <c r="AT61" i="7"/>
  <c r="H61" i="7"/>
  <c r="AU60" i="7"/>
  <c r="AT60" i="7"/>
  <c r="H60" i="7"/>
  <c r="AU59" i="7"/>
  <c r="AT59" i="7"/>
  <c r="H59" i="7"/>
  <c r="AU58" i="7"/>
  <c r="AT58" i="7"/>
  <c r="H58" i="7"/>
  <c r="AU57" i="7"/>
  <c r="AT57" i="7"/>
  <c r="H57" i="7"/>
  <c r="AU56" i="7"/>
  <c r="AT56" i="7"/>
  <c r="H56" i="7"/>
  <c r="AU55" i="7"/>
  <c r="AT55" i="7"/>
  <c r="H55" i="7"/>
  <c r="AU54" i="7"/>
  <c r="AT54" i="7"/>
  <c r="H54" i="7"/>
  <c r="AU53" i="7"/>
  <c r="AT53" i="7"/>
  <c r="H53" i="7"/>
  <c r="AU52" i="7"/>
  <c r="AT52" i="7"/>
  <c r="H52" i="7"/>
  <c r="AU51" i="7"/>
  <c r="AT51" i="7"/>
  <c r="H51" i="7"/>
  <c r="AU50" i="7"/>
  <c r="AT50" i="7"/>
  <c r="H50" i="7"/>
  <c r="AU49" i="7"/>
  <c r="AT49" i="7"/>
  <c r="H49" i="7"/>
  <c r="AU48" i="7"/>
  <c r="AT48" i="7"/>
  <c r="H48" i="7"/>
  <c r="AU47" i="7"/>
  <c r="AT47" i="7"/>
  <c r="H47" i="7"/>
  <c r="AU46" i="7"/>
  <c r="AT46" i="7"/>
  <c r="H46" i="7"/>
  <c r="AU45" i="7"/>
  <c r="AT45" i="7"/>
  <c r="H45" i="7"/>
  <c r="AU44" i="7"/>
  <c r="AT44" i="7"/>
  <c r="H44" i="7"/>
  <c r="AU43" i="7"/>
  <c r="AT43" i="7"/>
  <c r="H43" i="7"/>
  <c r="AU42" i="7"/>
  <c r="AT42" i="7"/>
  <c r="H42" i="7"/>
  <c r="AU41" i="7"/>
  <c r="AT41" i="7"/>
  <c r="H41" i="7"/>
  <c r="AU40" i="7"/>
  <c r="AT40" i="7"/>
  <c r="H40" i="7"/>
  <c r="AU39" i="7"/>
  <c r="AT39" i="7"/>
  <c r="H39" i="7"/>
  <c r="AU38" i="7"/>
  <c r="AT38" i="7"/>
  <c r="H38" i="7"/>
  <c r="AU37" i="7"/>
  <c r="AT37" i="7"/>
  <c r="H37" i="7"/>
  <c r="AU36" i="7"/>
  <c r="AT36" i="7"/>
  <c r="H36" i="7"/>
  <c r="AU35" i="7"/>
  <c r="AT35" i="7"/>
  <c r="H35" i="7"/>
  <c r="AU34" i="7"/>
  <c r="AT34" i="7"/>
  <c r="H34" i="7"/>
  <c r="AU33" i="7"/>
  <c r="AT33" i="7"/>
  <c r="H33" i="7"/>
  <c r="AU32" i="7"/>
  <c r="AT32" i="7"/>
  <c r="H32" i="7"/>
  <c r="AU31" i="7"/>
  <c r="AT31" i="7"/>
  <c r="H31" i="7"/>
  <c r="AU30" i="7"/>
  <c r="AT30" i="7"/>
  <c r="H30" i="7"/>
  <c r="AU29" i="7"/>
  <c r="AT29" i="7"/>
  <c r="H29" i="7"/>
  <c r="H28" i="7"/>
  <c r="AU27" i="7"/>
  <c r="AU28" i="7" s="1"/>
  <c r="H27" i="7"/>
  <c r="H26" i="7"/>
  <c r="H25" i="7"/>
  <c r="H24" i="7"/>
  <c r="H23" i="7"/>
  <c r="H22" i="7"/>
  <c r="AU21" i="7"/>
  <c r="AU22" i="7" s="1"/>
  <c r="H21" i="7"/>
  <c r="H20" i="7"/>
  <c r="H19" i="7"/>
  <c r="H18" i="7"/>
  <c r="AU17" i="7"/>
  <c r="H17" i="7"/>
  <c r="AU16" i="7"/>
  <c r="H16" i="7"/>
  <c r="AT15" i="7"/>
  <c r="AT16" i="7" s="1"/>
  <c r="H15" i="7"/>
  <c r="AU14" i="7"/>
  <c r="AU15" i="7" s="1"/>
  <c r="H14" i="7"/>
  <c r="AT13" i="7"/>
  <c r="AT14" i="7" s="1"/>
  <c r="H13" i="7"/>
  <c r="AU12" i="7"/>
  <c r="AU13" i="7" s="1"/>
  <c r="H12" i="7"/>
  <c r="AT11" i="7"/>
  <c r="AT12" i="7" s="1"/>
  <c r="H11" i="7"/>
  <c r="BF10" i="7"/>
  <c r="BC10" i="7"/>
  <c r="BE10" i="7"/>
  <c r="BA10" i="7"/>
  <c r="AU10" i="7"/>
  <c r="AU11" i="7" s="1"/>
  <c r="H10" i="7"/>
  <c r="AU9" i="7"/>
  <c r="AP9" i="7"/>
  <c r="H9" i="7"/>
  <c r="AU8" i="7"/>
  <c r="AP8" i="7"/>
  <c r="H8" i="7"/>
  <c r="AU7" i="7"/>
  <c r="AP7" i="7"/>
  <c r="H7" i="7"/>
  <c r="AU6" i="7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U109" i="6"/>
  <c r="AT109" i="6"/>
  <c r="H109" i="6"/>
  <c r="AU108" i="6"/>
  <c r="AT108" i="6"/>
  <c r="H108" i="6"/>
  <c r="AU107" i="6"/>
  <c r="AT107" i="6"/>
  <c r="H107" i="6"/>
  <c r="AU106" i="6"/>
  <c r="AT106" i="6"/>
  <c r="H106" i="6"/>
  <c r="AU105" i="6"/>
  <c r="AT105" i="6"/>
  <c r="H105" i="6"/>
  <c r="AU104" i="6"/>
  <c r="AT104" i="6"/>
  <c r="H104" i="6"/>
  <c r="AU103" i="6"/>
  <c r="AT103" i="6"/>
  <c r="H103" i="6"/>
  <c r="AU102" i="6"/>
  <c r="AT102" i="6"/>
  <c r="H102" i="6"/>
  <c r="AU101" i="6"/>
  <c r="AT101" i="6"/>
  <c r="H101" i="6"/>
  <c r="AU100" i="6"/>
  <c r="AT100" i="6"/>
  <c r="H100" i="6"/>
  <c r="AU99" i="6"/>
  <c r="AT99" i="6"/>
  <c r="H99" i="6"/>
  <c r="AU98" i="6"/>
  <c r="AT98" i="6"/>
  <c r="H98" i="6"/>
  <c r="AU97" i="6"/>
  <c r="AT97" i="6"/>
  <c r="H97" i="6"/>
  <c r="AU96" i="6"/>
  <c r="AT96" i="6"/>
  <c r="H96" i="6"/>
  <c r="AU95" i="6"/>
  <c r="AT95" i="6"/>
  <c r="H95" i="6"/>
  <c r="AU94" i="6"/>
  <c r="AT94" i="6"/>
  <c r="H94" i="6"/>
  <c r="AU93" i="6"/>
  <c r="AT93" i="6"/>
  <c r="H93" i="6"/>
  <c r="AU92" i="6"/>
  <c r="AT92" i="6"/>
  <c r="H92" i="6"/>
  <c r="AU91" i="6"/>
  <c r="AT91" i="6"/>
  <c r="H91" i="6"/>
  <c r="AU90" i="6"/>
  <c r="AT90" i="6"/>
  <c r="H90" i="6"/>
  <c r="AU89" i="6"/>
  <c r="AT89" i="6"/>
  <c r="H89" i="6"/>
  <c r="AU88" i="6"/>
  <c r="AT88" i="6"/>
  <c r="H88" i="6"/>
  <c r="AU87" i="6"/>
  <c r="AT87" i="6"/>
  <c r="H87" i="6"/>
  <c r="AU86" i="6"/>
  <c r="AT86" i="6"/>
  <c r="H86" i="6"/>
  <c r="AU85" i="6"/>
  <c r="AT85" i="6"/>
  <c r="H85" i="6"/>
  <c r="AU84" i="6"/>
  <c r="AT84" i="6"/>
  <c r="H84" i="6"/>
  <c r="AU83" i="6"/>
  <c r="AT83" i="6"/>
  <c r="H83" i="6"/>
  <c r="AU82" i="6"/>
  <c r="AT82" i="6"/>
  <c r="H82" i="6"/>
  <c r="AU81" i="6"/>
  <c r="AT81" i="6"/>
  <c r="H81" i="6"/>
  <c r="AU80" i="6"/>
  <c r="AT80" i="6"/>
  <c r="H80" i="6"/>
  <c r="AU79" i="6"/>
  <c r="AT79" i="6"/>
  <c r="H79" i="6"/>
  <c r="AU78" i="6"/>
  <c r="AT78" i="6"/>
  <c r="H78" i="6"/>
  <c r="AU77" i="6"/>
  <c r="AT77" i="6"/>
  <c r="H77" i="6"/>
  <c r="AU76" i="6"/>
  <c r="AT76" i="6"/>
  <c r="H76" i="6"/>
  <c r="AU75" i="6"/>
  <c r="AT75" i="6"/>
  <c r="H75" i="6"/>
  <c r="AU74" i="6"/>
  <c r="AT74" i="6"/>
  <c r="H74" i="6"/>
  <c r="AU73" i="6"/>
  <c r="AT73" i="6"/>
  <c r="H73" i="6"/>
  <c r="AU72" i="6"/>
  <c r="AT72" i="6"/>
  <c r="H72" i="6"/>
  <c r="AU71" i="6"/>
  <c r="AT71" i="6"/>
  <c r="H71" i="6"/>
  <c r="AU70" i="6"/>
  <c r="AT70" i="6"/>
  <c r="H70" i="6"/>
  <c r="AU69" i="6"/>
  <c r="AT69" i="6"/>
  <c r="H69" i="6"/>
  <c r="AU68" i="6"/>
  <c r="AT68" i="6"/>
  <c r="H68" i="6"/>
  <c r="AU67" i="6"/>
  <c r="AT67" i="6"/>
  <c r="H67" i="6"/>
  <c r="AU66" i="6"/>
  <c r="AT66" i="6"/>
  <c r="H66" i="6"/>
  <c r="AU65" i="6"/>
  <c r="AT65" i="6"/>
  <c r="H65" i="6"/>
  <c r="AU64" i="6"/>
  <c r="AT64" i="6"/>
  <c r="H64" i="6"/>
  <c r="AU63" i="6"/>
  <c r="AT63" i="6"/>
  <c r="H63" i="6"/>
  <c r="AU62" i="6"/>
  <c r="AT62" i="6"/>
  <c r="H62" i="6"/>
  <c r="AU61" i="6"/>
  <c r="AT61" i="6"/>
  <c r="H61" i="6"/>
  <c r="AU60" i="6"/>
  <c r="AT60" i="6"/>
  <c r="H60" i="6"/>
  <c r="AU59" i="6"/>
  <c r="AT59" i="6"/>
  <c r="H59" i="6"/>
  <c r="AU58" i="6"/>
  <c r="AT58" i="6"/>
  <c r="H58" i="6"/>
  <c r="AU57" i="6"/>
  <c r="AT57" i="6"/>
  <c r="H57" i="6"/>
  <c r="AU56" i="6"/>
  <c r="AT56" i="6"/>
  <c r="H56" i="6"/>
  <c r="AU55" i="6"/>
  <c r="AT55" i="6"/>
  <c r="H55" i="6"/>
  <c r="AU54" i="6"/>
  <c r="AT54" i="6"/>
  <c r="H54" i="6"/>
  <c r="AU53" i="6"/>
  <c r="AT53" i="6"/>
  <c r="H53" i="6"/>
  <c r="AU52" i="6"/>
  <c r="AT52" i="6"/>
  <c r="H52" i="6"/>
  <c r="AU51" i="6"/>
  <c r="AT51" i="6"/>
  <c r="H51" i="6"/>
  <c r="AU50" i="6"/>
  <c r="AT50" i="6"/>
  <c r="H50" i="6"/>
  <c r="AU49" i="6"/>
  <c r="AT49" i="6"/>
  <c r="H49" i="6"/>
  <c r="AU48" i="6"/>
  <c r="AT48" i="6"/>
  <c r="H48" i="6"/>
  <c r="AU47" i="6"/>
  <c r="AT47" i="6"/>
  <c r="H47" i="6"/>
  <c r="AU46" i="6"/>
  <c r="AT46" i="6"/>
  <c r="H46" i="6"/>
  <c r="AU45" i="6"/>
  <c r="AT45" i="6"/>
  <c r="H45" i="6"/>
  <c r="AU44" i="6"/>
  <c r="AT44" i="6"/>
  <c r="H44" i="6"/>
  <c r="AU43" i="6"/>
  <c r="AT43" i="6"/>
  <c r="H43" i="6"/>
  <c r="AU42" i="6"/>
  <c r="AT42" i="6"/>
  <c r="H42" i="6"/>
  <c r="AU41" i="6"/>
  <c r="AT41" i="6"/>
  <c r="H41" i="6"/>
  <c r="AU40" i="6"/>
  <c r="AT40" i="6"/>
  <c r="H40" i="6"/>
  <c r="AU39" i="6"/>
  <c r="AT39" i="6"/>
  <c r="H39" i="6"/>
  <c r="AU38" i="6"/>
  <c r="AT38" i="6"/>
  <c r="H38" i="6"/>
  <c r="AU37" i="6"/>
  <c r="AT37" i="6"/>
  <c r="H37" i="6"/>
  <c r="AU36" i="6"/>
  <c r="AT36" i="6"/>
  <c r="H36" i="6"/>
  <c r="AU35" i="6"/>
  <c r="AT35" i="6"/>
  <c r="H35" i="6"/>
  <c r="AU34" i="6"/>
  <c r="AT34" i="6"/>
  <c r="H34" i="6"/>
  <c r="AU33" i="6"/>
  <c r="AT33" i="6"/>
  <c r="H33" i="6"/>
  <c r="AU32" i="6"/>
  <c r="AT32" i="6"/>
  <c r="H32" i="6"/>
  <c r="AT31" i="6"/>
  <c r="H31" i="6"/>
  <c r="AU30" i="6"/>
  <c r="AU31" i="6" s="1"/>
  <c r="AT30" i="6"/>
  <c r="H30" i="6"/>
  <c r="AU29" i="6"/>
  <c r="H29" i="6"/>
  <c r="H28" i="6"/>
  <c r="AU27" i="6"/>
  <c r="AU28" i="6" s="1"/>
  <c r="H27" i="6"/>
  <c r="H26" i="6"/>
  <c r="H25" i="6"/>
  <c r="H24" i="6"/>
  <c r="H23" i="6"/>
  <c r="H22" i="6"/>
  <c r="AU21" i="6"/>
  <c r="AU22" i="6" s="1"/>
  <c r="AU23" i="6" s="1"/>
  <c r="AU24" i="6" s="1"/>
  <c r="H21" i="6"/>
  <c r="H20" i="6"/>
  <c r="H19" i="6"/>
  <c r="H18" i="6"/>
  <c r="AU17" i="6"/>
  <c r="AU18" i="6" s="1"/>
  <c r="AU19" i="6" s="1"/>
  <c r="AU20" i="6" s="1"/>
  <c r="H17" i="6"/>
  <c r="H16" i="6"/>
  <c r="AT15" i="6"/>
  <c r="AT16" i="6" s="1"/>
  <c r="AT17" i="6" s="1"/>
  <c r="AT18" i="6" s="1"/>
  <c r="AT19" i="6" s="1"/>
  <c r="AT20" i="6" s="1"/>
  <c r="H15" i="6"/>
  <c r="AU14" i="6"/>
  <c r="AU15" i="6" s="1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U7" i="6"/>
  <c r="AU8" i="6" s="1"/>
  <c r="AU9" i="6" s="1"/>
  <c r="AP7" i="6"/>
  <c r="H7" i="6"/>
  <c r="AU6" i="6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AG91" i="4" s="1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AT47" i="4"/>
  <c r="AU47" i="4"/>
  <c r="AT48" i="4"/>
  <c r="AU48" i="4"/>
  <c r="AT49" i="4"/>
  <c r="AU49" i="4"/>
  <c r="AT50" i="4"/>
  <c r="AU50" i="4"/>
  <c r="AT51" i="4"/>
  <c r="AU51" i="4"/>
  <c r="AT52" i="4"/>
  <c r="AU52" i="4"/>
  <c r="AT53" i="4"/>
  <c r="AU53" i="4"/>
  <c r="AT54" i="4"/>
  <c r="AU54" i="4"/>
  <c r="AT55" i="4"/>
  <c r="AU55" i="4"/>
  <c r="AT56" i="4"/>
  <c r="AU56" i="4"/>
  <c r="AT57" i="4"/>
  <c r="AU57" i="4"/>
  <c r="AT58" i="4"/>
  <c r="AU58" i="4"/>
  <c r="AT59" i="4"/>
  <c r="AU59" i="4"/>
  <c r="AT60" i="4"/>
  <c r="AU60" i="4"/>
  <c r="AT61" i="4"/>
  <c r="AU61" i="4"/>
  <c r="AT62" i="4"/>
  <c r="AU62" i="4"/>
  <c r="AT63" i="4"/>
  <c r="AU63" i="4"/>
  <c r="AT64" i="4"/>
  <c r="AU64" i="4"/>
  <c r="AT65" i="4"/>
  <c r="AU65" i="4"/>
  <c r="AT66" i="4"/>
  <c r="AU66" i="4"/>
  <c r="AT67" i="4"/>
  <c r="AU67" i="4"/>
  <c r="AT68" i="4"/>
  <c r="AU68" i="4"/>
  <c r="AT69" i="4"/>
  <c r="AU69" i="4"/>
  <c r="AT70" i="4"/>
  <c r="AU70" i="4"/>
  <c r="AT71" i="4"/>
  <c r="AU71" i="4"/>
  <c r="AT72" i="4"/>
  <c r="AU72" i="4"/>
  <c r="AT73" i="4"/>
  <c r="AU73" i="4"/>
  <c r="AT74" i="4"/>
  <c r="AU74" i="4"/>
  <c r="AT75" i="4"/>
  <c r="AU75" i="4"/>
  <c r="AT76" i="4"/>
  <c r="AU76" i="4"/>
  <c r="AT77" i="4"/>
  <c r="AU77" i="4"/>
  <c r="AT78" i="4"/>
  <c r="AU78" i="4"/>
  <c r="AT79" i="4"/>
  <c r="AU79" i="4"/>
  <c r="AT80" i="4"/>
  <c r="AU80" i="4"/>
  <c r="AT81" i="4"/>
  <c r="AU81" i="4"/>
  <c r="AT82" i="4"/>
  <c r="AU82" i="4"/>
  <c r="AT83" i="4"/>
  <c r="AU83" i="4"/>
  <c r="AT84" i="4"/>
  <c r="AU84" i="4"/>
  <c r="AT85" i="4"/>
  <c r="AU85" i="4"/>
  <c r="AT86" i="4"/>
  <c r="AU86" i="4"/>
  <c r="AT87" i="4"/>
  <c r="AU87" i="4"/>
  <c r="AT88" i="4"/>
  <c r="AU88" i="4"/>
  <c r="AT89" i="4"/>
  <c r="AU89" i="4"/>
  <c r="AT90" i="4"/>
  <c r="AU90" i="4"/>
  <c r="AT91" i="4"/>
  <c r="AU91" i="4"/>
  <c r="AT92" i="4"/>
  <c r="AU92" i="4"/>
  <c r="AT93" i="4"/>
  <c r="AU93" i="4"/>
  <c r="AT94" i="4"/>
  <c r="AU94" i="4"/>
  <c r="AT95" i="4"/>
  <c r="AU95" i="4"/>
  <c r="AT96" i="4"/>
  <c r="AU96" i="4"/>
  <c r="AT97" i="4"/>
  <c r="AU97" i="4"/>
  <c r="AT98" i="4"/>
  <c r="AU98" i="4"/>
  <c r="AT99" i="4"/>
  <c r="AU99" i="4"/>
  <c r="AT100" i="4"/>
  <c r="AU100" i="4"/>
  <c r="AT101" i="4"/>
  <c r="AU101" i="4"/>
  <c r="AT102" i="4"/>
  <c r="AU102" i="4"/>
  <c r="AT103" i="4"/>
  <c r="AU103" i="4"/>
  <c r="AT104" i="4"/>
  <c r="AU104" i="4"/>
  <c r="AT105" i="4"/>
  <c r="AU105" i="4"/>
  <c r="AT106" i="4"/>
  <c r="AU106" i="4"/>
  <c r="AT107" i="4"/>
  <c r="AU107" i="4"/>
  <c r="AT108" i="4"/>
  <c r="AU108" i="4"/>
  <c r="AT109" i="4"/>
  <c r="AU109" i="4"/>
  <c r="AT13" i="4"/>
  <c r="AT14" i="4" s="1"/>
  <c r="AU14" i="4"/>
  <c r="AU15" i="4" s="1"/>
  <c r="AU16" i="4" s="1"/>
  <c r="AU17" i="4"/>
  <c r="AU18" i="4" s="1"/>
  <c r="AU19" i="4" s="1"/>
  <c r="AU20" i="4" s="1"/>
  <c r="AU21" i="4" s="1"/>
  <c r="AU27" i="4"/>
  <c r="AU28" i="4" s="1"/>
  <c r="AU29" i="4"/>
  <c r="AU30" i="4"/>
  <c r="AU31" i="4" s="1"/>
  <c r="AT31" i="4"/>
  <c r="AT32" i="4" s="1"/>
  <c r="AU32" i="4"/>
  <c r="AT33" i="4"/>
  <c r="AU33" i="4"/>
  <c r="AT34" i="4"/>
  <c r="AU34" i="4"/>
  <c r="AT35" i="4"/>
  <c r="AU35" i="4"/>
  <c r="AU36" i="4" s="1"/>
  <c r="AT36" i="4"/>
  <c r="AT37" i="4"/>
  <c r="AT38" i="4" s="1"/>
  <c r="AT39" i="4" s="1"/>
  <c r="AU38" i="4"/>
  <c r="AU39" i="4"/>
  <c r="AU40" i="4" s="1"/>
  <c r="AT40" i="4"/>
  <c r="AT41" i="4"/>
  <c r="AT42" i="4" s="1"/>
  <c r="AU42" i="4"/>
  <c r="AU43" i="4"/>
  <c r="AU44" i="4"/>
  <c r="AT45" i="4"/>
  <c r="AU45" i="4"/>
  <c r="Q6" i="4"/>
  <c r="Q7" i="4"/>
  <c r="Q8" i="4"/>
  <c r="Q9" i="4"/>
  <c r="Q5" i="4"/>
  <c r="AT46" i="4"/>
  <c r="T5" i="4"/>
  <c r="AK32" i="14" l="1"/>
  <c r="S53" i="14"/>
  <c r="M66" i="14"/>
  <c r="AB68" i="14"/>
  <c r="Q68" i="14" s="1"/>
  <c r="P96" i="14"/>
  <c r="CU96" i="1" s="1"/>
  <c r="AI59" i="14"/>
  <c r="P66" i="14"/>
  <c r="CU66" i="1" s="1"/>
  <c r="T96" i="14"/>
  <c r="CS96" i="1" s="1"/>
  <c r="F65" i="14"/>
  <c r="AK82" i="14"/>
  <c r="R48" i="14"/>
  <c r="B51" i="14"/>
  <c r="CO51" i="1" s="1"/>
  <c r="CA51" i="16" s="1"/>
  <c r="CK51" i="16" s="1"/>
  <c r="F58" i="14"/>
  <c r="T78" i="14"/>
  <c r="CS78" i="1" s="1"/>
  <c r="O90" i="14"/>
  <c r="AR92" i="14"/>
  <c r="AL92" i="14" s="1"/>
  <c r="AS76" i="14"/>
  <c r="M99" i="14"/>
  <c r="R104" i="14"/>
  <c r="T51" i="14"/>
  <c r="CS51" i="1" s="1"/>
  <c r="S58" i="14"/>
  <c r="AK67" i="14"/>
  <c r="K79" i="14"/>
  <c r="Y91" i="14"/>
  <c r="S45" i="14"/>
  <c r="M75" i="14"/>
  <c r="B108" i="14"/>
  <c r="P51" i="13"/>
  <c r="CL51" i="1" s="1"/>
  <c r="S37" i="14"/>
  <c r="B50" i="14"/>
  <c r="CO50" i="1" s="1"/>
  <c r="CA50" i="16" s="1"/>
  <c r="CK50" i="16" s="1"/>
  <c r="AR59" i="14"/>
  <c r="AN59" i="14" s="1"/>
  <c r="AJ84" i="14"/>
  <c r="AJ86" i="14"/>
  <c r="AI92" i="14"/>
  <c r="R96" i="14"/>
  <c r="T98" i="14"/>
  <c r="T104" i="14"/>
  <c r="CS104" i="1" s="1"/>
  <c r="P29" i="14"/>
  <c r="CU29" i="1" s="1"/>
  <c r="S31" i="14"/>
  <c r="B46" i="14"/>
  <c r="CO46" i="1" s="1"/>
  <c r="CA46" i="16" s="1"/>
  <c r="CK46" i="16" s="1"/>
  <c r="C49" i="14"/>
  <c r="CP49" i="1" s="1"/>
  <c r="L50" i="14"/>
  <c r="AB51" i="14"/>
  <c r="Q51" i="14" s="1"/>
  <c r="T75" i="14"/>
  <c r="CS75" i="1" s="1"/>
  <c r="F83" i="14"/>
  <c r="R106" i="14"/>
  <c r="CT50" i="1"/>
  <c r="S91" i="14"/>
  <c r="C105" i="14"/>
  <c r="CP105" i="1" s="1"/>
  <c r="O38" i="14"/>
  <c r="M45" i="14"/>
  <c r="K46" i="14"/>
  <c r="C48" i="14"/>
  <c r="CP48" i="1" s="1"/>
  <c r="R50" i="14"/>
  <c r="AJ79" i="14"/>
  <c r="P83" i="14"/>
  <c r="CU83" i="1" s="1"/>
  <c r="V85" i="14"/>
  <c r="L108" i="14"/>
  <c r="O46" i="14"/>
  <c r="AJ49" i="14"/>
  <c r="AS54" i="14"/>
  <c r="B67" i="14"/>
  <c r="CO67" i="1" s="1"/>
  <c r="CA67" i="16" s="1"/>
  <c r="CK67" i="16" s="1"/>
  <c r="CT104" i="1"/>
  <c r="K105" i="14"/>
  <c r="AR108" i="14"/>
  <c r="AN108" i="14" s="1"/>
  <c r="E85" i="14"/>
  <c r="V32" i="14"/>
  <c r="P45" i="14"/>
  <c r="CU45" i="1" s="1"/>
  <c r="AS46" i="14"/>
  <c r="AJ76" i="14"/>
  <c r="P104" i="14"/>
  <c r="CU104" i="1" s="1"/>
  <c r="DF104" i="16" s="1"/>
  <c r="AI105" i="14"/>
  <c r="AH97" i="14"/>
  <c r="AB86" i="4"/>
  <c r="AC86" i="4"/>
  <c r="AD86" i="4"/>
  <c r="AE86" i="4"/>
  <c r="AF86" i="4"/>
  <c r="AE54" i="6"/>
  <c r="AF54" i="6"/>
  <c r="AC54" i="6"/>
  <c r="AD54" i="6"/>
  <c r="E105" i="7"/>
  <c r="AC105" i="7"/>
  <c r="AD105" i="7"/>
  <c r="AE105" i="7"/>
  <c r="AF105" i="7"/>
  <c r="S74" i="8"/>
  <c r="AC75" i="8"/>
  <c r="AD75" i="8"/>
  <c r="AE75" i="8"/>
  <c r="AF75" i="8"/>
  <c r="AI79" i="9"/>
  <c r="AC79" i="9"/>
  <c r="AD79" i="9"/>
  <c r="AE79" i="9"/>
  <c r="AF79" i="9"/>
  <c r="AC103" i="9"/>
  <c r="AD103" i="9"/>
  <c r="AE103" i="9"/>
  <c r="AF103" i="9"/>
  <c r="AH92" i="10"/>
  <c r="AE92" i="10"/>
  <c r="AF92" i="10"/>
  <c r="AC92" i="10"/>
  <c r="AD92" i="10"/>
  <c r="AD37" i="12"/>
  <c r="AE37" i="12"/>
  <c r="AF37" i="12"/>
  <c r="AC37" i="12"/>
  <c r="AG37" i="12"/>
  <c r="AH37" i="12"/>
  <c r="AD59" i="12"/>
  <c r="AE59" i="12"/>
  <c r="AF59" i="12"/>
  <c r="AH59" i="12"/>
  <c r="AC59" i="12"/>
  <c r="AG59" i="12"/>
  <c r="L85" i="12"/>
  <c r="AD85" i="12"/>
  <c r="AE85" i="12"/>
  <c r="AF85" i="12"/>
  <c r="AC85" i="12"/>
  <c r="AG85" i="12"/>
  <c r="AH85" i="12"/>
  <c r="AD97" i="12"/>
  <c r="AE97" i="12"/>
  <c r="AF97" i="12"/>
  <c r="AG97" i="12"/>
  <c r="AH97" i="12"/>
  <c r="AC97" i="12"/>
  <c r="F108" i="12"/>
  <c r="AD109" i="12"/>
  <c r="AE109" i="12"/>
  <c r="AF109" i="12"/>
  <c r="AG109" i="12"/>
  <c r="AC109" i="12"/>
  <c r="AH109" i="12"/>
  <c r="AD56" i="13"/>
  <c r="AE56" i="13"/>
  <c r="AF56" i="13"/>
  <c r="AC56" i="13"/>
  <c r="D65" i="13"/>
  <c r="AC65" i="13"/>
  <c r="AE65" i="13"/>
  <c r="AD65" i="13"/>
  <c r="AF65" i="13"/>
  <c r="B97" i="13"/>
  <c r="AC97" i="13"/>
  <c r="AE97" i="13"/>
  <c r="AD97" i="13"/>
  <c r="AF97" i="13"/>
  <c r="AC36" i="14"/>
  <c r="AD36" i="14"/>
  <c r="AE36" i="14"/>
  <c r="AF36" i="14"/>
  <c r="AS36" i="14"/>
  <c r="AC44" i="14"/>
  <c r="AD44" i="14"/>
  <c r="AE44" i="14"/>
  <c r="AF44" i="14"/>
  <c r="AC75" i="14"/>
  <c r="AE75" i="14"/>
  <c r="AD75" i="14"/>
  <c r="AF75" i="14"/>
  <c r="AG96" i="14"/>
  <c r="AD96" i="14"/>
  <c r="AE96" i="14"/>
  <c r="AF96" i="14"/>
  <c r="AC96" i="14"/>
  <c r="F97" i="14"/>
  <c r="AD98" i="14"/>
  <c r="AE98" i="14"/>
  <c r="AF98" i="14"/>
  <c r="AC98" i="14"/>
  <c r="AJ101" i="14"/>
  <c r="AC101" i="14"/>
  <c r="AE101" i="14"/>
  <c r="AD101" i="14"/>
  <c r="AF101" i="14"/>
  <c r="AK101" i="14"/>
  <c r="AG106" i="14"/>
  <c r="AD106" i="14"/>
  <c r="AE106" i="14"/>
  <c r="AF106" i="14"/>
  <c r="AC106" i="14"/>
  <c r="AC30" i="4"/>
  <c r="AD30" i="4"/>
  <c r="AE30" i="4"/>
  <c r="AF30" i="4"/>
  <c r="AE70" i="6"/>
  <c r="AF70" i="6"/>
  <c r="AC70" i="6"/>
  <c r="AD70" i="6"/>
  <c r="AC33" i="7"/>
  <c r="AD33" i="7"/>
  <c r="AE33" i="7"/>
  <c r="AF33" i="7"/>
  <c r="T88" i="7"/>
  <c r="X88" i="1" s="1"/>
  <c r="AC89" i="7"/>
  <c r="AD89" i="7"/>
  <c r="AE89" i="7"/>
  <c r="AF89" i="7"/>
  <c r="AC51" i="8"/>
  <c r="AD51" i="8"/>
  <c r="AE51" i="8"/>
  <c r="AF51" i="8"/>
  <c r="AR83" i="8"/>
  <c r="AN83" i="8" s="1"/>
  <c r="AC83" i="8"/>
  <c r="AD83" i="8"/>
  <c r="AE83" i="8"/>
  <c r="AF83" i="8"/>
  <c r="AC53" i="10"/>
  <c r="AD53" i="10"/>
  <c r="AE53" i="10"/>
  <c r="AF53" i="10"/>
  <c r="AH84" i="10"/>
  <c r="AE84" i="10"/>
  <c r="AF84" i="10"/>
  <c r="AC84" i="10"/>
  <c r="AD84" i="10"/>
  <c r="C97" i="10"/>
  <c r="BF97" i="1" s="1"/>
  <c r="AC97" i="10"/>
  <c r="AD97" i="10"/>
  <c r="AE97" i="10"/>
  <c r="AF97" i="10"/>
  <c r="AI45" i="12"/>
  <c r="AD45" i="12"/>
  <c r="AE45" i="12"/>
  <c r="AF45" i="12"/>
  <c r="AG45" i="12"/>
  <c r="AC45" i="12"/>
  <c r="AH45" i="12"/>
  <c r="AC50" i="12"/>
  <c r="AD50" i="12"/>
  <c r="AE50" i="12"/>
  <c r="AF50" i="12"/>
  <c r="AG50" i="12"/>
  <c r="AH50" i="12"/>
  <c r="AD67" i="12"/>
  <c r="AE67" i="12"/>
  <c r="AF67" i="12"/>
  <c r="AH67" i="12"/>
  <c r="AC67" i="12"/>
  <c r="AG67" i="12"/>
  <c r="AD77" i="12"/>
  <c r="AE77" i="12"/>
  <c r="AF77" i="12"/>
  <c r="AG77" i="12"/>
  <c r="AC77" i="12"/>
  <c r="AH77" i="12"/>
  <c r="AC90" i="12"/>
  <c r="AD90" i="12"/>
  <c r="AE90" i="12"/>
  <c r="AF90" i="12"/>
  <c r="AG90" i="12"/>
  <c r="AH90" i="12"/>
  <c r="AR105" i="12"/>
  <c r="AM105" i="12" s="1"/>
  <c r="AD105" i="12"/>
  <c r="AE105" i="12"/>
  <c r="AF105" i="12"/>
  <c r="AC105" i="12"/>
  <c r="AG105" i="12"/>
  <c r="AH105" i="12"/>
  <c r="AS107" i="12"/>
  <c r="AD107" i="12"/>
  <c r="AE107" i="12"/>
  <c r="AF107" i="12"/>
  <c r="AH107" i="12"/>
  <c r="AG107" i="12"/>
  <c r="AC107" i="12"/>
  <c r="AC31" i="13"/>
  <c r="AE31" i="13"/>
  <c r="AD31" i="13"/>
  <c r="AF31" i="13"/>
  <c r="AD36" i="13"/>
  <c r="AE36" i="13"/>
  <c r="AF36" i="13"/>
  <c r="AC36" i="13"/>
  <c r="AR58" i="13"/>
  <c r="AN58" i="13" s="1"/>
  <c r="AD58" i="13"/>
  <c r="AE58" i="13"/>
  <c r="AF58" i="13"/>
  <c r="AC58" i="13"/>
  <c r="V89" i="13"/>
  <c r="AC89" i="13"/>
  <c r="AE89" i="13"/>
  <c r="AF89" i="13"/>
  <c r="AD89" i="13"/>
  <c r="AC105" i="13"/>
  <c r="AE105" i="13"/>
  <c r="AF105" i="13"/>
  <c r="AD105" i="13"/>
  <c r="AC109" i="4"/>
  <c r="AD109" i="4"/>
  <c r="AE109" i="4"/>
  <c r="AF109" i="4"/>
  <c r="AC101" i="4"/>
  <c r="AD101" i="4"/>
  <c r="AE101" i="4"/>
  <c r="AF101" i="4"/>
  <c r="AI93" i="4"/>
  <c r="AD93" i="4"/>
  <c r="AE93" i="4"/>
  <c r="AF93" i="4"/>
  <c r="AC93" i="4"/>
  <c r="AD85" i="4"/>
  <c r="AE85" i="4"/>
  <c r="AF85" i="4"/>
  <c r="AC85" i="4"/>
  <c r="AD77" i="4"/>
  <c r="AE77" i="4"/>
  <c r="AF77" i="4"/>
  <c r="AC77" i="4"/>
  <c r="AG69" i="4"/>
  <c r="AD69" i="4"/>
  <c r="AE69" i="4"/>
  <c r="AF69" i="4"/>
  <c r="AC69" i="4"/>
  <c r="AI61" i="4"/>
  <c r="AD61" i="4"/>
  <c r="AE61" i="4"/>
  <c r="AF61" i="4"/>
  <c r="AC61" i="4"/>
  <c r="AD53" i="4"/>
  <c r="AE53" i="4"/>
  <c r="AF53" i="4"/>
  <c r="AC53" i="4"/>
  <c r="AD45" i="4"/>
  <c r="AE45" i="4"/>
  <c r="AF45" i="4"/>
  <c r="AC45" i="4"/>
  <c r="AD37" i="4"/>
  <c r="AE37" i="4"/>
  <c r="AF37" i="4"/>
  <c r="AC37" i="4"/>
  <c r="AC33" i="6"/>
  <c r="AD33" i="6"/>
  <c r="AE33" i="6"/>
  <c r="AF33" i="6"/>
  <c r="T40" i="6"/>
  <c r="AC41" i="6"/>
  <c r="AD41" i="6"/>
  <c r="AE41" i="6"/>
  <c r="AF41" i="6"/>
  <c r="L49" i="6"/>
  <c r="AC49" i="6"/>
  <c r="AD49" i="6"/>
  <c r="AE49" i="6"/>
  <c r="AF49" i="6"/>
  <c r="AC57" i="6"/>
  <c r="AD57" i="6"/>
  <c r="AE57" i="6"/>
  <c r="AF57" i="6"/>
  <c r="AC65" i="6"/>
  <c r="AD65" i="6"/>
  <c r="AE65" i="6"/>
  <c r="AF65" i="6"/>
  <c r="AC73" i="6"/>
  <c r="AD73" i="6"/>
  <c r="AE73" i="6"/>
  <c r="AF73" i="6"/>
  <c r="AC81" i="6"/>
  <c r="AD81" i="6"/>
  <c r="AE81" i="6"/>
  <c r="AF81" i="6"/>
  <c r="AC89" i="6"/>
  <c r="AD89" i="6"/>
  <c r="AE89" i="6"/>
  <c r="AF89" i="6"/>
  <c r="P96" i="6"/>
  <c r="Q96" i="1" s="1"/>
  <c r="AC97" i="6"/>
  <c r="AD97" i="6"/>
  <c r="AE97" i="6"/>
  <c r="AF97" i="6"/>
  <c r="AC105" i="6"/>
  <c r="AD105" i="6"/>
  <c r="AE105" i="6"/>
  <c r="AF105" i="6"/>
  <c r="Y36" i="7"/>
  <c r="AF36" i="7"/>
  <c r="AD36" i="7"/>
  <c r="AC36" i="7"/>
  <c r="AE36" i="7"/>
  <c r="E44" i="7"/>
  <c r="AE44" i="7"/>
  <c r="AF44" i="7"/>
  <c r="AC44" i="7"/>
  <c r="AD44" i="7"/>
  <c r="E52" i="7"/>
  <c r="AE52" i="7"/>
  <c r="AF52" i="7"/>
  <c r="AC52" i="7"/>
  <c r="AD52" i="7"/>
  <c r="AE60" i="7"/>
  <c r="AF60" i="7"/>
  <c r="AC60" i="7"/>
  <c r="AD60" i="7"/>
  <c r="L68" i="7"/>
  <c r="AE68" i="7"/>
  <c r="AF68" i="7"/>
  <c r="AC68" i="7"/>
  <c r="AD68" i="7"/>
  <c r="AG76" i="7"/>
  <c r="AE76" i="7"/>
  <c r="AF76" i="7"/>
  <c r="AC76" i="7"/>
  <c r="AD76" i="7"/>
  <c r="AE84" i="7"/>
  <c r="AF84" i="7"/>
  <c r="AC84" i="7"/>
  <c r="AD84" i="7"/>
  <c r="AE92" i="7"/>
  <c r="AF92" i="7"/>
  <c r="AC92" i="7"/>
  <c r="AD92" i="7"/>
  <c r="AG100" i="7"/>
  <c r="AE100" i="7"/>
  <c r="AF100" i="7"/>
  <c r="AC100" i="7"/>
  <c r="AD100" i="7"/>
  <c r="AG108" i="7"/>
  <c r="AE108" i="7"/>
  <c r="AF108" i="7"/>
  <c r="AC108" i="7"/>
  <c r="AD108" i="7"/>
  <c r="V30" i="8"/>
  <c r="AF30" i="8"/>
  <c r="AD30" i="8"/>
  <c r="AE30" i="8"/>
  <c r="AC30" i="8"/>
  <c r="AB38" i="8"/>
  <c r="Q38" i="8" s="1"/>
  <c r="AF38" i="8"/>
  <c r="AD38" i="8"/>
  <c r="AE38" i="8"/>
  <c r="AC38" i="8"/>
  <c r="AF46" i="8"/>
  <c r="AD46" i="8"/>
  <c r="AE46" i="8"/>
  <c r="AC46" i="8"/>
  <c r="AJ54" i="8"/>
  <c r="AF54" i="8"/>
  <c r="AD54" i="8"/>
  <c r="AE54" i="8"/>
  <c r="AC54" i="8"/>
  <c r="AF62" i="8"/>
  <c r="AD62" i="8"/>
  <c r="AE62" i="8"/>
  <c r="AC62" i="8"/>
  <c r="O70" i="8"/>
  <c r="AF70" i="8"/>
  <c r="AD70" i="8"/>
  <c r="AE70" i="8"/>
  <c r="AC70" i="8"/>
  <c r="AF78" i="8"/>
  <c r="AD78" i="8"/>
  <c r="AE78" i="8"/>
  <c r="AC78" i="8"/>
  <c r="AF86" i="8"/>
  <c r="AD86" i="8"/>
  <c r="AE86" i="8"/>
  <c r="AC86" i="8"/>
  <c r="AF94" i="8"/>
  <c r="AD94" i="8"/>
  <c r="AE94" i="8"/>
  <c r="AC94" i="8"/>
  <c r="AS102" i="8"/>
  <c r="AF102" i="8"/>
  <c r="AD102" i="8"/>
  <c r="AE102" i="8"/>
  <c r="AC102" i="8"/>
  <c r="AF34" i="9"/>
  <c r="AC34" i="9"/>
  <c r="AD34" i="9"/>
  <c r="AE34" i="9"/>
  <c r="P41" i="9"/>
  <c r="AR41" i="1" s="1"/>
  <c r="AF42" i="9"/>
  <c r="AD42" i="9"/>
  <c r="AC42" i="9"/>
  <c r="AE42" i="9"/>
  <c r="AH50" i="9"/>
  <c r="AF50" i="9"/>
  <c r="AC50" i="9"/>
  <c r="AD50" i="9"/>
  <c r="AE50" i="9"/>
  <c r="C58" i="9"/>
  <c r="AM58" i="1" s="1"/>
  <c r="AF58" i="9"/>
  <c r="AD58" i="9"/>
  <c r="AE58" i="9"/>
  <c r="AC58" i="9"/>
  <c r="D66" i="9"/>
  <c r="AF66" i="9"/>
  <c r="AC66" i="9"/>
  <c r="AD66" i="9"/>
  <c r="AE66" i="9"/>
  <c r="AF74" i="9"/>
  <c r="AD74" i="9"/>
  <c r="AC74" i="9"/>
  <c r="AE74" i="9"/>
  <c r="C82" i="9"/>
  <c r="AM82" i="1" s="1"/>
  <c r="AF82" i="9"/>
  <c r="AD82" i="9"/>
  <c r="AC82" i="9"/>
  <c r="AE82" i="9"/>
  <c r="L90" i="9"/>
  <c r="AF90" i="9"/>
  <c r="AD90" i="9"/>
  <c r="AC90" i="9"/>
  <c r="AE90" i="9"/>
  <c r="AF98" i="9"/>
  <c r="AD98" i="9"/>
  <c r="AC98" i="9"/>
  <c r="AE98" i="9"/>
  <c r="AI106" i="9"/>
  <c r="AF106" i="9"/>
  <c r="AD106" i="9"/>
  <c r="AC106" i="9"/>
  <c r="AE106" i="9"/>
  <c r="B32" i="10"/>
  <c r="BE32" i="1" s="1"/>
  <c r="BW32" i="16" s="1"/>
  <c r="CG32" i="16" s="1"/>
  <c r="AD32" i="10"/>
  <c r="AE32" i="10"/>
  <c r="AF32" i="10"/>
  <c r="AC32" i="10"/>
  <c r="AG40" i="10"/>
  <c r="AE40" i="10"/>
  <c r="AF40" i="10"/>
  <c r="AC40" i="10"/>
  <c r="AD40" i="10"/>
  <c r="AE48" i="10"/>
  <c r="AF48" i="10"/>
  <c r="AC48" i="10"/>
  <c r="AD48" i="10"/>
  <c r="Y56" i="10"/>
  <c r="AE56" i="10"/>
  <c r="AF56" i="10"/>
  <c r="AC56" i="10"/>
  <c r="AD56" i="10"/>
  <c r="AC71" i="10"/>
  <c r="AD71" i="10"/>
  <c r="AE71" i="10"/>
  <c r="AF71" i="10"/>
  <c r="AC79" i="10"/>
  <c r="AD79" i="10"/>
  <c r="AE79" i="10"/>
  <c r="AF79" i="10"/>
  <c r="AJ87" i="10"/>
  <c r="AC87" i="10"/>
  <c r="AD87" i="10"/>
  <c r="AE87" i="10"/>
  <c r="AF87" i="10"/>
  <c r="R91" i="10"/>
  <c r="V100" i="10"/>
  <c r="AE100" i="10"/>
  <c r="AF100" i="10"/>
  <c r="AC100" i="10"/>
  <c r="AD100" i="10"/>
  <c r="AS105" i="10"/>
  <c r="AC105" i="10"/>
  <c r="AD105" i="10"/>
  <c r="AE105" i="10"/>
  <c r="AF105" i="10"/>
  <c r="AC32" i="12"/>
  <c r="AD32" i="12"/>
  <c r="AE32" i="12"/>
  <c r="AF32" i="12"/>
  <c r="AG32" i="12"/>
  <c r="AH32" i="12"/>
  <c r="C40" i="12"/>
  <c r="BX40" i="1" s="1"/>
  <c r="AC40" i="12"/>
  <c r="AD40" i="12"/>
  <c r="AE40" i="12"/>
  <c r="AF40" i="12"/>
  <c r="AG40" i="12"/>
  <c r="AH40" i="12"/>
  <c r="AD53" i="12"/>
  <c r="AE53" i="12"/>
  <c r="AF53" i="12"/>
  <c r="AC53" i="12"/>
  <c r="AG53" i="12"/>
  <c r="AH53" i="12"/>
  <c r="AC62" i="12"/>
  <c r="AD62" i="12"/>
  <c r="AE62" i="12"/>
  <c r="AF62" i="12"/>
  <c r="AG62" i="12"/>
  <c r="AH62" i="12"/>
  <c r="AC72" i="12"/>
  <c r="AD72" i="12"/>
  <c r="AE72" i="12"/>
  <c r="AF72" i="12"/>
  <c r="AG72" i="12"/>
  <c r="AH72" i="12"/>
  <c r="E80" i="12"/>
  <c r="AC80" i="12"/>
  <c r="AD80" i="12"/>
  <c r="AE80" i="12"/>
  <c r="AF80" i="12"/>
  <c r="AG80" i="12"/>
  <c r="AH80" i="12"/>
  <c r="AR88" i="12"/>
  <c r="AM88" i="12" s="1"/>
  <c r="AC88" i="12"/>
  <c r="AD88" i="12"/>
  <c r="AE88" i="12"/>
  <c r="AF88" i="12"/>
  <c r="AG88" i="12"/>
  <c r="AH88" i="12"/>
  <c r="Y100" i="12"/>
  <c r="AC100" i="12"/>
  <c r="AD100" i="12"/>
  <c r="AE100" i="12"/>
  <c r="AF100" i="12"/>
  <c r="AG100" i="12"/>
  <c r="AH100" i="12"/>
  <c r="L34" i="13"/>
  <c r="AD34" i="13"/>
  <c r="AE34" i="13"/>
  <c r="AF34" i="13"/>
  <c r="AC34" i="13"/>
  <c r="D45" i="13"/>
  <c r="AC45" i="13"/>
  <c r="AE45" i="13"/>
  <c r="AD45" i="13"/>
  <c r="AF45" i="13"/>
  <c r="AD50" i="13"/>
  <c r="AE50" i="13"/>
  <c r="AF50" i="13"/>
  <c r="AC50" i="13"/>
  <c r="S51" i="13"/>
  <c r="R55" i="13"/>
  <c r="E70" i="13"/>
  <c r="AD70" i="13"/>
  <c r="AE70" i="13"/>
  <c r="AF70" i="13"/>
  <c r="AC70" i="13"/>
  <c r="D77" i="13"/>
  <c r="AC77" i="13"/>
  <c r="AE77" i="13"/>
  <c r="AD77" i="13"/>
  <c r="AF77" i="13"/>
  <c r="AS84" i="13"/>
  <c r="AD84" i="13"/>
  <c r="AE84" i="13"/>
  <c r="AF84" i="13"/>
  <c r="AC84" i="13"/>
  <c r="AG92" i="13"/>
  <c r="AD92" i="13"/>
  <c r="AE92" i="13"/>
  <c r="AF92" i="13"/>
  <c r="AC92" i="13"/>
  <c r="AK100" i="13"/>
  <c r="AD100" i="13"/>
  <c r="AE100" i="13"/>
  <c r="AF100" i="13"/>
  <c r="AC100" i="13"/>
  <c r="AD108" i="13"/>
  <c r="AE108" i="13"/>
  <c r="AF108" i="13"/>
  <c r="AC108" i="13"/>
  <c r="T31" i="14"/>
  <c r="AI32" i="14"/>
  <c r="M35" i="14"/>
  <c r="AC42" i="14"/>
  <c r="AD42" i="14"/>
  <c r="AE42" i="14"/>
  <c r="AF42" i="14"/>
  <c r="AR47" i="14"/>
  <c r="AN47" i="14" s="1"/>
  <c r="AC47" i="14"/>
  <c r="AD47" i="14"/>
  <c r="AE47" i="14"/>
  <c r="AF47" i="14"/>
  <c r="Y49" i="14"/>
  <c r="AC49" i="14"/>
  <c r="AD49" i="14"/>
  <c r="AE49" i="14"/>
  <c r="AF49" i="14"/>
  <c r="AR49" i="14"/>
  <c r="AM49" i="14" s="1"/>
  <c r="M50" i="14"/>
  <c r="Y51" i="14"/>
  <c r="T53" i="14"/>
  <c r="CS53" i="1" s="1"/>
  <c r="AC62" i="14"/>
  <c r="AD62" i="14"/>
  <c r="AE62" i="14"/>
  <c r="AF62" i="14"/>
  <c r="AC64" i="14"/>
  <c r="AD64" i="14"/>
  <c r="AE64" i="14"/>
  <c r="AF64" i="14"/>
  <c r="AC66" i="14"/>
  <c r="AD66" i="14"/>
  <c r="AE66" i="14"/>
  <c r="AF66" i="14"/>
  <c r="CT66" i="1"/>
  <c r="F67" i="14"/>
  <c r="AI73" i="14"/>
  <c r="AC73" i="14"/>
  <c r="AE73" i="14"/>
  <c r="AF73" i="14"/>
  <c r="AD73" i="14"/>
  <c r="O74" i="14"/>
  <c r="S75" i="14"/>
  <c r="AR76" i="14"/>
  <c r="AL76" i="14" s="1"/>
  <c r="F78" i="14"/>
  <c r="AC79" i="14"/>
  <c r="AE79" i="14"/>
  <c r="AD79" i="14"/>
  <c r="AF79" i="14"/>
  <c r="L79" i="14"/>
  <c r="B81" i="14"/>
  <c r="CO81" i="1" s="1"/>
  <c r="CA81" i="16" s="1"/>
  <c r="CK81" i="16" s="1"/>
  <c r="AC83" i="14"/>
  <c r="AE83" i="14"/>
  <c r="AD83" i="14"/>
  <c r="AF83" i="14"/>
  <c r="T83" i="14"/>
  <c r="CS83" i="1" s="1"/>
  <c r="AJ85" i="14"/>
  <c r="AS86" i="14"/>
  <c r="AG90" i="14"/>
  <c r="AD90" i="14"/>
  <c r="AE90" i="14"/>
  <c r="AF90" i="14"/>
  <c r="AC90" i="14"/>
  <c r="AS90" i="14"/>
  <c r="T91" i="14"/>
  <c r="CS91" i="1" s="1"/>
  <c r="AK92" i="14"/>
  <c r="L97" i="14"/>
  <c r="AS101" i="14"/>
  <c r="AK104" i="14"/>
  <c r="AD104" i="14"/>
  <c r="AE104" i="14"/>
  <c r="AF104" i="14"/>
  <c r="AC104" i="14"/>
  <c r="E81" i="14"/>
  <c r="AB54" i="4"/>
  <c r="AC54" i="4"/>
  <c r="AD54" i="4"/>
  <c r="AE54" i="4"/>
  <c r="AF54" i="4"/>
  <c r="D94" i="6"/>
  <c r="AE94" i="6"/>
  <c r="AF94" i="6"/>
  <c r="AC94" i="6"/>
  <c r="AD94" i="6"/>
  <c r="F90" i="8"/>
  <c r="AC91" i="8"/>
  <c r="AD91" i="8"/>
  <c r="AE91" i="8"/>
  <c r="AF91" i="8"/>
  <c r="AK95" i="9"/>
  <c r="AC95" i="9"/>
  <c r="AD95" i="9"/>
  <c r="AE95" i="9"/>
  <c r="AF95" i="9"/>
  <c r="AG68" i="10"/>
  <c r="AE68" i="10"/>
  <c r="AF68" i="10"/>
  <c r="AC68" i="10"/>
  <c r="AD68" i="10"/>
  <c r="AE100" i="4"/>
  <c r="AF100" i="4"/>
  <c r="AD100" i="4"/>
  <c r="AC100" i="4"/>
  <c r="AC68" i="4"/>
  <c r="AD68" i="4"/>
  <c r="AE68" i="4"/>
  <c r="AF68" i="4"/>
  <c r="F43" i="6"/>
  <c r="AE44" i="6"/>
  <c r="AF44" i="6"/>
  <c r="AC44" i="6"/>
  <c r="AD44" i="6"/>
  <c r="F104" i="8"/>
  <c r="AC105" i="8"/>
  <c r="AD105" i="8"/>
  <c r="AE105" i="8"/>
  <c r="AF105" i="8"/>
  <c r="S52" i="9"/>
  <c r="AC53" i="9"/>
  <c r="AD53" i="9"/>
  <c r="AE53" i="9"/>
  <c r="AF53" i="9"/>
  <c r="E69" i="9"/>
  <c r="AC69" i="9"/>
  <c r="AD69" i="9"/>
  <c r="AE69" i="9"/>
  <c r="AF69" i="9"/>
  <c r="AJ85" i="9"/>
  <c r="AC85" i="9"/>
  <c r="AD85" i="9"/>
  <c r="AE85" i="9"/>
  <c r="AF85" i="9"/>
  <c r="AB51" i="10"/>
  <c r="Q51" i="10" s="1"/>
  <c r="AC51" i="10"/>
  <c r="AD51" i="10"/>
  <c r="AE51" i="10"/>
  <c r="AF51" i="10"/>
  <c r="T65" i="10"/>
  <c r="AE66" i="10"/>
  <c r="AF66" i="10"/>
  <c r="AC66" i="10"/>
  <c r="AD66" i="10"/>
  <c r="AR82" i="10"/>
  <c r="AM82" i="10" s="1"/>
  <c r="AE82" i="10"/>
  <c r="AF82" i="10"/>
  <c r="AC82" i="10"/>
  <c r="AD82" i="10"/>
  <c r="AS90" i="10"/>
  <c r="AE90" i="10"/>
  <c r="AF90" i="10"/>
  <c r="AC90" i="10"/>
  <c r="AD90" i="10"/>
  <c r="AD35" i="12"/>
  <c r="AE35" i="12"/>
  <c r="AF35" i="12"/>
  <c r="AH35" i="12"/>
  <c r="AC35" i="12"/>
  <c r="AG35" i="12"/>
  <c r="AS56" i="12"/>
  <c r="AC56" i="12"/>
  <c r="AD56" i="12"/>
  <c r="AE56" i="12"/>
  <c r="AF56" i="12"/>
  <c r="AG56" i="12"/>
  <c r="AH56" i="12"/>
  <c r="AC58" i="12"/>
  <c r="AD58" i="12"/>
  <c r="AE58" i="12"/>
  <c r="AF58" i="12"/>
  <c r="AG58" i="12"/>
  <c r="AH58" i="12"/>
  <c r="AD65" i="12"/>
  <c r="AE65" i="12"/>
  <c r="AF65" i="12"/>
  <c r="AG65" i="12"/>
  <c r="AH65" i="12"/>
  <c r="AC65" i="12"/>
  <c r="AD75" i="12"/>
  <c r="AE75" i="12"/>
  <c r="AF75" i="12"/>
  <c r="AH75" i="12"/>
  <c r="AC75" i="12"/>
  <c r="AG75" i="12"/>
  <c r="AI83" i="12"/>
  <c r="AD83" i="12"/>
  <c r="AE83" i="12"/>
  <c r="AF83" i="12"/>
  <c r="AH83" i="12"/>
  <c r="AC83" i="12"/>
  <c r="AG83" i="12"/>
  <c r="AD93" i="12"/>
  <c r="AE93" i="12"/>
  <c r="AF93" i="12"/>
  <c r="AG93" i="12"/>
  <c r="AC93" i="12"/>
  <c r="AH93" i="12"/>
  <c r="K95" i="12"/>
  <c r="AD95" i="12"/>
  <c r="AE95" i="12"/>
  <c r="AF95" i="12"/>
  <c r="AH95" i="12"/>
  <c r="AG95" i="12"/>
  <c r="AC95" i="12"/>
  <c r="AD103" i="12"/>
  <c r="AE103" i="12"/>
  <c r="AF103" i="12"/>
  <c r="AH103" i="12"/>
  <c r="AC103" i="12"/>
  <c r="AG103" i="12"/>
  <c r="D39" i="13"/>
  <c r="AC39" i="13"/>
  <c r="AE39" i="13"/>
  <c r="AD39" i="13"/>
  <c r="AF39" i="13"/>
  <c r="AC41" i="13"/>
  <c r="AE41" i="13"/>
  <c r="AF41" i="13"/>
  <c r="AD41" i="13"/>
  <c r="AC43" i="13"/>
  <c r="AE43" i="13"/>
  <c r="AD43" i="13"/>
  <c r="AF43" i="13"/>
  <c r="AD48" i="13"/>
  <c r="AE48" i="13"/>
  <c r="AF48" i="13"/>
  <c r="AC48" i="13"/>
  <c r="E54" i="13"/>
  <c r="AD54" i="13"/>
  <c r="AE54" i="13"/>
  <c r="AF54" i="13"/>
  <c r="AC54" i="13"/>
  <c r="AC61" i="13"/>
  <c r="AE61" i="13"/>
  <c r="AD61" i="13"/>
  <c r="AF61" i="13"/>
  <c r="AC63" i="13"/>
  <c r="AE63" i="13"/>
  <c r="AD63" i="13"/>
  <c r="AF63" i="13"/>
  <c r="C68" i="13"/>
  <c r="CG68" i="1" s="1"/>
  <c r="AD68" i="13"/>
  <c r="AE68" i="13"/>
  <c r="AF68" i="13"/>
  <c r="AC68" i="13"/>
  <c r="AC75" i="13"/>
  <c r="AE75" i="13"/>
  <c r="AD75" i="13"/>
  <c r="AF75" i="13"/>
  <c r="AR82" i="13"/>
  <c r="AD82" i="13"/>
  <c r="AE82" i="13"/>
  <c r="AF82" i="13"/>
  <c r="AC82" i="13"/>
  <c r="AC87" i="13"/>
  <c r="AE87" i="13"/>
  <c r="AD87" i="13"/>
  <c r="AF87" i="13"/>
  <c r="AG95" i="13"/>
  <c r="AC95" i="13"/>
  <c r="AE95" i="13"/>
  <c r="AD95" i="13"/>
  <c r="AF95" i="13"/>
  <c r="AB103" i="13"/>
  <c r="Q103" i="13" s="1"/>
  <c r="AC103" i="13"/>
  <c r="AE103" i="13"/>
  <c r="AD103" i="13"/>
  <c r="AF103" i="13"/>
  <c r="T35" i="14"/>
  <c r="CS35" i="1" s="1"/>
  <c r="AH41" i="14"/>
  <c r="AC41" i="14"/>
  <c r="AD41" i="14"/>
  <c r="AE41" i="14"/>
  <c r="AF41" i="14"/>
  <c r="AC53" i="14"/>
  <c r="AD53" i="14"/>
  <c r="AE53" i="14"/>
  <c r="AF53" i="14"/>
  <c r="C58" i="14"/>
  <c r="CP58" i="1" s="1"/>
  <c r="AC58" i="14"/>
  <c r="AD58" i="14"/>
  <c r="AE58" i="14"/>
  <c r="AF58" i="14"/>
  <c r="O68" i="14"/>
  <c r="AC68" i="14"/>
  <c r="AD68" i="14"/>
  <c r="AE68" i="14"/>
  <c r="AF68" i="14"/>
  <c r="AR68" i="14"/>
  <c r="AN68" i="14" s="1"/>
  <c r="AB71" i="14"/>
  <c r="Q71" i="14" s="1"/>
  <c r="AC71" i="14"/>
  <c r="AE71" i="14"/>
  <c r="AD71" i="14"/>
  <c r="AF71" i="14"/>
  <c r="P74" i="14"/>
  <c r="CU74" i="1" s="1"/>
  <c r="AR89" i="14"/>
  <c r="AM89" i="14" s="1"/>
  <c r="AC89" i="14"/>
  <c r="AE89" i="14"/>
  <c r="AF89" i="14"/>
  <c r="AD89" i="14"/>
  <c r="AC95" i="14"/>
  <c r="AE95" i="14"/>
  <c r="AD95" i="14"/>
  <c r="AF95" i="14"/>
  <c r="Y95" i="14"/>
  <c r="Y97" i="14"/>
  <c r="AD100" i="14"/>
  <c r="AE100" i="14"/>
  <c r="AF100" i="14"/>
  <c r="AC100" i="14"/>
  <c r="P100" i="14"/>
  <c r="CU100" i="1" s="1"/>
  <c r="AB102" i="14"/>
  <c r="Q102" i="14" s="1"/>
  <c r="AD102" i="14"/>
  <c r="AE102" i="14"/>
  <c r="AF102" i="14"/>
  <c r="AC102" i="14"/>
  <c r="S104" i="14"/>
  <c r="Y105" i="14"/>
  <c r="AD108" i="14"/>
  <c r="AE108" i="14"/>
  <c r="AF108" i="14"/>
  <c r="AC108" i="14"/>
  <c r="AC109" i="14"/>
  <c r="AE109" i="14"/>
  <c r="AD109" i="14"/>
  <c r="AF109" i="14"/>
  <c r="C109" i="14"/>
  <c r="CP109" i="1" s="1"/>
  <c r="E77" i="14"/>
  <c r="AH89" i="14"/>
  <c r="AC62" i="4"/>
  <c r="AD62" i="4"/>
  <c r="AE62" i="4"/>
  <c r="AF62" i="4"/>
  <c r="AE46" i="6"/>
  <c r="AF46" i="6"/>
  <c r="AC46" i="6"/>
  <c r="AD46" i="6"/>
  <c r="O86" i="6"/>
  <c r="AE86" i="6"/>
  <c r="AF86" i="6"/>
  <c r="AC86" i="6"/>
  <c r="AD86" i="6"/>
  <c r="L49" i="7"/>
  <c r="AC49" i="7"/>
  <c r="AD49" i="7"/>
  <c r="AE49" i="7"/>
  <c r="AF49" i="7"/>
  <c r="AC73" i="7"/>
  <c r="AD73" i="7"/>
  <c r="AE73" i="7"/>
  <c r="AF73" i="7"/>
  <c r="E39" i="9"/>
  <c r="AC39" i="9"/>
  <c r="AD39" i="9"/>
  <c r="AE39" i="9"/>
  <c r="AF39" i="9"/>
  <c r="D63" i="9"/>
  <c r="AC63" i="9"/>
  <c r="AD63" i="9"/>
  <c r="AE63" i="9"/>
  <c r="AF63" i="9"/>
  <c r="D37" i="10"/>
  <c r="AC37" i="10"/>
  <c r="AE37" i="10"/>
  <c r="AD37" i="10"/>
  <c r="AF37" i="10"/>
  <c r="AC60" i="4"/>
  <c r="AD60" i="4"/>
  <c r="AE60" i="4"/>
  <c r="AF60" i="4"/>
  <c r="AE100" i="6"/>
  <c r="AF100" i="6"/>
  <c r="AC100" i="6"/>
  <c r="AD100" i="6"/>
  <c r="AC63" i="7"/>
  <c r="AD63" i="7"/>
  <c r="AE63" i="7"/>
  <c r="AF63" i="7"/>
  <c r="D79" i="7"/>
  <c r="AC79" i="7"/>
  <c r="AD79" i="7"/>
  <c r="AE79" i="7"/>
  <c r="AF79" i="7"/>
  <c r="AC95" i="7"/>
  <c r="AD95" i="7"/>
  <c r="AE95" i="7"/>
  <c r="AF95" i="7"/>
  <c r="AC41" i="8"/>
  <c r="AD41" i="8"/>
  <c r="AE41" i="8"/>
  <c r="AF41" i="8"/>
  <c r="D57" i="8"/>
  <c r="AC57" i="8"/>
  <c r="AD57" i="8"/>
  <c r="AE57" i="8"/>
  <c r="AF57" i="8"/>
  <c r="AC109" i="9"/>
  <c r="AD109" i="9"/>
  <c r="AE109" i="9"/>
  <c r="AF109" i="9"/>
  <c r="AB103" i="10"/>
  <c r="Q103" i="10" s="1"/>
  <c r="AC103" i="10"/>
  <c r="AD103" i="10"/>
  <c r="AE103" i="10"/>
  <c r="AF103" i="10"/>
  <c r="AC107" i="4"/>
  <c r="AD107" i="4"/>
  <c r="AE107" i="4"/>
  <c r="AF107" i="4"/>
  <c r="AG67" i="4"/>
  <c r="AD67" i="4"/>
  <c r="AE67" i="4"/>
  <c r="AF67" i="4"/>
  <c r="AC67" i="4"/>
  <c r="AD35" i="4"/>
  <c r="AE35" i="4"/>
  <c r="AF35" i="4"/>
  <c r="AC35" i="4"/>
  <c r="M38" i="6"/>
  <c r="AC39" i="6"/>
  <c r="AD39" i="6"/>
  <c r="AE39" i="6"/>
  <c r="AF39" i="6"/>
  <c r="Y47" i="6"/>
  <c r="AC47" i="6"/>
  <c r="AD47" i="6"/>
  <c r="AE47" i="6"/>
  <c r="AF47" i="6"/>
  <c r="AC55" i="6"/>
  <c r="AD55" i="6"/>
  <c r="AE55" i="6"/>
  <c r="AF55" i="6"/>
  <c r="AH63" i="6"/>
  <c r="AC63" i="6"/>
  <c r="AD63" i="6"/>
  <c r="AE63" i="6"/>
  <c r="AF63" i="6"/>
  <c r="AS71" i="6"/>
  <c r="AC71" i="6"/>
  <c r="AD71" i="6"/>
  <c r="AE71" i="6"/>
  <c r="AF71" i="6"/>
  <c r="AS79" i="6"/>
  <c r="AC79" i="6"/>
  <c r="AD79" i="6"/>
  <c r="AE79" i="6"/>
  <c r="AF79" i="6"/>
  <c r="Y87" i="6"/>
  <c r="AC87" i="6"/>
  <c r="AD87" i="6"/>
  <c r="AE87" i="6"/>
  <c r="AF87" i="6"/>
  <c r="AR95" i="6"/>
  <c r="AC95" i="6"/>
  <c r="AD95" i="6"/>
  <c r="AE95" i="6"/>
  <c r="AF95" i="6"/>
  <c r="AR103" i="6"/>
  <c r="AC103" i="6"/>
  <c r="AD103" i="6"/>
  <c r="AE103" i="6"/>
  <c r="AF103" i="6"/>
  <c r="AF34" i="7"/>
  <c r="AD34" i="7"/>
  <c r="AC34" i="7"/>
  <c r="AE34" i="7"/>
  <c r="AE42" i="7"/>
  <c r="AF42" i="7"/>
  <c r="AC42" i="7"/>
  <c r="AD42" i="7"/>
  <c r="AE50" i="7"/>
  <c r="AF50" i="7"/>
  <c r="AC50" i="7"/>
  <c r="AD50" i="7"/>
  <c r="AE58" i="7"/>
  <c r="AF58" i="7"/>
  <c r="AC58" i="7"/>
  <c r="AD58" i="7"/>
  <c r="AE66" i="7"/>
  <c r="AF66" i="7"/>
  <c r="AC66" i="7"/>
  <c r="AD66" i="7"/>
  <c r="AE74" i="7"/>
  <c r="AF74" i="7"/>
  <c r="AC74" i="7"/>
  <c r="AD74" i="7"/>
  <c r="AE82" i="7"/>
  <c r="AF82" i="7"/>
  <c r="AC82" i="7"/>
  <c r="AD82" i="7"/>
  <c r="AE90" i="7"/>
  <c r="AF90" i="7"/>
  <c r="AC90" i="7"/>
  <c r="AD90" i="7"/>
  <c r="AS98" i="7"/>
  <c r="AE98" i="7"/>
  <c r="AF98" i="7"/>
  <c r="AC98" i="7"/>
  <c r="AD98" i="7"/>
  <c r="D106" i="7"/>
  <c r="AE106" i="7"/>
  <c r="AF106" i="7"/>
  <c r="AC106" i="7"/>
  <c r="AD106" i="7"/>
  <c r="F35" i="8"/>
  <c r="AF36" i="8"/>
  <c r="AD36" i="8"/>
  <c r="AC36" i="8"/>
  <c r="AE36" i="8"/>
  <c r="C44" i="8"/>
  <c r="AD44" i="1" s="1"/>
  <c r="AF44" i="8"/>
  <c r="AD44" i="8"/>
  <c r="AC44" i="8"/>
  <c r="AE44" i="8"/>
  <c r="AR52" i="8"/>
  <c r="AF52" i="8"/>
  <c r="AD52" i="8"/>
  <c r="AC52" i="8"/>
  <c r="AE52" i="8"/>
  <c r="AF60" i="8"/>
  <c r="AD60" i="8"/>
  <c r="AC60" i="8"/>
  <c r="AE60" i="8"/>
  <c r="AF68" i="8"/>
  <c r="AD68" i="8"/>
  <c r="AC68" i="8"/>
  <c r="AE68" i="8"/>
  <c r="AF76" i="8"/>
  <c r="AD76" i="8"/>
  <c r="AC76" i="8"/>
  <c r="AE76" i="8"/>
  <c r="AF84" i="8"/>
  <c r="AD84" i="8"/>
  <c r="AC84" i="8"/>
  <c r="AE84" i="8"/>
  <c r="AF92" i="8"/>
  <c r="AD92" i="8"/>
  <c r="AC92" i="8"/>
  <c r="AE92" i="8"/>
  <c r="AR100" i="8"/>
  <c r="AF100" i="8"/>
  <c r="AD100" i="8"/>
  <c r="AC100" i="8"/>
  <c r="AE100" i="8"/>
  <c r="D108" i="8"/>
  <c r="AF108" i="8"/>
  <c r="AD108" i="8"/>
  <c r="AC108" i="8"/>
  <c r="AE108" i="8"/>
  <c r="D32" i="9"/>
  <c r="AF32" i="9"/>
  <c r="AE32" i="9"/>
  <c r="AC32" i="9"/>
  <c r="AD32" i="9"/>
  <c r="L40" i="9"/>
  <c r="AF40" i="9"/>
  <c r="AC40" i="9"/>
  <c r="AD40" i="9"/>
  <c r="AE40" i="9"/>
  <c r="AF48" i="9"/>
  <c r="AE48" i="9"/>
  <c r="AC48" i="9"/>
  <c r="AD48" i="9"/>
  <c r="K56" i="9"/>
  <c r="AF56" i="9"/>
  <c r="AC56" i="9"/>
  <c r="AD56" i="9"/>
  <c r="AE56" i="9"/>
  <c r="AF64" i="9"/>
  <c r="AE64" i="9"/>
  <c r="AC64" i="9"/>
  <c r="AD64" i="9"/>
  <c r="AR72" i="9"/>
  <c r="AL72" i="9" s="1"/>
  <c r="AF72" i="9"/>
  <c r="AC72" i="9"/>
  <c r="AD72" i="9"/>
  <c r="AE72" i="9"/>
  <c r="AF80" i="9"/>
  <c r="AD80" i="9"/>
  <c r="AC80" i="9"/>
  <c r="AE80" i="9"/>
  <c r="AR88" i="9"/>
  <c r="AO88" i="9" s="1"/>
  <c r="AF88" i="9"/>
  <c r="AD88" i="9"/>
  <c r="AC88" i="9"/>
  <c r="AE88" i="9"/>
  <c r="AR96" i="9"/>
  <c r="AF96" i="9"/>
  <c r="AD96" i="9"/>
  <c r="AC96" i="9"/>
  <c r="AE96" i="9"/>
  <c r="S103" i="9"/>
  <c r="AF104" i="9"/>
  <c r="AD104" i="9"/>
  <c r="AC104" i="9"/>
  <c r="AE104" i="9"/>
  <c r="E30" i="10"/>
  <c r="AD30" i="10"/>
  <c r="AE30" i="10"/>
  <c r="AF30" i="10"/>
  <c r="AC30" i="10"/>
  <c r="AK38" i="10"/>
  <c r="AD38" i="10"/>
  <c r="AE38" i="10"/>
  <c r="AF38" i="10"/>
  <c r="AC38" i="10"/>
  <c r="AG46" i="10"/>
  <c r="AE46" i="10"/>
  <c r="AF46" i="10"/>
  <c r="AC46" i="10"/>
  <c r="AD46" i="10"/>
  <c r="AR54" i="10"/>
  <c r="AM54" i="10" s="1"/>
  <c r="AE54" i="10"/>
  <c r="AF54" i="10"/>
  <c r="AC54" i="10"/>
  <c r="AD54" i="10"/>
  <c r="AJ64" i="10"/>
  <c r="AE64" i="10"/>
  <c r="AF64" i="10"/>
  <c r="AC64" i="10"/>
  <c r="AD64" i="10"/>
  <c r="AC69" i="10"/>
  <c r="AD69" i="10"/>
  <c r="AE69" i="10"/>
  <c r="AF69" i="10"/>
  <c r="AC77" i="10"/>
  <c r="AD77" i="10"/>
  <c r="AE77" i="10"/>
  <c r="AF77" i="10"/>
  <c r="AS85" i="10"/>
  <c r="AC85" i="10"/>
  <c r="AD85" i="10"/>
  <c r="AE85" i="10"/>
  <c r="AF85" i="10"/>
  <c r="AJ98" i="10"/>
  <c r="AE98" i="10"/>
  <c r="AF98" i="10"/>
  <c r="AC98" i="10"/>
  <c r="AD98" i="10"/>
  <c r="S102" i="10"/>
  <c r="F29" i="12"/>
  <c r="AC30" i="12"/>
  <c r="AD30" i="12"/>
  <c r="AE30" i="12"/>
  <c r="AF30" i="12"/>
  <c r="AG30" i="12"/>
  <c r="AH30" i="12"/>
  <c r="AC38" i="12"/>
  <c r="AD38" i="12"/>
  <c r="AE38" i="12"/>
  <c r="AF38" i="12"/>
  <c r="AG38" i="12"/>
  <c r="AH38" i="12"/>
  <c r="AC46" i="12"/>
  <c r="AD46" i="12"/>
  <c r="AE46" i="12"/>
  <c r="AF46" i="12"/>
  <c r="AG46" i="12"/>
  <c r="AH46" i="12"/>
  <c r="AR51" i="12"/>
  <c r="AD51" i="12"/>
  <c r="AE51" i="12"/>
  <c r="AF51" i="12"/>
  <c r="AH51" i="12"/>
  <c r="AG51" i="12"/>
  <c r="AC51" i="12"/>
  <c r="K57" i="12"/>
  <c r="AR60" i="12"/>
  <c r="AN60" i="12" s="1"/>
  <c r="AC60" i="12"/>
  <c r="AD60" i="12"/>
  <c r="AE60" i="12"/>
  <c r="AF60" i="12"/>
  <c r="AG60" i="12"/>
  <c r="AH60" i="12"/>
  <c r="AC68" i="12"/>
  <c r="AD68" i="12"/>
  <c r="AE68" i="12"/>
  <c r="AF68" i="12"/>
  <c r="AG68" i="12"/>
  <c r="AH68" i="12"/>
  <c r="AC70" i="12"/>
  <c r="AD70" i="12"/>
  <c r="AE70" i="12"/>
  <c r="AF70" i="12"/>
  <c r="AG70" i="12"/>
  <c r="AH70" i="12"/>
  <c r="AC78" i="12"/>
  <c r="AD78" i="12"/>
  <c r="AE78" i="12"/>
  <c r="AF78" i="12"/>
  <c r="AG78" i="12"/>
  <c r="AH78" i="12"/>
  <c r="AC86" i="12"/>
  <c r="AD86" i="12"/>
  <c r="AE86" i="12"/>
  <c r="AF86" i="12"/>
  <c r="AG86" i="12"/>
  <c r="AH86" i="12"/>
  <c r="AR91" i="12"/>
  <c r="AD91" i="12"/>
  <c r="AE91" i="12"/>
  <c r="AF91" i="12"/>
  <c r="AH91" i="12"/>
  <c r="AG91" i="12"/>
  <c r="AC91" i="12"/>
  <c r="F97" i="12"/>
  <c r="AC98" i="12"/>
  <c r="AD98" i="12"/>
  <c r="AE98" i="12"/>
  <c r="AF98" i="12"/>
  <c r="AG98" i="12"/>
  <c r="AH98" i="12"/>
  <c r="AC106" i="12"/>
  <c r="AD106" i="12"/>
  <c r="AE106" i="12"/>
  <c r="AF106" i="12"/>
  <c r="AG106" i="12"/>
  <c r="AH106" i="12"/>
  <c r="B107" i="12"/>
  <c r="BW107" i="1" s="1"/>
  <c r="BY107" i="16" s="1"/>
  <c r="CI107" i="16" s="1"/>
  <c r="AG32" i="13"/>
  <c r="AD32" i="13"/>
  <c r="AE32" i="13"/>
  <c r="AF32" i="13"/>
  <c r="AC32" i="13"/>
  <c r="L40" i="13"/>
  <c r="Y59" i="13"/>
  <c r="AC59" i="13"/>
  <c r="AE59" i="13"/>
  <c r="AD59" i="13"/>
  <c r="AF59" i="13"/>
  <c r="L60" i="13"/>
  <c r="AH66" i="13"/>
  <c r="AD66" i="13"/>
  <c r="AE66" i="13"/>
  <c r="AF66" i="13"/>
  <c r="AC66" i="13"/>
  <c r="D73" i="13"/>
  <c r="AC73" i="13"/>
  <c r="AE73" i="13"/>
  <c r="AF73" i="13"/>
  <c r="AD73" i="13"/>
  <c r="AD80" i="13"/>
  <c r="AE80" i="13"/>
  <c r="AF80" i="13"/>
  <c r="AC80" i="13"/>
  <c r="R81" i="13"/>
  <c r="AD90" i="13"/>
  <c r="AE90" i="13"/>
  <c r="AF90" i="13"/>
  <c r="AC90" i="13"/>
  <c r="AS98" i="13"/>
  <c r="AD98" i="13"/>
  <c r="AE98" i="13"/>
  <c r="AF98" i="13"/>
  <c r="AC98" i="13"/>
  <c r="E106" i="13"/>
  <c r="AD106" i="13"/>
  <c r="AE106" i="13"/>
  <c r="AF106" i="13"/>
  <c r="AC106" i="13"/>
  <c r="AS30" i="14"/>
  <c r="AC30" i="14"/>
  <c r="AD30" i="14"/>
  <c r="AE30" i="14"/>
  <c r="AF30" i="14"/>
  <c r="F31" i="14"/>
  <c r="Y38" i="14"/>
  <c r="AC38" i="14"/>
  <c r="AD38" i="14"/>
  <c r="AE38" i="14"/>
  <c r="AF38" i="14"/>
  <c r="AC45" i="14"/>
  <c r="AD45" i="14"/>
  <c r="AE45" i="14"/>
  <c r="AF45" i="14"/>
  <c r="R45" i="14"/>
  <c r="L46" i="14"/>
  <c r="P48" i="14"/>
  <c r="CU48" i="1" s="1"/>
  <c r="AC50" i="14"/>
  <c r="AD50" i="14"/>
  <c r="AE50" i="14"/>
  <c r="AF50" i="14"/>
  <c r="O50" i="14"/>
  <c r="C51" i="14"/>
  <c r="CP51" i="1" s="1"/>
  <c r="AI51" i="14"/>
  <c r="AS56" i="14"/>
  <c r="AC56" i="14"/>
  <c r="AD56" i="14"/>
  <c r="AE56" i="14"/>
  <c r="AF56" i="14"/>
  <c r="AC59" i="14"/>
  <c r="AD59" i="14"/>
  <c r="AE59" i="14"/>
  <c r="AF59" i="14"/>
  <c r="B59" i="14"/>
  <c r="CO59" i="1" s="1"/>
  <c r="CA59" i="16" s="1"/>
  <c r="CK59" i="16" s="1"/>
  <c r="AS59" i="14"/>
  <c r="AI65" i="14"/>
  <c r="S66" i="14"/>
  <c r="K67" i="14"/>
  <c r="C68" i="14"/>
  <c r="CP68" i="1" s="1"/>
  <c r="AD82" i="14"/>
  <c r="AE82" i="14"/>
  <c r="AF82" i="14"/>
  <c r="AC82" i="14"/>
  <c r="C85" i="14"/>
  <c r="CP85" i="1" s="1"/>
  <c r="R89" i="14"/>
  <c r="M94" i="14"/>
  <c r="AK95" i="14"/>
  <c r="AI97" i="14"/>
  <c r="R100" i="14"/>
  <c r="K101" i="14"/>
  <c r="E109" i="14"/>
  <c r="AJ78" i="4"/>
  <c r="AC78" i="4"/>
  <c r="AD78" i="4"/>
  <c r="AE78" i="4"/>
  <c r="AF78" i="4"/>
  <c r="R61" i="6"/>
  <c r="AE62" i="6"/>
  <c r="AF62" i="6"/>
  <c r="AC62" i="6"/>
  <c r="AD62" i="6"/>
  <c r="AC41" i="7"/>
  <c r="AD41" i="7"/>
  <c r="AE41" i="7"/>
  <c r="AF41" i="7"/>
  <c r="AC81" i="7"/>
  <c r="AD81" i="7"/>
  <c r="AE81" i="7"/>
  <c r="AF81" i="7"/>
  <c r="AC107" i="8"/>
  <c r="AD107" i="8"/>
  <c r="AE107" i="8"/>
  <c r="AF107" i="8"/>
  <c r="F86" i="9"/>
  <c r="AC87" i="9"/>
  <c r="AD87" i="9"/>
  <c r="AE87" i="9"/>
  <c r="AF87" i="9"/>
  <c r="AS45" i="10"/>
  <c r="AC45" i="10"/>
  <c r="AD45" i="10"/>
  <c r="AE45" i="10"/>
  <c r="AF45" i="10"/>
  <c r="AH52" i="4"/>
  <c r="AC52" i="4"/>
  <c r="AD52" i="4"/>
  <c r="AE52" i="4"/>
  <c r="AF52" i="4"/>
  <c r="C60" i="6"/>
  <c r="L60" i="1" s="1"/>
  <c r="AE60" i="6"/>
  <c r="AF60" i="6"/>
  <c r="AC60" i="6"/>
  <c r="AD60" i="6"/>
  <c r="AC73" i="8"/>
  <c r="AD73" i="8"/>
  <c r="AE73" i="8"/>
  <c r="AF73" i="8"/>
  <c r="AG97" i="8"/>
  <c r="AC97" i="8"/>
  <c r="AD97" i="8"/>
  <c r="AE97" i="8"/>
  <c r="AF97" i="8"/>
  <c r="P44" i="9"/>
  <c r="AR44" i="1" s="1"/>
  <c r="AC45" i="9"/>
  <c r="AD45" i="9"/>
  <c r="AE45" i="9"/>
  <c r="AF45" i="9"/>
  <c r="AK35" i="10"/>
  <c r="AC35" i="10"/>
  <c r="AE35" i="10"/>
  <c r="AD35" i="10"/>
  <c r="AF35" i="10"/>
  <c r="B74" i="10"/>
  <c r="AE74" i="10"/>
  <c r="AF74" i="10"/>
  <c r="AC74" i="10"/>
  <c r="AD74" i="10"/>
  <c r="AD43" i="12"/>
  <c r="AE43" i="12"/>
  <c r="AF43" i="12"/>
  <c r="AH43" i="12"/>
  <c r="AC43" i="12"/>
  <c r="AG43" i="12"/>
  <c r="AD75" i="4"/>
  <c r="AE75" i="4"/>
  <c r="AF75" i="4"/>
  <c r="AC75" i="4"/>
  <c r="AE106" i="4"/>
  <c r="AF106" i="4"/>
  <c r="AD106" i="4"/>
  <c r="AC106" i="4"/>
  <c r="AJ98" i="4"/>
  <c r="AE98" i="4"/>
  <c r="AF98" i="4"/>
  <c r="AC98" i="4"/>
  <c r="AD98" i="4"/>
  <c r="AC90" i="4"/>
  <c r="AD90" i="4"/>
  <c r="AE90" i="4"/>
  <c r="AF90" i="4"/>
  <c r="AC82" i="4"/>
  <c r="AD82" i="4"/>
  <c r="AE82" i="4"/>
  <c r="AF82" i="4"/>
  <c r="AC74" i="4"/>
  <c r="AD74" i="4"/>
  <c r="AE74" i="4"/>
  <c r="AF74" i="4"/>
  <c r="AC66" i="4"/>
  <c r="AD66" i="4"/>
  <c r="AE66" i="4"/>
  <c r="AF66" i="4"/>
  <c r="AC58" i="4"/>
  <c r="AD58" i="4"/>
  <c r="AE58" i="4"/>
  <c r="AF58" i="4"/>
  <c r="AC50" i="4"/>
  <c r="AD50" i="4"/>
  <c r="AE50" i="4"/>
  <c r="AF50" i="4"/>
  <c r="AC42" i="4"/>
  <c r="AD42" i="4"/>
  <c r="AE42" i="4"/>
  <c r="AF42" i="4"/>
  <c r="AC34" i="4"/>
  <c r="AD34" i="4"/>
  <c r="AE34" i="4"/>
  <c r="AF34" i="4"/>
  <c r="AC31" i="6"/>
  <c r="AD31" i="6"/>
  <c r="AE31" i="6"/>
  <c r="AF31" i="6"/>
  <c r="AE34" i="6"/>
  <c r="AF34" i="6"/>
  <c r="AC34" i="6"/>
  <c r="AD34" i="6"/>
  <c r="AE42" i="6"/>
  <c r="AF42" i="6"/>
  <c r="AC42" i="6"/>
  <c r="AD42" i="6"/>
  <c r="AB50" i="6"/>
  <c r="Q50" i="6" s="1"/>
  <c r="AE50" i="6"/>
  <c r="AF50" i="6"/>
  <c r="AC50" i="6"/>
  <c r="AD50" i="6"/>
  <c r="AK58" i="6"/>
  <c r="AE58" i="6"/>
  <c r="AF58" i="6"/>
  <c r="AC58" i="6"/>
  <c r="AD58" i="6"/>
  <c r="AE66" i="6"/>
  <c r="AF66" i="6"/>
  <c r="AC66" i="6"/>
  <c r="AD66" i="6"/>
  <c r="E74" i="6"/>
  <c r="AE74" i="6"/>
  <c r="AF74" i="6"/>
  <c r="AC74" i="6"/>
  <c r="AD74" i="6"/>
  <c r="AE82" i="6"/>
  <c r="AF82" i="6"/>
  <c r="AC82" i="6"/>
  <c r="AD82" i="6"/>
  <c r="AE90" i="6"/>
  <c r="AF90" i="6"/>
  <c r="AC90" i="6"/>
  <c r="AD90" i="6"/>
  <c r="V98" i="6"/>
  <c r="AE98" i="6"/>
  <c r="AF98" i="6"/>
  <c r="AC98" i="6"/>
  <c r="AD98" i="6"/>
  <c r="AE106" i="6"/>
  <c r="AF106" i="6"/>
  <c r="AC106" i="6"/>
  <c r="AD106" i="6"/>
  <c r="AC37" i="7"/>
  <c r="AD37" i="7"/>
  <c r="AE37" i="7"/>
  <c r="AF37" i="7"/>
  <c r="O45" i="7"/>
  <c r="AC45" i="7"/>
  <c r="AD45" i="7"/>
  <c r="AE45" i="7"/>
  <c r="AF45" i="7"/>
  <c r="F52" i="7"/>
  <c r="AC53" i="7"/>
  <c r="AD53" i="7"/>
  <c r="AE53" i="7"/>
  <c r="AF53" i="7"/>
  <c r="AC61" i="7"/>
  <c r="AD61" i="7"/>
  <c r="AE61" i="7"/>
  <c r="AF61" i="7"/>
  <c r="L69" i="7"/>
  <c r="AC69" i="7"/>
  <c r="AD69" i="7"/>
  <c r="AE69" i="7"/>
  <c r="AF69" i="7"/>
  <c r="P76" i="7"/>
  <c r="Z76" i="1" s="1"/>
  <c r="AC77" i="7"/>
  <c r="AD77" i="7"/>
  <c r="AE77" i="7"/>
  <c r="AF77" i="7"/>
  <c r="E85" i="7"/>
  <c r="AC85" i="7"/>
  <c r="AD85" i="7"/>
  <c r="AE85" i="7"/>
  <c r="AF85" i="7"/>
  <c r="E93" i="7"/>
  <c r="AC93" i="7"/>
  <c r="AD93" i="7"/>
  <c r="AE93" i="7"/>
  <c r="AF93" i="7"/>
  <c r="E101" i="7"/>
  <c r="AC101" i="7"/>
  <c r="AD101" i="7"/>
  <c r="AE101" i="7"/>
  <c r="AF101" i="7"/>
  <c r="AC109" i="7"/>
  <c r="AD109" i="7"/>
  <c r="AE109" i="7"/>
  <c r="AF109" i="7"/>
  <c r="AC31" i="8"/>
  <c r="AD31" i="8"/>
  <c r="AE31" i="8"/>
  <c r="AF31" i="8"/>
  <c r="AC39" i="8"/>
  <c r="AD39" i="8"/>
  <c r="AE39" i="8"/>
  <c r="AF39" i="8"/>
  <c r="AJ47" i="8"/>
  <c r="AC47" i="8"/>
  <c r="AD47" i="8"/>
  <c r="AE47" i="8"/>
  <c r="AF47" i="8"/>
  <c r="AC55" i="8"/>
  <c r="AD55" i="8"/>
  <c r="AE55" i="8"/>
  <c r="AF55" i="8"/>
  <c r="AC63" i="8"/>
  <c r="AD63" i="8"/>
  <c r="AE63" i="8"/>
  <c r="AF63" i="8"/>
  <c r="AC71" i="8"/>
  <c r="AD71" i="8"/>
  <c r="AE71" i="8"/>
  <c r="AF71" i="8"/>
  <c r="AH78" i="1"/>
  <c r="AC79" i="8"/>
  <c r="AD79" i="8"/>
  <c r="AE79" i="8"/>
  <c r="AF79" i="8"/>
  <c r="AC87" i="8"/>
  <c r="AD87" i="8"/>
  <c r="AE87" i="8"/>
  <c r="AF87" i="8"/>
  <c r="F94" i="8"/>
  <c r="AC95" i="8"/>
  <c r="AD95" i="8"/>
  <c r="AE95" i="8"/>
  <c r="AF95" i="8"/>
  <c r="D103" i="8"/>
  <c r="AC103" i="8"/>
  <c r="AD103" i="8"/>
  <c r="AE103" i="8"/>
  <c r="AF103" i="8"/>
  <c r="K35" i="9"/>
  <c r="AC35" i="9"/>
  <c r="AD35" i="9"/>
  <c r="AE35" i="9"/>
  <c r="AF35" i="9"/>
  <c r="AC43" i="9"/>
  <c r="AD43" i="9"/>
  <c r="AE43" i="9"/>
  <c r="AF43" i="9"/>
  <c r="E51" i="9"/>
  <c r="AC51" i="9"/>
  <c r="AD51" i="9"/>
  <c r="AE51" i="9"/>
  <c r="AF51" i="9"/>
  <c r="F58" i="9"/>
  <c r="AC59" i="9"/>
  <c r="AD59" i="9"/>
  <c r="AE59" i="9"/>
  <c r="AF59" i="9"/>
  <c r="V67" i="9"/>
  <c r="AC67" i="9"/>
  <c r="AD67" i="9"/>
  <c r="AE67" i="9"/>
  <c r="AF67" i="9"/>
  <c r="AC75" i="9"/>
  <c r="AD75" i="9"/>
  <c r="AE75" i="9"/>
  <c r="AF75" i="9"/>
  <c r="AR83" i="9"/>
  <c r="AC83" i="9"/>
  <c r="AD83" i="9"/>
  <c r="AE83" i="9"/>
  <c r="AF83" i="9"/>
  <c r="AC91" i="9"/>
  <c r="AD91" i="9"/>
  <c r="AE91" i="9"/>
  <c r="AF91" i="9"/>
  <c r="D99" i="9"/>
  <c r="AC99" i="9"/>
  <c r="AD99" i="9"/>
  <c r="AE99" i="9"/>
  <c r="AF99" i="9"/>
  <c r="AC107" i="9"/>
  <c r="AD107" i="9"/>
  <c r="AE107" i="9"/>
  <c r="AF107" i="9"/>
  <c r="B33" i="10"/>
  <c r="BE33" i="1" s="1"/>
  <c r="BW33" i="16" s="1"/>
  <c r="CG33" i="16" s="1"/>
  <c r="AC33" i="10"/>
  <c r="AE33" i="10"/>
  <c r="AD33" i="10"/>
  <c r="AF33" i="10"/>
  <c r="Y41" i="10"/>
  <c r="AC41" i="10"/>
  <c r="AD41" i="10"/>
  <c r="AE41" i="10"/>
  <c r="AF41" i="10"/>
  <c r="D49" i="10"/>
  <c r="AC49" i="10"/>
  <c r="AD49" i="10"/>
  <c r="AE49" i="10"/>
  <c r="AF49" i="10"/>
  <c r="AS57" i="10"/>
  <c r="AC57" i="10"/>
  <c r="AD57" i="10"/>
  <c r="AE57" i="10"/>
  <c r="AF57" i="10"/>
  <c r="AE62" i="10"/>
  <c r="AF62" i="10"/>
  <c r="AC62" i="10"/>
  <c r="AD62" i="10"/>
  <c r="AG72" i="10"/>
  <c r="AE72" i="10"/>
  <c r="AF72" i="10"/>
  <c r="AC72" i="10"/>
  <c r="AD72" i="10"/>
  <c r="AE80" i="10"/>
  <c r="AF80" i="10"/>
  <c r="AC80" i="10"/>
  <c r="AD80" i="10"/>
  <c r="AK88" i="10"/>
  <c r="AE88" i="10"/>
  <c r="AF88" i="10"/>
  <c r="AC88" i="10"/>
  <c r="AD88" i="10"/>
  <c r="D93" i="10"/>
  <c r="AC93" i="10"/>
  <c r="AD93" i="10"/>
  <c r="AE93" i="10"/>
  <c r="AF93" i="10"/>
  <c r="Y101" i="10"/>
  <c r="AC101" i="10"/>
  <c r="AD101" i="10"/>
  <c r="AE101" i="10"/>
  <c r="AF101" i="10"/>
  <c r="AE106" i="10"/>
  <c r="AF106" i="10"/>
  <c r="AC106" i="10"/>
  <c r="AD106" i="10"/>
  <c r="AI33" i="12"/>
  <c r="AD33" i="12"/>
  <c r="AE33" i="12"/>
  <c r="AF33" i="12"/>
  <c r="AG33" i="12"/>
  <c r="AH33" i="12"/>
  <c r="AC33" i="12"/>
  <c r="AD41" i="12"/>
  <c r="AE41" i="12"/>
  <c r="AF41" i="12"/>
  <c r="AC41" i="12"/>
  <c r="AG41" i="12"/>
  <c r="AH41" i="12"/>
  <c r="AK54" i="12"/>
  <c r="AC54" i="12"/>
  <c r="AD54" i="12"/>
  <c r="AE54" i="12"/>
  <c r="AF54" i="12"/>
  <c r="AG54" i="12"/>
  <c r="AH54" i="12"/>
  <c r="AJ57" i="12"/>
  <c r="AD63" i="12"/>
  <c r="AE63" i="12"/>
  <c r="AF63" i="12"/>
  <c r="AH63" i="12"/>
  <c r="AG63" i="12"/>
  <c r="AC63" i="12"/>
  <c r="AD73" i="12"/>
  <c r="AE73" i="12"/>
  <c r="AF73" i="12"/>
  <c r="AC73" i="12"/>
  <c r="AG73" i="12"/>
  <c r="AH73" i="12"/>
  <c r="AR81" i="12"/>
  <c r="AM81" i="12" s="1"/>
  <c r="AD81" i="12"/>
  <c r="AE81" i="12"/>
  <c r="AF81" i="12"/>
  <c r="AG81" i="12"/>
  <c r="AH81" i="12"/>
  <c r="AC81" i="12"/>
  <c r="AS89" i="12"/>
  <c r="AD89" i="12"/>
  <c r="AE89" i="12"/>
  <c r="AF89" i="12"/>
  <c r="AC89" i="12"/>
  <c r="AG89" i="12"/>
  <c r="AH89" i="12"/>
  <c r="AB90" i="12"/>
  <c r="Q90" i="12" s="1"/>
  <c r="S92" i="12"/>
  <c r="AD101" i="12"/>
  <c r="AE101" i="12"/>
  <c r="AF101" i="12"/>
  <c r="AC101" i="12"/>
  <c r="AG101" i="12"/>
  <c r="AH101" i="12"/>
  <c r="AI105" i="12"/>
  <c r="AC108" i="12"/>
  <c r="AD108" i="12"/>
  <c r="AE108" i="12"/>
  <c r="AF108" i="12"/>
  <c r="AG108" i="12"/>
  <c r="AH108" i="12"/>
  <c r="AC35" i="13"/>
  <c r="AE35" i="13"/>
  <c r="AD35" i="13"/>
  <c r="AF35" i="13"/>
  <c r="AR37" i="13"/>
  <c r="AO37" i="13" s="1"/>
  <c r="AC37" i="13"/>
  <c r="AE37" i="13"/>
  <c r="AD37" i="13"/>
  <c r="AF37" i="13"/>
  <c r="AD46" i="13"/>
  <c r="AE46" i="13"/>
  <c r="AF46" i="13"/>
  <c r="AC46" i="13"/>
  <c r="D51" i="13"/>
  <c r="AC51" i="13"/>
  <c r="AE51" i="13"/>
  <c r="AD51" i="13"/>
  <c r="AF51" i="13"/>
  <c r="AG53" i="13"/>
  <c r="AC53" i="13"/>
  <c r="AE53" i="13"/>
  <c r="AD53" i="13"/>
  <c r="AF53" i="13"/>
  <c r="AR57" i="13"/>
  <c r="AM57" i="13" s="1"/>
  <c r="AC57" i="13"/>
  <c r="AE57" i="13"/>
  <c r="AF57" i="13"/>
  <c r="AD57" i="13"/>
  <c r="M65" i="13"/>
  <c r="AG71" i="13"/>
  <c r="AC71" i="13"/>
  <c r="AE71" i="13"/>
  <c r="AD71" i="13"/>
  <c r="AF71" i="13"/>
  <c r="E78" i="13"/>
  <c r="AD78" i="13"/>
  <c r="AE78" i="13"/>
  <c r="AF78" i="13"/>
  <c r="AC78" i="13"/>
  <c r="D85" i="13"/>
  <c r="AC85" i="13"/>
  <c r="AE85" i="13"/>
  <c r="AD85" i="13"/>
  <c r="AF85" i="13"/>
  <c r="AI93" i="13"/>
  <c r="AC93" i="13"/>
  <c r="AE93" i="13"/>
  <c r="AD93" i="13"/>
  <c r="AF93" i="13"/>
  <c r="AJ101" i="13"/>
  <c r="AC101" i="13"/>
  <c r="AE101" i="13"/>
  <c r="AD101" i="13"/>
  <c r="AF101" i="13"/>
  <c r="Y32" i="14"/>
  <c r="AC32" i="14"/>
  <c r="AD32" i="14"/>
  <c r="AE32" i="14"/>
  <c r="AF32" i="14"/>
  <c r="E33" i="14"/>
  <c r="AC33" i="14"/>
  <c r="AD33" i="14"/>
  <c r="AE33" i="14"/>
  <c r="AF33" i="14"/>
  <c r="AS32" i="14"/>
  <c r="AC35" i="14"/>
  <c r="AD35" i="14"/>
  <c r="AE35" i="14"/>
  <c r="AF35" i="14"/>
  <c r="Y40" i="14"/>
  <c r="AC40" i="14"/>
  <c r="AD40" i="14"/>
  <c r="AE40" i="14"/>
  <c r="AF40" i="14"/>
  <c r="V40" i="14"/>
  <c r="AC48" i="14"/>
  <c r="AD48" i="14"/>
  <c r="AE48" i="14"/>
  <c r="AF48" i="14"/>
  <c r="AC52" i="14"/>
  <c r="AD52" i="14"/>
  <c r="AE52" i="14"/>
  <c r="AF52" i="14"/>
  <c r="AJ51" i="14"/>
  <c r="AC55" i="14"/>
  <c r="AD55" i="14"/>
  <c r="AE55" i="14"/>
  <c r="AF55" i="14"/>
  <c r="P57" i="14"/>
  <c r="CU57" i="1" s="1"/>
  <c r="L58" i="14"/>
  <c r="AC60" i="14"/>
  <c r="AD60" i="14"/>
  <c r="AE60" i="14"/>
  <c r="AF60" i="14"/>
  <c r="AC65" i="14"/>
  <c r="AD65" i="14"/>
  <c r="AE65" i="14"/>
  <c r="AF65" i="14"/>
  <c r="AR65" i="14"/>
  <c r="AN65" i="14" s="1"/>
  <c r="T66" i="14"/>
  <c r="CS66" i="1" s="1"/>
  <c r="AD74" i="14"/>
  <c r="AE74" i="14"/>
  <c r="AF74" i="14"/>
  <c r="AC74" i="14"/>
  <c r="L81" i="14"/>
  <c r="F85" i="14"/>
  <c r="AG88" i="14"/>
  <c r="AD88" i="14"/>
  <c r="AE88" i="14"/>
  <c r="AF88" i="14"/>
  <c r="AC88" i="14"/>
  <c r="T88" i="14"/>
  <c r="CS88" i="1" s="1"/>
  <c r="S89" i="14"/>
  <c r="AB92" i="14"/>
  <c r="Q92" i="14" s="1"/>
  <c r="AD92" i="14"/>
  <c r="AE92" i="14"/>
  <c r="AF92" i="14"/>
  <c r="AC92" i="14"/>
  <c r="CT94" i="1"/>
  <c r="AR95" i="14"/>
  <c r="AN95" i="14" s="1"/>
  <c r="S100" i="14"/>
  <c r="L101" i="14"/>
  <c r="AC103" i="14"/>
  <c r="AE103" i="14"/>
  <c r="AD103" i="14"/>
  <c r="AF103" i="14"/>
  <c r="S107" i="14"/>
  <c r="R108" i="14"/>
  <c r="K109" i="14"/>
  <c r="E45" i="14"/>
  <c r="AG102" i="4"/>
  <c r="AE102" i="4"/>
  <c r="AF102" i="4"/>
  <c r="AD102" i="4"/>
  <c r="AC102" i="4"/>
  <c r="AC46" i="4"/>
  <c r="AD46" i="4"/>
  <c r="AE46" i="4"/>
  <c r="AF46" i="4"/>
  <c r="AC57" i="7"/>
  <c r="AD57" i="7"/>
  <c r="AE57" i="7"/>
  <c r="AF57" i="7"/>
  <c r="AC97" i="7"/>
  <c r="AD97" i="7"/>
  <c r="AE97" i="7"/>
  <c r="AF97" i="7"/>
  <c r="AC43" i="8"/>
  <c r="AD43" i="8"/>
  <c r="AE43" i="8"/>
  <c r="AF43" i="8"/>
  <c r="AC67" i="8"/>
  <c r="AD67" i="8"/>
  <c r="AE67" i="8"/>
  <c r="AF67" i="8"/>
  <c r="D31" i="9"/>
  <c r="AC31" i="9"/>
  <c r="AD31" i="9"/>
  <c r="AE31" i="9"/>
  <c r="AF31" i="9"/>
  <c r="E55" i="9"/>
  <c r="AC55" i="9"/>
  <c r="AD55" i="9"/>
  <c r="AE55" i="9"/>
  <c r="AF55" i="9"/>
  <c r="AH76" i="4"/>
  <c r="AC76" i="4"/>
  <c r="AD76" i="4"/>
  <c r="AE76" i="4"/>
  <c r="AF76" i="4"/>
  <c r="AC36" i="4"/>
  <c r="AD36" i="4"/>
  <c r="AE36" i="4"/>
  <c r="AF36" i="4"/>
  <c r="AE30" i="6"/>
  <c r="AF30" i="6"/>
  <c r="AC30" i="6"/>
  <c r="AD30" i="6"/>
  <c r="B68" i="6"/>
  <c r="K68" i="1" s="1"/>
  <c r="BS68" i="16" s="1"/>
  <c r="CC68" i="16" s="1"/>
  <c r="AE68" i="6"/>
  <c r="AF68" i="6"/>
  <c r="AC68" i="6"/>
  <c r="AD68" i="6"/>
  <c r="AE84" i="6"/>
  <c r="AF84" i="6"/>
  <c r="AC84" i="6"/>
  <c r="AD84" i="6"/>
  <c r="AC31" i="7"/>
  <c r="AD31" i="7"/>
  <c r="AE31" i="7"/>
  <c r="AF31" i="7"/>
  <c r="AB47" i="7"/>
  <c r="Q47" i="7" s="1"/>
  <c r="AC47" i="7"/>
  <c r="AD47" i="7"/>
  <c r="AE47" i="7"/>
  <c r="AF47" i="7"/>
  <c r="AH61" i="9"/>
  <c r="AC61" i="9"/>
  <c r="AD61" i="9"/>
  <c r="AE61" i="9"/>
  <c r="AF61" i="9"/>
  <c r="AJ77" i="9"/>
  <c r="AC77" i="9"/>
  <c r="AD77" i="9"/>
  <c r="AE77" i="9"/>
  <c r="AF77" i="9"/>
  <c r="D101" i="9"/>
  <c r="AC101" i="9"/>
  <c r="AD101" i="9"/>
  <c r="AE101" i="9"/>
  <c r="AF101" i="9"/>
  <c r="AI95" i="10"/>
  <c r="AC95" i="10"/>
  <c r="AD95" i="10"/>
  <c r="AE95" i="10"/>
  <c r="AF95" i="10"/>
  <c r="AC99" i="4"/>
  <c r="AD99" i="4"/>
  <c r="AE99" i="4"/>
  <c r="AF99" i="4"/>
  <c r="AG59" i="4"/>
  <c r="AD59" i="4"/>
  <c r="AE59" i="4"/>
  <c r="AF59" i="4"/>
  <c r="AC59" i="4"/>
  <c r="Y105" i="4"/>
  <c r="AC105" i="4"/>
  <c r="AD105" i="4"/>
  <c r="AE105" i="4"/>
  <c r="AF105" i="4"/>
  <c r="AC97" i="4"/>
  <c r="AD97" i="4"/>
  <c r="AE97" i="4"/>
  <c r="AF97" i="4"/>
  <c r="AK89" i="4"/>
  <c r="AD89" i="4"/>
  <c r="AE89" i="4"/>
  <c r="AF89" i="4"/>
  <c r="AC89" i="4"/>
  <c r="AD81" i="4"/>
  <c r="AE81" i="4"/>
  <c r="AF81" i="4"/>
  <c r="AC81" i="4"/>
  <c r="AK73" i="4"/>
  <c r="AD73" i="4"/>
  <c r="AE73" i="4"/>
  <c r="AF73" i="4"/>
  <c r="AC73" i="4"/>
  <c r="AD65" i="4"/>
  <c r="AE65" i="4"/>
  <c r="AF65" i="4"/>
  <c r="AC65" i="4"/>
  <c r="AK57" i="4"/>
  <c r="AD57" i="4"/>
  <c r="AE57" i="4"/>
  <c r="AF57" i="4"/>
  <c r="AC57" i="4"/>
  <c r="AD49" i="4"/>
  <c r="AE49" i="4"/>
  <c r="AF49" i="4"/>
  <c r="AC49" i="4"/>
  <c r="AD41" i="4"/>
  <c r="AE41" i="4"/>
  <c r="AF41" i="4"/>
  <c r="AC41" i="4"/>
  <c r="AD33" i="4"/>
  <c r="AE33" i="4"/>
  <c r="AF33" i="4"/>
  <c r="AC33" i="4"/>
  <c r="AC37" i="6"/>
  <c r="AD37" i="6"/>
  <c r="AE37" i="6"/>
  <c r="AF37" i="6"/>
  <c r="O45" i="6"/>
  <c r="AC45" i="6"/>
  <c r="AD45" i="6"/>
  <c r="AE45" i="6"/>
  <c r="AF45" i="6"/>
  <c r="AC53" i="6"/>
  <c r="AD53" i="6"/>
  <c r="AE53" i="6"/>
  <c r="AF53" i="6"/>
  <c r="M60" i="6"/>
  <c r="AC61" i="6"/>
  <c r="AD61" i="6"/>
  <c r="AE61" i="6"/>
  <c r="AF61" i="6"/>
  <c r="AC69" i="6"/>
  <c r="AD69" i="6"/>
  <c r="AE69" i="6"/>
  <c r="AF69" i="6"/>
  <c r="AI77" i="6"/>
  <c r="AC77" i="6"/>
  <c r="AD77" i="6"/>
  <c r="AE77" i="6"/>
  <c r="AF77" i="6"/>
  <c r="AJ85" i="6"/>
  <c r="AC85" i="6"/>
  <c r="AD85" i="6"/>
  <c r="AE85" i="6"/>
  <c r="AF85" i="6"/>
  <c r="AC93" i="6"/>
  <c r="AD93" i="6"/>
  <c r="AE93" i="6"/>
  <c r="AF93" i="6"/>
  <c r="D101" i="6"/>
  <c r="AC101" i="6"/>
  <c r="AD101" i="6"/>
  <c r="AE101" i="6"/>
  <c r="AF101" i="6"/>
  <c r="D109" i="6"/>
  <c r="AC109" i="6"/>
  <c r="AD109" i="6"/>
  <c r="AE109" i="6"/>
  <c r="AF109" i="6"/>
  <c r="T31" i="7"/>
  <c r="X31" i="1" s="1"/>
  <c r="AF32" i="7"/>
  <c r="AD32" i="7"/>
  <c r="AC32" i="7"/>
  <c r="AE32" i="7"/>
  <c r="AE40" i="7"/>
  <c r="AF40" i="7"/>
  <c r="AC40" i="7"/>
  <c r="AD40" i="7"/>
  <c r="AK48" i="7"/>
  <c r="AE48" i="7"/>
  <c r="AF48" i="7"/>
  <c r="AC48" i="7"/>
  <c r="AD48" i="7"/>
  <c r="AE56" i="7"/>
  <c r="AF56" i="7"/>
  <c r="AC56" i="7"/>
  <c r="AD56" i="7"/>
  <c r="AJ64" i="7"/>
  <c r="AE64" i="7"/>
  <c r="AF64" i="7"/>
  <c r="AC64" i="7"/>
  <c r="AD64" i="7"/>
  <c r="AH72" i="7"/>
  <c r="AE72" i="7"/>
  <c r="AF72" i="7"/>
  <c r="AC72" i="7"/>
  <c r="AD72" i="7"/>
  <c r="AE80" i="7"/>
  <c r="AF80" i="7"/>
  <c r="AC80" i="7"/>
  <c r="AD80" i="7"/>
  <c r="AH88" i="7"/>
  <c r="AE88" i="7"/>
  <c r="AF88" i="7"/>
  <c r="AC88" i="7"/>
  <c r="AD88" i="7"/>
  <c r="AH96" i="7"/>
  <c r="AE96" i="7"/>
  <c r="AF96" i="7"/>
  <c r="AC96" i="7"/>
  <c r="AD96" i="7"/>
  <c r="AE104" i="7"/>
  <c r="AF104" i="7"/>
  <c r="AC104" i="7"/>
  <c r="AD104" i="7"/>
  <c r="L34" i="8"/>
  <c r="AF34" i="8"/>
  <c r="AD34" i="8"/>
  <c r="AC34" i="8"/>
  <c r="AE34" i="8"/>
  <c r="AF42" i="8"/>
  <c r="AD42" i="8"/>
  <c r="AC42" i="8"/>
  <c r="AE42" i="8"/>
  <c r="AF50" i="8"/>
  <c r="AD50" i="8"/>
  <c r="AC50" i="8"/>
  <c r="AE50" i="8"/>
  <c r="AF58" i="8"/>
  <c r="AD58" i="8"/>
  <c r="AC58" i="8"/>
  <c r="AE58" i="8"/>
  <c r="AF66" i="8"/>
  <c r="AD66" i="8"/>
  <c r="AC66" i="8"/>
  <c r="AE66" i="8"/>
  <c r="AG74" i="8"/>
  <c r="AF74" i="8"/>
  <c r="AD74" i="8"/>
  <c r="AC74" i="8"/>
  <c r="AE74" i="8"/>
  <c r="AF82" i="8"/>
  <c r="AD82" i="8"/>
  <c r="AC82" i="8"/>
  <c r="AE82" i="8"/>
  <c r="AK90" i="8"/>
  <c r="AF90" i="8"/>
  <c r="AD90" i="8"/>
  <c r="AC90" i="8"/>
  <c r="AE90" i="8"/>
  <c r="Y98" i="8"/>
  <c r="AF98" i="8"/>
  <c r="AD98" i="8"/>
  <c r="AC98" i="8"/>
  <c r="AE98" i="8"/>
  <c r="D106" i="8"/>
  <c r="AF106" i="8"/>
  <c r="AD106" i="8"/>
  <c r="AC106" i="8"/>
  <c r="AE106" i="8"/>
  <c r="AF30" i="9"/>
  <c r="AC30" i="9"/>
  <c r="AD30" i="9"/>
  <c r="AE30" i="9"/>
  <c r="AF38" i="9"/>
  <c r="AD38" i="9"/>
  <c r="AE38" i="9"/>
  <c r="AC38" i="9"/>
  <c r="AF46" i="9"/>
  <c r="AC46" i="9"/>
  <c r="AD46" i="9"/>
  <c r="AE46" i="9"/>
  <c r="AH54" i="9"/>
  <c r="AF54" i="9"/>
  <c r="AD54" i="9"/>
  <c r="AE54" i="9"/>
  <c r="AC54" i="9"/>
  <c r="D62" i="9"/>
  <c r="AF62" i="9"/>
  <c r="AC62" i="9"/>
  <c r="AD62" i="9"/>
  <c r="AE62" i="9"/>
  <c r="AF70" i="9"/>
  <c r="AD70" i="9"/>
  <c r="AE70" i="9"/>
  <c r="AC70" i="9"/>
  <c r="AG78" i="9"/>
  <c r="AF78" i="9"/>
  <c r="AD78" i="9"/>
  <c r="AE78" i="9"/>
  <c r="AC78" i="9"/>
  <c r="AG86" i="9"/>
  <c r="AF86" i="9"/>
  <c r="AD86" i="9"/>
  <c r="AE86" i="9"/>
  <c r="AC86" i="9"/>
  <c r="AH94" i="9"/>
  <c r="AF94" i="9"/>
  <c r="AD94" i="9"/>
  <c r="AE94" i="9"/>
  <c r="AC94" i="9"/>
  <c r="AF102" i="9"/>
  <c r="AD102" i="9"/>
  <c r="AE102" i="9"/>
  <c r="AC102" i="9"/>
  <c r="AG36" i="10"/>
  <c r="AD36" i="10"/>
  <c r="AE36" i="10"/>
  <c r="AF36" i="10"/>
  <c r="AC36" i="10"/>
  <c r="AH44" i="10"/>
  <c r="AE44" i="10"/>
  <c r="AF44" i="10"/>
  <c r="AC44" i="10"/>
  <c r="AD44" i="10"/>
  <c r="AG52" i="10"/>
  <c r="AE52" i="10"/>
  <c r="AF52" i="10"/>
  <c r="AC52" i="10"/>
  <c r="AD52" i="10"/>
  <c r="L60" i="10"/>
  <c r="AE60" i="10"/>
  <c r="AF60" i="10"/>
  <c r="AC60" i="10"/>
  <c r="AD60" i="10"/>
  <c r="AB67" i="10"/>
  <c r="Q67" i="10" s="1"/>
  <c r="AC67" i="10"/>
  <c r="AD67" i="10"/>
  <c r="AE67" i="10"/>
  <c r="AF67" i="10"/>
  <c r="V75" i="10"/>
  <c r="AC75" i="10"/>
  <c r="AD75" i="10"/>
  <c r="AE75" i="10"/>
  <c r="AF75" i="10"/>
  <c r="T82" i="10"/>
  <c r="BI82" i="1" s="1"/>
  <c r="AC83" i="10"/>
  <c r="AD83" i="10"/>
  <c r="AE83" i="10"/>
  <c r="AF83" i="10"/>
  <c r="L91" i="10"/>
  <c r="AC91" i="10"/>
  <c r="AD91" i="10"/>
  <c r="AE91" i="10"/>
  <c r="AF91" i="10"/>
  <c r="T95" i="10"/>
  <c r="BI95" i="1" s="1"/>
  <c r="AE96" i="10"/>
  <c r="AF96" i="10"/>
  <c r="AC96" i="10"/>
  <c r="AD96" i="10"/>
  <c r="AC109" i="10"/>
  <c r="AD109" i="10"/>
  <c r="AE109" i="10"/>
  <c r="AF109" i="10"/>
  <c r="AC36" i="12"/>
  <c r="AD36" i="12"/>
  <c r="AE36" i="12"/>
  <c r="AF36" i="12"/>
  <c r="AG36" i="12"/>
  <c r="AH36" i="12"/>
  <c r="L44" i="12"/>
  <c r="AC44" i="12"/>
  <c r="AD44" i="12"/>
  <c r="AE44" i="12"/>
  <c r="AF44" i="12"/>
  <c r="AG44" i="12"/>
  <c r="AH44" i="12"/>
  <c r="AD49" i="12"/>
  <c r="AE49" i="12"/>
  <c r="AF49" i="12"/>
  <c r="AG49" i="12"/>
  <c r="AH49" i="12"/>
  <c r="AC49" i="12"/>
  <c r="AC66" i="12"/>
  <c r="AD66" i="12"/>
  <c r="AE66" i="12"/>
  <c r="AF66" i="12"/>
  <c r="AG66" i="12"/>
  <c r="AH66" i="12"/>
  <c r="AC76" i="12"/>
  <c r="AD76" i="12"/>
  <c r="AE76" i="12"/>
  <c r="AF76" i="12"/>
  <c r="AG76" i="12"/>
  <c r="AH76" i="12"/>
  <c r="AJ84" i="12"/>
  <c r="AC84" i="12"/>
  <c r="AD84" i="12"/>
  <c r="AE84" i="12"/>
  <c r="AF84" i="12"/>
  <c r="AG84" i="12"/>
  <c r="AH84" i="12"/>
  <c r="V88" i="12"/>
  <c r="AC96" i="12"/>
  <c r="AD96" i="12"/>
  <c r="AE96" i="12"/>
  <c r="AF96" i="12"/>
  <c r="AG96" i="12"/>
  <c r="AH96" i="12"/>
  <c r="AI104" i="12"/>
  <c r="AC104" i="12"/>
  <c r="AD104" i="12"/>
  <c r="AE104" i="12"/>
  <c r="AF104" i="12"/>
  <c r="AG104" i="12"/>
  <c r="AH104" i="12"/>
  <c r="AB107" i="12"/>
  <c r="Q107" i="12" s="1"/>
  <c r="B30" i="13"/>
  <c r="CF30" i="1" s="1"/>
  <c r="BZ30" i="16" s="1"/>
  <c r="CJ30" i="16" s="1"/>
  <c r="AD30" i="13"/>
  <c r="AE30" i="13"/>
  <c r="AF30" i="13"/>
  <c r="AC30" i="13"/>
  <c r="M34" i="13"/>
  <c r="AD44" i="13"/>
  <c r="AE44" i="13"/>
  <c r="AF44" i="13"/>
  <c r="AC44" i="13"/>
  <c r="AS49" i="13"/>
  <c r="AC49" i="13"/>
  <c r="AE49" i="13"/>
  <c r="AD49" i="13"/>
  <c r="AF49" i="13"/>
  <c r="K52" i="13"/>
  <c r="AB55" i="13"/>
  <c r="Q55" i="13" s="1"/>
  <c r="AC55" i="13"/>
  <c r="AE55" i="13"/>
  <c r="AD55" i="13"/>
  <c r="AF55" i="13"/>
  <c r="AG56" i="13"/>
  <c r="AD64" i="13"/>
  <c r="AE64" i="13"/>
  <c r="AF64" i="13"/>
  <c r="AC64" i="13"/>
  <c r="D76" i="13"/>
  <c r="AD76" i="13"/>
  <c r="AE76" i="13"/>
  <c r="AF76" i="13"/>
  <c r="AC76" i="13"/>
  <c r="T87" i="13"/>
  <c r="CJ87" i="1" s="1"/>
  <c r="AD88" i="13"/>
  <c r="AE88" i="13"/>
  <c r="AF88" i="13"/>
  <c r="AC88" i="13"/>
  <c r="AH96" i="13"/>
  <c r="AD96" i="13"/>
  <c r="AE96" i="13"/>
  <c r="AF96" i="13"/>
  <c r="AC96" i="13"/>
  <c r="AJ104" i="13"/>
  <c r="AD104" i="13"/>
  <c r="AE104" i="13"/>
  <c r="AF104" i="13"/>
  <c r="AC104" i="13"/>
  <c r="AC109" i="13"/>
  <c r="AE109" i="13"/>
  <c r="AD109" i="13"/>
  <c r="AF109" i="13"/>
  <c r="M31" i="14"/>
  <c r="K32" i="14"/>
  <c r="E37" i="14"/>
  <c r="AC37" i="14"/>
  <c r="AD37" i="14"/>
  <c r="AE37" i="14"/>
  <c r="AF37" i="14"/>
  <c r="M39" i="14"/>
  <c r="AI40" i="14"/>
  <c r="AC43" i="14"/>
  <c r="AD43" i="14"/>
  <c r="AE43" i="14"/>
  <c r="AF43" i="14"/>
  <c r="T45" i="14"/>
  <c r="CS45" i="1" s="1"/>
  <c r="V46" i="14"/>
  <c r="AB48" i="14"/>
  <c r="Q48" i="14" s="1"/>
  <c r="O49" i="14"/>
  <c r="F50" i="14"/>
  <c r="T50" i="14"/>
  <c r="CS50" i="1" s="1"/>
  <c r="K51" i="14"/>
  <c r="R57" i="14"/>
  <c r="M58" i="14"/>
  <c r="L59" i="14"/>
  <c r="AS63" i="14"/>
  <c r="AC63" i="14"/>
  <c r="AD63" i="14"/>
  <c r="AE63" i="14"/>
  <c r="AF63" i="14"/>
  <c r="S64" i="14"/>
  <c r="AR66" i="14"/>
  <c r="AM66" i="14" s="1"/>
  <c r="M67" i="14"/>
  <c r="AB69" i="14"/>
  <c r="Q69" i="14" s="1"/>
  <c r="AC69" i="14"/>
  <c r="AD69" i="14"/>
  <c r="AE69" i="14"/>
  <c r="AF69" i="14"/>
  <c r="C69" i="14"/>
  <c r="CP69" i="1" s="1"/>
  <c r="AD72" i="14"/>
  <c r="AE72" i="14"/>
  <c r="AF72" i="14"/>
  <c r="AC72" i="14"/>
  <c r="AG78" i="14"/>
  <c r="AD78" i="14"/>
  <c r="AE78" i="14"/>
  <c r="AF78" i="14"/>
  <c r="AC78" i="14"/>
  <c r="AK81" i="14"/>
  <c r="AC81" i="14"/>
  <c r="AE81" i="14"/>
  <c r="AD81" i="14"/>
  <c r="AF81" i="14"/>
  <c r="AB81" i="14"/>
  <c r="Q81" i="14" s="1"/>
  <c r="AC85" i="14"/>
  <c r="AE85" i="14"/>
  <c r="AD85" i="14"/>
  <c r="AF85" i="14"/>
  <c r="AD86" i="14"/>
  <c r="AE86" i="14"/>
  <c r="AF86" i="14"/>
  <c r="AC86" i="14"/>
  <c r="AG87" i="14"/>
  <c r="AC87" i="14"/>
  <c r="AE87" i="14"/>
  <c r="AD87" i="14"/>
  <c r="AF87" i="14"/>
  <c r="M87" i="14"/>
  <c r="AR88" i="14"/>
  <c r="AO88" i="14" s="1"/>
  <c r="B92" i="14"/>
  <c r="S94" i="14"/>
  <c r="T100" i="14"/>
  <c r="CS100" i="1" s="1"/>
  <c r="M101" i="14"/>
  <c r="M102" i="14"/>
  <c r="B104" i="14"/>
  <c r="CO104" i="1" s="1"/>
  <c r="CA104" i="16" s="1"/>
  <c r="CK104" i="16" s="1"/>
  <c r="S108" i="14"/>
  <c r="M109" i="14"/>
  <c r="X113" i="14" s="1"/>
  <c r="E101" i="14"/>
  <c r="AH109" i="14"/>
  <c r="AJ70" i="4"/>
  <c r="AC70" i="4"/>
  <c r="AD70" i="4"/>
  <c r="AE70" i="4"/>
  <c r="AF70" i="4"/>
  <c r="AE78" i="6"/>
  <c r="AF78" i="6"/>
  <c r="AC78" i="6"/>
  <c r="AD78" i="6"/>
  <c r="V102" i="6"/>
  <c r="AE102" i="6"/>
  <c r="AF102" i="6"/>
  <c r="AC102" i="6"/>
  <c r="AD102" i="6"/>
  <c r="AC99" i="8"/>
  <c r="AD99" i="8"/>
  <c r="AE99" i="8"/>
  <c r="AF99" i="8"/>
  <c r="C47" i="9"/>
  <c r="AM47" i="1" s="1"/>
  <c r="AC47" i="9"/>
  <c r="AD47" i="9"/>
  <c r="AE47" i="9"/>
  <c r="AF47" i="9"/>
  <c r="AR71" i="9"/>
  <c r="AC71" i="9"/>
  <c r="AD71" i="9"/>
  <c r="AE71" i="9"/>
  <c r="AF71" i="9"/>
  <c r="AH76" i="10"/>
  <c r="AE76" i="10"/>
  <c r="AF76" i="10"/>
  <c r="AC76" i="10"/>
  <c r="AD76" i="10"/>
  <c r="AC92" i="4"/>
  <c r="AD92" i="4"/>
  <c r="AE92" i="4"/>
  <c r="AF92" i="4"/>
  <c r="AC44" i="4"/>
  <c r="AD44" i="4"/>
  <c r="AE44" i="4"/>
  <c r="AF44" i="4"/>
  <c r="F51" i="6"/>
  <c r="AE52" i="6"/>
  <c r="AF52" i="6"/>
  <c r="AC52" i="6"/>
  <c r="AD52" i="6"/>
  <c r="AC55" i="7"/>
  <c r="AD55" i="7"/>
  <c r="AE55" i="7"/>
  <c r="AF55" i="7"/>
  <c r="P70" i="7"/>
  <c r="Z70" i="1" s="1"/>
  <c r="AC71" i="7"/>
  <c r="AD71" i="7"/>
  <c r="AE71" i="7"/>
  <c r="AF71" i="7"/>
  <c r="AK87" i="7"/>
  <c r="AC87" i="7"/>
  <c r="AD87" i="7"/>
  <c r="AE87" i="7"/>
  <c r="AF87" i="7"/>
  <c r="AC65" i="8"/>
  <c r="AD65" i="8"/>
  <c r="AE65" i="8"/>
  <c r="AF65" i="8"/>
  <c r="AC81" i="8"/>
  <c r="AD81" i="8"/>
  <c r="AE81" i="8"/>
  <c r="AF81" i="8"/>
  <c r="E93" i="9"/>
  <c r="AC93" i="9"/>
  <c r="AD93" i="9"/>
  <c r="AE93" i="9"/>
  <c r="AF93" i="9"/>
  <c r="AH108" i="10"/>
  <c r="AF108" i="10"/>
  <c r="AC108" i="10"/>
  <c r="AD108" i="10"/>
  <c r="AE108" i="10"/>
  <c r="K48" i="12"/>
  <c r="AC48" i="12"/>
  <c r="AD48" i="12"/>
  <c r="AE48" i="12"/>
  <c r="AF48" i="12"/>
  <c r="AG48" i="12"/>
  <c r="AH48" i="12"/>
  <c r="AD91" i="4"/>
  <c r="AE91" i="4"/>
  <c r="AF91" i="4"/>
  <c r="AC91" i="4"/>
  <c r="AD51" i="4"/>
  <c r="AE51" i="4"/>
  <c r="AF51" i="4"/>
  <c r="AC51" i="4"/>
  <c r="Y104" i="4"/>
  <c r="AE104" i="4"/>
  <c r="AF104" i="4"/>
  <c r="AD104" i="4"/>
  <c r="AC104" i="4"/>
  <c r="AJ96" i="4"/>
  <c r="AE96" i="4"/>
  <c r="AF96" i="4"/>
  <c r="AD96" i="4"/>
  <c r="AC96" i="4"/>
  <c r="AB88" i="4"/>
  <c r="AC88" i="4"/>
  <c r="AD88" i="4"/>
  <c r="AE88" i="4"/>
  <c r="AF88" i="4"/>
  <c r="AC80" i="4"/>
  <c r="AD80" i="4"/>
  <c r="AE80" i="4"/>
  <c r="AF80" i="4"/>
  <c r="AB72" i="4"/>
  <c r="AC72" i="4"/>
  <c r="AD72" i="4"/>
  <c r="AE72" i="4"/>
  <c r="AF72" i="4"/>
  <c r="AR64" i="4"/>
  <c r="AO64" i="4" s="1"/>
  <c r="AC64" i="4"/>
  <c r="AD64" i="4"/>
  <c r="AE64" i="4"/>
  <c r="AF64" i="4"/>
  <c r="AB56" i="4"/>
  <c r="AC56" i="4"/>
  <c r="AD56" i="4"/>
  <c r="AE56" i="4"/>
  <c r="AF56" i="4"/>
  <c r="AC48" i="4"/>
  <c r="AD48" i="4"/>
  <c r="AE48" i="4"/>
  <c r="AF48" i="4"/>
  <c r="AC40" i="4"/>
  <c r="AD40" i="4"/>
  <c r="AE40" i="4"/>
  <c r="AF40" i="4"/>
  <c r="AC32" i="4"/>
  <c r="AD32" i="4"/>
  <c r="AE32" i="4"/>
  <c r="AF32" i="4"/>
  <c r="AE40" i="6"/>
  <c r="AF40" i="6"/>
  <c r="AC40" i="6"/>
  <c r="AD40" i="6"/>
  <c r="D48" i="6"/>
  <c r="AE48" i="6"/>
  <c r="AF48" i="6"/>
  <c r="AC48" i="6"/>
  <c r="AD48" i="6"/>
  <c r="O56" i="6"/>
  <c r="AE56" i="6"/>
  <c r="AF56" i="6"/>
  <c r="AC56" i="6"/>
  <c r="AD56" i="6"/>
  <c r="AE64" i="6"/>
  <c r="AF64" i="6"/>
  <c r="AC64" i="6"/>
  <c r="AD64" i="6"/>
  <c r="AJ72" i="6"/>
  <c r="AE72" i="6"/>
  <c r="AF72" i="6"/>
  <c r="AC72" i="6"/>
  <c r="AD72" i="6"/>
  <c r="AJ80" i="6"/>
  <c r="AE80" i="6"/>
  <c r="AF80" i="6"/>
  <c r="AC80" i="6"/>
  <c r="AD80" i="6"/>
  <c r="AE88" i="6"/>
  <c r="AF88" i="6"/>
  <c r="AC88" i="6"/>
  <c r="AD88" i="6"/>
  <c r="P95" i="1"/>
  <c r="AE96" i="6"/>
  <c r="AF96" i="6"/>
  <c r="AC96" i="6"/>
  <c r="AD96" i="6"/>
  <c r="AE104" i="6"/>
  <c r="AF104" i="6"/>
  <c r="AC104" i="6"/>
  <c r="AD104" i="6"/>
  <c r="AC35" i="7"/>
  <c r="AD35" i="7"/>
  <c r="AE35" i="7"/>
  <c r="AF35" i="7"/>
  <c r="R42" i="7"/>
  <c r="AC43" i="7"/>
  <c r="AD43" i="7"/>
  <c r="AE43" i="7"/>
  <c r="AF43" i="7"/>
  <c r="AC51" i="7"/>
  <c r="AD51" i="7"/>
  <c r="AE51" i="7"/>
  <c r="AF51" i="7"/>
  <c r="AJ59" i="7"/>
  <c r="AC59" i="7"/>
  <c r="AD59" i="7"/>
  <c r="AE59" i="7"/>
  <c r="AF59" i="7"/>
  <c r="AC67" i="7"/>
  <c r="AD67" i="7"/>
  <c r="AE67" i="7"/>
  <c r="AF67" i="7"/>
  <c r="Y74" i="1"/>
  <c r="AC75" i="7"/>
  <c r="AD75" i="7"/>
  <c r="AE75" i="7"/>
  <c r="AF75" i="7"/>
  <c r="F82" i="7"/>
  <c r="AC83" i="7"/>
  <c r="AD83" i="7"/>
  <c r="AE83" i="7"/>
  <c r="AF83" i="7"/>
  <c r="L91" i="7"/>
  <c r="AC91" i="7"/>
  <c r="AD91" i="7"/>
  <c r="AE91" i="7"/>
  <c r="AF91" i="7"/>
  <c r="D99" i="7"/>
  <c r="AC99" i="7"/>
  <c r="AD99" i="7"/>
  <c r="AE99" i="7"/>
  <c r="AF99" i="7"/>
  <c r="AC107" i="7"/>
  <c r="AD107" i="7"/>
  <c r="AE107" i="7"/>
  <c r="AF107" i="7"/>
  <c r="AC37" i="8"/>
  <c r="AD37" i="8"/>
  <c r="AE37" i="8"/>
  <c r="AF37" i="8"/>
  <c r="AB45" i="8"/>
  <c r="Q45" i="8" s="1"/>
  <c r="AC45" i="8"/>
  <c r="AD45" i="8"/>
  <c r="AE45" i="8"/>
  <c r="AF45" i="8"/>
  <c r="AC53" i="8"/>
  <c r="AD53" i="8"/>
  <c r="AE53" i="8"/>
  <c r="AF53" i="8"/>
  <c r="AC61" i="8"/>
  <c r="AD61" i="8"/>
  <c r="AE61" i="8"/>
  <c r="AF61" i="8"/>
  <c r="AC69" i="8"/>
  <c r="AD69" i="8"/>
  <c r="AE69" i="8"/>
  <c r="AF69" i="8"/>
  <c r="E77" i="8"/>
  <c r="AC77" i="8"/>
  <c r="AD77" i="8"/>
  <c r="AE77" i="8"/>
  <c r="AF77" i="8"/>
  <c r="D85" i="8"/>
  <c r="AC85" i="8"/>
  <c r="AD85" i="8"/>
  <c r="AE85" i="8"/>
  <c r="AF85" i="8"/>
  <c r="M92" i="8"/>
  <c r="AC93" i="8"/>
  <c r="AD93" i="8"/>
  <c r="AE93" i="8"/>
  <c r="AF93" i="8"/>
  <c r="P100" i="8"/>
  <c r="AI100" i="1" s="1"/>
  <c r="AC101" i="8"/>
  <c r="AD101" i="8"/>
  <c r="AE101" i="8"/>
  <c r="AF101" i="8"/>
  <c r="AC109" i="8"/>
  <c r="AD109" i="8"/>
  <c r="AE109" i="8"/>
  <c r="AF109" i="8"/>
  <c r="D33" i="9"/>
  <c r="AC33" i="9"/>
  <c r="AD33" i="9"/>
  <c r="AE33" i="9"/>
  <c r="AF33" i="9"/>
  <c r="D41" i="9"/>
  <c r="AC41" i="9"/>
  <c r="AD41" i="9"/>
  <c r="AE41" i="9"/>
  <c r="AF41" i="9"/>
  <c r="AC49" i="9"/>
  <c r="AD49" i="9"/>
  <c r="AE49" i="9"/>
  <c r="AF49" i="9"/>
  <c r="AS57" i="9"/>
  <c r="AC57" i="9"/>
  <c r="AD57" i="9"/>
  <c r="AE57" i="9"/>
  <c r="AF57" i="9"/>
  <c r="D65" i="9"/>
  <c r="AC65" i="9"/>
  <c r="AD65" i="9"/>
  <c r="AE65" i="9"/>
  <c r="AF65" i="9"/>
  <c r="E73" i="9"/>
  <c r="AC73" i="9"/>
  <c r="AD73" i="9"/>
  <c r="AE73" i="9"/>
  <c r="AF73" i="9"/>
  <c r="AC81" i="9"/>
  <c r="AD81" i="9"/>
  <c r="AE81" i="9"/>
  <c r="AF81" i="9"/>
  <c r="O89" i="9"/>
  <c r="AC89" i="9"/>
  <c r="AD89" i="9"/>
  <c r="AE89" i="9"/>
  <c r="AF89" i="9"/>
  <c r="C97" i="9"/>
  <c r="AM97" i="1" s="1"/>
  <c r="AC97" i="9"/>
  <c r="AD97" i="9"/>
  <c r="AE97" i="9"/>
  <c r="AF97" i="9"/>
  <c r="K105" i="9"/>
  <c r="AC105" i="9"/>
  <c r="AD105" i="9"/>
  <c r="AE105" i="9"/>
  <c r="AF105" i="9"/>
  <c r="E31" i="10"/>
  <c r="AC31" i="10"/>
  <c r="AE31" i="10"/>
  <c r="AD31" i="10"/>
  <c r="AF31" i="10"/>
  <c r="AC39" i="10"/>
  <c r="AE39" i="10"/>
  <c r="AD39" i="10"/>
  <c r="AF39" i="10"/>
  <c r="L47" i="10"/>
  <c r="AC47" i="10"/>
  <c r="AD47" i="10"/>
  <c r="AE47" i="10"/>
  <c r="AF47" i="10"/>
  <c r="S54" i="10"/>
  <c r="AC55" i="10"/>
  <c r="AD55" i="10"/>
  <c r="AE55" i="10"/>
  <c r="AF55" i="10"/>
  <c r="B64" i="10"/>
  <c r="BE64" i="1" s="1"/>
  <c r="BW64" i="16" s="1"/>
  <c r="CG64" i="16" s="1"/>
  <c r="AG70" i="10"/>
  <c r="AE70" i="10"/>
  <c r="AF70" i="10"/>
  <c r="AC70" i="10"/>
  <c r="AD70" i="10"/>
  <c r="AG78" i="10"/>
  <c r="AE78" i="10"/>
  <c r="AF78" i="10"/>
  <c r="AC78" i="10"/>
  <c r="AD78" i="10"/>
  <c r="AK86" i="10"/>
  <c r="AE86" i="10"/>
  <c r="AF86" i="10"/>
  <c r="AC86" i="10"/>
  <c r="AD86" i="10"/>
  <c r="AC99" i="10"/>
  <c r="AD99" i="10"/>
  <c r="AE99" i="10"/>
  <c r="AF99" i="10"/>
  <c r="AK104" i="10"/>
  <c r="AE104" i="10"/>
  <c r="AF104" i="10"/>
  <c r="AC104" i="10"/>
  <c r="AD104" i="10"/>
  <c r="Y64" i="11"/>
  <c r="AD31" i="12"/>
  <c r="AE31" i="12"/>
  <c r="AF31" i="12"/>
  <c r="AH31" i="12"/>
  <c r="AG31" i="12"/>
  <c r="AC31" i="12"/>
  <c r="AD39" i="12"/>
  <c r="AE39" i="12"/>
  <c r="AF39" i="12"/>
  <c r="AH39" i="12"/>
  <c r="AC39" i="12"/>
  <c r="AG39" i="12"/>
  <c r="AC52" i="12"/>
  <c r="AD52" i="12"/>
  <c r="AE52" i="12"/>
  <c r="AF52" i="12"/>
  <c r="AG52" i="12"/>
  <c r="AH52" i="12"/>
  <c r="AD57" i="12"/>
  <c r="AE57" i="12"/>
  <c r="AF57" i="12"/>
  <c r="AC57" i="12"/>
  <c r="AG57" i="12"/>
  <c r="AH57" i="12"/>
  <c r="D61" i="12"/>
  <c r="AD61" i="12"/>
  <c r="AE61" i="12"/>
  <c r="AF61" i="12"/>
  <c r="AG61" i="12"/>
  <c r="AC61" i="12"/>
  <c r="AH61" i="12"/>
  <c r="AB69" i="12"/>
  <c r="Q69" i="12" s="1"/>
  <c r="AD69" i="12"/>
  <c r="AE69" i="12"/>
  <c r="AF69" i="12"/>
  <c r="AC69" i="12"/>
  <c r="AG69" i="12"/>
  <c r="AH69" i="12"/>
  <c r="AD71" i="12"/>
  <c r="AE71" i="12"/>
  <c r="AF71" i="12"/>
  <c r="AH71" i="12"/>
  <c r="AC71" i="12"/>
  <c r="AG71" i="12"/>
  <c r="AD79" i="12"/>
  <c r="AE79" i="12"/>
  <c r="AF79" i="12"/>
  <c r="AH79" i="12"/>
  <c r="AG79" i="12"/>
  <c r="AC79" i="12"/>
  <c r="AD87" i="12"/>
  <c r="AE87" i="12"/>
  <c r="AF87" i="12"/>
  <c r="AH87" i="12"/>
  <c r="AC87" i="12"/>
  <c r="AG87" i="12"/>
  <c r="AS99" i="12"/>
  <c r="AD99" i="12"/>
  <c r="AE99" i="12"/>
  <c r="AF99" i="12"/>
  <c r="AH99" i="12"/>
  <c r="AC99" i="12"/>
  <c r="AG99" i="12"/>
  <c r="AC33" i="13"/>
  <c r="AE33" i="13"/>
  <c r="AD33" i="13"/>
  <c r="AF33" i="13"/>
  <c r="AJ40" i="13"/>
  <c r="AD40" i="13"/>
  <c r="AE40" i="13"/>
  <c r="AF40" i="13"/>
  <c r="AC40" i="13"/>
  <c r="E42" i="13"/>
  <c r="AD42" i="13"/>
  <c r="AE42" i="13"/>
  <c r="AF42" i="13"/>
  <c r="AC42" i="13"/>
  <c r="K43" i="13"/>
  <c r="AJ60" i="13"/>
  <c r="AD60" i="13"/>
  <c r="AE60" i="13"/>
  <c r="AF60" i="13"/>
  <c r="AC60" i="13"/>
  <c r="D69" i="13"/>
  <c r="AC69" i="13"/>
  <c r="AE69" i="13"/>
  <c r="AD69" i="13"/>
  <c r="AF69" i="13"/>
  <c r="O74" i="13"/>
  <c r="AD74" i="13"/>
  <c r="AE74" i="13"/>
  <c r="AF74" i="13"/>
  <c r="AC74" i="13"/>
  <c r="AH75" i="13"/>
  <c r="B80" i="13"/>
  <c r="L83" i="13"/>
  <c r="AC83" i="13"/>
  <c r="AE83" i="13"/>
  <c r="AD83" i="13"/>
  <c r="AF83" i="13"/>
  <c r="AC91" i="13"/>
  <c r="AE91" i="13"/>
  <c r="AD91" i="13"/>
  <c r="AF91" i="13"/>
  <c r="AC99" i="13"/>
  <c r="AE99" i="13"/>
  <c r="AD99" i="13"/>
  <c r="AF99" i="13"/>
  <c r="AJ107" i="13"/>
  <c r="AC107" i="13"/>
  <c r="AE107" i="13"/>
  <c r="AD107" i="13"/>
  <c r="AF107" i="13"/>
  <c r="R108" i="13"/>
  <c r="P31" i="14"/>
  <c r="CU31" i="1" s="1"/>
  <c r="L32" i="14"/>
  <c r="V36" i="14"/>
  <c r="P39" i="14"/>
  <c r="CU39" i="1" s="1"/>
  <c r="AS40" i="14"/>
  <c r="F45" i="14"/>
  <c r="AK48" i="14"/>
  <c r="P49" i="14"/>
  <c r="CU49" i="1" s="1"/>
  <c r="AC51" i="14"/>
  <c r="AD51" i="14"/>
  <c r="AE51" i="14"/>
  <c r="AF51" i="14"/>
  <c r="Y50" i="14"/>
  <c r="O51" i="14"/>
  <c r="AR51" i="14"/>
  <c r="AN51" i="14" s="1"/>
  <c r="AC54" i="14"/>
  <c r="AD54" i="14"/>
  <c r="AE54" i="14"/>
  <c r="AF54" i="14"/>
  <c r="AB54" i="14"/>
  <c r="Q54" i="14" s="1"/>
  <c r="R56" i="14"/>
  <c r="AC57" i="14"/>
  <c r="AD57" i="14"/>
  <c r="AE57" i="14"/>
  <c r="AF57" i="14"/>
  <c r="S57" i="14"/>
  <c r="CT58" i="1"/>
  <c r="R59" i="14"/>
  <c r="AC61" i="14"/>
  <c r="AD61" i="14"/>
  <c r="AE61" i="14"/>
  <c r="AF61" i="14"/>
  <c r="AI62" i="14"/>
  <c r="P67" i="14"/>
  <c r="CU67" i="1" s="1"/>
  <c r="M68" i="14"/>
  <c r="AK70" i="14"/>
  <c r="AC70" i="14"/>
  <c r="AD70" i="14"/>
  <c r="AE70" i="14"/>
  <c r="AF70" i="14"/>
  <c r="C75" i="14"/>
  <c r="CP75" i="1" s="1"/>
  <c r="AG77" i="14"/>
  <c r="AC77" i="14"/>
  <c r="AE77" i="14"/>
  <c r="AD77" i="14"/>
  <c r="AF77" i="14"/>
  <c r="CT77" i="1"/>
  <c r="M80" i="14"/>
  <c r="AS81" i="14"/>
  <c r="AK84" i="14"/>
  <c r="AD84" i="14"/>
  <c r="AE84" i="14"/>
  <c r="AF84" i="14"/>
  <c r="AC84" i="14"/>
  <c r="K84" i="14"/>
  <c r="L86" i="14"/>
  <c r="CT87" i="1"/>
  <c r="AC93" i="14"/>
  <c r="AE93" i="14"/>
  <c r="AD93" i="14"/>
  <c r="AF93" i="14"/>
  <c r="B97" i="14"/>
  <c r="AG99" i="14"/>
  <c r="AC99" i="14"/>
  <c r="AE99" i="14"/>
  <c r="AD99" i="14"/>
  <c r="AF99" i="14"/>
  <c r="AK100" i="14"/>
  <c r="P101" i="14"/>
  <c r="CU101" i="1" s="1"/>
  <c r="P102" i="14"/>
  <c r="CU102" i="1" s="1"/>
  <c r="AC105" i="14"/>
  <c r="AE105" i="14"/>
  <c r="AF105" i="14"/>
  <c r="AD105" i="14"/>
  <c r="B105" i="14"/>
  <c r="CO105" i="1" s="1"/>
  <c r="CA105" i="16" s="1"/>
  <c r="CK105" i="16" s="1"/>
  <c r="AJ107" i="14"/>
  <c r="AC107" i="14"/>
  <c r="AE107" i="14"/>
  <c r="AD107" i="14"/>
  <c r="AF107" i="14"/>
  <c r="T108" i="14"/>
  <c r="AJ109" i="14"/>
  <c r="AH105" i="14"/>
  <c r="AH65" i="14"/>
  <c r="AC94" i="4"/>
  <c r="AD94" i="4"/>
  <c r="AE94" i="4"/>
  <c r="AF94" i="4"/>
  <c r="AC38" i="4"/>
  <c r="AD38" i="4"/>
  <c r="AE38" i="4"/>
  <c r="AF38" i="4"/>
  <c r="F37" i="6"/>
  <c r="AE38" i="6"/>
  <c r="AF38" i="6"/>
  <c r="AC38" i="6"/>
  <c r="AD38" i="6"/>
  <c r="S64" i="7"/>
  <c r="AC65" i="7"/>
  <c r="AD65" i="7"/>
  <c r="AE65" i="7"/>
  <c r="AF65" i="7"/>
  <c r="AC35" i="8"/>
  <c r="AD35" i="8"/>
  <c r="AE35" i="8"/>
  <c r="AF35" i="8"/>
  <c r="AG59" i="8"/>
  <c r="AC59" i="8"/>
  <c r="AD59" i="8"/>
  <c r="AE59" i="8"/>
  <c r="AF59" i="8"/>
  <c r="AB61" i="10"/>
  <c r="Q61" i="10" s="1"/>
  <c r="AC61" i="10"/>
  <c r="AD61" i="10"/>
  <c r="AE61" i="10"/>
  <c r="AF61" i="10"/>
  <c r="AE108" i="4"/>
  <c r="AF108" i="4"/>
  <c r="AD108" i="4"/>
  <c r="AC108" i="4"/>
  <c r="AC84" i="4"/>
  <c r="AD84" i="4"/>
  <c r="AE84" i="4"/>
  <c r="AF84" i="4"/>
  <c r="AE36" i="6"/>
  <c r="AF36" i="6"/>
  <c r="AC36" i="6"/>
  <c r="AD36" i="6"/>
  <c r="D76" i="6"/>
  <c r="AE76" i="6"/>
  <c r="AF76" i="6"/>
  <c r="AC76" i="6"/>
  <c r="AD76" i="6"/>
  <c r="F91" i="6"/>
  <c r="AE92" i="6"/>
  <c r="AF92" i="6"/>
  <c r="AC92" i="6"/>
  <c r="AD92" i="6"/>
  <c r="AE108" i="6"/>
  <c r="AF108" i="6"/>
  <c r="AC108" i="6"/>
  <c r="AD108" i="6"/>
  <c r="AC39" i="7"/>
  <c r="AD39" i="7"/>
  <c r="AE39" i="7"/>
  <c r="AF39" i="7"/>
  <c r="D103" i="7"/>
  <c r="AC103" i="7"/>
  <c r="AD103" i="7"/>
  <c r="AE103" i="7"/>
  <c r="AF103" i="7"/>
  <c r="AC33" i="8"/>
  <c r="AD33" i="8"/>
  <c r="AE33" i="8"/>
  <c r="AF33" i="8"/>
  <c r="AC49" i="8"/>
  <c r="AD49" i="8"/>
  <c r="AE49" i="8"/>
  <c r="AF49" i="8"/>
  <c r="D89" i="8"/>
  <c r="AC89" i="8"/>
  <c r="AD89" i="8"/>
  <c r="AE89" i="8"/>
  <c r="AF89" i="8"/>
  <c r="AH37" i="9"/>
  <c r="AC37" i="9"/>
  <c r="AD37" i="9"/>
  <c r="AE37" i="9"/>
  <c r="AF37" i="9"/>
  <c r="AC43" i="10"/>
  <c r="AD43" i="10"/>
  <c r="AE43" i="10"/>
  <c r="AF43" i="10"/>
  <c r="K59" i="10"/>
  <c r="AC59" i="10"/>
  <c r="AD59" i="10"/>
  <c r="AE59" i="10"/>
  <c r="AF59" i="10"/>
  <c r="AD83" i="4"/>
  <c r="AE83" i="4"/>
  <c r="AF83" i="4"/>
  <c r="AC83" i="4"/>
  <c r="AD43" i="4"/>
  <c r="AE43" i="4"/>
  <c r="AF43" i="4"/>
  <c r="AC43" i="4"/>
  <c r="Y103" i="4"/>
  <c r="AC103" i="4"/>
  <c r="AD103" i="4"/>
  <c r="AE103" i="4"/>
  <c r="AF103" i="4"/>
  <c r="Y95" i="4"/>
  <c r="AD95" i="4"/>
  <c r="AE95" i="4"/>
  <c r="AF95" i="4"/>
  <c r="AC95" i="4"/>
  <c r="AI87" i="4"/>
  <c r="AD87" i="4"/>
  <c r="AE87" i="4"/>
  <c r="AF87" i="4"/>
  <c r="AC87" i="4"/>
  <c r="AK79" i="4"/>
  <c r="AD79" i="4"/>
  <c r="AE79" i="4"/>
  <c r="AF79" i="4"/>
  <c r="AC79" i="4"/>
  <c r="AD71" i="4"/>
  <c r="AE71" i="4"/>
  <c r="AF71" i="4"/>
  <c r="AC71" i="4"/>
  <c r="AD63" i="4"/>
  <c r="AE63" i="4"/>
  <c r="AF63" i="4"/>
  <c r="AC63" i="4"/>
  <c r="Y55" i="4"/>
  <c r="AD55" i="4"/>
  <c r="AE55" i="4"/>
  <c r="AF55" i="4"/>
  <c r="AC55" i="4"/>
  <c r="AI47" i="4"/>
  <c r="AD47" i="4"/>
  <c r="AE47" i="4"/>
  <c r="AF47" i="4"/>
  <c r="AC47" i="4"/>
  <c r="AD39" i="4"/>
  <c r="AE39" i="4"/>
  <c r="AF39" i="4"/>
  <c r="AC39" i="4"/>
  <c r="AD31" i="4"/>
  <c r="AE31" i="4"/>
  <c r="AF31" i="4"/>
  <c r="AC31" i="4"/>
  <c r="AE32" i="6"/>
  <c r="AF32" i="6"/>
  <c r="AC32" i="6"/>
  <c r="AD32" i="6"/>
  <c r="L35" i="6"/>
  <c r="AC35" i="6"/>
  <c r="AD35" i="6"/>
  <c r="AE35" i="6"/>
  <c r="AF35" i="6"/>
  <c r="E43" i="6"/>
  <c r="AC43" i="6"/>
  <c r="AD43" i="6"/>
  <c r="AE43" i="6"/>
  <c r="AF43" i="6"/>
  <c r="S50" i="6"/>
  <c r="AC51" i="6"/>
  <c r="AD51" i="6"/>
  <c r="AE51" i="6"/>
  <c r="AF51" i="6"/>
  <c r="AR59" i="6"/>
  <c r="AC59" i="6"/>
  <c r="AD59" i="6"/>
  <c r="AE59" i="6"/>
  <c r="AF59" i="6"/>
  <c r="K67" i="6"/>
  <c r="AC67" i="6"/>
  <c r="AD67" i="6"/>
  <c r="AE67" i="6"/>
  <c r="AF67" i="6"/>
  <c r="AR75" i="6"/>
  <c r="AC75" i="6"/>
  <c r="AD75" i="6"/>
  <c r="AE75" i="6"/>
  <c r="AF75" i="6"/>
  <c r="M82" i="6"/>
  <c r="AC83" i="6"/>
  <c r="AD83" i="6"/>
  <c r="AE83" i="6"/>
  <c r="AF83" i="6"/>
  <c r="AB91" i="6"/>
  <c r="Q91" i="6" s="1"/>
  <c r="AC91" i="6"/>
  <c r="AD91" i="6"/>
  <c r="AE91" i="6"/>
  <c r="AF91" i="6"/>
  <c r="AC99" i="6"/>
  <c r="AD99" i="6"/>
  <c r="AE99" i="6"/>
  <c r="AF99" i="6"/>
  <c r="AJ107" i="6"/>
  <c r="AC107" i="6"/>
  <c r="AD107" i="6"/>
  <c r="AE107" i="6"/>
  <c r="AF107" i="6"/>
  <c r="S29" i="7"/>
  <c r="AF30" i="7"/>
  <c r="AD30" i="7"/>
  <c r="AE30" i="7"/>
  <c r="AC30" i="7"/>
  <c r="AD38" i="7"/>
  <c r="AE38" i="7"/>
  <c r="AF38" i="7"/>
  <c r="AC38" i="7"/>
  <c r="AE46" i="7"/>
  <c r="AF46" i="7"/>
  <c r="AC46" i="7"/>
  <c r="AD46" i="7"/>
  <c r="T53" i="7"/>
  <c r="X53" i="1" s="1"/>
  <c r="AE54" i="7"/>
  <c r="AF54" i="7"/>
  <c r="AC54" i="7"/>
  <c r="AD54" i="7"/>
  <c r="AE62" i="7"/>
  <c r="AF62" i="7"/>
  <c r="AC62" i="7"/>
  <c r="AD62" i="7"/>
  <c r="AE70" i="7"/>
  <c r="AF70" i="7"/>
  <c r="AC70" i="7"/>
  <c r="AD70" i="7"/>
  <c r="AE78" i="7"/>
  <c r="AF78" i="7"/>
  <c r="AC78" i="7"/>
  <c r="AD78" i="7"/>
  <c r="Y86" i="7"/>
  <c r="AE86" i="7"/>
  <c r="AF86" i="7"/>
  <c r="AC86" i="7"/>
  <c r="AD86" i="7"/>
  <c r="AE94" i="7"/>
  <c r="AF94" i="7"/>
  <c r="AC94" i="7"/>
  <c r="AD94" i="7"/>
  <c r="L102" i="7"/>
  <c r="AE102" i="7"/>
  <c r="AF102" i="7"/>
  <c r="AC102" i="7"/>
  <c r="AD102" i="7"/>
  <c r="AB32" i="8"/>
  <c r="Q32" i="8" s="1"/>
  <c r="AF32" i="8"/>
  <c r="AD32" i="8"/>
  <c r="AC32" i="8"/>
  <c r="AE32" i="8"/>
  <c r="AI40" i="8"/>
  <c r="AF40" i="8"/>
  <c r="AD40" i="8"/>
  <c r="AC40" i="8"/>
  <c r="AE40" i="8"/>
  <c r="AF48" i="8"/>
  <c r="AD48" i="8"/>
  <c r="AC48" i="8"/>
  <c r="AE48" i="8"/>
  <c r="B56" i="8"/>
  <c r="AC56" i="1" s="1"/>
  <c r="BU56" i="16" s="1"/>
  <c r="CE56" i="16" s="1"/>
  <c r="AF56" i="8"/>
  <c r="AD56" i="8"/>
  <c r="AC56" i="8"/>
  <c r="AE56" i="8"/>
  <c r="F63" i="8"/>
  <c r="AF64" i="8"/>
  <c r="AD64" i="8"/>
  <c r="AC64" i="8"/>
  <c r="AE64" i="8"/>
  <c r="AI72" i="8"/>
  <c r="AF72" i="8"/>
  <c r="AD72" i="8"/>
  <c r="AC72" i="8"/>
  <c r="AE72" i="8"/>
  <c r="S79" i="8"/>
  <c r="AF80" i="8"/>
  <c r="AD80" i="8"/>
  <c r="AC80" i="8"/>
  <c r="AE80" i="8"/>
  <c r="AF88" i="8"/>
  <c r="AD88" i="8"/>
  <c r="AC88" i="8"/>
  <c r="AE88" i="8"/>
  <c r="AF96" i="8"/>
  <c r="AD96" i="8"/>
  <c r="AC96" i="8"/>
  <c r="AE96" i="8"/>
  <c r="AF104" i="8"/>
  <c r="AD104" i="8"/>
  <c r="AC104" i="8"/>
  <c r="AE104" i="8"/>
  <c r="D36" i="9"/>
  <c r="AF36" i="9"/>
  <c r="AC36" i="9"/>
  <c r="AE36" i="9"/>
  <c r="AD36" i="9"/>
  <c r="D44" i="9"/>
  <c r="AF44" i="9"/>
  <c r="AC44" i="9"/>
  <c r="AD44" i="9"/>
  <c r="AE44" i="9"/>
  <c r="D52" i="9"/>
  <c r="AF52" i="9"/>
  <c r="AC52" i="9"/>
  <c r="AE52" i="9"/>
  <c r="AD52" i="9"/>
  <c r="AF60" i="9"/>
  <c r="AC60" i="9"/>
  <c r="AD60" i="9"/>
  <c r="AE60" i="9"/>
  <c r="D68" i="9"/>
  <c r="AF68" i="9"/>
  <c r="AC68" i="9"/>
  <c r="AE68" i="9"/>
  <c r="AD68" i="9"/>
  <c r="AF76" i="9"/>
  <c r="AC76" i="9"/>
  <c r="AD76" i="9"/>
  <c r="AE76" i="9"/>
  <c r="D84" i="9"/>
  <c r="AF84" i="9"/>
  <c r="AD84" i="9"/>
  <c r="AC84" i="9"/>
  <c r="AE84" i="9"/>
  <c r="AF92" i="9"/>
  <c r="AD92" i="9"/>
  <c r="AC92" i="9"/>
  <c r="AE92" i="9"/>
  <c r="AG100" i="9"/>
  <c r="AF100" i="9"/>
  <c r="AD100" i="9"/>
  <c r="AC100" i="9"/>
  <c r="AE100" i="9"/>
  <c r="D108" i="9"/>
  <c r="AF108" i="9"/>
  <c r="AD108" i="9"/>
  <c r="AC108" i="9"/>
  <c r="AE108" i="9"/>
  <c r="AG34" i="10"/>
  <c r="AD34" i="10"/>
  <c r="AE34" i="10"/>
  <c r="AF34" i="10"/>
  <c r="AC34" i="10"/>
  <c r="E42" i="10"/>
  <c r="AE42" i="10"/>
  <c r="AF42" i="10"/>
  <c r="AC42" i="10"/>
  <c r="AD42" i="10"/>
  <c r="AK50" i="10"/>
  <c r="AE50" i="10"/>
  <c r="AF50" i="10"/>
  <c r="AC50" i="10"/>
  <c r="AD50" i="10"/>
  <c r="Y58" i="10"/>
  <c r="AE58" i="10"/>
  <c r="AF58" i="10"/>
  <c r="AC58" i="10"/>
  <c r="AD58" i="10"/>
  <c r="AR63" i="10"/>
  <c r="AL63" i="10" s="1"/>
  <c r="AC63" i="10"/>
  <c r="AD63" i="10"/>
  <c r="AE63" i="10"/>
  <c r="AF63" i="10"/>
  <c r="L65" i="10"/>
  <c r="AC65" i="10"/>
  <c r="AD65" i="10"/>
  <c r="AE65" i="10"/>
  <c r="AF65" i="10"/>
  <c r="AI73" i="10"/>
  <c r="AC73" i="10"/>
  <c r="AD73" i="10"/>
  <c r="AE73" i="10"/>
  <c r="AF73" i="10"/>
  <c r="F80" i="10"/>
  <c r="AC81" i="10"/>
  <c r="AD81" i="10"/>
  <c r="AE81" i="10"/>
  <c r="AF81" i="10"/>
  <c r="AC89" i="10"/>
  <c r="AD89" i="10"/>
  <c r="AE89" i="10"/>
  <c r="AF89" i="10"/>
  <c r="AG94" i="10"/>
  <c r="AE94" i="10"/>
  <c r="AF94" i="10"/>
  <c r="AC94" i="10"/>
  <c r="AD94" i="10"/>
  <c r="AS102" i="10"/>
  <c r="AE102" i="10"/>
  <c r="AF102" i="10"/>
  <c r="AC102" i="10"/>
  <c r="AD102" i="10"/>
  <c r="Y107" i="10"/>
  <c r="AC107" i="10"/>
  <c r="AD107" i="10"/>
  <c r="AE107" i="10"/>
  <c r="AF107" i="10"/>
  <c r="T33" i="12"/>
  <c r="CA33" i="1" s="1"/>
  <c r="AC34" i="12"/>
  <c r="AD34" i="12"/>
  <c r="AE34" i="12"/>
  <c r="AF34" i="12"/>
  <c r="AG34" i="12"/>
  <c r="AH34" i="12"/>
  <c r="AC42" i="12"/>
  <c r="AD42" i="12"/>
  <c r="AE42" i="12"/>
  <c r="AF42" i="12"/>
  <c r="AG42" i="12"/>
  <c r="AH42" i="12"/>
  <c r="AD47" i="12"/>
  <c r="AE47" i="12"/>
  <c r="AF47" i="12"/>
  <c r="AH47" i="12"/>
  <c r="AC47" i="12"/>
  <c r="AG47" i="12"/>
  <c r="AD55" i="12"/>
  <c r="AE55" i="12"/>
  <c r="AF55" i="12"/>
  <c r="AH55" i="12"/>
  <c r="AC55" i="12"/>
  <c r="AG55" i="12"/>
  <c r="S56" i="12"/>
  <c r="F58" i="12"/>
  <c r="AC64" i="12"/>
  <c r="AD64" i="12"/>
  <c r="AE64" i="12"/>
  <c r="AF64" i="12"/>
  <c r="AG64" i="12"/>
  <c r="AH64" i="12"/>
  <c r="AC74" i="12"/>
  <c r="AD74" i="12"/>
  <c r="AE74" i="12"/>
  <c r="AF74" i="12"/>
  <c r="AG74" i="12"/>
  <c r="AH74" i="12"/>
  <c r="AC82" i="12"/>
  <c r="AD82" i="12"/>
  <c r="AE82" i="12"/>
  <c r="AF82" i="12"/>
  <c r="AG82" i="12"/>
  <c r="AH82" i="12"/>
  <c r="AC92" i="12"/>
  <c r="AD92" i="12"/>
  <c r="AE92" i="12"/>
  <c r="AF92" i="12"/>
  <c r="AG92" i="12"/>
  <c r="AH92" i="12"/>
  <c r="V94" i="12"/>
  <c r="AC94" i="12"/>
  <c r="AD94" i="12"/>
  <c r="AE94" i="12"/>
  <c r="AF94" i="12"/>
  <c r="AG94" i="12"/>
  <c r="AH94" i="12"/>
  <c r="AC102" i="12"/>
  <c r="AD102" i="12"/>
  <c r="AE102" i="12"/>
  <c r="AF102" i="12"/>
  <c r="AG102" i="12"/>
  <c r="AH102" i="12"/>
  <c r="F106" i="12"/>
  <c r="AK38" i="13"/>
  <c r="AD38" i="13"/>
  <c r="AE38" i="13"/>
  <c r="AF38" i="13"/>
  <c r="AC38" i="13"/>
  <c r="Y39" i="13"/>
  <c r="AG41" i="13"/>
  <c r="AH47" i="13"/>
  <c r="AC47" i="13"/>
  <c r="AE47" i="13"/>
  <c r="AD47" i="13"/>
  <c r="AF47" i="13"/>
  <c r="AJ52" i="13"/>
  <c r="AD52" i="13"/>
  <c r="AE52" i="13"/>
  <c r="AF52" i="13"/>
  <c r="AC52" i="13"/>
  <c r="R59" i="13"/>
  <c r="E62" i="13"/>
  <c r="AD62" i="13"/>
  <c r="AE62" i="13"/>
  <c r="AF62" i="13"/>
  <c r="AC62" i="13"/>
  <c r="C67" i="13"/>
  <c r="CG67" i="1" s="1"/>
  <c r="AC67" i="13"/>
  <c r="AE67" i="13"/>
  <c r="AD67" i="13"/>
  <c r="AF67" i="13"/>
  <c r="V72" i="13"/>
  <c r="AD72" i="13"/>
  <c r="AE72" i="13"/>
  <c r="AF72" i="13"/>
  <c r="AC72" i="13"/>
  <c r="AH79" i="13"/>
  <c r="AC79" i="13"/>
  <c r="AE79" i="13"/>
  <c r="AD79" i="13"/>
  <c r="AF79" i="13"/>
  <c r="O81" i="13"/>
  <c r="AC81" i="13"/>
  <c r="AE81" i="13"/>
  <c r="AD81" i="13"/>
  <c r="AF81" i="13"/>
  <c r="AK86" i="13"/>
  <c r="AD86" i="13"/>
  <c r="AE86" i="13"/>
  <c r="AF86" i="13"/>
  <c r="AC86" i="13"/>
  <c r="E94" i="13"/>
  <c r="AD94" i="13"/>
  <c r="AE94" i="13"/>
  <c r="AF94" i="13"/>
  <c r="AC94" i="13"/>
  <c r="AI102" i="13"/>
  <c r="AD102" i="13"/>
  <c r="AE102" i="13"/>
  <c r="AF102" i="13"/>
  <c r="AC102" i="13"/>
  <c r="C31" i="14"/>
  <c r="CP31" i="1" s="1"/>
  <c r="AC31" i="14"/>
  <c r="AD31" i="14"/>
  <c r="AE31" i="14"/>
  <c r="AF31" i="14"/>
  <c r="R31" i="14"/>
  <c r="O32" i="14"/>
  <c r="Y34" i="14"/>
  <c r="AC34" i="14"/>
  <c r="AD34" i="14"/>
  <c r="AE34" i="14"/>
  <c r="AF34" i="14"/>
  <c r="F35" i="14"/>
  <c r="Y36" i="14"/>
  <c r="AC39" i="14"/>
  <c r="AD39" i="14"/>
  <c r="AE39" i="14"/>
  <c r="AF39" i="14"/>
  <c r="T39" i="14"/>
  <c r="AC46" i="14"/>
  <c r="AD46" i="14"/>
  <c r="AE46" i="14"/>
  <c r="AF46" i="14"/>
  <c r="AK46" i="14"/>
  <c r="AR48" i="14"/>
  <c r="AM48" i="14" s="1"/>
  <c r="S49" i="14"/>
  <c r="K50" i="14"/>
  <c r="AR50" i="14"/>
  <c r="R51" i="14"/>
  <c r="AS51" i="14"/>
  <c r="J52" i="14" s="1"/>
  <c r="CQ52" i="1" s="1"/>
  <c r="R53" i="14"/>
  <c r="AR54" i="14"/>
  <c r="AO54" i="14" s="1"/>
  <c r="AK56" i="14"/>
  <c r="P58" i="14"/>
  <c r="CU58" i="1" s="1"/>
  <c r="AB59" i="14"/>
  <c r="Q59" i="14" s="1"/>
  <c r="AR67" i="14"/>
  <c r="AM67" i="14" s="1"/>
  <c r="AC67" i="14"/>
  <c r="AD67" i="14"/>
  <c r="AE67" i="14"/>
  <c r="AF67" i="14"/>
  <c r="R67" i="14"/>
  <c r="Y68" i="14"/>
  <c r="Y69" i="14"/>
  <c r="F74" i="14"/>
  <c r="AG76" i="14"/>
  <c r="AD76" i="14"/>
  <c r="AE76" i="14"/>
  <c r="AF76" i="14"/>
  <c r="AC76" i="14"/>
  <c r="L76" i="14"/>
  <c r="AD80" i="14"/>
  <c r="AE80" i="14"/>
  <c r="AF80" i="14"/>
  <c r="AC80" i="14"/>
  <c r="CT83" i="1"/>
  <c r="R84" i="14"/>
  <c r="R85" i="14"/>
  <c r="AB86" i="14"/>
  <c r="Q86" i="14" s="1"/>
  <c r="T87" i="14"/>
  <c r="CS87" i="1" s="1"/>
  <c r="V91" i="14"/>
  <c r="AC91" i="14"/>
  <c r="AE91" i="14"/>
  <c r="AD91" i="14"/>
  <c r="AF91" i="14"/>
  <c r="R91" i="14"/>
  <c r="L92" i="14"/>
  <c r="AG94" i="14"/>
  <c r="AD94" i="14"/>
  <c r="AE94" i="14"/>
  <c r="AF94" i="14"/>
  <c r="AC94" i="14"/>
  <c r="AC97" i="14"/>
  <c r="AE97" i="14"/>
  <c r="AD97" i="14"/>
  <c r="AF97" i="14"/>
  <c r="C97" i="14"/>
  <c r="CP97" i="1" s="1"/>
  <c r="F100" i="14"/>
  <c r="AI101" i="14"/>
  <c r="E89" i="14"/>
  <c r="AH101" i="14"/>
  <c r="AH61" i="14"/>
  <c r="AK10" i="10"/>
  <c r="AK10" i="9"/>
  <c r="Y10" i="14"/>
  <c r="AI57" i="14"/>
  <c r="AG64" i="14"/>
  <c r="D64" i="14"/>
  <c r="AH64" i="14"/>
  <c r="E64" i="14"/>
  <c r="F29" i="14"/>
  <c r="K30" i="14"/>
  <c r="M33" i="14"/>
  <c r="AG35" i="14"/>
  <c r="D35" i="14"/>
  <c r="AH35" i="14"/>
  <c r="E35" i="14"/>
  <c r="AG36" i="14"/>
  <c r="D36" i="14"/>
  <c r="AH36" i="14"/>
  <c r="E36" i="14"/>
  <c r="T37" i="14"/>
  <c r="CS37" i="1" s="1"/>
  <c r="V38" i="14"/>
  <c r="AS38" i="14"/>
  <c r="R39" i="14"/>
  <c r="L40" i="14"/>
  <c r="AK40" i="14"/>
  <c r="P41" i="14"/>
  <c r="CU41" i="1" s="1"/>
  <c r="K42" i="14"/>
  <c r="AI42" i="14"/>
  <c r="M43" i="14"/>
  <c r="B44" i="14"/>
  <c r="CO44" i="1" s="1"/>
  <c r="CA44" i="16" s="1"/>
  <c r="CK44" i="16" s="1"/>
  <c r="AG48" i="14"/>
  <c r="D48" i="14"/>
  <c r="AH48" i="14"/>
  <c r="E48" i="14"/>
  <c r="AB50" i="14"/>
  <c r="Q50" i="14" s="1"/>
  <c r="CT52" i="1"/>
  <c r="C53" i="14"/>
  <c r="CP53" i="1" s="1"/>
  <c r="M56" i="14"/>
  <c r="CT61" i="1"/>
  <c r="K62" i="14"/>
  <c r="AJ62" i="14"/>
  <c r="AI67" i="14"/>
  <c r="L69" i="14"/>
  <c r="K70" i="14"/>
  <c r="AI70" i="14"/>
  <c r="T71" i="14"/>
  <c r="CS71" i="1" s="1"/>
  <c r="AG72" i="14"/>
  <c r="D72" i="14"/>
  <c r="AH72" i="14"/>
  <c r="E72" i="14"/>
  <c r="AJ75" i="14"/>
  <c r="S74" i="14"/>
  <c r="AG75" i="14"/>
  <c r="D75" i="14"/>
  <c r="AH75" i="14"/>
  <c r="E75" i="14"/>
  <c r="AK75" i="14"/>
  <c r="O75" i="14"/>
  <c r="CT74" i="1"/>
  <c r="V79" i="14"/>
  <c r="E73" i="14"/>
  <c r="E41" i="14"/>
  <c r="AH57" i="14"/>
  <c r="O30" i="14"/>
  <c r="AG30" i="14"/>
  <c r="D30" i="14"/>
  <c r="AH30" i="14"/>
  <c r="E30" i="14"/>
  <c r="L30" i="14"/>
  <c r="P33" i="14"/>
  <c r="CU33" i="1" s="1"/>
  <c r="K34" i="14"/>
  <c r="AI34" i="14"/>
  <c r="K35" i="14"/>
  <c r="B36" i="14"/>
  <c r="CO36" i="1" s="1"/>
  <c r="CA36" i="16" s="1"/>
  <c r="CK36" i="16" s="1"/>
  <c r="F37" i="14"/>
  <c r="S39" i="14"/>
  <c r="O40" i="14"/>
  <c r="AR40" i="14"/>
  <c r="AO40" i="14" s="1"/>
  <c r="R41" i="14"/>
  <c r="L42" i="14"/>
  <c r="AK42" i="14"/>
  <c r="CT43" i="1"/>
  <c r="AG45" i="14"/>
  <c r="D45" i="14"/>
  <c r="C45" i="14"/>
  <c r="CP45" i="1" s="1"/>
  <c r="M47" i="14"/>
  <c r="S48" i="14"/>
  <c r="R49" i="14"/>
  <c r="P52" i="14"/>
  <c r="CU52" i="1" s="1"/>
  <c r="AG54" i="14"/>
  <c r="D54" i="14"/>
  <c r="AH54" i="14"/>
  <c r="E54" i="14"/>
  <c r="Y53" i="14"/>
  <c r="B54" i="14"/>
  <c r="CO54" i="1" s="1"/>
  <c r="CA54" i="16" s="1"/>
  <c r="CK54" i="16" s="1"/>
  <c r="CT56" i="1"/>
  <c r="R61" i="14"/>
  <c r="L62" i="14"/>
  <c r="AK62" i="14"/>
  <c r="AG66" i="14"/>
  <c r="D66" i="14"/>
  <c r="AH66" i="14"/>
  <c r="E66" i="14"/>
  <c r="AJ67" i="14"/>
  <c r="AK69" i="14"/>
  <c r="AG69" i="14"/>
  <c r="D69" i="14"/>
  <c r="M69" i="14"/>
  <c r="L70" i="14"/>
  <c r="AJ70" i="14"/>
  <c r="L71" i="14"/>
  <c r="F72" i="14"/>
  <c r="B75" i="14"/>
  <c r="CO75" i="1" s="1"/>
  <c r="CA75" i="16" s="1"/>
  <c r="CK75" i="16" s="1"/>
  <c r="Y75" i="14"/>
  <c r="E69" i="14"/>
  <c r="AH53" i="14"/>
  <c r="T30" i="14"/>
  <c r="CS30" i="1" s="1"/>
  <c r="R33" i="14"/>
  <c r="L34" i="14"/>
  <c r="AK34" i="14"/>
  <c r="AG37" i="14"/>
  <c r="D37" i="14"/>
  <c r="AG38" i="14"/>
  <c r="D38" i="14"/>
  <c r="AH38" i="14"/>
  <c r="E38" i="14"/>
  <c r="S41" i="14"/>
  <c r="O42" i="14"/>
  <c r="AR42" i="14"/>
  <c r="AM42" i="14" s="1"/>
  <c r="P43" i="14"/>
  <c r="CU43" i="1" s="1"/>
  <c r="K44" i="14"/>
  <c r="K53" i="14"/>
  <c r="AB53" i="14"/>
  <c r="Q53" i="14" s="1"/>
  <c r="V55" i="14"/>
  <c r="AG55" i="14"/>
  <c r="D55" i="14"/>
  <c r="AH55" i="14"/>
  <c r="E55" i="14"/>
  <c r="K56" i="14"/>
  <c r="AG56" i="14"/>
  <c r="D56" i="14"/>
  <c r="AH56" i="14"/>
  <c r="E56" i="14"/>
  <c r="S61" i="14"/>
  <c r="O62" i="14"/>
  <c r="AR62" i="14"/>
  <c r="AL62" i="14" s="1"/>
  <c r="O70" i="14"/>
  <c r="AR73" i="14"/>
  <c r="AO73" i="14" s="1"/>
  <c r="AG73" i="14"/>
  <c r="D73" i="14"/>
  <c r="C73" i="14"/>
  <c r="CP73" i="1" s="1"/>
  <c r="AJ73" i="14"/>
  <c r="F82" i="14"/>
  <c r="AG83" i="14"/>
  <c r="D83" i="14"/>
  <c r="AH83" i="14"/>
  <c r="E83" i="14"/>
  <c r="K83" i="14"/>
  <c r="AI83" i="14"/>
  <c r="C83" i="14"/>
  <c r="CP83" i="1" s="1"/>
  <c r="AI93" i="14"/>
  <c r="F92" i="14"/>
  <c r="T92" i="14"/>
  <c r="CS92" i="1" s="1"/>
  <c r="Y93" i="14"/>
  <c r="S92" i="14"/>
  <c r="O93" i="14"/>
  <c r="R92" i="14"/>
  <c r="P92" i="14"/>
  <c r="CU92" i="1" s="1"/>
  <c r="AG93" i="14"/>
  <c r="D93" i="14"/>
  <c r="AS93" i="14"/>
  <c r="J93" i="14" s="1"/>
  <c r="CQ93" i="1" s="1"/>
  <c r="C93" i="14"/>
  <c r="CP93" i="1" s="1"/>
  <c r="AH49" i="14"/>
  <c r="AG44" i="14"/>
  <c r="D44" i="14"/>
  <c r="AH44" i="14"/>
  <c r="E44" i="14"/>
  <c r="AG57" i="14"/>
  <c r="D57" i="14"/>
  <c r="AG70" i="14"/>
  <c r="D70" i="14"/>
  <c r="AH70" i="14"/>
  <c r="E70" i="14"/>
  <c r="S29" i="14"/>
  <c r="V30" i="14"/>
  <c r="S33" i="14"/>
  <c r="O34" i="14"/>
  <c r="AR34" i="14"/>
  <c r="AM34" i="14" s="1"/>
  <c r="P35" i="14"/>
  <c r="CU35" i="1" s="1"/>
  <c r="K36" i="14"/>
  <c r="AI36" i="14"/>
  <c r="K37" i="14"/>
  <c r="B38" i="14"/>
  <c r="CO38" i="1" s="1"/>
  <c r="CA38" i="16" s="1"/>
  <c r="CK38" i="16" s="1"/>
  <c r="F39" i="14"/>
  <c r="T41" i="14"/>
  <c r="CS41" i="1" s="1"/>
  <c r="V42" i="14"/>
  <c r="AS42" i="14"/>
  <c r="R43" i="14"/>
  <c r="L44" i="14"/>
  <c r="AI44" i="14"/>
  <c r="AG46" i="14"/>
  <c r="D46" i="14"/>
  <c r="AH46" i="14"/>
  <c r="E46" i="14"/>
  <c r="S46" i="14"/>
  <c r="AR46" i="14"/>
  <c r="AM46" i="14" s="1"/>
  <c r="P47" i="14"/>
  <c r="CU47" i="1" s="1"/>
  <c r="F48" i="14"/>
  <c r="F49" i="14"/>
  <c r="C50" i="14"/>
  <c r="CP50" i="1" s="1"/>
  <c r="P50" i="14"/>
  <c r="CU50" i="1" s="1"/>
  <c r="O52" i="14"/>
  <c r="AG52" i="14"/>
  <c r="D52" i="14"/>
  <c r="AH52" i="14"/>
  <c r="E52" i="14"/>
  <c r="AJ52" i="14"/>
  <c r="M53" i="14"/>
  <c r="K54" i="14"/>
  <c r="AI54" i="14"/>
  <c r="CT55" i="1"/>
  <c r="S56" i="14"/>
  <c r="F57" i="14"/>
  <c r="V57" i="14"/>
  <c r="T58" i="14"/>
  <c r="CS58" i="1" s="1"/>
  <c r="C59" i="14"/>
  <c r="CP59" i="1" s="1"/>
  <c r="C61" i="14"/>
  <c r="CP61" i="1" s="1"/>
  <c r="AG61" i="14"/>
  <c r="D61" i="14"/>
  <c r="T61" i="14"/>
  <c r="CS61" i="1" s="1"/>
  <c r="Y62" i="14"/>
  <c r="AS62" i="14"/>
  <c r="AG65" i="14"/>
  <c r="D65" i="14"/>
  <c r="P65" i="14"/>
  <c r="CU65" i="1" s="1"/>
  <c r="F66" i="14"/>
  <c r="W70" i="14" s="1"/>
  <c r="V66" i="14"/>
  <c r="C67" i="14"/>
  <c r="CP67" i="1" s="1"/>
  <c r="S67" i="14"/>
  <c r="O69" i="14"/>
  <c r="AJ69" i="14"/>
  <c r="T70" i="14"/>
  <c r="CS70" i="1" s="1"/>
  <c r="AR70" i="14"/>
  <c r="AN70" i="14" s="1"/>
  <c r="Y71" i="14"/>
  <c r="M72" i="14"/>
  <c r="AG74" i="14"/>
  <c r="D74" i="14"/>
  <c r="AH74" i="14"/>
  <c r="E74" i="14"/>
  <c r="AK73" i="14"/>
  <c r="R74" i="14"/>
  <c r="AI75" i="14"/>
  <c r="P82" i="14"/>
  <c r="CU82" i="1" s="1"/>
  <c r="E93" i="14"/>
  <c r="E61" i="14"/>
  <c r="AH45" i="14"/>
  <c r="AG53" i="14"/>
  <c r="D53" i="14"/>
  <c r="T29" i="14"/>
  <c r="CS29" i="1" s="1"/>
  <c r="Y30" i="14"/>
  <c r="T33" i="14"/>
  <c r="CS33" i="1" s="1"/>
  <c r="V34" i="14"/>
  <c r="AS34" i="14"/>
  <c r="R35" i="14"/>
  <c r="L36" i="14"/>
  <c r="AK36" i="14"/>
  <c r="M37" i="14"/>
  <c r="AG39" i="14"/>
  <c r="D39" i="14"/>
  <c r="AH39" i="14"/>
  <c r="E39" i="14"/>
  <c r="AG40" i="14"/>
  <c r="D40" i="14"/>
  <c r="AH40" i="14"/>
  <c r="E40" i="14"/>
  <c r="Y42" i="14"/>
  <c r="S43" i="14"/>
  <c r="CT44" i="1"/>
  <c r="AK44" i="14"/>
  <c r="S47" i="14"/>
  <c r="AG49" i="14"/>
  <c r="D49" i="14"/>
  <c r="AS50" i="14"/>
  <c r="AG50" i="14"/>
  <c r="D50" i="14"/>
  <c r="AH50" i="14"/>
  <c r="E50" i="14"/>
  <c r="AB49" i="14"/>
  <c r="Q49" i="14" s="1"/>
  <c r="AJ50" i="14"/>
  <c r="CT53" i="1"/>
  <c r="L54" i="14"/>
  <c r="AJ54" i="14"/>
  <c r="V56" i="14"/>
  <c r="AK58" i="14"/>
  <c r="AG58" i="14"/>
  <c r="D58" i="14"/>
  <c r="AH58" i="14"/>
  <c r="E58" i="14"/>
  <c r="Y57" i="14"/>
  <c r="V58" i="14"/>
  <c r="AS60" i="14"/>
  <c r="AG60" i="14"/>
  <c r="D60" i="14"/>
  <c r="AH60" i="14"/>
  <c r="E60" i="14"/>
  <c r="AB62" i="14"/>
  <c r="Q62" i="14" s="1"/>
  <c r="S65" i="14"/>
  <c r="AG67" i="14"/>
  <c r="D67" i="14"/>
  <c r="AH67" i="14"/>
  <c r="E67" i="14"/>
  <c r="AB67" i="14"/>
  <c r="Q67" i="14" s="1"/>
  <c r="AS67" i="14"/>
  <c r="P68" i="14"/>
  <c r="CU68" i="1" s="1"/>
  <c r="R69" i="14"/>
  <c r="Y70" i="14"/>
  <c r="AS70" i="14"/>
  <c r="CT72" i="1"/>
  <c r="K73" i="14"/>
  <c r="AS73" i="14"/>
  <c r="T74" i="14"/>
  <c r="CS74" i="1" s="1"/>
  <c r="K75" i="14"/>
  <c r="AR79" i="14"/>
  <c r="AN79" i="14" s="1"/>
  <c r="O79" i="14"/>
  <c r="AG79" i="14"/>
  <c r="D79" i="14"/>
  <c r="AH79" i="14"/>
  <c r="E79" i="14"/>
  <c r="AI79" i="14"/>
  <c r="C79" i="14"/>
  <c r="CP79" i="1" s="1"/>
  <c r="S78" i="14"/>
  <c r="AB79" i="14"/>
  <c r="Q79" i="14" s="1"/>
  <c r="P78" i="14"/>
  <c r="CU78" i="1" s="1"/>
  <c r="B79" i="14"/>
  <c r="CO79" i="1" s="1"/>
  <c r="CA79" i="16" s="1"/>
  <c r="CK79" i="16" s="1"/>
  <c r="E57" i="14"/>
  <c r="AH73" i="14"/>
  <c r="AG43" i="14"/>
  <c r="D43" i="14"/>
  <c r="AH43" i="14"/>
  <c r="E43" i="14"/>
  <c r="Y44" i="14"/>
  <c r="O57" i="14"/>
  <c r="AG63" i="14"/>
  <c r="D63" i="14"/>
  <c r="AH63" i="14"/>
  <c r="E63" i="14"/>
  <c r="AG71" i="14"/>
  <c r="D71" i="14"/>
  <c r="AH71" i="14"/>
  <c r="E71" i="14"/>
  <c r="AG32" i="14"/>
  <c r="D32" i="14"/>
  <c r="AH32" i="14"/>
  <c r="E32" i="14"/>
  <c r="B32" i="14"/>
  <c r="CO32" i="1" s="1"/>
  <c r="CA32" i="16" s="1"/>
  <c r="CK32" i="16" s="1"/>
  <c r="F33" i="14"/>
  <c r="S35" i="14"/>
  <c r="O36" i="14"/>
  <c r="AR36" i="14"/>
  <c r="AM36" i="14" s="1"/>
  <c r="P37" i="14"/>
  <c r="CU37" i="1" s="1"/>
  <c r="K38" i="14"/>
  <c r="AI38" i="14"/>
  <c r="K39" i="14"/>
  <c r="B40" i="14"/>
  <c r="CO40" i="1" s="1"/>
  <c r="CA40" i="16" s="1"/>
  <c r="CK40" i="16" s="1"/>
  <c r="F41" i="14"/>
  <c r="T43" i="14"/>
  <c r="CS43" i="1" s="1"/>
  <c r="O44" i="14"/>
  <c r="AR44" i="14"/>
  <c r="AM44" i="14" s="1"/>
  <c r="CT45" i="1"/>
  <c r="Y46" i="14"/>
  <c r="T47" i="14"/>
  <c r="CS47" i="1" s="1"/>
  <c r="K48" i="14"/>
  <c r="AJ48" i="14"/>
  <c r="M49" i="14"/>
  <c r="AG51" i="14"/>
  <c r="D51" i="14"/>
  <c r="AH51" i="14"/>
  <c r="E51" i="14"/>
  <c r="S50" i="14"/>
  <c r="AK50" i="14"/>
  <c r="L51" i="14"/>
  <c r="C52" i="14"/>
  <c r="CP52" i="1" s="1"/>
  <c r="O53" i="14"/>
  <c r="O54" i="14"/>
  <c r="AK54" i="14"/>
  <c r="K57" i="14"/>
  <c r="AB57" i="14"/>
  <c r="Q57" i="14" s="1"/>
  <c r="AG59" i="14"/>
  <c r="D59" i="14"/>
  <c r="AH59" i="14"/>
  <c r="E59" i="14"/>
  <c r="Y58" i="14"/>
  <c r="K59" i="14"/>
  <c r="AJ59" i="14"/>
  <c r="T64" i="14"/>
  <c r="CS64" i="1" s="1"/>
  <c r="V65" i="14"/>
  <c r="K66" i="14"/>
  <c r="AG68" i="14"/>
  <c r="D68" i="14"/>
  <c r="AH68" i="14"/>
  <c r="E68" i="14"/>
  <c r="R68" i="14"/>
  <c r="B69" i="14"/>
  <c r="CO69" i="1" s="1"/>
  <c r="CA69" i="16" s="1"/>
  <c r="CK69" i="16" s="1"/>
  <c r="S69" i="14"/>
  <c r="AB70" i="14"/>
  <c r="Q70" i="14" s="1"/>
  <c r="P72" i="14"/>
  <c r="CU72" i="1" s="1"/>
  <c r="S73" i="14"/>
  <c r="Y74" i="14"/>
  <c r="L75" i="14"/>
  <c r="CT78" i="1"/>
  <c r="AG80" i="14"/>
  <c r="D80" i="14"/>
  <c r="AH80" i="14"/>
  <c r="E80" i="14"/>
  <c r="V80" i="14"/>
  <c r="AG86" i="14"/>
  <c r="D86" i="14"/>
  <c r="AR86" i="14"/>
  <c r="AN86" i="14" s="1"/>
  <c r="Y86" i="14"/>
  <c r="M85" i="14"/>
  <c r="AH86" i="14"/>
  <c r="E86" i="14"/>
  <c r="AK86" i="14"/>
  <c r="O86" i="14"/>
  <c r="AI86" i="14"/>
  <c r="K86" i="14"/>
  <c r="T85" i="14"/>
  <c r="CS85" i="1" s="1"/>
  <c r="S85" i="14"/>
  <c r="B86" i="14"/>
  <c r="CO86" i="1" s="1"/>
  <c r="CA86" i="16" s="1"/>
  <c r="CK86" i="16" s="1"/>
  <c r="P85" i="14"/>
  <c r="CU85" i="1" s="1"/>
  <c r="AR93" i="14"/>
  <c r="AM93" i="14" s="1"/>
  <c r="E53" i="14"/>
  <c r="AH69" i="14"/>
  <c r="AH37" i="14"/>
  <c r="AG31" i="14"/>
  <c r="D31" i="14"/>
  <c r="AH31" i="14"/>
  <c r="E31" i="14"/>
  <c r="AG47" i="14"/>
  <c r="D47" i="14"/>
  <c r="AH47" i="14"/>
  <c r="E47" i="14"/>
  <c r="B53" i="14"/>
  <c r="CO53" i="1" s="1"/>
  <c r="CA53" i="16" s="1"/>
  <c r="CK53" i="16" s="1"/>
  <c r="B71" i="14"/>
  <c r="CO71" i="1" s="1"/>
  <c r="CA71" i="16" s="1"/>
  <c r="CK71" i="16" s="1"/>
  <c r="AG33" i="14"/>
  <c r="D33" i="14"/>
  <c r="AG34" i="14"/>
  <c r="D34" i="14"/>
  <c r="AH34" i="14"/>
  <c r="E34" i="14"/>
  <c r="R37" i="14"/>
  <c r="L38" i="14"/>
  <c r="AK38" i="14"/>
  <c r="AB41" i="14"/>
  <c r="Q41" i="14" s="1"/>
  <c r="AG41" i="14"/>
  <c r="D41" i="14"/>
  <c r="AG42" i="14"/>
  <c r="D42" i="14"/>
  <c r="AH42" i="14"/>
  <c r="E42" i="14"/>
  <c r="B42" i="14"/>
  <c r="CO42" i="1" s="1"/>
  <c r="CA42" i="16" s="1"/>
  <c r="CK42" i="16" s="1"/>
  <c r="F43" i="14"/>
  <c r="V44" i="14"/>
  <c r="AS44" i="14"/>
  <c r="F52" i="14"/>
  <c r="AK53" i="14"/>
  <c r="S54" i="14"/>
  <c r="C56" i="14"/>
  <c r="CP56" i="1" s="1"/>
  <c r="AG62" i="14"/>
  <c r="D62" i="14"/>
  <c r="AH62" i="14"/>
  <c r="E62" i="14"/>
  <c r="B62" i="14"/>
  <c r="CO62" i="1" s="1"/>
  <c r="CA62" i="16" s="1"/>
  <c r="CK62" i="16" s="1"/>
  <c r="B63" i="14"/>
  <c r="CO63" i="1" s="1"/>
  <c r="CA63" i="16" s="1"/>
  <c r="CK63" i="16" s="1"/>
  <c r="T69" i="14"/>
  <c r="CS69" i="1" s="1"/>
  <c r="B70" i="14"/>
  <c r="CO70" i="1" s="1"/>
  <c r="CA70" i="16" s="1"/>
  <c r="CK70" i="16" s="1"/>
  <c r="AR71" i="14"/>
  <c r="AL71" i="14" s="1"/>
  <c r="T72" i="14"/>
  <c r="CS72" i="1" s="1"/>
  <c r="AB73" i="14"/>
  <c r="Q73" i="14" s="1"/>
  <c r="E49" i="14"/>
  <c r="AH33" i="14"/>
  <c r="AB76" i="14"/>
  <c r="Q76" i="14" s="1"/>
  <c r="CT81" i="1"/>
  <c r="L82" i="14"/>
  <c r="O84" i="14"/>
  <c r="AS84" i="14"/>
  <c r="F88" i="14"/>
  <c r="F90" i="14"/>
  <c r="AR90" i="14"/>
  <c r="AL90" i="14" s="1"/>
  <c r="M91" i="14"/>
  <c r="K92" i="14"/>
  <c r="T94" i="14"/>
  <c r="CS94" i="1" s="1"/>
  <c r="AB95" i="14"/>
  <c r="Q95" i="14" s="1"/>
  <c r="AR96" i="14"/>
  <c r="AO96" i="14" s="1"/>
  <c r="O97" i="14"/>
  <c r="AK97" i="14"/>
  <c r="AI98" i="14"/>
  <c r="Y99" i="14"/>
  <c r="V100" i="14"/>
  <c r="B101" i="14"/>
  <c r="CO101" i="1" s="1"/>
  <c r="CA101" i="16" s="1"/>
  <c r="CK101" i="16" s="1"/>
  <c r="Y101" i="14"/>
  <c r="R102" i="14"/>
  <c r="R103" i="14"/>
  <c r="F104" i="14"/>
  <c r="L105" i="14"/>
  <c r="AK105" i="14"/>
  <c r="M108" i="14"/>
  <c r="O109" i="14"/>
  <c r="AK109" i="14"/>
  <c r="D109" i="14"/>
  <c r="D105" i="14"/>
  <c r="D101" i="14"/>
  <c r="D97" i="14"/>
  <c r="BA98" i="14" s="1"/>
  <c r="D89" i="14"/>
  <c r="D85" i="14"/>
  <c r="D81" i="14"/>
  <c r="D77" i="14"/>
  <c r="AG109" i="14"/>
  <c r="AG105" i="14"/>
  <c r="AG101" i="14"/>
  <c r="AG97" i="14"/>
  <c r="AG89" i="14"/>
  <c r="AG85" i="14"/>
  <c r="AG81" i="14"/>
  <c r="K89" i="14"/>
  <c r="F96" i="14"/>
  <c r="P97" i="14"/>
  <c r="CU97" i="1" s="1"/>
  <c r="AR97" i="14"/>
  <c r="AM97" i="14" s="1"/>
  <c r="K100" i="14"/>
  <c r="Y100" i="14"/>
  <c r="C101" i="14"/>
  <c r="CP101" i="1" s="1"/>
  <c r="T102" i="14"/>
  <c r="CS102" i="1" s="1"/>
  <c r="S103" i="14"/>
  <c r="AR104" i="14"/>
  <c r="AL104" i="14" s="1"/>
  <c r="M105" i="14"/>
  <c r="AR105" i="14"/>
  <c r="AO105" i="14" s="1"/>
  <c r="AK107" i="14"/>
  <c r="CT108" i="1"/>
  <c r="Y109" i="14"/>
  <c r="AR109" i="14"/>
  <c r="AL109" i="14" s="1"/>
  <c r="E108" i="14"/>
  <c r="E104" i="14"/>
  <c r="E100" i="14"/>
  <c r="E96" i="14"/>
  <c r="E92" i="14"/>
  <c r="E88" i="14"/>
  <c r="E84" i="14"/>
  <c r="E76" i="14"/>
  <c r="AH108" i="14"/>
  <c r="AH104" i="14"/>
  <c r="AH100" i="14"/>
  <c r="AH96" i="14"/>
  <c r="AH92" i="14"/>
  <c r="AH88" i="14"/>
  <c r="AH84" i="14"/>
  <c r="AH76" i="14"/>
  <c r="AI76" i="14"/>
  <c r="Y84" i="14"/>
  <c r="M88" i="14"/>
  <c r="L89" i="14"/>
  <c r="AI89" i="14"/>
  <c r="CT90" i="1"/>
  <c r="O91" i="14"/>
  <c r="AJ92" i="14"/>
  <c r="AI95" i="14"/>
  <c r="S97" i="14"/>
  <c r="AS97" i="14"/>
  <c r="AI99" i="14"/>
  <c r="L100" i="14"/>
  <c r="B102" i="14"/>
  <c r="CO102" i="1" s="1"/>
  <c r="CA102" i="16" s="1"/>
  <c r="CK102" i="16" s="1"/>
  <c r="Y103" i="14"/>
  <c r="L104" i="14"/>
  <c r="O105" i="14"/>
  <c r="AS105" i="14"/>
  <c r="P108" i="14"/>
  <c r="CU108" i="1" s="1"/>
  <c r="B109" i="14"/>
  <c r="CO109" i="1" s="1"/>
  <c r="CA109" i="16" s="1"/>
  <c r="CK109" i="16" s="1"/>
  <c r="AB109" i="14"/>
  <c r="Q109" i="14" s="1"/>
  <c r="AS109" i="14"/>
  <c r="D108" i="14"/>
  <c r="D104" i="14"/>
  <c r="D100" i="14"/>
  <c r="D96" i="14"/>
  <c r="D92" i="14"/>
  <c r="D88" i="14"/>
  <c r="D84" i="14"/>
  <c r="D76" i="14"/>
  <c r="AG108" i="14"/>
  <c r="AG104" i="14"/>
  <c r="AG100" i="14"/>
  <c r="AG92" i="14"/>
  <c r="AG84" i="14"/>
  <c r="CT88" i="1"/>
  <c r="AJ89" i="14"/>
  <c r="AJ95" i="14"/>
  <c r="AJ99" i="14"/>
  <c r="AJ100" i="14"/>
  <c r="F102" i="14"/>
  <c r="K107" i="14"/>
  <c r="E107" i="14"/>
  <c r="E103" i="14"/>
  <c r="E99" i="14"/>
  <c r="E95" i="14"/>
  <c r="E91" i="14"/>
  <c r="E87" i="14"/>
  <c r="AH107" i="14"/>
  <c r="AH103" i="14"/>
  <c r="AH99" i="14"/>
  <c r="AH95" i="14"/>
  <c r="AH91" i="14"/>
  <c r="AH87" i="14"/>
  <c r="AK89" i="14"/>
  <c r="P90" i="14"/>
  <c r="CU90" i="1" s="1"/>
  <c r="B91" i="14"/>
  <c r="CO91" i="1" s="1"/>
  <c r="CA91" i="16" s="1"/>
  <c r="CK91" i="16" s="1"/>
  <c r="K99" i="14"/>
  <c r="AK103" i="14"/>
  <c r="D107" i="14"/>
  <c r="D103" i="14"/>
  <c r="D99" i="14"/>
  <c r="D95" i="14"/>
  <c r="D91" i="14"/>
  <c r="D87" i="14"/>
  <c r="AG107" i="14"/>
  <c r="AG103" i="14"/>
  <c r="AG95" i="14"/>
  <c r="AG91" i="14"/>
  <c r="P88" i="14"/>
  <c r="CU88" i="1" s="1"/>
  <c r="AS89" i="14"/>
  <c r="R90" i="14"/>
  <c r="C91" i="14"/>
  <c r="CP91" i="1" s="1"/>
  <c r="O107" i="14"/>
  <c r="E106" i="14"/>
  <c r="E102" i="14"/>
  <c r="E98" i="14"/>
  <c r="E94" i="14"/>
  <c r="E90" i="14"/>
  <c r="E82" i="14"/>
  <c r="E78" i="14"/>
  <c r="AH106" i="14"/>
  <c r="AH102" i="14"/>
  <c r="AH98" i="14"/>
  <c r="AH94" i="14"/>
  <c r="AH90" i="14"/>
  <c r="AH82" i="14"/>
  <c r="AH78" i="14"/>
  <c r="L78" i="14"/>
  <c r="AJ78" i="14"/>
  <c r="S83" i="14"/>
  <c r="AI84" i="14"/>
  <c r="S88" i="14"/>
  <c r="B89" i="14"/>
  <c r="CO89" i="1" s="1"/>
  <c r="CA89" i="16" s="1"/>
  <c r="CK89" i="16" s="1"/>
  <c r="AB89" i="14"/>
  <c r="Q89" i="14" s="1"/>
  <c r="AB90" i="14"/>
  <c r="Q90" i="14" s="1"/>
  <c r="R94" i="14"/>
  <c r="O95" i="14"/>
  <c r="AS95" i="14"/>
  <c r="S96" i="14"/>
  <c r="K97" i="14"/>
  <c r="L98" i="14"/>
  <c r="R99" i="14"/>
  <c r="B100" i="14"/>
  <c r="CO100" i="1" s="1"/>
  <c r="CA100" i="16" s="1"/>
  <c r="CK100" i="16" s="1"/>
  <c r="O101" i="14"/>
  <c r="AR101" i="14"/>
  <c r="AN101" i="14" s="1"/>
  <c r="CT102" i="1"/>
  <c r="K103" i="14"/>
  <c r="CT106" i="1"/>
  <c r="L109" i="14"/>
  <c r="AI109" i="14"/>
  <c r="D106" i="14"/>
  <c r="D102" i="14"/>
  <c r="D98" i="14"/>
  <c r="D94" i="14"/>
  <c r="D90" i="14"/>
  <c r="D82" i="14"/>
  <c r="D78" i="14"/>
  <c r="AG102" i="14"/>
  <c r="AG98" i="14"/>
  <c r="AG82" i="14"/>
  <c r="T34" i="13"/>
  <c r="CJ34" i="1" s="1"/>
  <c r="AI35" i="13"/>
  <c r="O40" i="13"/>
  <c r="R51" i="13"/>
  <c r="S52" i="13"/>
  <c r="S55" i="13"/>
  <c r="AS56" i="13"/>
  <c r="AJ58" i="13"/>
  <c r="AJ71" i="13"/>
  <c r="AJ75" i="13"/>
  <c r="C85" i="13"/>
  <c r="CG85" i="1" s="1"/>
  <c r="AS87" i="13"/>
  <c r="P94" i="13"/>
  <c r="CL94" i="1" s="1"/>
  <c r="AK96" i="13"/>
  <c r="AH101" i="13"/>
  <c r="S103" i="13"/>
  <c r="S107" i="13"/>
  <c r="AG34" i="13"/>
  <c r="AR35" i="13"/>
  <c r="AO35" i="13" s="1"/>
  <c r="B61" i="13"/>
  <c r="CF61" i="1" s="1"/>
  <c r="BZ61" i="16" s="1"/>
  <c r="CJ61" i="16" s="1"/>
  <c r="B105" i="13"/>
  <c r="CF105" i="1" s="1"/>
  <c r="BZ105" i="16" s="1"/>
  <c r="CJ105" i="16" s="1"/>
  <c r="M106" i="13"/>
  <c r="O31" i="13"/>
  <c r="AK34" i="13"/>
  <c r="AG40" i="13"/>
  <c r="AH43" i="13"/>
  <c r="T51" i="13"/>
  <c r="CJ51" i="1" s="1"/>
  <c r="AJ68" i="13"/>
  <c r="S70" i="13"/>
  <c r="C80" i="13"/>
  <c r="CG80" i="1" s="1"/>
  <c r="M83" i="13"/>
  <c r="AI106" i="13"/>
  <c r="Y31" i="13"/>
  <c r="Y38" i="13"/>
  <c r="AS39" i="13"/>
  <c r="L42" i="13"/>
  <c r="AI43" i="13"/>
  <c r="AJ45" i="13"/>
  <c r="O60" i="13"/>
  <c r="AS68" i="13"/>
  <c r="T70" i="13"/>
  <c r="CJ70" i="1" s="1"/>
  <c r="L74" i="13"/>
  <c r="F88" i="13"/>
  <c r="Y105" i="13"/>
  <c r="AS106" i="13"/>
  <c r="AR31" i="13"/>
  <c r="AO31" i="13" s="1"/>
  <c r="M42" i="13"/>
  <c r="AK43" i="13"/>
  <c r="AR52" i="13"/>
  <c r="AN52" i="13" s="1"/>
  <c r="O56" i="13"/>
  <c r="M57" i="13"/>
  <c r="P59" i="13"/>
  <c r="CL59" i="1" s="1"/>
  <c r="S60" i="13"/>
  <c r="AI80" i="13"/>
  <c r="T95" i="13"/>
  <c r="CJ95" i="1" s="1"/>
  <c r="AS102" i="13"/>
  <c r="CK104" i="1"/>
  <c r="S30" i="13"/>
  <c r="B34" i="13"/>
  <c r="CF34" i="1" s="1"/>
  <c r="BZ34" i="16" s="1"/>
  <c r="CJ34" i="16" s="1"/>
  <c r="T42" i="13"/>
  <c r="CJ42" i="1" s="1"/>
  <c r="C52" i="13"/>
  <c r="CG52" i="1" s="1"/>
  <c r="T60" i="13"/>
  <c r="CJ60" i="1" s="1"/>
  <c r="AJ80" i="13"/>
  <c r="V82" i="13"/>
  <c r="O104" i="13"/>
  <c r="AR105" i="13"/>
  <c r="AL105" i="13" s="1"/>
  <c r="O108" i="13"/>
  <c r="T30" i="13"/>
  <c r="CJ30" i="1" s="1"/>
  <c r="O35" i="13"/>
  <c r="T79" i="13"/>
  <c r="CJ79" i="1" s="1"/>
  <c r="L91" i="13"/>
  <c r="P108" i="13"/>
  <c r="CL108" i="1" s="1"/>
  <c r="AC47" i="11"/>
  <c r="AD47" i="11"/>
  <c r="AE47" i="11"/>
  <c r="AF47" i="11"/>
  <c r="AC98" i="11"/>
  <c r="AE98" i="11"/>
  <c r="AD98" i="11"/>
  <c r="AF98" i="11"/>
  <c r="AC32" i="11"/>
  <c r="AD32" i="11"/>
  <c r="AE32" i="11"/>
  <c r="AF32" i="11"/>
  <c r="AC50" i="11"/>
  <c r="AE50" i="11"/>
  <c r="AD50" i="11"/>
  <c r="AF50" i="11"/>
  <c r="AR55" i="11"/>
  <c r="AM55" i="11" s="1"/>
  <c r="AC55" i="11"/>
  <c r="AD55" i="11"/>
  <c r="AE55" i="11"/>
  <c r="AF55" i="11"/>
  <c r="AF63" i="11"/>
  <c r="AC63" i="11"/>
  <c r="AD63" i="11"/>
  <c r="AE63" i="11"/>
  <c r="AC65" i="11"/>
  <c r="AD65" i="11"/>
  <c r="AF65" i="11"/>
  <c r="AE65" i="11"/>
  <c r="S66" i="11"/>
  <c r="AC67" i="11"/>
  <c r="AD67" i="11"/>
  <c r="AE67" i="11"/>
  <c r="AF67" i="11"/>
  <c r="AI69" i="11"/>
  <c r="AF69" i="11"/>
  <c r="AC69" i="11"/>
  <c r="AD69" i="11"/>
  <c r="AE69" i="11"/>
  <c r="AC71" i="11"/>
  <c r="AF71" i="11"/>
  <c r="AD71" i="11"/>
  <c r="AE71" i="11"/>
  <c r="AC81" i="11"/>
  <c r="AD81" i="11"/>
  <c r="AE81" i="11"/>
  <c r="AF81" i="11"/>
  <c r="L93" i="11"/>
  <c r="AC93" i="11"/>
  <c r="AF93" i="11"/>
  <c r="AD93" i="11"/>
  <c r="AE93" i="11"/>
  <c r="D106" i="11"/>
  <c r="AC106" i="11"/>
  <c r="AE106" i="11"/>
  <c r="AD106" i="11"/>
  <c r="AF106" i="11"/>
  <c r="D88" i="11"/>
  <c r="AC88" i="11"/>
  <c r="AD88" i="11"/>
  <c r="AE88" i="11"/>
  <c r="AF88" i="11"/>
  <c r="AC103" i="11"/>
  <c r="AD103" i="11"/>
  <c r="AF103" i="11"/>
  <c r="AE103" i="11"/>
  <c r="AC35" i="11"/>
  <c r="AD35" i="11"/>
  <c r="AE35" i="11"/>
  <c r="AF35" i="11"/>
  <c r="C40" i="11"/>
  <c r="BO40" i="1" s="1"/>
  <c r="AC40" i="11"/>
  <c r="AE40" i="11"/>
  <c r="AD40" i="11"/>
  <c r="AF40" i="11"/>
  <c r="L45" i="11"/>
  <c r="AC45" i="11"/>
  <c r="AD45" i="11"/>
  <c r="AE45" i="11"/>
  <c r="AF45" i="11"/>
  <c r="AC58" i="11"/>
  <c r="AE58" i="11"/>
  <c r="AD58" i="11"/>
  <c r="AF58" i="11"/>
  <c r="AC74" i="11"/>
  <c r="AE74" i="11"/>
  <c r="AD74" i="11"/>
  <c r="AF74" i="11"/>
  <c r="AR79" i="11"/>
  <c r="AO79" i="11" s="1"/>
  <c r="AC79" i="11"/>
  <c r="AF79" i="11"/>
  <c r="AD79" i="11"/>
  <c r="AE79" i="11"/>
  <c r="AC84" i="11"/>
  <c r="AD84" i="11"/>
  <c r="AE84" i="11"/>
  <c r="AF84" i="11"/>
  <c r="AC86" i="11"/>
  <c r="AE86" i="11"/>
  <c r="AD86" i="11"/>
  <c r="AF86" i="11"/>
  <c r="AJ96" i="11"/>
  <c r="AC96" i="11"/>
  <c r="AD96" i="11"/>
  <c r="AE96" i="11"/>
  <c r="AF96" i="11"/>
  <c r="AS101" i="11"/>
  <c r="AF101" i="11"/>
  <c r="AC101" i="11"/>
  <c r="AD101" i="11"/>
  <c r="AE101" i="11"/>
  <c r="AC109" i="11"/>
  <c r="AD109" i="11"/>
  <c r="AE109" i="11"/>
  <c r="AF109" i="11"/>
  <c r="AI76" i="11"/>
  <c r="AC76" i="11"/>
  <c r="AD76" i="11"/>
  <c r="AE76" i="11"/>
  <c r="AF76" i="11"/>
  <c r="AC30" i="11"/>
  <c r="AE30" i="11"/>
  <c r="AD30" i="11"/>
  <c r="AF30" i="11"/>
  <c r="C38" i="11"/>
  <c r="BO38" i="1" s="1"/>
  <c r="AC38" i="11"/>
  <c r="AD38" i="11"/>
  <c r="AE38" i="11"/>
  <c r="AF38" i="11"/>
  <c r="M47" i="11"/>
  <c r="AC48" i="11"/>
  <c r="AD48" i="11"/>
  <c r="AE48" i="11"/>
  <c r="AF48" i="11"/>
  <c r="V53" i="11"/>
  <c r="AF53" i="11"/>
  <c r="AC53" i="11"/>
  <c r="AD53" i="11"/>
  <c r="AE53" i="11"/>
  <c r="AC61" i="11"/>
  <c r="AF61" i="11"/>
  <c r="AD61" i="11"/>
  <c r="AE61" i="11"/>
  <c r="AF77" i="11"/>
  <c r="AC77" i="11"/>
  <c r="AD77" i="11"/>
  <c r="AE77" i="11"/>
  <c r="C88" i="11"/>
  <c r="BO88" i="1" s="1"/>
  <c r="AF91" i="11"/>
  <c r="AC91" i="11"/>
  <c r="AD91" i="11"/>
  <c r="AE91" i="11"/>
  <c r="AI99" i="11"/>
  <c r="AC99" i="11"/>
  <c r="AF99" i="11"/>
  <c r="AD99" i="11"/>
  <c r="AE99" i="11"/>
  <c r="AK104" i="11"/>
  <c r="AC104" i="11"/>
  <c r="AD104" i="11"/>
  <c r="AE104" i="11"/>
  <c r="AF104" i="11"/>
  <c r="AS33" i="11"/>
  <c r="AC33" i="11"/>
  <c r="AD33" i="11"/>
  <c r="AE33" i="11"/>
  <c r="AF33" i="11"/>
  <c r="AC43" i="11"/>
  <c r="AD43" i="11"/>
  <c r="AE43" i="11"/>
  <c r="AF43" i="11"/>
  <c r="AI51" i="11"/>
  <c r="AC51" i="11"/>
  <c r="AD51" i="11"/>
  <c r="AF51" i="11"/>
  <c r="AE51" i="11"/>
  <c r="AK56" i="11"/>
  <c r="AC56" i="11"/>
  <c r="AD56" i="11"/>
  <c r="AE56" i="11"/>
  <c r="AF56" i="11"/>
  <c r="L68" i="11"/>
  <c r="AC68" i="11"/>
  <c r="AD68" i="11"/>
  <c r="AF68" i="11"/>
  <c r="AE68" i="11"/>
  <c r="AC72" i="11"/>
  <c r="AD72" i="11"/>
  <c r="AE72" i="11"/>
  <c r="AF72" i="11"/>
  <c r="O76" i="11"/>
  <c r="AC82" i="11"/>
  <c r="AE82" i="11"/>
  <c r="AD82" i="11"/>
  <c r="AF82" i="11"/>
  <c r="D89" i="11"/>
  <c r="AC89" i="11"/>
  <c r="AD89" i="11"/>
  <c r="AE89" i="11"/>
  <c r="AF89" i="11"/>
  <c r="AC94" i="11"/>
  <c r="AE94" i="11"/>
  <c r="AD94" i="11"/>
  <c r="AF94" i="11"/>
  <c r="M98" i="11"/>
  <c r="D107" i="11"/>
  <c r="AF107" i="11"/>
  <c r="AC107" i="11"/>
  <c r="AD107" i="11"/>
  <c r="AE107" i="11"/>
  <c r="AI36" i="11"/>
  <c r="AC36" i="11"/>
  <c r="AE36" i="11"/>
  <c r="AD36" i="11"/>
  <c r="AF36" i="11"/>
  <c r="AC41" i="11"/>
  <c r="AD41" i="11"/>
  <c r="AE41" i="11"/>
  <c r="AF41" i="11"/>
  <c r="AC46" i="11"/>
  <c r="AE46" i="11"/>
  <c r="AD46" i="11"/>
  <c r="AF46" i="11"/>
  <c r="AR59" i="11"/>
  <c r="AL59" i="11" s="1"/>
  <c r="AC59" i="11"/>
  <c r="AD59" i="11"/>
  <c r="AE59" i="11"/>
  <c r="AF59" i="11"/>
  <c r="AH64" i="11"/>
  <c r="AC64" i="11"/>
  <c r="AD64" i="11"/>
  <c r="AE64" i="11"/>
  <c r="AF64" i="11"/>
  <c r="P67" i="11"/>
  <c r="BT67" i="1" s="1"/>
  <c r="AC70" i="11"/>
  <c r="AE70" i="11"/>
  <c r="AD70" i="11"/>
  <c r="AF70" i="11"/>
  <c r="D75" i="11"/>
  <c r="AC75" i="11"/>
  <c r="AD75" i="11"/>
  <c r="AF75" i="11"/>
  <c r="AE75" i="11"/>
  <c r="AC80" i="11"/>
  <c r="AD80" i="11"/>
  <c r="AE80" i="11"/>
  <c r="AF80" i="11"/>
  <c r="D87" i="11"/>
  <c r="AC87" i="11"/>
  <c r="AF87" i="11"/>
  <c r="AD87" i="11"/>
  <c r="AE87" i="11"/>
  <c r="K88" i="11"/>
  <c r="AH97" i="11"/>
  <c r="AC97" i="11"/>
  <c r="AD97" i="11"/>
  <c r="AE97" i="11"/>
  <c r="AF97" i="11"/>
  <c r="AC102" i="11"/>
  <c r="AE102" i="11"/>
  <c r="AD102" i="11"/>
  <c r="AF102" i="11"/>
  <c r="AC37" i="11"/>
  <c r="AD37" i="11"/>
  <c r="AE37" i="11"/>
  <c r="AF37" i="11"/>
  <c r="AC31" i="11"/>
  <c r="AD31" i="11"/>
  <c r="AE31" i="11"/>
  <c r="AF31" i="11"/>
  <c r="AC49" i="11"/>
  <c r="AF49" i="11"/>
  <c r="AD49" i="11"/>
  <c r="AE49" i="11"/>
  <c r="AC54" i="11"/>
  <c r="AE54" i="11"/>
  <c r="AD54" i="11"/>
  <c r="AF54" i="11"/>
  <c r="F61" i="11"/>
  <c r="AC62" i="11"/>
  <c r="AE62" i="11"/>
  <c r="AD62" i="11"/>
  <c r="AF62" i="11"/>
  <c r="BS63" i="1"/>
  <c r="AC66" i="11"/>
  <c r="AD66" i="11"/>
  <c r="AF66" i="11"/>
  <c r="AE66" i="11"/>
  <c r="R67" i="11"/>
  <c r="L69" i="11"/>
  <c r="AS79" i="11"/>
  <c r="AG85" i="11"/>
  <c r="AF85" i="11"/>
  <c r="AC85" i="11"/>
  <c r="AD85" i="11"/>
  <c r="AE85" i="11"/>
  <c r="AJ92" i="11"/>
  <c r="AC92" i="11"/>
  <c r="AD92" i="11"/>
  <c r="AE92" i="11"/>
  <c r="AF92" i="11"/>
  <c r="AR105" i="11"/>
  <c r="AL105" i="11" s="1"/>
  <c r="AC105" i="11"/>
  <c r="AF105" i="11"/>
  <c r="AD105" i="11"/>
  <c r="AE105" i="11"/>
  <c r="C42" i="11"/>
  <c r="BO42" i="1" s="1"/>
  <c r="AC42" i="11"/>
  <c r="AD42" i="11"/>
  <c r="AE42" i="11"/>
  <c r="AF42" i="11"/>
  <c r="K60" i="11"/>
  <c r="AC60" i="11"/>
  <c r="AD60" i="11"/>
  <c r="AE60" i="11"/>
  <c r="AF60" i="11"/>
  <c r="AC90" i="11"/>
  <c r="AE90" i="11"/>
  <c r="AD90" i="11"/>
  <c r="AF90" i="11"/>
  <c r="AC34" i="11"/>
  <c r="AD34" i="11"/>
  <c r="AF34" i="11"/>
  <c r="AE34" i="11"/>
  <c r="K39" i="11"/>
  <c r="AC39" i="11"/>
  <c r="AD39" i="11"/>
  <c r="AE39" i="11"/>
  <c r="AF39" i="11"/>
  <c r="AC44" i="11"/>
  <c r="AD44" i="11"/>
  <c r="AF44" i="11"/>
  <c r="AE44" i="11"/>
  <c r="BS51" i="1"/>
  <c r="AC52" i="11"/>
  <c r="AD52" i="11"/>
  <c r="AE52" i="11"/>
  <c r="AF52" i="11"/>
  <c r="AF57" i="11"/>
  <c r="AC57" i="11"/>
  <c r="AD57" i="11"/>
  <c r="AE57" i="11"/>
  <c r="P72" i="11"/>
  <c r="BT72" i="1" s="1"/>
  <c r="AC73" i="11"/>
  <c r="AD73" i="11"/>
  <c r="AE73" i="11"/>
  <c r="AF73" i="11"/>
  <c r="AC78" i="11"/>
  <c r="AE78" i="11"/>
  <c r="AD78" i="11"/>
  <c r="AF78" i="11"/>
  <c r="AH83" i="11"/>
  <c r="AC83" i="11"/>
  <c r="AD83" i="11"/>
  <c r="AF83" i="11"/>
  <c r="AE83" i="11"/>
  <c r="S84" i="11"/>
  <c r="D95" i="11"/>
  <c r="AC95" i="11"/>
  <c r="AD95" i="11"/>
  <c r="AF95" i="11"/>
  <c r="AE95" i="11"/>
  <c r="K100" i="11"/>
  <c r="AC100" i="11"/>
  <c r="AD100" i="11"/>
  <c r="AE100" i="11"/>
  <c r="AF100" i="11"/>
  <c r="AG108" i="11"/>
  <c r="AC108" i="11"/>
  <c r="AD108" i="11"/>
  <c r="AE108" i="11"/>
  <c r="AF108" i="11"/>
  <c r="K35" i="10"/>
  <c r="B105" i="10"/>
  <c r="BE105" i="1" s="1"/>
  <c r="BW105" i="16" s="1"/>
  <c r="CG105" i="16" s="1"/>
  <c r="K33" i="10"/>
  <c r="R60" i="10"/>
  <c r="B68" i="10"/>
  <c r="BE68" i="1" s="1"/>
  <c r="BW68" i="16" s="1"/>
  <c r="CG68" i="16" s="1"/>
  <c r="AK103" i="10"/>
  <c r="BJ66" i="1"/>
  <c r="AS103" i="10"/>
  <c r="AK64" i="10"/>
  <c r="BJ63" i="1"/>
  <c r="B92" i="10"/>
  <c r="BE92" i="1" s="1"/>
  <c r="BW92" i="16" s="1"/>
  <c r="CG92" i="16" s="1"/>
  <c r="F60" i="10"/>
  <c r="R63" i="10"/>
  <c r="AK67" i="10"/>
  <c r="F72" i="10"/>
  <c r="F88" i="10"/>
  <c r="AR6" i="9"/>
  <c r="C6" i="9" s="1"/>
  <c r="S49" i="9"/>
  <c r="AR6" i="7"/>
  <c r="C6" i="7" s="1"/>
  <c r="T33" i="7"/>
  <c r="X33" i="1" s="1"/>
  <c r="AK74" i="12"/>
  <c r="M94" i="12"/>
  <c r="S99" i="12"/>
  <c r="C108" i="12"/>
  <c r="BX108" i="1" s="1"/>
  <c r="P39" i="12"/>
  <c r="CC39" i="1" s="1"/>
  <c r="F44" i="12"/>
  <c r="K51" i="12"/>
  <c r="P82" i="12"/>
  <c r="CC82" i="1" s="1"/>
  <c r="D89" i="12"/>
  <c r="Y37" i="12"/>
  <c r="O63" i="12"/>
  <c r="V89" i="12"/>
  <c r="AI78" i="12"/>
  <c r="D83" i="12"/>
  <c r="D88" i="12"/>
  <c r="AS93" i="12"/>
  <c r="O100" i="12"/>
  <c r="O40" i="12"/>
  <c r="AY13" i="12"/>
  <c r="AW11" i="14"/>
  <c r="T7" i="14"/>
  <c r="T8" i="14" s="1"/>
  <c r="T9" i="14" s="1"/>
  <c r="AP109" i="1"/>
  <c r="BI109" i="1"/>
  <c r="BN52" i="1"/>
  <c r="BX52" i="16" s="1"/>
  <c r="CH52" i="16" s="1"/>
  <c r="CT91" i="1"/>
  <c r="CB68" i="1"/>
  <c r="CK108" i="1"/>
  <c r="BI65" i="1"/>
  <c r="CB92" i="1"/>
  <c r="CF53" i="1"/>
  <c r="BZ53" i="16" s="1"/>
  <c r="CJ53" i="16" s="1"/>
  <c r="CF97" i="1"/>
  <c r="BZ97" i="16" s="1"/>
  <c r="CJ97" i="16" s="1"/>
  <c r="AW17" i="14"/>
  <c r="CT47" i="1"/>
  <c r="CO58" i="1"/>
  <c r="CA58" i="16" s="1"/>
  <c r="CK58" i="16" s="1"/>
  <c r="CT65" i="1"/>
  <c r="CT69" i="1"/>
  <c r="CT71" i="1"/>
  <c r="CT96" i="1"/>
  <c r="CO97" i="1"/>
  <c r="CA97" i="16" s="1"/>
  <c r="CK97" i="16" s="1"/>
  <c r="CT100" i="1"/>
  <c r="BJ60" i="1"/>
  <c r="CS31" i="1"/>
  <c r="CO34" i="1"/>
  <c r="CA34" i="16" s="1"/>
  <c r="CK34" i="16" s="1"/>
  <c r="CS39" i="1"/>
  <c r="CT107" i="1"/>
  <c r="CO108" i="1"/>
  <c r="CA108" i="16" s="1"/>
  <c r="CK108" i="16" s="1"/>
  <c r="CS109" i="1"/>
  <c r="BR109" i="1"/>
  <c r="AR6" i="13"/>
  <c r="C6" i="13" s="1"/>
  <c r="CF80" i="1"/>
  <c r="BZ80" i="16" s="1"/>
  <c r="CJ80" i="16" s="1"/>
  <c r="CO76" i="1"/>
  <c r="CA76" i="16" s="1"/>
  <c r="CK76" i="16" s="1"/>
  <c r="CO92" i="1"/>
  <c r="CA92" i="16" s="1"/>
  <c r="CK92" i="16" s="1"/>
  <c r="CS108" i="1"/>
  <c r="O40" i="1"/>
  <c r="P65" i="1"/>
  <c r="BE74" i="1"/>
  <c r="BW74" i="16" s="1"/>
  <c r="CG74" i="16" s="1"/>
  <c r="AU11" i="14"/>
  <c r="AY16" i="14" s="1"/>
  <c r="CT49" i="1"/>
  <c r="CT57" i="1"/>
  <c r="CT85" i="1"/>
  <c r="CS98" i="1"/>
  <c r="AV81" i="14"/>
  <c r="AV92" i="14"/>
  <c r="AW94" i="14"/>
  <c r="AW99" i="14"/>
  <c r="AZ22" i="14"/>
  <c r="AW19" i="14"/>
  <c r="AZ37" i="14"/>
  <c r="AX46" i="14"/>
  <c r="AY75" i="14"/>
  <c r="AZ90" i="14"/>
  <c r="AY97" i="14"/>
  <c r="AW72" i="14"/>
  <c r="AZ23" i="13"/>
  <c r="AZ41" i="13"/>
  <c r="AV20" i="14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Z35" i="14"/>
  <c r="AW73" i="14"/>
  <c r="AV91" i="13"/>
  <c r="AZ21" i="14"/>
  <c r="AV21" i="14"/>
  <c r="AX35" i="14"/>
  <c r="AX37" i="14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18" i="14"/>
  <c r="AY20" i="14"/>
  <c r="AX22" i="14"/>
  <c r="AZ23" i="14"/>
  <c r="AY29" i="14"/>
  <c r="AZ48" i="14"/>
  <c r="AY78" i="14"/>
  <c r="AX99" i="14"/>
  <c r="AY28" i="10"/>
  <c r="AY23" i="13"/>
  <c r="AW64" i="13"/>
  <c r="AZ94" i="13"/>
  <c r="AW109" i="13"/>
  <c r="AY22" i="14"/>
  <c r="AV23" i="14"/>
  <c r="AY42" i="14"/>
  <c r="AY49" i="14"/>
  <c r="AX80" i="14"/>
  <c r="AX107" i="13"/>
  <c r="AZ108" i="13"/>
  <c r="AX26" i="14"/>
  <c r="AW23" i="14"/>
  <c r="AZ24" i="14"/>
  <c r="AX39" i="14"/>
  <c r="AZ83" i="14"/>
  <c r="AV100" i="14"/>
  <c r="AZ48" i="13"/>
  <c r="AY59" i="13"/>
  <c r="AW80" i="13"/>
  <c r="AX24" i="14"/>
  <c r="AX42" i="14"/>
  <c r="AY46" i="14"/>
  <c r="AW48" i="14"/>
  <c r="AW50" i="14"/>
  <c r="AY74" i="14"/>
  <c r="AY82" i="14"/>
  <c r="AY86" i="14"/>
  <c r="AZ92" i="14"/>
  <c r="AY24" i="14"/>
  <c r="AZ20" i="14"/>
  <c r="AZ25" i="14"/>
  <c r="AY73" i="14"/>
  <c r="AY95" i="14"/>
  <c r="AW106" i="14"/>
  <c r="AN32" i="14"/>
  <c r="AO32" i="14"/>
  <c r="AN50" i="14"/>
  <c r="AO50" i="14"/>
  <c r="AM50" i="14"/>
  <c r="AL50" i="14"/>
  <c r="AN38" i="14"/>
  <c r="AO38" i="14"/>
  <c r="AY34" i="14"/>
  <c r="AW33" i="14"/>
  <c r="AZ54" i="14"/>
  <c r="AX55" i="14"/>
  <c r="AV54" i="14"/>
  <c r="AV51" i="14"/>
  <c r="AZ52" i="14"/>
  <c r="AW10" i="14"/>
  <c r="AY11" i="14"/>
  <c r="AW38" i="14"/>
  <c r="AY39" i="14"/>
  <c r="AW39" i="14"/>
  <c r="AY40" i="14"/>
  <c r="AR7" i="14"/>
  <c r="C7" i="14" s="1"/>
  <c r="AX32" i="14"/>
  <c r="AV31" i="14"/>
  <c r="AZ33" i="14"/>
  <c r="AX34" i="14"/>
  <c r="AV33" i="14"/>
  <c r="AY32" i="14"/>
  <c r="AW31" i="14"/>
  <c r="AW36" i="14"/>
  <c r="AY37" i="14"/>
  <c r="AS43" i="14"/>
  <c r="AI43" i="14"/>
  <c r="M42" i="14"/>
  <c r="AR43" i="14"/>
  <c r="T42" i="14"/>
  <c r="V43" i="14"/>
  <c r="R42" i="14"/>
  <c r="L43" i="14"/>
  <c r="B43" i="14"/>
  <c r="P42" i="14"/>
  <c r="CU42" i="1" s="1"/>
  <c r="F42" i="14"/>
  <c r="AK43" i="14"/>
  <c r="K43" i="14"/>
  <c r="S42" i="14"/>
  <c r="AJ43" i="14"/>
  <c r="C43" i="14"/>
  <c r="CP43" i="1" s="1"/>
  <c r="O43" i="14"/>
  <c r="AB43" i="14"/>
  <c r="Q43" i="14" s="1"/>
  <c r="Y43" i="14"/>
  <c r="AT8" i="14"/>
  <c r="AZ31" i="14"/>
  <c r="O10" i="14"/>
  <c r="AT12" i="14"/>
  <c r="AT14" i="14"/>
  <c r="AX21" i="14"/>
  <c r="AZ27" i="14"/>
  <c r="AV27" i="14"/>
  <c r="AX23" i="14"/>
  <c r="AX30" i="14"/>
  <c r="AV29" i="14"/>
  <c r="AX31" i="14"/>
  <c r="AV30" i="14"/>
  <c r="AV26" i="14"/>
  <c r="AW28" i="14"/>
  <c r="AW34" i="14"/>
  <c r="AY35" i="14"/>
  <c r="AS31" i="14"/>
  <c r="AI31" i="14"/>
  <c r="M30" i="14"/>
  <c r="V31" i="14"/>
  <c r="R30" i="14"/>
  <c r="AR31" i="14"/>
  <c r="S30" i="14"/>
  <c r="F30" i="14"/>
  <c r="AB31" i="14"/>
  <c r="Q31" i="14" s="1"/>
  <c r="O31" i="14"/>
  <c r="AK31" i="14"/>
  <c r="B31" i="14"/>
  <c r="AJ31" i="14"/>
  <c r="Y31" i="14"/>
  <c r="L31" i="14"/>
  <c r="AY38" i="14"/>
  <c r="AW37" i="14"/>
  <c r="AY19" i="14"/>
  <c r="AW25" i="14"/>
  <c r="AY21" i="14"/>
  <c r="AW27" i="14"/>
  <c r="AY23" i="14"/>
  <c r="AW29" i="14"/>
  <c r="AW30" i="14"/>
  <c r="AY31" i="14"/>
  <c r="AW26" i="14"/>
  <c r="AX28" i="14"/>
  <c r="AY36" i="14"/>
  <c r="AW35" i="14"/>
  <c r="AW41" i="14"/>
  <c r="AV22" i="14"/>
  <c r="AV24" i="14"/>
  <c r="AV25" i="14"/>
  <c r="AX33" i="14"/>
  <c r="AZ32" i="14"/>
  <c r="AV32" i="14"/>
  <c r="AY28" i="14"/>
  <c r="AZ29" i="14"/>
  <c r="AY30" i="14"/>
  <c r="AW44" i="14"/>
  <c r="AY45" i="14"/>
  <c r="J113" i="14"/>
  <c r="J112" i="14"/>
  <c r="AS6" i="14"/>
  <c r="AS7" i="14" s="1"/>
  <c r="AS8" i="14" s="1"/>
  <c r="AS9" i="14" s="1"/>
  <c r="AK10" i="14"/>
  <c r="AW18" i="14"/>
  <c r="AW20" i="14"/>
  <c r="AW22" i="14"/>
  <c r="AW24" i="14"/>
  <c r="AX25" i="14"/>
  <c r="AY26" i="14"/>
  <c r="AW32" i="14"/>
  <c r="AY33" i="14"/>
  <c r="P30" i="14"/>
  <c r="CU30" i="1" s="1"/>
  <c r="AZ30" i="14"/>
  <c r="K31" i="14"/>
  <c r="AW42" i="14"/>
  <c r="AY43" i="14"/>
  <c r="AX29" i="14"/>
  <c r="AV28" i="14"/>
  <c r="AZ28" i="14"/>
  <c r="AY25" i="14"/>
  <c r="AZ26" i="14"/>
  <c r="AX27" i="14"/>
  <c r="AW40" i="14"/>
  <c r="AY41" i="14"/>
  <c r="AY44" i="14"/>
  <c r="AW43" i="14"/>
  <c r="AX51" i="14"/>
  <c r="AZ50" i="14"/>
  <c r="AV50" i="14"/>
  <c r="AZ49" i="14"/>
  <c r="AZ47" i="14"/>
  <c r="AV56" i="14"/>
  <c r="AZ56" i="14"/>
  <c r="AX57" i="14"/>
  <c r="M29" i="14"/>
  <c r="AK30" i="14"/>
  <c r="L33" i="14"/>
  <c r="Y33" i="14"/>
  <c r="AJ33" i="14"/>
  <c r="AV34" i="14"/>
  <c r="L35" i="14"/>
  <c r="Y35" i="14"/>
  <c r="AJ35" i="14"/>
  <c r="AV35" i="14"/>
  <c r="AV36" i="14"/>
  <c r="L37" i="14"/>
  <c r="Y37" i="14"/>
  <c r="AJ37" i="14"/>
  <c r="AV37" i="14"/>
  <c r="AV38" i="14"/>
  <c r="L39" i="14"/>
  <c r="Y39" i="14"/>
  <c r="AJ39" i="14"/>
  <c r="AV39" i="14"/>
  <c r="AJ41" i="14"/>
  <c r="AS45" i="14"/>
  <c r="AI45" i="14"/>
  <c r="M44" i="14"/>
  <c r="AR45" i="14"/>
  <c r="T44" i="14"/>
  <c r="V45" i="14"/>
  <c r="R44" i="14"/>
  <c r="L45" i="14"/>
  <c r="B45" i="14"/>
  <c r="P44" i="14"/>
  <c r="CU44" i="1" s="1"/>
  <c r="F44" i="14"/>
  <c r="AK45" i="14"/>
  <c r="K45" i="14"/>
  <c r="Y45" i="14"/>
  <c r="L55" i="14"/>
  <c r="AW63" i="14"/>
  <c r="AY64" i="14"/>
  <c r="AJ64" i="14"/>
  <c r="AB64" i="14"/>
  <c r="Q64" i="14" s="1"/>
  <c r="M63" i="14"/>
  <c r="AR64" i="14"/>
  <c r="S63" i="14"/>
  <c r="Y64" i="14"/>
  <c r="O64" i="14"/>
  <c r="R63" i="14"/>
  <c r="C64" i="14"/>
  <c r="CP64" i="1" s="1"/>
  <c r="P63" i="14"/>
  <c r="CU63" i="1" s="1"/>
  <c r="F63" i="14"/>
  <c r="AS64" i="14"/>
  <c r="V64" i="14"/>
  <c r="B64" i="14"/>
  <c r="AI64" i="14"/>
  <c r="K64" i="14"/>
  <c r="AK64" i="14"/>
  <c r="T63" i="14"/>
  <c r="L64" i="14"/>
  <c r="B30" i="14"/>
  <c r="AL32" i="14"/>
  <c r="B33" i="14"/>
  <c r="AK33" i="14"/>
  <c r="B35" i="14"/>
  <c r="AK35" i="14"/>
  <c r="AX36" i="14"/>
  <c r="B37" i="14"/>
  <c r="AK37" i="14"/>
  <c r="AL38" i="14"/>
  <c r="AX38" i="14"/>
  <c r="B39" i="14"/>
  <c r="AK39" i="14"/>
  <c r="AB45" i="14"/>
  <c r="Q45" i="14" s="1"/>
  <c r="AW45" i="14"/>
  <c r="AJ47" i="14"/>
  <c r="AB47" i="14"/>
  <c r="Q47" i="14" s="1"/>
  <c r="M46" i="14"/>
  <c r="AS47" i="14"/>
  <c r="AI47" i="14"/>
  <c r="T46" i="14"/>
  <c r="Y47" i="14"/>
  <c r="O47" i="14"/>
  <c r="R46" i="14"/>
  <c r="C47" i="14"/>
  <c r="CP47" i="1" s="1"/>
  <c r="P46" i="14"/>
  <c r="CU46" i="1" s="1"/>
  <c r="F46" i="14"/>
  <c r="L47" i="14"/>
  <c r="B47" i="14"/>
  <c r="AK47" i="14"/>
  <c r="AW49" i="14"/>
  <c r="P32" i="14"/>
  <c r="CU32" i="1" s="1"/>
  <c r="C33" i="14"/>
  <c r="CP33" i="1" s="1"/>
  <c r="O33" i="14"/>
  <c r="AB33" i="14"/>
  <c r="Q33" i="14" s="1"/>
  <c r="P34" i="14"/>
  <c r="CU34" i="1" s="1"/>
  <c r="C35" i="14"/>
  <c r="CP35" i="1" s="1"/>
  <c r="O35" i="14"/>
  <c r="AB35" i="14"/>
  <c r="Q35" i="14" s="1"/>
  <c r="P36" i="14"/>
  <c r="CU36" i="1" s="1"/>
  <c r="C37" i="14"/>
  <c r="CP37" i="1" s="1"/>
  <c r="O37" i="14"/>
  <c r="AB37" i="14"/>
  <c r="Q37" i="14" s="1"/>
  <c r="P38" i="14"/>
  <c r="CU38" i="1" s="1"/>
  <c r="C39" i="14"/>
  <c r="CP39" i="1" s="1"/>
  <c r="O39" i="14"/>
  <c r="AB39" i="14"/>
  <c r="Q39" i="14" s="1"/>
  <c r="P40" i="14"/>
  <c r="CU40" i="1" s="1"/>
  <c r="AZ55" i="14"/>
  <c r="AZ34" i="14"/>
  <c r="AZ36" i="14"/>
  <c r="AZ38" i="14"/>
  <c r="L41" i="14"/>
  <c r="Y41" i="14"/>
  <c r="AM47" i="14"/>
  <c r="AO48" i="14"/>
  <c r="AN48" i="14"/>
  <c r="AL48" i="14"/>
  <c r="AK55" i="14"/>
  <c r="K55" i="14"/>
  <c r="AJ55" i="14"/>
  <c r="AB55" i="14"/>
  <c r="Q55" i="14" s="1"/>
  <c r="M54" i="14"/>
  <c r="P54" i="14"/>
  <c r="CU54" i="1" s="1"/>
  <c r="O55" i="14"/>
  <c r="C55" i="14"/>
  <c r="CP55" i="1" s="1"/>
  <c r="B55" i="14"/>
  <c r="AI55" i="14"/>
  <c r="Y55" i="14"/>
  <c r="T54" i="14"/>
  <c r="AS55" i="14"/>
  <c r="R54" i="14"/>
  <c r="F54" i="14"/>
  <c r="AR55" i="14"/>
  <c r="C30" i="14"/>
  <c r="CP30" i="1" s="1"/>
  <c r="AJ30" i="14"/>
  <c r="AB30" i="14"/>
  <c r="Q30" i="14" s="1"/>
  <c r="R29" i="14"/>
  <c r="AR30" i="14"/>
  <c r="F32" i="14"/>
  <c r="S32" i="14"/>
  <c r="F34" i="14"/>
  <c r="S34" i="14"/>
  <c r="F36" i="14"/>
  <c r="S36" i="14"/>
  <c r="F38" i="14"/>
  <c r="S38" i="14"/>
  <c r="F40" i="14"/>
  <c r="S40" i="14"/>
  <c r="AV46" i="14"/>
  <c r="AZ45" i="14"/>
  <c r="AZ46" i="14"/>
  <c r="AV45" i="14"/>
  <c r="AY48" i="14"/>
  <c r="AW47" i="14"/>
  <c r="AV49" i="14"/>
  <c r="AJ45" i="14"/>
  <c r="V47" i="14"/>
  <c r="AX53" i="14"/>
  <c r="AS33" i="14"/>
  <c r="AI33" i="14"/>
  <c r="M32" i="14"/>
  <c r="V33" i="14"/>
  <c r="R32" i="14"/>
  <c r="T32" i="14"/>
  <c r="AR33" i="14"/>
  <c r="AS35" i="14"/>
  <c r="AI35" i="14"/>
  <c r="M34" i="14"/>
  <c r="V35" i="14"/>
  <c r="R34" i="14"/>
  <c r="T34" i="14"/>
  <c r="AR35" i="14"/>
  <c r="AS37" i="14"/>
  <c r="AI37" i="14"/>
  <c r="M36" i="14"/>
  <c r="V37" i="14"/>
  <c r="R36" i="14"/>
  <c r="T36" i="14"/>
  <c r="AR37" i="14"/>
  <c r="AS39" i="14"/>
  <c r="AI39" i="14"/>
  <c r="M38" i="14"/>
  <c r="V39" i="14"/>
  <c r="R38" i="14"/>
  <c r="T38" i="14"/>
  <c r="AR39" i="14"/>
  <c r="AS41" i="14"/>
  <c r="AI41" i="14"/>
  <c r="M40" i="14"/>
  <c r="AR41" i="14"/>
  <c r="T40" i="14"/>
  <c r="V41" i="14"/>
  <c r="R40" i="14"/>
  <c r="AK41" i="14"/>
  <c r="K41" i="14"/>
  <c r="B41" i="14"/>
  <c r="O41" i="14"/>
  <c r="AW52" i="14"/>
  <c r="AY53" i="14"/>
  <c r="AW53" i="14"/>
  <c r="AY54" i="14"/>
  <c r="AY50" i="14"/>
  <c r="L77" i="14"/>
  <c r="B77" i="14"/>
  <c r="AK77" i="14"/>
  <c r="K77" i="14"/>
  <c r="AJ77" i="14"/>
  <c r="AB77" i="14"/>
  <c r="Q77" i="14" s="1"/>
  <c r="M76" i="14"/>
  <c r="AR77" i="14"/>
  <c r="S76" i="14"/>
  <c r="V77" i="14"/>
  <c r="AI77" i="14"/>
  <c r="F76" i="14"/>
  <c r="O77" i="14"/>
  <c r="T76" i="14"/>
  <c r="AS77" i="14"/>
  <c r="P76" i="14"/>
  <c r="CU76" i="1" s="1"/>
  <c r="Y77" i="14"/>
  <c r="R76" i="14"/>
  <c r="C77" i="14"/>
  <c r="CP77" i="1" s="1"/>
  <c r="AV40" i="14"/>
  <c r="AX41" i="14"/>
  <c r="AV42" i="14"/>
  <c r="AZ41" i="14"/>
  <c r="AX43" i="14"/>
  <c r="AZ42" i="14"/>
  <c r="AV44" i="14"/>
  <c r="AZ43" i="14"/>
  <c r="AX45" i="14"/>
  <c r="AZ44" i="14"/>
  <c r="AV43" i="14"/>
  <c r="AX40" i="14"/>
  <c r="C41" i="14"/>
  <c r="CP41" i="1" s="1"/>
  <c r="AV41" i="14"/>
  <c r="AX48" i="14"/>
  <c r="AV48" i="14"/>
  <c r="AX49" i="14"/>
  <c r="AV47" i="14"/>
  <c r="S44" i="14"/>
  <c r="AX44" i="14"/>
  <c r="AY51" i="14"/>
  <c r="AW51" i="14"/>
  <c r="AY52" i="14"/>
  <c r="K47" i="14"/>
  <c r="AX47" i="14"/>
  <c r="AO49" i="14"/>
  <c r="AN49" i="14"/>
  <c r="AW62" i="14"/>
  <c r="AY63" i="14"/>
  <c r="AI48" i="14"/>
  <c r="AS48" i="14"/>
  <c r="V49" i="14"/>
  <c r="AY56" i="14"/>
  <c r="F51" i="14"/>
  <c r="P51" i="14"/>
  <c r="CU51" i="1" s="1"/>
  <c r="AZ51" i="14"/>
  <c r="AX52" i="14"/>
  <c r="F55" i="14"/>
  <c r="T55" i="14"/>
  <c r="F59" i="14"/>
  <c r="AB61" i="14"/>
  <c r="Q61" i="14" s="1"/>
  <c r="AX54" i="14"/>
  <c r="AZ53" i="14"/>
  <c r="L52" i="14"/>
  <c r="B52" i="14"/>
  <c r="AK52" i="14"/>
  <c r="AB52" i="14"/>
  <c r="Q52" i="14" s="1"/>
  <c r="L56" i="14"/>
  <c r="B56" i="14"/>
  <c r="AR56" i="14"/>
  <c r="S55" i="14"/>
  <c r="Y56" i="14"/>
  <c r="O56" i="14"/>
  <c r="R55" i="14"/>
  <c r="AB56" i="14"/>
  <c r="Q56" i="14" s="1"/>
  <c r="AZ62" i="14"/>
  <c r="L60" i="14"/>
  <c r="B60" i="14"/>
  <c r="AK60" i="14"/>
  <c r="K60" i="14"/>
  <c r="AR60" i="14"/>
  <c r="P59" i="14"/>
  <c r="CU59" i="1" s="1"/>
  <c r="AB60" i="14"/>
  <c r="Q60" i="14" s="1"/>
  <c r="M59" i="14"/>
  <c r="AJ60" i="14"/>
  <c r="AI60" i="14"/>
  <c r="Y60" i="14"/>
  <c r="T59" i="14"/>
  <c r="O60" i="14"/>
  <c r="AV65" i="14"/>
  <c r="AV63" i="14"/>
  <c r="AZ65" i="14"/>
  <c r="AX65" i="14"/>
  <c r="AX66" i="14"/>
  <c r="K61" i="14"/>
  <c r="AZ73" i="14"/>
  <c r="AV73" i="14"/>
  <c r="AX74" i="14"/>
  <c r="AV69" i="14"/>
  <c r="AV70" i="14"/>
  <c r="AB32" i="14"/>
  <c r="Q32" i="14" s="1"/>
  <c r="AJ32" i="14"/>
  <c r="AB34" i="14"/>
  <c r="Q34" i="14" s="1"/>
  <c r="AJ34" i="14"/>
  <c r="AB36" i="14"/>
  <c r="Q36" i="14" s="1"/>
  <c r="AJ36" i="14"/>
  <c r="AB38" i="14"/>
  <c r="Q38" i="14" s="1"/>
  <c r="AJ38" i="14"/>
  <c r="AB40" i="14"/>
  <c r="Q40" i="14" s="1"/>
  <c r="AJ40" i="14"/>
  <c r="AB42" i="14"/>
  <c r="Q42" i="14" s="1"/>
  <c r="AJ42" i="14"/>
  <c r="AB44" i="14"/>
  <c r="Q44" i="14" s="1"/>
  <c r="AJ44" i="14"/>
  <c r="AB46" i="14"/>
  <c r="Q46" i="14" s="1"/>
  <c r="AJ46" i="14"/>
  <c r="AY47" i="14"/>
  <c r="B48" i="14"/>
  <c r="L48" i="14"/>
  <c r="T48" i="14"/>
  <c r="AI49" i="14"/>
  <c r="AS49" i="14"/>
  <c r="V50" i="14"/>
  <c r="AX50" i="14"/>
  <c r="S51" i="14"/>
  <c r="AY57" i="14"/>
  <c r="AS53" i="14"/>
  <c r="J54" i="14" s="1"/>
  <c r="CQ54" i="1" s="1"/>
  <c r="AI53" i="14"/>
  <c r="T52" i="14"/>
  <c r="AR53" i="14"/>
  <c r="S52" i="14"/>
  <c r="R52" i="14"/>
  <c r="AR52" i="14"/>
  <c r="AZ59" i="14"/>
  <c r="M55" i="14"/>
  <c r="AW60" i="14"/>
  <c r="AX62" i="14"/>
  <c r="AZ61" i="14"/>
  <c r="AZ60" i="14"/>
  <c r="AV61" i="14"/>
  <c r="AV59" i="14"/>
  <c r="V60" i="14"/>
  <c r="AX60" i="14"/>
  <c r="C63" i="14"/>
  <c r="CP63" i="1" s="1"/>
  <c r="P62" i="14"/>
  <c r="CU62" i="1" s="1"/>
  <c r="F62" i="14"/>
  <c r="AK63" i="14"/>
  <c r="K63" i="14"/>
  <c r="AJ63" i="14"/>
  <c r="AB63" i="14"/>
  <c r="Q63" i="14" s="1"/>
  <c r="M62" i="14"/>
  <c r="AR63" i="14"/>
  <c r="S62" i="14"/>
  <c r="O63" i="14"/>
  <c r="L63" i="14"/>
  <c r="Y63" i="14"/>
  <c r="T62" i="14"/>
  <c r="V63" i="14"/>
  <c r="R62" i="14"/>
  <c r="AX63" i="14"/>
  <c r="AX59" i="14"/>
  <c r="AV58" i="14"/>
  <c r="AY60" i="14"/>
  <c r="AW59" i="14"/>
  <c r="AV55" i="14"/>
  <c r="AY62" i="14"/>
  <c r="AY61" i="14"/>
  <c r="AW61" i="14"/>
  <c r="AZ57" i="14"/>
  <c r="AZ58" i="14"/>
  <c r="AV66" i="14"/>
  <c r="AX67" i="14"/>
  <c r="AZ66" i="14"/>
  <c r="AW66" i="14"/>
  <c r="V48" i="14"/>
  <c r="K49" i="14"/>
  <c r="AK49" i="14"/>
  <c r="AY55" i="14"/>
  <c r="AW54" i="14"/>
  <c r="M51" i="14"/>
  <c r="K52" i="14"/>
  <c r="V52" i="14"/>
  <c r="AV57" i="14"/>
  <c r="AX58" i="14"/>
  <c r="AY59" i="14"/>
  <c r="AW58" i="14"/>
  <c r="AW55" i="14"/>
  <c r="AI56" i="14"/>
  <c r="AW56" i="14"/>
  <c r="S59" i="14"/>
  <c r="AY67" i="14"/>
  <c r="C32" i="14"/>
  <c r="CP32" i="1" s="1"/>
  <c r="C34" i="14"/>
  <c r="CP34" i="1" s="1"/>
  <c r="C36" i="14"/>
  <c r="CP36" i="1" s="1"/>
  <c r="C38" i="14"/>
  <c r="CP38" i="1" s="1"/>
  <c r="C40" i="14"/>
  <c r="CP40" i="1" s="1"/>
  <c r="C42" i="14"/>
  <c r="CP42" i="1" s="1"/>
  <c r="C44" i="14"/>
  <c r="CP44" i="1" s="1"/>
  <c r="C46" i="14"/>
  <c r="CP46" i="1" s="1"/>
  <c r="R47" i="14"/>
  <c r="AV52" i="14"/>
  <c r="O48" i="14"/>
  <c r="Y48" i="14"/>
  <c r="B49" i="14"/>
  <c r="L49" i="14"/>
  <c r="T49" i="14"/>
  <c r="AI50" i="14"/>
  <c r="V51" i="14"/>
  <c r="M52" i="14"/>
  <c r="Y52" i="14"/>
  <c r="AI52" i="14"/>
  <c r="L53" i="14"/>
  <c r="V53" i="14"/>
  <c r="AJ53" i="14"/>
  <c r="AV53" i="14"/>
  <c r="P55" i="14"/>
  <c r="CU55" i="1" s="1"/>
  <c r="AK57" i="14"/>
  <c r="T56" i="14"/>
  <c r="AS57" i="14"/>
  <c r="C57" i="14"/>
  <c r="CP57" i="1" s="1"/>
  <c r="P56" i="14"/>
  <c r="CU56" i="1" s="1"/>
  <c r="F56" i="14"/>
  <c r="AR57" i="14"/>
  <c r="L57" i="14"/>
  <c r="B57" i="14"/>
  <c r="AJ56" i="14"/>
  <c r="AX56" i="14"/>
  <c r="AJ57" i="14"/>
  <c r="C60" i="14"/>
  <c r="CP60" i="1" s="1"/>
  <c r="AX61" i="14"/>
  <c r="AI63" i="14"/>
  <c r="AX70" i="14"/>
  <c r="AS61" i="14"/>
  <c r="AI61" i="14"/>
  <c r="T60" i="14"/>
  <c r="AR61" i="14"/>
  <c r="S60" i="14"/>
  <c r="R60" i="14"/>
  <c r="F60" i="14"/>
  <c r="O61" i="14"/>
  <c r="P60" i="14"/>
  <c r="CU60" i="1" s="1"/>
  <c r="AK61" i="14"/>
  <c r="Y61" i="14"/>
  <c r="B61" i="14"/>
  <c r="AJ61" i="14"/>
  <c r="V61" i="14"/>
  <c r="L61" i="14"/>
  <c r="M60" i="14"/>
  <c r="AV62" i="14"/>
  <c r="AW69" i="14"/>
  <c r="AY69" i="14"/>
  <c r="AY68" i="14"/>
  <c r="AY70" i="14"/>
  <c r="AW68" i="14"/>
  <c r="AY71" i="14"/>
  <c r="AW70" i="14"/>
  <c r="AW57" i="14"/>
  <c r="F53" i="14"/>
  <c r="P53" i="14"/>
  <c r="CU53" i="1" s="1"/>
  <c r="C54" i="14"/>
  <c r="CP54" i="1" s="1"/>
  <c r="AV60" i="14"/>
  <c r="T57" i="14"/>
  <c r="AR58" i="14"/>
  <c r="AZ64" i="14"/>
  <c r="AW65" i="14"/>
  <c r="AX68" i="14"/>
  <c r="AV67" i="14"/>
  <c r="AV64" i="14"/>
  <c r="L66" i="14"/>
  <c r="B66" i="14"/>
  <c r="AJ66" i="14"/>
  <c r="AB66" i="14"/>
  <c r="Q66" i="14" s="1"/>
  <c r="M65" i="14"/>
  <c r="AS66" i="14"/>
  <c r="AI66" i="14"/>
  <c r="T65" i="14"/>
  <c r="Y66" i="14"/>
  <c r="O66" i="14"/>
  <c r="R65" i="14"/>
  <c r="AS65" i="14"/>
  <c r="C66" i="14"/>
  <c r="CP66" i="1" s="1"/>
  <c r="AZ67" i="14"/>
  <c r="L72" i="14"/>
  <c r="AV84" i="14"/>
  <c r="AX85" i="14"/>
  <c r="AZ84" i="14"/>
  <c r="V54" i="14"/>
  <c r="M57" i="14"/>
  <c r="K58" i="14"/>
  <c r="AZ63" i="14"/>
  <c r="AY65" i="14"/>
  <c r="AW64" i="14"/>
  <c r="AX64" i="14"/>
  <c r="K65" i="14"/>
  <c r="AK66" i="14"/>
  <c r="AV74" i="14"/>
  <c r="AX75" i="14"/>
  <c r="AZ74" i="14"/>
  <c r="V71" i="14"/>
  <c r="AJ71" i="14"/>
  <c r="AS71" i="14"/>
  <c r="C71" i="14"/>
  <c r="CP71" i="1" s="1"/>
  <c r="P70" i="14"/>
  <c r="CU70" i="1" s="1"/>
  <c r="F70" i="14"/>
  <c r="K71" i="14"/>
  <c r="M70" i="14"/>
  <c r="AK71" i="14"/>
  <c r="S70" i="14"/>
  <c r="AI71" i="14"/>
  <c r="O71" i="14"/>
  <c r="R70" i="14"/>
  <c r="AV77" i="14"/>
  <c r="AO67" i="14"/>
  <c r="AN67" i="14"/>
  <c r="AL67" i="14"/>
  <c r="AZ78" i="14"/>
  <c r="AX79" i="14"/>
  <c r="AX77" i="14"/>
  <c r="AX78" i="14"/>
  <c r="AZ76" i="14"/>
  <c r="AV78" i="14"/>
  <c r="AV76" i="14"/>
  <c r="AR80" i="14"/>
  <c r="S79" i="14"/>
  <c r="AK80" i="14"/>
  <c r="AB80" i="14"/>
  <c r="Q80" i="14" s="1"/>
  <c r="AJ80" i="14"/>
  <c r="O80" i="14"/>
  <c r="M79" i="14"/>
  <c r="AI80" i="14"/>
  <c r="Y80" i="14"/>
  <c r="C80" i="14"/>
  <c r="CP80" i="1" s="1"/>
  <c r="L80" i="14"/>
  <c r="R79" i="14"/>
  <c r="K80" i="14"/>
  <c r="P79" i="14"/>
  <c r="CU79" i="1" s="1"/>
  <c r="AS80" i="14"/>
  <c r="F79" i="14"/>
  <c r="T79" i="14"/>
  <c r="B80" i="14"/>
  <c r="AX84" i="14"/>
  <c r="AJ58" i="14"/>
  <c r="AB58" i="14"/>
  <c r="Q58" i="14" s="1"/>
  <c r="AS58" i="14"/>
  <c r="AI58" i="14"/>
  <c r="O58" i="14"/>
  <c r="Y65" i="14"/>
  <c r="O65" i="14"/>
  <c r="R64" i="14"/>
  <c r="C65" i="14"/>
  <c r="CP65" i="1" s="1"/>
  <c r="P64" i="14"/>
  <c r="CU64" i="1" s="1"/>
  <c r="F64" i="14"/>
  <c r="L65" i="14"/>
  <c r="B65" i="14"/>
  <c r="AJ65" i="14"/>
  <c r="AB65" i="14"/>
  <c r="Q65" i="14" s="1"/>
  <c r="M64" i="14"/>
  <c r="AK65" i="14"/>
  <c r="AZ71" i="14"/>
  <c r="AX73" i="14"/>
  <c r="AZ72" i="14"/>
  <c r="AV72" i="14"/>
  <c r="AK72" i="14"/>
  <c r="K72" i="14"/>
  <c r="AJ72" i="14"/>
  <c r="AB72" i="14"/>
  <c r="Q72" i="14" s="1"/>
  <c r="AS72" i="14"/>
  <c r="AI72" i="14"/>
  <c r="Y72" i="14"/>
  <c r="O72" i="14"/>
  <c r="AR72" i="14"/>
  <c r="M71" i="14"/>
  <c r="S71" i="14"/>
  <c r="R71" i="14"/>
  <c r="B72" i="14"/>
  <c r="P71" i="14"/>
  <c r="CU71" i="1" s="1"/>
  <c r="F71" i="14"/>
  <c r="C72" i="14"/>
  <c r="CP72" i="1" s="1"/>
  <c r="V72" i="14"/>
  <c r="AZ79" i="14"/>
  <c r="AV79" i="14"/>
  <c r="AW83" i="14"/>
  <c r="AY84" i="14"/>
  <c r="AW82" i="14"/>
  <c r="AW80" i="14"/>
  <c r="AZ97" i="14"/>
  <c r="AX98" i="14"/>
  <c r="AV97" i="14"/>
  <c r="AZ96" i="14"/>
  <c r="AV94" i="14"/>
  <c r="AZ68" i="14"/>
  <c r="AX76" i="14"/>
  <c r="AZ75" i="14"/>
  <c r="AW79" i="14"/>
  <c r="AS78" i="14"/>
  <c r="AI78" i="14"/>
  <c r="T77" i="14"/>
  <c r="AR78" i="14"/>
  <c r="S77" i="14"/>
  <c r="Y78" i="14"/>
  <c r="O78" i="14"/>
  <c r="R77" i="14"/>
  <c r="C78" i="14"/>
  <c r="CP78" i="1" s="1"/>
  <c r="P77" i="14"/>
  <c r="CU77" i="1" s="1"/>
  <c r="F77" i="14"/>
  <c r="C81" i="14"/>
  <c r="CP81" i="1" s="1"/>
  <c r="P80" i="14"/>
  <c r="CU80" i="1" s="1"/>
  <c r="F80" i="14"/>
  <c r="K81" i="14"/>
  <c r="AJ81" i="14"/>
  <c r="AI81" i="14"/>
  <c r="O81" i="14"/>
  <c r="T80" i="14"/>
  <c r="V81" i="14"/>
  <c r="AZ89" i="14"/>
  <c r="AX90" i="14"/>
  <c r="AV89" i="14"/>
  <c r="AY87" i="14"/>
  <c r="AX71" i="14"/>
  <c r="AY66" i="14"/>
  <c r="T67" i="14"/>
  <c r="AI68" i="14"/>
  <c r="AS68" i="14"/>
  <c r="V69" i="14"/>
  <c r="AX69" i="14"/>
  <c r="AY76" i="14"/>
  <c r="AV71" i="14"/>
  <c r="C74" i="14"/>
  <c r="CP74" i="1" s="1"/>
  <c r="P73" i="14"/>
  <c r="CU73" i="1" s="1"/>
  <c r="F73" i="14"/>
  <c r="L74" i="14"/>
  <c r="B74" i="14"/>
  <c r="AK74" i="14"/>
  <c r="K74" i="14"/>
  <c r="AS74" i="14"/>
  <c r="AI74" i="14"/>
  <c r="T73" i="14"/>
  <c r="M77" i="14"/>
  <c r="AZ82" i="14"/>
  <c r="B78" i="14"/>
  <c r="Y81" i="14"/>
  <c r="AX89" i="14"/>
  <c r="AV88" i="14"/>
  <c r="AZ88" i="14"/>
  <c r="AZ87" i="14"/>
  <c r="AS85" i="14"/>
  <c r="J86" i="14" s="1"/>
  <c r="CQ86" i="1" s="1"/>
  <c r="AI85" i="14"/>
  <c r="T84" i="14"/>
  <c r="AR85" i="14"/>
  <c r="M84" i="14"/>
  <c r="AB85" i="14"/>
  <c r="Q85" i="14" s="1"/>
  <c r="O85" i="14"/>
  <c r="AK85" i="14"/>
  <c r="Y85" i="14"/>
  <c r="S84" i="14"/>
  <c r="L85" i="14"/>
  <c r="B85" i="14"/>
  <c r="F84" i="14"/>
  <c r="K85" i="14"/>
  <c r="P84" i="14"/>
  <c r="CU84" i="1" s="1"/>
  <c r="V59" i="14"/>
  <c r="F61" i="14"/>
  <c r="P61" i="14"/>
  <c r="CU61" i="1" s="1"/>
  <c r="C62" i="14"/>
  <c r="CP62" i="1" s="1"/>
  <c r="AM62" i="14"/>
  <c r="V67" i="14"/>
  <c r="K68" i="14"/>
  <c r="S68" i="14"/>
  <c r="AK68" i="14"/>
  <c r="F69" i="14"/>
  <c r="P69" i="14"/>
  <c r="CU69" i="1" s="1"/>
  <c r="AR69" i="14"/>
  <c r="AZ69" i="14"/>
  <c r="C70" i="14"/>
  <c r="CP70" i="1" s="1"/>
  <c r="AX72" i="14"/>
  <c r="AY79" i="14"/>
  <c r="AW78" i="14"/>
  <c r="AJ74" i="14"/>
  <c r="AX81" i="14"/>
  <c r="AW77" i="14"/>
  <c r="AK78" i="14"/>
  <c r="R80" i="14"/>
  <c r="AX83" i="14"/>
  <c r="R86" i="14"/>
  <c r="V87" i="14"/>
  <c r="R58" i="14"/>
  <c r="O59" i="14"/>
  <c r="Y59" i="14"/>
  <c r="V62" i="14"/>
  <c r="R66" i="14"/>
  <c r="O67" i="14"/>
  <c r="Y67" i="14"/>
  <c r="B68" i="14"/>
  <c r="L68" i="14"/>
  <c r="T68" i="14"/>
  <c r="AI69" i="14"/>
  <c r="AS69" i="14"/>
  <c r="V70" i="14"/>
  <c r="M73" i="14"/>
  <c r="V74" i="14"/>
  <c r="AY81" i="14"/>
  <c r="AY80" i="14"/>
  <c r="S80" i="14"/>
  <c r="S86" i="14"/>
  <c r="AW87" i="14"/>
  <c r="AY88" i="14"/>
  <c r="C87" i="14"/>
  <c r="CP87" i="1" s="1"/>
  <c r="V68" i="14"/>
  <c r="K69" i="14"/>
  <c r="AW74" i="14"/>
  <c r="AZ70" i="14"/>
  <c r="R73" i="14"/>
  <c r="AR74" i="14"/>
  <c r="AW75" i="14"/>
  <c r="AZ81" i="14"/>
  <c r="AX82" i="14"/>
  <c r="K78" i="14"/>
  <c r="AB78" i="14"/>
  <c r="Q78" i="14" s="1"/>
  <c r="AV83" i="14"/>
  <c r="AR81" i="14"/>
  <c r="AV82" i="14"/>
  <c r="F86" i="14"/>
  <c r="AY105" i="14"/>
  <c r="AW103" i="14"/>
  <c r="AY104" i="14"/>
  <c r="AW104" i="14"/>
  <c r="AY103" i="14"/>
  <c r="AY101" i="14"/>
  <c r="AK87" i="14"/>
  <c r="K87" i="14"/>
  <c r="AJ87" i="14"/>
  <c r="AB87" i="14"/>
  <c r="Q87" i="14" s="1"/>
  <c r="M86" i="14"/>
  <c r="AI87" i="14"/>
  <c r="AS87" i="14"/>
  <c r="AR87" i="14"/>
  <c r="Y87" i="14"/>
  <c r="O87" i="14"/>
  <c r="B87" i="14"/>
  <c r="P86" i="14"/>
  <c r="CU86" i="1" s="1"/>
  <c r="L87" i="14"/>
  <c r="T86" i="14"/>
  <c r="AX87" i="14"/>
  <c r="AV86" i="14"/>
  <c r="Y83" i="14"/>
  <c r="O83" i="14"/>
  <c r="R82" i="14"/>
  <c r="S82" i="14"/>
  <c r="L83" i="14"/>
  <c r="AR83" i="14"/>
  <c r="AV90" i="14"/>
  <c r="AX91" i="14"/>
  <c r="AK94" i="14"/>
  <c r="K94" i="14"/>
  <c r="AS94" i="14"/>
  <c r="AI94" i="14"/>
  <c r="T93" i="14"/>
  <c r="AR94" i="14"/>
  <c r="S93" i="14"/>
  <c r="Y94" i="14"/>
  <c r="O94" i="14"/>
  <c r="R93" i="14"/>
  <c r="AB94" i="14"/>
  <c r="Q94" i="14" s="1"/>
  <c r="L94" i="14"/>
  <c r="V94" i="14"/>
  <c r="P93" i="14"/>
  <c r="CU93" i="1" s="1"/>
  <c r="AJ94" i="14"/>
  <c r="C94" i="14"/>
  <c r="CP94" i="1" s="1"/>
  <c r="M93" i="14"/>
  <c r="B94" i="14"/>
  <c r="AS96" i="14"/>
  <c r="AI96" i="14"/>
  <c r="C96" i="14"/>
  <c r="CP96" i="1" s="1"/>
  <c r="AB96" i="14"/>
  <c r="Q96" i="14" s="1"/>
  <c r="O96" i="14"/>
  <c r="P95" i="14"/>
  <c r="CU95" i="1" s="1"/>
  <c r="F95" i="14"/>
  <c r="AJ96" i="14"/>
  <c r="Y96" i="14"/>
  <c r="L96" i="14"/>
  <c r="V96" i="14"/>
  <c r="K96" i="14"/>
  <c r="M95" i="14"/>
  <c r="T95" i="14"/>
  <c r="AK96" i="14"/>
  <c r="S95" i="14"/>
  <c r="R95" i="14"/>
  <c r="B73" i="14"/>
  <c r="L73" i="14"/>
  <c r="V75" i="14"/>
  <c r="K76" i="14"/>
  <c r="AK76" i="14"/>
  <c r="AW81" i="14"/>
  <c r="AZ77" i="14"/>
  <c r="M78" i="14"/>
  <c r="P81" i="14"/>
  <c r="CU81" i="1" s="1"/>
  <c r="AW86" i="14"/>
  <c r="K82" i="14"/>
  <c r="T82" i="14"/>
  <c r="B83" i="14"/>
  <c r="M83" i="14"/>
  <c r="V83" i="14"/>
  <c r="AS83" i="14"/>
  <c r="AB84" i="14"/>
  <c r="Q84" i="14" s="1"/>
  <c r="AW84" i="14"/>
  <c r="AW90" i="14"/>
  <c r="AY91" i="14"/>
  <c r="AV93" i="14"/>
  <c r="AX105" i="14"/>
  <c r="V73" i="14"/>
  <c r="F75" i="14"/>
  <c r="P75" i="14"/>
  <c r="CU75" i="1" s="1"/>
  <c r="AR75" i="14"/>
  <c r="C76" i="14"/>
  <c r="CP76" i="1" s="1"/>
  <c r="AX86" i="14"/>
  <c r="AZ85" i="14"/>
  <c r="AJ82" i="14"/>
  <c r="AB82" i="14"/>
  <c r="Q82" i="14" s="1"/>
  <c r="M81" i="14"/>
  <c r="R81" i="14"/>
  <c r="B82" i="14"/>
  <c r="M82" i="14"/>
  <c r="V82" i="14"/>
  <c r="AR82" i="14"/>
  <c r="AJ83" i="14"/>
  <c r="AY89" i="14"/>
  <c r="AW88" i="14"/>
  <c r="AW85" i="14"/>
  <c r="AZ86" i="14"/>
  <c r="AY98" i="14"/>
  <c r="AW97" i="14"/>
  <c r="R72" i="14"/>
  <c r="O73" i="14"/>
  <c r="Y73" i="14"/>
  <c r="AS75" i="14"/>
  <c r="V76" i="14"/>
  <c r="AY83" i="14"/>
  <c r="S81" i="14"/>
  <c r="C82" i="14"/>
  <c r="CP82" i="1" s="1"/>
  <c r="Y82" i="14"/>
  <c r="AS82" i="14"/>
  <c r="AB83" i="14"/>
  <c r="Q83" i="14" s="1"/>
  <c r="AK83" i="14"/>
  <c r="AY100" i="14"/>
  <c r="B96" i="14"/>
  <c r="AZ101" i="14"/>
  <c r="S72" i="14"/>
  <c r="M74" i="14"/>
  <c r="R75" i="14"/>
  <c r="AB75" i="14"/>
  <c r="Q75" i="14" s="1"/>
  <c r="AZ80" i="14"/>
  <c r="O76" i="14"/>
  <c r="Y76" i="14"/>
  <c r="AK79" i="14"/>
  <c r="Y79" i="14"/>
  <c r="AS79" i="14"/>
  <c r="AV80" i="14"/>
  <c r="T81" i="14"/>
  <c r="O82" i="14"/>
  <c r="AI82" i="14"/>
  <c r="AX88" i="14"/>
  <c r="L84" i="14"/>
  <c r="B84" i="14"/>
  <c r="R83" i="14"/>
  <c r="V84" i="14"/>
  <c r="AR84" i="14"/>
  <c r="AX103" i="14"/>
  <c r="AX106" i="14"/>
  <c r="AW102" i="14"/>
  <c r="AY106" i="14"/>
  <c r="AW105" i="14"/>
  <c r="AX108" i="14"/>
  <c r="AZ107" i="14"/>
  <c r="AV107" i="14"/>
  <c r="AZ104" i="14"/>
  <c r="AV91" i="14"/>
  <c r="AX92" i="14"/>
  <c r="AZ91" i="14"/>
  <c r="AY94" i="14"/>
  <c r="AX95" i="14"/>
  <c r="AZ94" i="14"/>
  <c r="AX94" i="14"/>
  <c r="T97" i="14"/>
  <c r="AS98" i="14"/>
  <c r="F87" i="14"/>
  <c r="P87" i="14"/>
  <c r="CU87" i="1" s="1"/>
  <c r="K88" i="14"/>
  <c r="AZ95" i="14"/>
  <c r="AV95" i="14"/>
  <c r="AW96" i="14"/>
  <c r="AY99" i="14"/>
  <c r="AX101" i="14"/>
  <c r="AZ100" i="14"/>
  <c r="AZ102" i="14"/>
  <c r="AV103" i="14"/>
  <c r="AX104" i="14"/>
  <c r="AV102" i="14"/>
  <c r="AZ103" i="14"/>
  <c r="AK88" i="14"/>
  <c r="AJ88" i="14"/>
  <c r="AB88" i="14"/>
  <c r="Q88" i="14" s="1"/>
  <c r="AS88" i="14"/>
  <c r="AI88" i="14"/>
  <c r="AX93" i="14"/>
  <c r="L88" i="14"/>
  <c r="V88" i="14"/>
  <c r="AY96" i="14"/>
  <c r="AW91" i="14"/>
  <c r="AW93" i="14"/>
  <c r="AW100" i="14"/>
  <c r="AX96" i="14"/>
  <c r="AK98" i="14"/>
  <c r="K98" i="14"/>
  <c r="Y98" i="14"/>
  <c r="O98" i="14"/>
  <c r="R97" i="14"/>
  <c r="AR98" i="14"/>
  <c r="AB98" i="14"/>
  <c r="Q98" i="14" s="1"/>
  <c r="C98" i="14"/>
  <c r="CP98" i="1" s="1"/>
  <c r="B98" i="14"/>
  <c r="M97" i="14"/>
  <c r="AJ98" i="14"/>
  <c r="V98" i="14"/>
  <c r="AV108" i="14"/>
  <c r="AZ108" i="14"/>
  <c r="R87" i="14"/>
  <c r="AW92" i="14"/>
  <c r="B88" i="14"/>
  <c r="Y88" i="14"/>
  <c r="C90" i="14"/>
  <c r="CP90" i="1" s="1"/>
  <c r="P89" i="14"/>
  <c r="CU89" i="1" s="1"/>
  <c r="F89" i="14"/>
  <c r="L90" i="14"/>
  <c r="B90" i="14"/>
  <c r="AK90" i="14"/>
  <c r="K90" i="14"/>
  <c r="T89" i="14"/>
  <c r="AW89" i="14"/>
  <c r="V90" i="14"/>
  <c r="AI90" i="14"/>
  <c r="AY93" i="14"/>
  <c r="AN97" i="14"/>
  <c r="AZ98" i="14"/>
  <c r="AV106" i="14"/>
  <c r="AV109" i="14"/>
  <c r="C106" i="14"/>
  <c r="CP106" i="1" s="1"/>
  <c r="P105" i="14"/>
  <c r="CU105" i="1" s="1"/>
  <c r="F105" i="14"/>
  <c r="L106" i="14"/>
  <c r="B106" i="14"/>
  <c r="AK106" i="14"/>
  <c r="K106" i="14"/>
  <c r="AS106" i="14"/>
  <c r="AI106" i="14"/>
  <c r="T105" i="14"/>
  <c r="AR106" i="14"/>
  <c r="S105" i="14"/>
  <c r="Y106" i="14"/>
  <c r="O106" i="14"/>
  <c r="R105" i="14"/>
  <c r="AJ106" i="14"/>
  <c r="AB106" i="14"/>
  <c r="Q106" i="14" s="1"/>
  <c r="V106" i="14"/>
  <c r="AV87" i="14"/>
  <c r="V86" i="14"/>
  <c r="S87" i="14"/>
  <c r="C88" i="14"/>
  <c r="CP88" i="1" s="1"/>
  <c r="L91" i="14"/>
  <c r="AJ91" i="14"/>
  <c r="AB91" i="14"/>
  <c r="Q91" i="14" s="1"/>
  <c r="M90" i="14"/>
  <c r="AS91" i="14"/>
  <c r="J92" i="14" s="1"/>
  <c r="CQ92" i="1" s="1"/>
  <c r="AI91" i="14"/>
  <c r="T90" i="14"/>
  <c r="AR91" i="14"/>
  <c r="S90" i="14"/>
  <c r="Y90" i="14"/>
  <c r="AJ90" i="14"/>
  <c r="AK91" i="14"/>
  <c r="AZ93" i="14"/>
  <c r="AZ99" i="14"/>
  <c r="AV99" i="14"/>
  <c r="AR99" i="14"/>
  <c r="S98" i="14"/>
  <c r="L99" i="14"/>
  <c r="B99" i="14"/>
  <c r="AS99" i="14"/>
  <c r="R98" i="14"/>
  <c r="F98" i="14"/>
  <c r="P98" i="14"/>
  <c r="CU98" i="1" s="1"/>
  <c r="AB99" i="14"/>
  <c r="Q99" i="14" s="1"/>
  <c r="O99" i="14"/>
  <c r="C99" i="14"/>
  <c r="CP99" i="1" s="1"/>
  <c r="AK99" i="14"/>
  <c r="M98" i="14"/>
  <c r="AM100" i="14"/>
  <c r="AO100" i="14"/>
  <c r="AN100" i="14"/>
  <c r="AL100" i="14"/>
  <c r="V89" i="14"/>
  <c r="F91" i="14"/>
  <c r="P91" i="14"/>
  <c r="CU91" i="1" s="1"/>
  <c r="C92" i="14"/>
  <c r="CP92" i="1" s="1"/>
  <c r="M92" i="14"/>
  <c r="AB93" i="14"/>
  <c r="Q93" i="14" s="1"/>
  <c r="AJ93" i="14"/>
  <c r="B95" i="14"/>
  <c r="L95" i="14"/>
  <c r="AV101" i="14"/>
  <c r="AV98" i="14"/>
  <c r="O100" i="14"/>
  <c r="AB100" i="14"/>
  <c r="Q100" i="14" s="1"/>
  <c r="V102" i="14"/>
  <c r="AY108" i="14"/>
  <c r="AY107" i="14"/>
  <c r="R88" i="14"/>
  <c r="O89" i="14"/>
  <c r="Y89" i="14"/>
  <c r="V92" i="14"/>
  <c r="K93" i="14"/>
  <c r="AK93" i="14"/>
  <c r="F94" i="14"/>
  <c r="P94" i="14"/>
  <c r="CU94" i="1" s="1"/>
  <c r="C95" i="14"/>
  <c r="CP95" i="1" s="1"/>
  <c r="AW95" i="14"/>
  <c r="AY102" i="14"/>
  <c r="AW98" i="14"/>
  <c r="F101" i="14"/>
  <c r="S101" i="14"/>
  <c r="L102" i="14"/>
  <c r="AX109" i="14"/>
  <c r="AX97" i="14"/>
  <c r="O92" i="14"/>
  <c r="Y92" i="14"/>
  <c r="B93" i="14"/>
  <c r="L93" i="14"/>
  <c r="V95" i="14"/>
  <c r="AV96" i="14"/>
  <c r="AS102" i="14"/>
  <c r="AI102" i="14"/>
  <c r="AR102" i="14"/>
  <c r="Y102" i="14"/>
  <c r="O102" i="14"/>
  <c r="R101" i="14"/>
  <c r="AK102" i="14"/>
  <c r="K102" i="14"/>
  <c r="T101" i="14"/>
  <c r="AX102" i="14"/>
  <c r="AW108" i="14"/>
  <c r="AY109" i="14"/>
  <c r="AW107" i="14"/>
  <c r="V93" i="14"/>
  <c r="C100" i="14"/>
  <c r="CP100" i="1" s="1"/>
  <c r="P99" i="14"/>
  <c r="CU99" i="1" s="1"/>
  <c r="F99" i="14"/>
  <c r="AS100" i="14"/>
  <c r="AI100" i="14"/>
  <c r="T99" i="14"/>
  <c r="S99" i="14"/>
  <c r="AZ105" i="14"/>
  <c r="AV105" i="14"/>
  <c r="C102" i="14"/>
  <c r="CP102" i="1" s="1"/>
  <c r="AJ102" i="14"/>
  <c r="M96" i="14"/>
  <c r="AB97" i="14"/>
  <c r="Q97" i="14" s="1"/>
  <c r="AJ97" i="14"/>
  <c r="V101" i="14"/>
  <c r="S102" i="14"/>
  <c r="F103" i="14"/>
  <c r="P103" i="14"/>
  <c r="CU103" i="1" s="1"/>
  <c r="AR103" i="14"/>
  <c r="C104" i="14"/>
  <c r="CP104" i="1" s="1"/>
  <c r="M104" i="14"/>
  <c r="AB105" i="14"/>
  <c r="Q105" i="14" s="1"/>
  <c r="AJ105" i="14"/>
  <c r="B107" i="14"/>
  <c r="L107" i="14"/>
  <c r="T107" i="14"/>
  <c r="AI108" i="14"/>
  <c r="AS108" i="14"/>
  <c r="V109" i="14"/>
  <c r="AI103" i="14"/>
  <c r="AS103" i="14"/>
  <c r="V104" i="14"/>
  <c r="F106" i="14"/>
  <c r="P106" i="14"/>
  <c r="CU106" i="1" s="1"/>
  <c r="AZ106" i="14"/>
  <c r="C107" i="14"/>
  <c r="CP107" i="1" s="1"/>
  <c r="M107" i="14"/>
  <c r="AB108" i="14"/>
  <c r="Q108" i="14" s="1"/>
  <c r="AJ108" i="14"/>
  <c r="AB103" i="14"/>
  <c r="Q103" i="14" s="1"/>
  <c r="AJ103" i="14"/>
  <c r="O104" i="14"/>
  <c r="Y104" i="14"/>
  <c r="V107" i="14"/>
  <c r="AX107" i="14"/>
  <c r="K108" i="14"/>
  <c r="AK108" i="14"/>
  <c r="F109" i="14"/>
  <c r="W113" i="14" s="1"/>
  <c r="P109" i="14"/>
  <c r="CU109" i="1" s="1"/>
  <c r="DF109" i="16" s="1"/>
  <c r="AZ109" i="14"/>
  <c r="V97" i="14"/>
  <c r="M100" i="14"/>
  <c r="AB101" i="14"/>
  <c r="Q101" i="14" s="1"/>
  <c r="B103" i="14"/>
  <c r="L103" i="14"/>
  <c r="T103" i="14"/>
  <c r="AI104" i="14"/>
  <c r="AS104" i="14"/>
  <c r="V105" i="14"/>
  <c r="S106" i="14"/>
  <c r="F107" i="14"/>
  <c r="P107" i="14"/>
  <c r="CU107" i="1" s="1"/>
  <c r="AR107" i="14"/>
  <c r="C108" i="14"/>
  <c r="CP108" i="1" s="1"/>
  <c r="R109" i="14"/>
  <c r="C103" i="14"/>
  <c r="CP103" i="1" s="1"/>
  <c r="M103" i="14"/>
  <c r="AB104" i="14"/>
  <c r="Q104" i="14" s="1"/>
  <c r="AJ104" i="14"/>
  <c r="T106" i="14"/>
  <c r="AI107" i="14"/>
  <c r="AS107" i="14"/>
  <c r="V108" i="14"/>
  <c r="S109" i="14"/>
  <c r="V103" i="14"/>
  <c r="K104" i="14"/>
  <c r="M106" i="14"/>
  <c r="R107" i="14"/>
  <c r="AB107" i="14"/>
  <c r="Q107" i="14" s="1"/>
  <c r="O108" i="14"/>
  <c r="Y108" i="14"/>
  <c r="AJ99" i="12"/>
  <c r="T47" i="13"/>
  <c r="Y48" i="13"/>
  <c r="S47" i="13"/>
  <c r="O48" i="13"/>
  <c r="R47" i="13"/>
  <c r="D48" i="13"/>
  <c r="AS48" i="13"/>
  <c r="P47" i="13"/>
  <c r="CL47" i="1" s="1"/>
  <c r="E48" i="13"/>
  <c r="AR48" i="13"/>
  <c r="AN48" i="13" s="1"/>
  <c r="C48" i="13"/>
  <c r="CG48" i="1" s="1"/>
  <c r="C62" i="10"/>
  <c r="BF62" i="1" s="1"/>
  <c r="T63" i="10"/>
  <c r="S68" i="10"/>
  <c r="F91" i="10"/>
  <c r="F91" i="11"/>
  <c r="R95" i="11"/>
  <c r="AI104" i="11"/>
  <c r="K31" i="12"/>
  <c r="M36" i="12"/>
  <c r="C56" i="12"/>
  <c r="BX56" i="1" s="1"/>
  <c r="AW62" i="12"/>
  <c r="L63" i="12"/>
  <c r="AV74" i="12"/>
  <c r="B77" i="12"/>
  <c r="R98" i="12"/>
  <c r="AW31" i="13"/>
  <c r="D33" i="13"/>
  <c r="E33" i="13"/>
  <c r="AJ38" i="13"/>
  <c r="E38" i="13"/>
  <c r="L38" i="13"/>
  <c r="K38" i="13"/>
  <c r="S37" i="13"/>
  <c r="P37" i="13"/>
  <c r="CL37" i="1" s="1"/>
  <c r="D38" i="13"/>
  <c r="F37" i="13"/>
  <c r="AG38" i="13"/>
  <c r="E50" i="13"/>
  <c r="AS50" i="13"/>
  <c r="R49" i="13"/>
  <c r="D50" i="13"/>
  <c r="C50" i="13"/>
  <c r="CG50" i="1" s="1"/>
  <c r="P30" i="10"/>
  <c r="BK30" i="1" s="1"/>
  <c r="R54" i="8"/>
  <c r="AB83" i="9"/>
  <c r="Q83" i="9" s="1"/>
  <c r="B88" i="9"/>
  <c r="P32" i="10"/>
  <c r="BK32" i="1" s="1"/>
  <c r="C54" i="10"/>
  <c r="BF54" i="1" s="1"/>
  <c r="E87" i="10"/>
  <c r="AR92" i="10"/>
  <c r="AM92" i="10" s="1"/>
  <c r="E107" i="11"/>
  <c r="AS31" i="12"/>
  <c r="P36" i="12"/>
  <c r="CC36" i="1" s="1"/>
  <c r="M44" i="12"/>
  <c r="B50" i="12"/>
  <c r="S98" i="12"/>
  <c r="L108" i="12"/>
  <c r="O37" i="13"/>
  <c r="AG54" i="10"/>
  <c r="T54" i="8"/>
  <c r="B60" i="9"/>
  <c r="AI83" i="9"/>
  <c r="F47" i="10"/>
  <c r="C61" i="10"/>
  <c r="BF61" i="1" s="1"/>
  <c r="C73" i="10"/>
  <c r="BF73" i="1" s="1"/>
  <c r="F104" i="10"/>
  <c r="D103" i="11"/>
  <c r="F30" i="12"/>
  <c r="D46" i="12"/>
  <c r="F50" i="12"/>
  <c r="AI57" i="12"/>
  <c r="F83" i="12"/>
  <c r="S104" i="12"/>
  <c r="D106" i="12"/>
  <c r="R107" i="12"/>
  <c r="O108" i="12"/>
  <c r="B48" i="13"/>
  <c r="AX27" i="10"/>
  <c r="AJ85" i="10"/>
  <c r="V100" i="11"/>
  <c r="D83" i="11"/>
  <c r="AZ46" i="12"/>
  <c r="AR108" i="12"/>
  <c r="AO108" i="12" s="1"/>
  <c r="D36" i="13"/>
  <c r="E36" i="13"/>
  <c r="B36" i="13"/>
  <c r="AS37" i="13"/>
  <c r="AK37" i="13"/>
  <c r="T36" i="13"/>
  <c r="S36" i="13"/>
  <c r="D37" i="13"/>
  <c r="E37" i="13"/>
  <c r="AI44" i="13"/>
  <c r="D44" i="13"/>
  <c r="E44" i="13"/>
  <c r="M67" i="12"/>
  <c r="E102" i="8"/>
  <c r="AK69" i="10"/>
  <c r="AB81" i="10"/>
  <c r="Q81" i="10" s="1"/>
  <c r="AB83" i="10"/>
  <c r="Q83" i="10" s="1"/>
  <c r="R98" i="10"/>
  <c r="M35" i="11"/>
  <c r="S63" i="11"/>
  <c r="K83" i="11"/>
  <c r="B92" i="11"/>
  <c r="AS96" i="11"/>
  <c r="D67" i="11"/>
  <c r="T56" i="12"/>
  <c r="M82" i="12"/>
  <c r="AB83" i="12"/>
  <c r="Q83" i="12" s="1"/>
  <c r="B99" i="12"/>
  <c r="T7" i="13"/>
  <c r="T8" i="13" s="1"/>
  <c r="T9" i="13" s="1"/>
  <c r="AJ34" i="13"/>
  <c r="E34" i="13"/>
  <c r="F33" i="13"/>
  <c r="D34" i="13"/>
  <c r="O34" i="13"/>
  <c r="O36" i="13"/>
  <c r="AK48" i="13"/>
  <c r="AK37" i="12"/>
  <c r="M102" i="9"/>
  <c r="AS50" i="10"/>
  <c r="AK61" i="10"/>
  <c r="M66" i="10"/>
  <c r="AS69" i="10"/>
  <c r="T98" i="10"/>
  <c r="AG64" i="10"/>
  <c r="AW35" i="12"/>
  <c r="E45" i="12"/>
  <c r="E49" i="12"/>
  <c r="S55" i="12"/>
  <c r="AR56" i="12"/>
  <c r="AM56" i="12" s="1"/>
  <c r="AI89" i="12"/>
  <c r="O91" i="12"/>
  <c r="T106" i="12"/>
  <c r="AX26" i="13"/>
  <c r="AH41" i="13"/>
  <c r="D41" i="13"/>
  <c r="E41" i="13"/>
  <c r="AZ33" i="13"/>
  <c r="K31" i="13"/>
  <c r="AY39" i="13"/>
  <c r="AS43" i="13"/>
  <c r="B49" i="13"/>
  <c r="AK52" i="13"/>
  <c r="AS53" i="13"/>
  <c r="L56" i="13"/>
  <c r="O59" i="13"/>
  <c r="K60" i="13"/>
  <c r="AI60" i="13"/>
  <c r="AI71" i="13"/>
  <c r="S79" i="13"/>
  <c r="Y80" i="13"/>
  <c r="V81" i="13"/>
  <c r="F83" i="13"/>
  <c r="AY90" i="13"/>
  <c r="AB86" i="13"/>
  <c r="Q86" i="13" s="1"/>
  <c r="AH87" i="13"/>
  <c r="AG90" i="13"/>
  <c r="O95" i="13"/>
  <c r="AJ96" i="13"/>
  <c r="AR100" i="13"/>
  <c r="AO100" i="13" s="1"/>
  <c r="AG101" i="13"/>
  <c r="AG104" i="13"/>
  <c r="B108" i="13"/>
  <c r="AG108" i="13"/>
  <c r="P109" i="13"/>
  <c r="CL109" i="1" s="1"/>
  <c r="DE109" i="16" s="1"/>
  <c r="D106" i="13"/>
  <c r="D102" i="13"/>
  <c r="D98" i="13"/>
  <c r="D94" i="13"/>
  <c r="D90" i="13"/>
  <c r="D86" i="13"/>
  <c r="D82" i="13"/>
  <c r="D78" i="13"/>
  <c r="D74" i="13"/>
  <c r="D70" i="13"/>
  <c r="D66" i="13"/>
  <c r="D62" i="13"/>
  <c r="D58" i="13"/>
  <c r="D54" i="13"/>
  <c r="D46" i="13"/>
  <c r="D42" i="13"/>
  <c r="D30" i="13"/>
  <c r="AI58" i="13"/>
  <c r="F64" i="13"/>
  <c r="AG86" i="13"/>
  <c r="F98" i="13"/>
  <c r="F108" i="13"/>
  <c r="AH108" i="13"/>
  <c r="T109" i="13"/>
  <c r="E109" i="13"/>
  <c r="E105" i="13"/>
  <c r="E101" i="13"/>
  <c r="E97" i="13"/>
  <c r="E93" i="13"/>
  <c r="E89" i="13"/>
  <c r="E85" i="13"/>
  <c r="E81" i="13"/>
  <c r="E77" i="13"/>
  <c r="E73" i="13"/>
  <c r="E69" i="13"/>
  <c r="E65" i="13"/>
  <c r="E61" i="13"/>
  <c r="E57" i="13"/>
  <c r="E53" i="13"/>
  <c r="E49" i="13"/>
  <c r="E45" i="13"/>
  <c r="B100" i="13"/>
  <c r="AK108" i="13"/>
  <c r="AG109" i="13"/>
  <c r="D109" i="13"/>
  <c r="D105" i="13"/>
  <c r="D101" i="13"/>
  <c r="D97" i="13"/>
  <c r="D93" i="13"/>
  <c r="D89" i="13"/>
  <c r="D81" i="13"/>
  <c r="D61" i="13"/>
  <c r="D57" i="13"/>
  <c r="D53" i="13"/>
  <c r="D49" i="13"/>
  <c r="AK30" i="13"/>
  <c r="AG31" i="13"/>
  <c r="AK35" i="13"/>
  <c r="S42" i="13"/>
  <c r="O43" i="13"/>
  <c r="O47" i="13"/>
  <c r="T52" i="13"/>
  <c r="T55" i="13"/>
  <c r="P57" i="13"/>
  <c r="CL57" i="1" s="1"/>
  <c r="AS58" i="13"/>
  <c r="T59" i="13"/>
  <c r="Y64" i="13"/>
  <c r="T65" i="13"/>
  <c r="V92" i="13"/>
  <c r="O99" i="13"/>
  <c r="C101" i="13"/>
  <c r="CG101" i="1" s="1"/>
  <c r="AY107" i="13"/>
  <c r="AH109" i="13"/>
  <c r="E108" i="13"/>
  <c r="E104" i="13"/>
  <c r="E100" i="13"/>
  <c r="E96" i="13"/>
  <c r="E92" i="13"/>
  <c r="E88" i="13"/>
  <c r="E84" i="13"/>
  <c r="E80" i="13"/>
  <c r="E76" i="13"/>
  <c r="E72" i="13"/>
  <c r="E68" i="13"/>
  <c r="E64" i="13"/>
  <c r="E60" i="13"/>
  <c r="E56" i="13"/>
  <c r="E52" i="13"/>
  <c r="E40" i="13"/>
  <c r="E32" i="13"/>
  <c r="AB49" i="13"/>
  <c r="Q49" i="13" s="1"/>
  <c r="T57" i="13"/>
  <c r="AY86" i="13"/>
  <c r="V98" i="13"/>
  <c r="R99" i="13"/>
  <c r="V106" i="13"/>
  <c r="V107" i="13"/>
  <c r="AS109" i="13"/>
  <c r="D108" i="13"/>
  <c r="D104" i="13"/>
  <c r="D100" i="13"/>
  <c r="D96" i="13"/>
  <c r="D92" i="13"/>
  <c r="D88" i="13"/>
  <c r="D84" i="13"/>
  <c r="D80" i="13"/>
  <c r="D72" i="13"/>
  <c r="D68" i="13"/>
  <c r="D64" i="13"/>
  <c r="D60" i="13"/>
  <c r="D56" i="13"/>
  <c r="D52" i="13"/>
  <c r="D40" i="13"/>
  <c r="D32" i="13"/>
  <c r="AS31" i="13"/>
  <c r="AX46" i="13"/>
  <c r="AK42" i="13"/>
  <c r="F53" i="13"/>
  <c r="R63" i="13"/>
  <c r="AR64" i="13"/>
  <c r="AO64" i="13" s="1"/>
  <c r="B84" i="13"/>
  <c r="L87" i="13"/>
  <c r="O91" i="13"/>
  <c r="O97" i="13"/>
  <c r="AB98" i="13"/>
  <c r="Q98" i="13" s="1"/>
  <c r="P100" i="13"/>
  <c r="CL100" i="1" s="1"/>
  <c r="K101" i="13"/>
  <c r="AB107" i="13"/>
  <c r="Q107" i="13" s="1"/>
  <c r="C109" i="13"/>
  <c r="CG109" i="1" s="1"/>
  <c r="E107" i="13"/>
  <c r="E103" i="13"/>
  <c r="E99" i="13"/>
  <c r="E95" i="13"/>
  <c r="E91" i="13"/>
  <c r="E87" i="13"/>
  <c r="E83" i="13"/>
  <c r="E79" i="13"/>
  <c r="E75" i="13"/>
  <c r="E71" i="13"/>
  <c r="E67" i="13"/>
  <c r="E63" i="13"/>
  <c r="E59" i="13"/>
  <c r="E55" i="13"/>
  <c r="E51" i="13"/>
  <c r="E47" i="13"/>
  <c r="E43" i="13"/>
  <c r="E39" i="13"/>
  <c r="BA40" i="13" s="1"/>
  <c r="E35" i="13"/>
  <c r="E31" i="13"/>
  <c r="AY55" i="13"/>
  <c r="AG60" i="13"/>
  <c r="T61" i="13"/>
  <c r="S63" i="13"/>
  <c r="AS64" i="13"/>
  <c r="AY73" i="13"/>
  <c r="AX75" i="13"/>
  <c r="O86" i="13"/>
  <c r="O87" i="13"/>
  <c r="V88" i="13"/>
  <c r="AG91" i="13"/>
  <c r="F95" i="13"/>
  <c r="O96" i="13"/>
  <c r="P97" i="13"/>
  <c r="CL97" i="1" s="1"/>
  <c r="AJ98" i="13"/>
  <c r="AJ99" i="13"/>
  <c r="R100" i="13"/>
  <c r="L101" i="13"/>
  <c r="F109" i="13"/>
  <c r="W113" i="13" s="1"/>
  <c r="D107" i="13"/>
  <c r="D103" i="13"/>
  <c r="D99" i="13"/>
  <c r="D95" i="13"/>
  <c r="D91" i="13"/>
  <c r="D87" i="13"/>
  <c r="D83" i="13"/>
  <c r="D79" i="13"/>
  <c r="D75" i="13"/>
  <c r="D71" i="13"/>
  <c r="D67" i="13"/>
  <c r="D63" i="13"/>
  <c r="D59" i="13"/>
  <c r="D55" i="13"/>
  <c r="D47" i="13"/>
  <c r="D43" i="13"/>
  <c r="D35" i="13"/>
  <c r="D31" i="13"/>
  <c r="S34" i="13"/>
  <c r="K35" i="13"/>
  <c r="K40" i="13"/>
  <c r="AR43" i="13"/>
  <c r="AO43" i="13" s="1"/>
  <c r="AG46" i="13"/>
  <c r="F52" i="13"/>
  <c r="AI52" i="13"/>
  <c r="AR53" i="13"/>
  <c r="AL53" i="13" s="1"/>
  <c r="F55" i="13"/>
  <c r="K56" i="13"/>
  <c r="C58" i="13"/>
  <c r="CG58" i="1" s="1"/>
  <c r="AH60" i="13"/>
  <c r="AW72" i="13"/>
  <c r="P71" i="13"/>
  <c r="CL71" i="1" s="1"/>
  <c r="B75" i="13"/>
  <c r="R80" i="13"/>
  <c r="P86" i="13"/>
  <c r="CL86" i="1" s="1"/>
  <c r="AG87" i="13"/>
  <c r="O90" i="13"/>
  <c r="AH91" i="13"/>
  <c r="AR98" i="13"/>
  <c r="AO98" i="13" s="1"/>
  <c r="AK99" i="13"/>
  <c r="E102" i="13"/>
  <c r="E98" i="13"/>
  <c r="E90" i="13"/>
  <c r="E86" i="13"/>
  <c r="E82" i="13"/>
  <c r="E74" i="13"/>
  <c r="E66" i="13"/>
  <c r="E58" i="13"/>
  <c r="E46" i="13"/>
  <c r="E30" i="13"/>
  <c r="AI101" i="10"/>
  <c r="AI41" i="11"/>
  <c r="Y41" i="11"/>
  <c r="P40" i="11"/>
  <c r="BT40" i="1" s="1"/>
  <c r="B41" i="11"/>
  <c r="F40" i="11"/>
  <c r="P76" i="11"/>
  <c r="BT76" i="1" s="1"/>
  <c r="F76" i="11"/>
  <c r="AW13" i="12"/>
  <c r="T100" i="12"/>
  <c r="AB101" i="12"/>
  <c r="Q101" i="12" s="1"/>
  <c r="B101" i="12"/>
  <c r="O48" i="10"/>
  <c r="P64" i="10"/>
  <c r="BK64" i="1" s="1"/>
  <c r="T92" i="10"/>
  <c r="AS101" i="10"/>
  <c r="M40" i="11"/>
  <c r="AB63" i="11"/>
  <c r="Q63" i="11" s="1"/>
  <c r="B63" i="11"/>
  <c r="M62" i="11"/>
  <c r="AI72" i="11"/>
  <c r="O72" i="11"/>
  <c r="AI94" i="11"/>
  <c r="T93" i="11"/>
  <c r="K39" i="12"/>
  <c r="F38" i="12"/>
  <c r="AI44" i="12"/>
  <c r="Y66" i="12"/>
  <c r="O66" i="12"/>
  <c r="T65" i="12"/>
  <c r="S95" i="12"/>
  <c r="O10" i="13"/>
  <c r="AK10" i="13"/>
  <c r="P31" i="10"/>
  <c r="BK31" i="1" s="1"/>
  <c r="P47" i="10"/>
  <c r="BK47" i="1" s="1"/>
  <c r="Y48" i="10"/>
  <c r="AB54" i="10"/>
  <c r="Q54" i="10" s="1"/>
  <c r="M56" i="10"/>
  <c r="R64" i="10"/>
  <c r="Y65" i="10"/>
  <c r="K69" i="10"/>
  <c r="AW88" i="10"/>
  <c r="AR85" i="10"/>
  <c r="AO85" i="10" s="1"/>
  <c r="S87" i="10"/>
  <c r="AV89" i="10"/>
  <c r="V91" i="10"/>
  <c r="K97" i="10"/>
  <c r="P100" i="10"/>
  <c r="BK100" i="1" s="1"/>
  <c r="AK10" i="12"/>
  <c r="AR30" i="12"/>
  <c r="AO30" i="12" s="1"/>
  <c r="T29" i="12"/>
  <c r="D33" i="12"/>
  <c r="B33" i="12"/>
  <c r="R32" i="12"/>
  <c r="AZ43" i="12"/>
  <c r="P43" i="12"/>
  <c r="CC43" i="1" s="1"/>
  <c r="R95" i="12"/>
  <c r="O103" i="12"/>
  <c r="R102" i="12"/>
  <c r="P55" i="9"/>
  <c r="AR55" i="1" s="1"/>
  <c r="AK31" i="10"/>
  <c r="C41" i="10"/>
  <c r="BF41" i="1" s="1"/>
  <c r="R47" i="10"/>
  <c r="AI48" i="10"/>
  <c r="M60" i="10"/>
  <c r="AB64" i="10"/>
  <c r="Q64" i="10" s="1"/>
  <c r="AB65" i="10"/>
  <c r="Q65" i="10" s="1"/>
  <c r="F71" i="10"/>
  <c r="R80" i="10"/>
  <c r="C84" i="10"/>
  <c r="BF84" i="1" s="1"/>
  <c r="Y87" i="10"/>
  <c r="Y91" i="10"/>
  <c r="AK92" i="10"/>
  <c r="C94" i="10"/>
  <c r="BF94" i="1" s="1"/>
  <c r="F96" i="10"/>
  <c r="AI97" i="10"/>
  <c r="C103" i="10"/>
  <c r="BF103" i="1" s="1"/>
  <c r="S39" i="11"/>
  <c r="F64" i="11"/>
  <c r="AR65" i="11"/>
  <c r="AO65" i="11" s="1"/>
  <c r="F85" i="11"/>
  <c r="S85" i="11"/>
  <c r="AJ86" i="11"/>
  <c r="L89" i="11"/>
  <c r="E103" i="11"/>
  <c r="S32" i="12"/>
  <c r="F40" i="12"/>
  <c r="R40" i="12"/>
  <c r="AJ78" i="12"/>
  <c r="T77" i="12"/>
  <c r="L78" i="12"/>
  <c r="E100" i="12"/>
  <c r="AS100" i="12"/>
  <c r="C100" i="12"/>
  <c r="BX100" i="1" s="1"/>
  <c r="AI100" i="12"/>
  <c r="L100" i="12"/>
  <c r="R99" i="12"/>
  <c r="AJ42" i="13"/>
  <c r="K42" i="13"/>
  <c r="S41" i="13"/>
  <c r="Y42" i="13"/>
  <c r="P41" i="13"/>
  <c r="CL41" i="1" s="1"/>
  <c r="B42" i="13"/>
  <c r="AG42" i="13"/>
  <c r="F41" i="13"/>
  <c r="O42" i="13"/>
  <c r="C54" i="9"/>
  <c r="AM54" i="1" s="1"/>
  <c r="AI42" i="10"/>
  <c r="T47" i="10"/>
  <c r="AK48" i="10"/>
  <c r="AI65" i="10"/>
  <c r="O68" i="10"/>
  <c r="D89" i="10"/>
  <c r="AS97" i="10"/>
  <c r="K35" i="11"/>
  <c r="D35" i="11"/>
  <c r="C77" i="11"/>
  <c r="BO77" i="1" s="1"/>
  <c r="AJ74" i="12"/>
  <c r="AI74" i="12"/>
  <c r="R73" i="12"/>
  <c r="AB74" i="12"/>
  <c r="Q74" i="12" s="1"/>
  <c r="P73" i="12"/>
  <c r="CC73" i="1" s="1"/>
  <c r="Y74" i="12"/>
  <c r="B74" i="12"/>
  <c r="C76" i="12"/>
  <c r="BX76" i="1" s="1"/>
  <c r="F98" i="8"/>
  <c r="Y37" i="9"/>
  <c r="AH49" i="9"/>
  <c r="P102" i="9"/>
  <c r="AR102" i="1" s="1"/>
  <c r="E38" i="10"/>
  <c r="V59" i="10"/>
  <c r="R71" i="10"/>
  <c r="AJ72" i="10"/>
  <c r="AX88" i="10"/>
  <c r="E91" i="10"/>
  <c r="AY97" i="10"/>
  <c r="P96" i="10"/>
  <c r="BK96" i="1" s="1"/>
  <c r="M102" i="10"/>
  <c r="K103" i="10"/>
  <c r="L106" i="10"/>
  <c r="F53" i="11"/>
  <c r="AS54" i="11"/>
  <c r="O80" i="11"/>
  <c r="F79" i="11"/>
  <c r="AJ109" i="11"/>
  <c r="Y109" i="11"/>
  <c r="M108" i="11"/>
  <c r="AW34" i="12"/>
  <c r="F34" i="12"/>
  <c r="L35" i="12"/>
  <c r="P40" i="12"/>
  <c r="CC40" i="1" s="1"/>
  <c r="C65" i="12"/>
  <c r="BX65" i="1" s="1"/>
  <c r="B65" i="12"/>
  <c r="F64" i="12"/>
  <c r="C101" i="12"/>
  <c r="BX101" i="1" s="1"/>
  <c r="F103" i="12"/>
  <c r="L104" i="12"/>
  <c r="D109" i="12"/>
  <c r="AX31" i="13"/>
  <c r="AV30" i="13"/>
  <c r="AV28" i="13"/>
  <c r="AX37" i="13"/>
  <c r="AV36" i="13"/>
  <c r="AI59" i="10"/>
  <c r="S60" i="10"/>
  <c r="AR61" i="10"/>
  <c r="AM61" i="10" s="1"/>
  <c r="C64" i="10"/>
  <c r="BF64" i="1" s="1"/>
  <c r="AR64" i="10"/>
  <c r="AO64" i="10" s="1"/>
  <c r="T68" i="10"/>
  <c r="S71" i="10"/>
  <c r="P79" i="10"/>
  <c r="BK79" i="1" s="1"/>
  <c r="AI89" i="10"/>
  <c r="R96" i="10"/>
  <c r="K101" i="10"/>
  <c r="C41" i="11"/>
  <c r="BO41" i="1" s="1"/>
  <c r="AB47" i="11"/>
  <c r="Q47" i="11" s="1"/>
  <c r="E47" i="11"/>
  <c r="V77" i="11"/>
  <c r="AB46" i="12"/>
  <c r="Q46" i="12" s="1"/>
  <c r="T45" i="12"/>
  <c r="B46" i="12"/>
  <c r="M49" i="12"/>
  <c r="Y50" i="12"/>
  <c r="R49" i="12"/>
  <c r="D58" i="12"/>
  <c r="AK96" i="12"/>
  <c r="AR102" i="12"/>
  <c r="AM102" i="12" s="1"/>
  <c r="AS102" i="12"/>
  <c r="AI102" i="12"/>
  <c r="M101" i="12"/>
  <c r="S109" i="12"/>
  <c r="T109" i="12"/>
  <c r="R109" i="12"/>
  <c r="AZ35" i="13"/>
  <c r="AY40" i="13"/>
  <c r="F48" i="9"/>
  <c r="AZ32" i="10"/>
  <c r="P29" i="10"/>
  <c r="BK29" i="1" s="1"/>
  <c r="AS41" i="10"/>
  <c r="E48" i="10"/>
  <c r="M63" i="10"/>
  <c r="F64" i="10"/>
  <c r="AZ72" i="10"/>
  <c r="AS77" i="10"/>
  <c r="P81" i="10"/>
  <c r="BK81" i="1" s="1"/>
  <c r="C85" i="10"/>
  <c r="BF85" i="1" s="1"/>
  <c r="E88" i="10"/>
  <c r="F92" i="10"/>
  <c r="F93" i="10"/>
  <c r="F100" i="10"/>
  <c r="R102" i="10"/>
  <c r="V42" i="11"/>
  <c r="L42" i="11"/>
  <c r="P41" i="11"/>
  <c r="BT41" i="1" s="1"/>
  <c r="O60" i="11"/>
  <c r="R59" i="11"/>
  <c r="Y60" i="11"/>
  <c r="F67" i="11"/>
  <c r="AS68" i="11"/>
  <c r="B68" i="11"/>
  <c r="AK68" i="11"/>
  <c r="AG68" i="11"/>
  <c r="AJ77" i="11"/>
  <c r="AS86" i="11"/>
  <c r="AS102" i="11"/>
  <c r="J102" i="11" s="1"/>
  <c r="BP102" i="1" s="1"/>
  <c r="M101" i="11"/>
  <c r="AB102" i="11"/>
  <c r="Q102" i="11" s="1"/>
  <c r="E63" i="11"/>
  <c r="S33" i="12"/>
  <c r="C74" i="12"/>
  <c r="BX74" i="1" s="1"/>
  <c r="K78" i="12"/>
  <c r="AR96" i="12"/>
  <c r="AM96" i="12" s="1"/>
  <c r="AV21" i="13"/>
  <c r="AZ21" i="13"/>
  <c r="AV20" i="13"/>
  <c r="R63" i="11"/>
  <c r="L64" i="11"/>
  <c r="M68" i="11"/>
  <c r="P95" i="11"/>
  <c r="BT95" i="1" s="1"/>
  <c r="E79" i="11"/>
  <c r="V37" i="12"/>
  <c r="L40" i="12"/>
  <c r="B43" i="12"/>
  <c r="C45" i="12"/>
  <c r="BX45" i="1" s="1"/>
  <c r="C49" i="12"/>
  <c r="BX49" i="1" s="1"/>
  <c r="AZ60" i="12"/>
  <c r="AY84" i="12"/>
  <c r="P92" i="12"/>
  <c r="CC92" i="1" s="1"/>
  <c r="AR93" i="12"/>
  <c r="AL93" i="12" s="1"/>
  <c r="AW104" i="12"/>
  <c r="T104" i="12"/>
  <c r="S107" i="12"/>
  <c r="E108" i="12"/>
  <c r="AW28" i="13"/>
  <c r="AJ28" i="13" s="1"/>
  <c r="AZ47" i="13"/>
  <c r="Y45" i="13"/>
  <c r="R44" i="13"/>
  <c r="AS45" i="13"/>
  <c r="F77" i="13"/>
  <c r="Y78" i="13"/>
  <c r="AS78" i="13"/>
  <c r="O78" i="13"/>
  <c r="T77" i="13"/>
  <c r="AR78" i="13"/>
  <c r="AO78" i="13" s="1"/>
  <c r="K78" i="13"/>
  <c r="S77" i="13"/>
  <c r="AK78" i="13"/>
  <c r="R77" i="13"/>
  <c r="AI78" i="13"/>
  <c r="P77" i="13"/>
  <c r="CL77" i="1" s="1"/>
  <c r="AH78" i="13"/>
  <c r="AG78" i="13"/>
  <c r="K94" i="13"/>
  <c r="AS94" i="13"/>
  <c r="AJ94" i="13"/>
  <c r="T93" i="13"/>
  <c r="V94" i="13"/>
  <c r="AS33" i="13"/>
  <c r="AR33" i="13"/>
  <c r="AO33" i="13" s="1"/>
  <c r="AK33" i="13"/>
  <c r="O33" i="13"/>
  <c r="AI33" i="13"/>
  <c r="K33" i="13"/>
  <c r="AH33" i="13"/>
  <c r="T32" i="13"/>
  <c r="AV51" i="11"/>
  <c r="AY73" i="11"/>
  <c r="AJ104" i="11"/>
  <c r="E99" i="11"/>
  <c r="D51" i="11"/>
  <c r="AV20" i="12"/>
  <c r="AX31" i="12"/>
  <c r="AY33" i="12"/>
  <c r="AB88" i="12"/>
  <c r="Q88" i="12" s="1"/>
  <c r="AW98" i="12"/>
  <c r="AZ103" i="12"/>
  <c r="E107" i="12"/>
  <c r="AJ107" i="12"/>
  <c r="AW21" i="13"/>
  <c r="AY26" i="13"/>
  <c r="M32" i="13"/>
  <c r="Y33" i="13"/>
  <c r="AV39" i="13"/>
  <c r="AZ39" i="13"/>
  <c r="Y41" i="13"/>
  <c r="AS41" i="13"/>
  <c r="T40" i="13"/>
  <c r="AR41" i="13"/>
  <c r="AO41" i="13" s="1"/>
  <c r="S40" i="13"/>
  <c r="AK41" i="13"/>
  <c r="O41" i="13"/>
  <c r="AI41" i="13"/>
  <c r="K41" i="13"/>
  <c r="M40" i="13"/>
  <c r="F43" i="13"/>
  <c r="V44" i="13"/>
  <c r="S43" i="13"/>
  <c r="K44" i="13"/>
  <c r="P43" i="13"/>
  <c r="CL43" i="1" s="1"/>
  <c r="AV48" i="13"/>
  <c r="AW49" i="13"/>
  <c r="AI54" i="13"/>
  <c r="V54" i="13"/>
  <c r="C54" i="13"/>
  <c r="CG54" i="1" s="1"/>
  <c r="P53" i="13"/>
  <c r="CL53" i="1" s="1"/>
  <c r="AS54" i="13"/>
  <c r="K31" i="11"/>
  <c r="B33" i="11"/>
  <c r="AK64" i="11"/>
  <c r="AR101" i="11"/>
  <c r="AL101" i="11" s="1"/>
  <c r="M103" i="11"/>
  <c r="D99" i="11"/>
  <c r="F39" i="12"/>
  <c r="B40" i="12"/>
  <c r="Y40" i="12"/>
  <c r="AJ45" i="12"/>
  <c r="R48" i="12"/>
  <c r="Y49" i="12"/>
  <c r="T50" i="12"/>
  <c r="Y57" i="12"/>
  <c r="L60" i="12"/>
  <c r="P62" i="12"/>
  <c r="CC62" i="1" s="1"/>
  <c r="AY70" i="12"/>
  <c r="B68" i="12"/>
  <c r="F81" i="12"/>
  <c r="T82" i="12"/>
  <c r="P83" i="12"/>
  <c r="CC83" i="1" s="1"/>
  <c r="AJ88" i="12"/>
  <c r="C93" i="12"/>
  <c r="BX93" i="1" s="1"/>
  <c r="M106" i="12"/>
  <c r="AR107" i="12"/>
  <c r="AO107" i="12" s="1"/>
  <c r="AY28" i="13"/>
  <c r="AV33" i="13"/>
  <c r="S32" i="13"/>
  <c r="AY47" i="13"/>
  <c r="S50" i="13"/>
  <c r="AB51" i="13"/>
  <c r="Q51" i="13" s="1"/>
  <c r="AV59" i="13"/>
  <c r="F82" i="13"/>
  <c r="AV40" i="11"/>
  <c r="F63" i="11"/>
  <c r="P87" i="11"/>
  <c r="BT87" i="1" s="1"/>
  <c r="AS88" i="11"/>
  <c r="AB96" i="11"/>
  <c r="Q96" i="11" s="1"/>
  <c r="R103" i="11"/>
  <c r="AW109" i="11"/>
  <c r="E95" i="11"/>
  <c r="AV19" i="12"/>
  <c r="AW33" i="12"/>
  <c r="S48" i="12"/>
  <c r="AI49" i="12"/>
  <c r="R62" i="12"/>
  <c r="AR63" i="12"/>
  <c r="AL63" i="12" s="1"/>
  <c r="AV100" i="12"/>
  <c r="K107" i="12"/>
  <c r="AV22" i="13"/>
  <c r="AV35" i="13"/>
  <c r="AG33" i="13"/>
  <c r="AK57" i="13"/>
  <c r="L57" i="13"/>
  <c r="F56" i="13"/>
  <c r="T56" i="13"/>
  <c r="AH57" i="13"/>
  <c r="S56" i="13"/>
  <c r="C57" i="13"/>
  <c r="CG57" i="1" s="1"/>
  <c r="P56" i="13"/>
  <c r="CL56" i="1" s="1"/>
  <c r="B57" i="13"/>
  <c r="AG73" i="13"/>
  <c r="V73" i="13"/>
  <c r="AJ83" i="13"/>
  <c r="K83" i="13"/>
  <c r="T82" i="13"/>
  <c r="S82" i="13"/>
  <c r="AS83" i="13"/>
  <c r="R82" i="13"/>
  <c r="AR83" i="13"/>
  <c r="AO83" i="13" s="1"/>
  <c r="Y83" i="13"/>
  <c r="P82" i="13"/>
  <c r="CL82" i="1" s="1"/>
  <c r="AK83" i="13"/>
  <c r="C83" i="13"/>
  <c r="CG83" i="1" s="1"/>
  <c r="AI83" i="13"/>
  <c r="O83" i="13"/>
  <c r="B83" i="13"/>
  <c r="AH83" i="13"/>
  <c r="AG83" i="13"/>
  <c r="AZ53" i="11"/>
  <c r="C62" i="11"/>
  <c r="BO62" i="1" s="1"/>
  <c r="C64" i="11"/>
  <c r="BO64" i="1" s="1"/>
  <c r="AW77" i="11"/>
  <c r="S82" i="11"/>
  <c r="R87" i="11"/>
  <c r="T103" i="11"/>
  <c r="E31" i="11"/>
  <c r="AV35" i="12"/>
  <c r="B37" i="12"/>
  <c r="AY50" i="12"/>
  <c r="AJ49" i="12"/>
  <c r="M68" i="12"/>
  <c r="AW76" i="12"/>
  <c r="AV78" i="12"/>
  <c r="AZ86" i="12"/>
  <c r="AR83" i="12"/>
  <c r="AM83" i="12" s="1"/>
  <c r="AB93" i="12"/>
  <c r="Q93" i="12" s="1"/>
  <c r="AR94" i="12"/>
  <c r="AL94" i="12" s="1"/>
  <c r="E99" i="12"/>
  <c r="M104" i="12"/>
  <c r="AJ105" i="12"/>
  <c r="S106" i="12"/>
  <c r="L107" i="12"/>
  <c r="AS108" i="12"/>
  <c r="J108" i="12" s="1"/>
  <c r="BY108" i="1" s="1"/>
  <c r="AW22" i="13"/>
  <c r="AV31" i="13"/>
  <c r="AZ31" i="13"/>
  <c r="AX35" i="13"/>
  <c r="AV34" i="13"/>
  <c r="AX39" i="13"/>
  <c r="AV38" i="13"/>
  <c r="AJ36" i="13"/>
  <c r="AK36" i="13"/>
  <c r="F35" i="13"/>
  <c r="AG36" i="13"/>
  <c r="L36" i="13"/>
  <c r="K36" i="13"/>
  <c r="S35" i="13"/>
  <c r="Y36" i="13"/>
  <c r="P35" i="13"/>
  <c r="CL35" i="1" s="1"/>
  <c r="AV41" i="13"/>
  <c r="AR39" i="13"/>
  <c r="AO39" i="13" s="1"/>
  <c r="T38" i="13"/>
  <c r="S38" i="13"/>
  <c r="AK39" i="13"/>
  <c r="O39" i="13"/>
  <c r="AI39" i="13"/>
  <c r="K39" i="13"/>
  <c r="M38" i="13"/>
  <c r="AH39" i="13"/>
  <c r="AG39" i="13"/>
  <c r="AX62" i="13"/>
  <c r="AX102" i="13"/>
  <c r="AY36" i="13"/>
  <c r="Y37" i="13"/>
  <c r="AX43" i="13"/>
  <c r="AK40" i="13"/>
  <c r="F49" i="13"/>
  <c r="AJ49" i="13"/>
  <c r="K50" i="13"/>
  <c r="L53" i="13"/>
  <c r="AW59" i="13"/>
  <c r="AY63" i="13"/>
  <c r="AW62" i="13"/>
  <c r="AX25" i="13"/>
  <c r="AY29" i="13"/>
  <c r="AZ29" i="13"/>
  <c r="AV42" i="13"/>
  <c r="AR49" i="13"/>
  <c r="AL49" i="13" s="1"/>
  <c r="O50" i="13"/>
  <c r="AZ61" i="13"/>
  <c r="AG69" i="13"/>
  <c r="AJ69" i="13"/>
  <c r="AB69" i="13"/>
  <c r="Q69" i="13" s="1"/>
  <c r="V69" i="13"/>
  <c r="Y74" i="13"/>
  <c r="K74" i="13"/>
  <c r="AK74" i="13"/>
  <c r="AJ74" i="13"/>
  <c r="T73" i="13"/>
  <c r="AI74" i="13"/>
  <c r="S73" i="13"/>
  <c r="B74" i="13"/>
  <c r="R73" i="13"/>
  <c r="AB74" i="13"/>
  <c r="Q74" i="13" s="1"/>
  <c r="AM82" i="13"/>
  <c r="AO82" i="13"/>
  <c r="AN82" i="13"/>
  <c r="AS6" i="13"/>
  <c r="AS7" i="13" s="1"/>
  <c r="AS8" i="13" s="1"/>
  <c r="AS9" i="13" s="1"/>
  <c r="AX21" i="13"/>
  <c r="AY25" i="13"/>
  <c r="AX33" i="13"/>
  <c r="AH31" i="13"/>
  <c r="AV37" i="13"/>
  <c r="Y34" i="13"/>
  <c r="Y35" i="13"/>
  <c r="AS35" i="13"/>
  <c r="AG37" i="13"/>
  <c r="AZ37" i="13"/>
  <c r="O38" i="13"/>
  <c r="AZ43" i="13"/>
  <c r="AY46" i="13"/>
  <c r="Y43" i="13"/>
  <c r="AW45" i="13"/>
  <c r="F47" i="13"/>
  <c r="AG47" i="13"/>
  <c r="K48" i="13"/>
  <c r="AG48" i="13"/>
  <c r="M49" i="13"/>
  <c r="AX55" i="13"/>
  <c r="F51" i="13"/>
  <c r="L52" i="13"/>
  <c r="AS52" i="13"/>
  <c r="B56" i="13"/>
  <c r="AH56" i="13"/>
  <c r="AW63" i="13"/>
  <c r="S59" i="13"/>
  <c r="B60" i="13"/>
  <c r="AK60" i="13"/>
  <c r="F61" i="13"/>
  <c r="AH65" i="13"/>
  <c r="S64" i="13"/>
  <c r="P64" i="13"/>
  <c r="CL64" i="1" s="1"/>
  <c r="C65" i="13"/>
  <c r="CG65" i="1" s="1"/>
  <c r="B65" i="13"/>
  <c r="M64" i="13"/>
  <c r="L65" i="13"/>
  <c r="M73" i="13"/>
  <c r="AX103" i="13"/>
  <c r="AY104" i="13"/>
  <c r="AV23" i="13"/>
  <c r="AZ27" i="13"/>
  <c r="AV24" i="13"/>
  <c r="AY33" i="13"/>
  <c r="M30" i="13"/>
  <c r="AI31" i="13"/>
  <c r="C32" i="13"/>
  <c r="CG32" i="1" s="1"/>
  <c r="AW37" i="13"/>
  <c r="P33" i="13"/>
  <c r="CL33" i="1" s="1"/>
  <c r="AX41" i="13"/>
  <c r="AH37" i="13"/>
  <c r="P39" i="13"/>
  <c r="CL39" i="1" s="1"/>
  <c r="B40" i="13"/>
  <c r="AV40" i="13"/>
  <c r="L48" i="13"/>
  <c r="AH48" i="13"/>
  <c r="V50" i="13"/>
  <c r="O52" i="13"/>
  <c r="AG52" i="13"/>
  <c r="AH53" i="13"/>
  <c r="C56" i="13"/>
  <c r="CG56" i="1" s="1"/>
  <c r="AI56" i="13"/>
  <c r="F57" i="13"/>
  <c r="R58" i="13"/>
  <c r="C60" i="13"/>
  <c r="CG60" i="1" s="1"/>
  <c r="Y60" i="13"/>
  <c r="AV79" i="13"/>
  <c r="AK77" i="13"/>
  <c r="B77" i="13"/>
  <c r="AY89" i="13"/>
  <c r="AX23" i="13"/>
  <c r="AW23" i="13"/>
  <c r="AW24" i="13"/>
  <c r="AK31" i="13"/>
  <c r="AV32" i="13"/>
  <c r="S33" i="13"/>
  <c r="K34" i="13"/>
  <c r="AG35" i="13"/>
  <c r="M36" i="13"/>
  <c r="K37" i="13"/>
  <c r="AI37" i="13"/>
  <c r="B38" i="13"/>
  <c r="S39" i="13"/>
  <c r="Y40" i="13"/>
  <c r="AG43" i="13"/>
  <c r="M48" i="13"/>
  <c r="AI48" i="13"/>
  <c r="P49" i="13"/>
  <c r="CL49" i="1" s="1"/>
  <c r="AB50" i="13"/>
  <c r="Q50" i="13" s="1"/>
  <c r="B52" i="13"/>
  <c r="P52" i="13"/>
  <c r="CL52" i="1" s="1"/>
  <c r="AH52" i="13"/>
  <c r="AY58" i="13"/>
  <c r="AI53" i="13"/>
  <c r="P55" i="13"/>
  <c r="CL55" i="1" s="1"/>
  <c r="AK56" i="13"/>
  <c r="AB58" i="13"/>
  <c r="Q58" i="13" s="1"/>
  <c r="F59" i="13"/>
  <c r="V59" i="13"/>
  <c r="AB68" i="13"/>
  <c r="Q68" i="13" s="1"/>
  <c r="B68" i="13"/>
  <c r="F67" i="13"/>
  <c r="V68" i="13"/>
  <c r="T67" i="13"/>
  <c r="L68" i="13"/>
  <c r="M67" i="13"/>
  <c r="AY80" i="13"/>
  <c r="AV104" i="13"/>
  <c r="Y56" i="13"/>
  <c r="AR56" i="13"/>
  <c r="AO56" i="13" s="1"/>
  <c r="AG61" i="13"/>
  <c r="AH61" i="13"/>
  <c r="L61" i="13"/>
  <c r="AS61" i="13"/>
  <c r="J61" i="13" s="1"/>
  <c r="CH61" i="1" s="1"/>
  <c r="AR61" i="13"/>
  <c r="AL61" i="13" s="1"/>
  <c r="AR60" i="13"/>
  <c r="AM60" i="13" s="1"/>
  <c r="AI61" i="13"/>
  <c r="AW71" i="13"/>
  <c r="AJ85" i="13"/>
  <c r="AB85" i="13"/>
  <c r="Q85" i="13" s="1"/>
  <c r="V85" i="13"/>
  <c r="K85" i="13"/>
  <c r="T84" i="13"/>
  <c r="AW102" i="13"/>
  <c r="T63" i="13"/>
  <c r="K64" i="13"/>
  <c r="P65" i="13"/>
  <c r="CL65" i="1" s="1"/>
  <c r="AI66" i="13"/>
  <c r="F70" i="13"/>
  <c r="AK71" i="13"/>
  <c r="AB72" i="13"/>
  <c r="Q72" i="13" s="1"/>
  <c r="P74" i="13"/>
  <c r="CL74" i="1" s="1"/>
  <c r="AK75" i="13"/>
  <c r="AB80" i="13"/>
  <c r="Q80" i="13" s="1"/>
  <c r="AK80" i="13"/>
  <c r="Y81" i="13"/>
  <c r="K82" i="13"/>
  <c r="R86" i="13"/>
  <c r="AI87" i="13"/>
  <c r="AS88" i="13"/>
  <c r="R90" i="13"/>
  <c r="AI91" i="13"/>
  <c r="V96" i="13"/>
  <c r="AR96" i="13"/>
  <c r="AM96" i="13" s="1"/>
  <c r="AS99" i="13"/>
  <c r="O101" i="13"/>
  <c r="AI101" i="13"/>
  <c r="B104" i="13"/>
  <c r="P104" i="13"/>
  <c r="CL104" i="1" s="1"/>
  <c r="DE104" i="16" s="1"/>
  <c r="AH104" i="13"/>
  <c r="C105" i="13"/>
  <c r="CG105" i="1" s="1"/>
  <c r="AS105" i="13"/>
  <c r="AI109" i="13"/>
  <c r="L64" i="13"/>
  <c r="AW69" i="13"/>
  <c r="R65" i="13"/>
  <c r="F66" i="13"/>
  <c r="AR66" i="13"/>
  <c r="AM66" i="13" s="1"/>
  <c r="AY74" i="13"/>
  <c r="AB71" i="13"/>
  <c r="Q71" i="13" s="1"/>
  <c r="AR71" i="13"/>
  <c r="AM71" i="13" s="1"/>
  <c r="AI72" i="13"/>
  <c r="AS75" i="13"/>
  <c r="AS76" i="13"/>
  <c r="L79" i="13"/>
  <c r="V79" i="13"/>
  <c r="F81" i="13"/>
  <c r="AB81" i="13"/>
  <c r="Q81" i="13" s="1"/>
  <c r="T83" i="13"/>
  <c r="S86" i="13"/>
  <c r="B87" i="13"/>
  <c r="Y87" i="13"/>
  <c r="AJ87" i="13"/>
  <c r="AX94" i="13"/>
  <c r="S90" i="13"/>
  <c r="R91" i="13"/>
  <c r="AJ91" i="13"/>
  <c r="L92" i="13"/>
  <c r="M95" i="13"/>
  <c r="B96" i="13"/>
  <c r="Y96" i="13"/>
  <c r="AZ101" i="13"/>
  <c r="AH97" i="13"/>
  <c r="L98" i="13"/>
  <c r="C99" i="13"/>
  <c r="CG99" i="1" s="1"/>
  <c r="Y99" i="13"/>
  <c r="S100" i="13"/>
  <c r="T101" i="13"/>
  <c r="AK101" i="13"/>
  <c r="R104" i="13"/>
  <c r="AK104" i="13"/>
  <c r="Y109" i="13"/>
  <c r="AJ109" i="13"/>
  <c r="F63" i="13"/>
  <c r="AG64" i="13"/>
  <c r="AZ71" i="13"/>
  <c r="AG67" i="13"/>
  <c r="M70" i="13"/>
  <c r="B71" i="13"/>
  <c r="AS71" i="13"/>
  <c r="R74" i="13"/>
  <c r="L75" i="13"/>
  <c r="M79" i="13"/>
  <c r="K80" i="13"/>
  <c r="AJ81" i="13"/>
  <c r="AH82" i="13"/>
  <c r="M85" i="13"/>
  <c r="F86" i="13"/>
  <c r="T86" i="13"/>
  <c r="C87" i="13"/>
  <c r="CG87" i="1" s="1"/>
  <c r="AB87" i="13"/>
  <c r="Q87" i="13" s="1"/>
  <c r="AK87" i="13"/>
  <c r="T90" i="13"/>
  <c r="B91" i="13"/>
  <c r="Y91" i="13"/>
  <c r="AK91" i="13"/>
  <c r="O92" i="13"/>
  <c r="AB96" i="13"/>
  <c r="Q96" i="13" s="1"/>
  <c r="AY102" i="13"/>
  <c r="M98" i="13"/>
  <c r="AI98" i="13"/>
  <c r="AB99" i="13"/>
  <c r="Q99" i="13" s="1"/>
  <c r="T100" i="13"/>
  <c r="B101" i="13"/>
  <c r="Y101" i="13"/>
  <c r="R103" i="13"/>
  <c r="F104" i="13"/>
  <c r="S104" i="13"/>
  <c r="AR104" i="13"/>
  <c r="AO104" i="13" s="1"/>
  <c r="AG105" i="13"/>
  <c r="S108" i="13"/>
  <c r="AR108" i="13"/>
  <c r="AO108" i="13" s="1"/>
  <c r="K109" i="13"/>
  <c r="AB109" i="13"/>
  <c r="Q109" i="13" s="1"/>
  <c r="AK109" i="13"/>
  <c r="B64" i="13"/>
  <c r="O64" i="13"/>
  <c r="AH64" i="13"/>
  <c r="K66" i="13"/>
  <c r="AY72" i="13"/>
  <c r="AV72" i="13"/>
  <c r="C71" i="13"/>
  <c r="CG71" i="1" s="1"/>
  <c r="S74" i="13"/>
  <c r="S75" i="13"/>
  <c r="L80" i="13"/>
  <c r="AR80" i="13"/>
  <c r="AN80" i="13" s="1"/>
  <c r="AH84" i="13"/>
  <c r="AB91" i="13"/>
  <c r="Q91" i="13" s="1"/>
  <c r="AR91" i="13"/>
  <c r="AN91" i="13" s="1"/>
  <c r="C97" i="13"/>
  <c r="CG97" i="1" s="1"/>
  <c r="AY103" i="13"/>
  <c r="T104" i="13"/>
  <c r="K105" i="13"/>
  <c r="AH105" i="13"/>
  <c r="K108" i="13"/>
  <c r="T108" i="13"/>
  <c r="L109" i="13"/>
  <c r="C64" i="13"/>
  <c r="CG64" i="1" s="1"/>
  <c r="AI64" i="13"/>
  <c r="F65" i="13"/>
  <c r="R66" i="13"/>
  <c r="P70" i="13"/>
  <c r="CL70" i="1" s="1"/>
  <c r="AX72" i="13"/>
  <c r="T74" i="13"/>
  <c r="AB75" i="13"/>
  <c r="Q75" i="13" s="1"/>
  <c r="AZ83" i="13"/>
  <c r="P79" i="13"/>
  <c r="CL79" i="1" s="1"/>
  <c r="O80" i="13"/>
  <c r="AG80" i="13"/>
  <c r="AS80" i="13"/>
  <c r="M86" i="13"/>
  <c r="P89" i="13"/>
  <c r="CL89" i="1" s="1"/>
  <c r="K90" i="13"/>
  <c r="AS91" i="13"/>
  <c r="AS92" i="13"/>
  <c r="AX100" i="13"/>
  <c r="P95" i="13"/>
  <c r="CL95" i="1" s="1"/>
  <c r="K96" i="13"/>
  <c r="AG96" i="13"/>
  <c r="B98" i="13"/>
  <c r="P98" i="13"/>
  <c r="CL98" i="1" s="1"/>
  <c r="F100" i="13"/>
  <c r="AR101" i="13"/>
  <c r="AL101" i="13" s="1"/>
  <c r="Y103" i="13"/>
  <c r="K104" i="13"/>
  <c r="Y104" i="13"/>
  <c r="L105" i="13"/>
  <c r="AI105" i="13"/>
  <c r="AV109" i="13"/>
  <c r="L108" i="13"/>
  <c r="Y108" i="13"/>
  <c r="M109" i="13"/>
  <c r="X113" i="13" s="1"/>
  <c r="P63" i="13"/>
  <c r="CL63" i="1" s="1"/>
  <c r="AK64" i="13"/>
  <c r="Y66" i="13"/>
  <c r="R70" i="13"/>
  <c r="K71" i="13"/>
  <c r="AH71" i="13"/>
  <c r="AV71" i="13"/>
  <c r="R79" i="13"/>
  <c r="AH80" i="13"/>
  <c r="P81" i="13"/>
  <c r="CL81" i="1" s="1"/>
  <c r="AW88" i="13"/>
  <c r="AV87" i="13"/>
  <c r="K87" i="13"/>
  <c r="AR87" i="13"/>
  <c r="AN87" i="13" s="1"/>
  <c r="M90" i="13"/>
  <c r="K91" i="13"/>
  <c r="AV97" i="13"/>
  <c r="S95" i="13"/>
  <c r="L96" i="13"/>
  <c r="M97" i="13"/>
  <c r="C98" i="13"/>
  <c r="CG98" i="1" s="1"/>
  <c r="R98" i="13"/>
  <c r="M99" i="13"/>
  <c r="AS101" i="13"/>
  <c r="L104" i="13"/>
  <c r="O105" i="13"/>
  <c r="AK105" i="13"/>
  <c r="M108" i="13"/>
  <c r="B109" i="13"/>
  <c r="O109" i="13"/>
  <c r="AR109" i="13"/>
  <c r="AN109" i="13" s="1"/>
  <c r="AY11" i="13"/>
  <c r="J113" i="13"/>
  <c r="J112" i="13"/>
  <c r="AW11" i="13"/>
  <c r="AW26" i="13"/>
  <c r="AY44" i="13"/>
  <c r="AW43" i="13"/>
  <c r="AU13" i="13"/>
  <c r="AJ30" i="13"/>
  <c r="AB30" i="13"/>
  <c r="Q30" i="13" s="1"/>
  <c r="AS30" i="13"/>
  <c r="AI30" i="13"/>
  <c r="M29" i="13"/>
  <c r="AR30" i="13"/>
  <c r="AH30" i="13"/>
  <c r="T29" i="13"/>
  <c r="V30" i="13"/>
  <c r="R29" i="13"/>
  <c r="AG30" i="13"/>
  <c r="O30" i="13"/>
  <c r="F29" i="13"/>
  <c r="L30" i="13"/>
  <c r="S29" i="13"/>
  <c r="K30" i="13"/>
  <c r="Y30" i="13"/>
  <c r="P29" i="13"/>
  <c r="CL29" i="1" s="1"/>
  <c r="C30" i="13"/>
  <c r="CG30" i="1" s="1"/>
  <c r="AW30" i="13"/>
  <c r="AY31" i="13"/>
  <c r="AW10" i="13"/>
  <c r="AT6" i="13"/>
  <c r="AY30" i="13"/>
  <c r="AW36" i="13"/>
  <c r="AY37" i="13"/>
  <c r="AY45" i="13"/>
  <c r="AW44" i="13"/>
  <c r="AU11" i="13"/>
  <c r="AW12" i="13" s="1"/>
  <c r="AX27" i="13"/>
  <c r="AZ26" i="13"/>
  <c r="AX22" i="13"/>
  <c r="AX29" i="13"/>
  <c r="AZ28" i="13"/>
  <c r="AX24" i="13"/>
  <c r="AV25" i="13"/>
  <c r="AW34" i="13"/>
  <c r="P31" i="13"/>
  <c r="CL31" i="1" s="1"/>
  <c r="Y32" i="13"/>
  <c r="AW41" i="13"/>
  <c r="AW42" i="13"/>
  <c r="AY38" i="13"/>
  <c r="AU15" i="13"/>
  <c r="AY20" i="13" s="1"/>
  <c r="AY22" i="13"/>
  <c r="AY24" i="13"/>
  <c r="AW25" i="13"/>
  <c r="K32" i="13"/>
  <c r="AX53" i="13"/>
  <c r="AZ52" i="13"/>
  <c r="AZ20" i="13"/>
  <c r="AZ22" i="13"/>
  <c r="AZ24" i="13"/>
  <c r="AV26" i="13"/>
  <c r="AY27" i="13"/>
  <c r="S31" i="13"/>
  <c r="L32" i="13"/>
  <c r="AW39" i="13"/>
  <c r="AW40" i="13"/>
  <c r="AW47" i="13"/>
  <c r="AY48" i="13"/>
  <c r="AY49" i="13"/>
  <c r="AW48" i="13"/>
  <c r="L46" i="13"/>
  <c r="B46" i="13"/>
  <c r="P45" i="13"/>
  <c r="CL45" i="1" s="1"/>
  <c r="F45" i="13"/>
  <c r="AR46" i="13"/>
  <c r="AH46" i="13"/>
  <c r="T45" i="13"/>
  <c r="AB46" i="13"/>
  <c r="Q46" i="13" s="1"/>
  <c r="O46" i="13"/>
  <c r="C46" i="13"/>
  <c r="CG46" i="1" s="1"/>
  <c r="AJ46" i="13"/>
  <c r="Y46" i="13"/>
  <c r="AI46" i="13"/>
  <c r="V46" i="13"/>
  <c r="K46" i="13"/>
  <c r="AS47" i="13"/>
  <c r="AI47" i="13"/>
  <c r="T46" i="13"/>
  <c r="C47" i="13"/>
  <c r="CG47" i="1" s="1"/>
  <c r="P46" i="13"/>
  <c r="CL46" i="1" s="1"/>
  <c r="F46" i="13"/>
  <c r="AR47" i="13"/>
  <c r="R46" i="13"/>
  <c r="AK47" i="13"/>
  <c r="B47" i="13"/>
  <c r="M46" i="13"/>
  <c r="AJ47" i="13"/>
  <c r="Y47" i="13"/>
  <c r="L47" i="13"/>
  <c r="AK46" i="13"/>
  <c r="AY53" i="13"/>
  <c r="AW52" i="13"/>
  <c r="AY51" i="13"/>
  <c r="AV56" i="13"/>
  <c r="AX57" i="13"/>
  <c r="AX54" i="13"/>
  <c r="AX61" i="13"/>
  <c r="AZ60" i="13"/>
  <c r="AZ57" i="13"/>
  <c r="AV60" i="13"/>
  <c r="AV57" i="13"/>
  <c r="AX59" i="13"/>
  <c r="Y10" i="13"/>
  <c r="AZ25" i="13"/>
  <c r="AW35" i="13"/>
  <c r="AY35" i="13"/>
  <c r="AY43" i="13"/>
  <c r="AX50" i="13"/>
  <c r="M45" i="13"/>
  <c r="AS46" i="13"/>
  <c r="AZ56" i="13"/>
  <c r="AT12" i="13"/>
  <c r="AT14" i="13"/>
  <c r="AX19" i="13" s="1"/>
  <c r="AV27" i="13"/>
  <c r="AX28" i="13"/>
  <c r="AV29" i="13"/>
  <c r="AX30" i="13"/>
  <c r="AW33" i="13"/>
  <c r="F31" i="13"/>
  <c r="O32" i="13"/>
  <c r="AW32" i="13"/>
  <c r="AW38" i="13"/>
  <c r="AY34" i="13"/>
  <c r="AW46" i="13"/>
  <c r="AY42" i="13"/>
  <c r="AY50" i="13"/>
  <c r="R45" i="13"/>
  <c r="AV51" i="13"/>
  <c r="AX52" i="13"/>
  <c r="AZ51" i="13"/>
  <c r="AV49" i="13"/>
  <c r="V47" i="13"/>
  <c r="AX65" i="13"/>
  <c r="AV64" i="13"/>
  <c r="AZ64" i="13"/>
  <c r="AS63" i="13"/>
  <c r="AI63" i="13"/>
  <c r="T62" i="13"/>
  <c r="AR63" i="13"/>
  <c r="AH63" i="13"/>
  <c r="S62" i="13"/>
  <c r="AG63" i="13"/>
  <c r="Y63" i="13"/>
  <c r="O63" i="13"/>
  <c r="R62" i="13"/>
  <c r="C63" i="13"/>
  <c r="CG63" i="1" s="1"/>
  <c r="P62" i="13"/>
  <c r="CL62" i="1" s="1"/>
  <c r="F62" i="13"/>
  <c r="L63" i="13"/>
  <c r="B63" i="13"/>
  <c r="AB63" i="13"/>
  <c r="Q63" i="13" s="1"/>
  <c r="V63" i="13"/>
  <c r="AK63" i="13"/>
  <c r="AJ63" i="13"/>
  <c r="M62" i="13"/>
  <c r="K63" i="13"/>
  <c r="AW27" i="13"/>
  <c r="AW29" i="13"/>
  <c r="AJ32" i="13"/>
  <c r="AB32" i="13"/>
  <c r="Q32" i="13" s="1"/>
  <c r="AS32" i="13"/>
  <c r="AI32" i="13"/>
  <c r="M31" i="13"/>
  <c r="AR32" i="13"/>
  <c r="AH32" i="13"/>
  <c r="T31" i="13"/>
  <c r="V32" i="13"/>
  <c r="R31" i="13"/>
  <c r="B32" i="13"/>
  <c r="AK32" i="13"/>
  <c r="AY32" i="13"/>
  <c r="AN37" i="13"/>
  <c r="AM37" i="13"/>
  <c r="AL37" i="13"/>
  <c r="AY41" i="13"/>
  <c r="S45" i="13"/>
  <c r="AW50" i="13"/>
  <c r="S46" i="13"/>
  <c r="K47" i="13"/>
  <c r="AB47" i="13"/>
  <c r="Q47" i="13" s="1"/>
  <c r="AW53" i="13"/>
  <c r="AY54" i="13"/>
  <c r="C51" i="13"/>
  <c r="CG51" i="1" s="1"/>
  <c r="P50" i="13"/>
  <c r="CL50" i="1" s="1"/>
  <c r="F50" i="13"/>
  <c r="L51" i="13"/>
  <c r="B51" i="13"/>
  <c r="AS51" i="13"/>
  <c r="AI51" i="13"/>
  <c r="T50" i="13"/>
  <c r="AR51" i="13"/>
  <c r="AH51" i="13"/>
  <c r="Y51" i="13"/>
  <c r="K51" i="13"/>
  <c r="V51" i="13"/>
  <c r="M50" i="13"/>
  <c r="AK51" i="13"/>
  <c r="AJ51" i="13"/>
  <c r="AG51" i="13"/>
  <c r="R50" i="13"/>
  <c r="O51" i="13"/>
  <c r="AV52" i="13"/>
  <c r="AJ70" i="13"/>
  <c r="AB70" i="13"/>
  <c r="Q70" i="13" s="1"/>
  <c r="M69" i="13"/>
  <c r="AS70" i="13"/>
  <c r="AI70" i="13"/>
  <c r="T69" i="13"/>
  <c r="V70" i="13"/>
  <c r="C70" i="13"/>
  <c r="CG70" i="1" s="1"/>
  <c r="P69" i="13"/>
  <c r="CL69" i="1" s="1"/>
  <c r="F69" i="13"/>
  <c r="AG70" i="13"/>
  <c r="S69" i="13"/>
  <c r="O70" i="13"/>
  <c r="R69" i="13"/>
  <c r="B70" i="13"/>
  <c r="AR70" i="13"/>
  <c r="Y70" i="13"/>
  <c r="L70" i="13"/>
  <c r="K70" i="13"/>
  <c r="AK70" i="13"/>
  <c r="AH70" i="13"/>
  <c r="C34" i="13"/>
  <c r="CG34" i="1" s="1"/>
  <c r="C36" i="13"/>
  <c r="CG36" i="1" s="1"/>
  <c r="C38" i="13"/>
  <c r="CG38" i="1" s="1"/>
  <c r="C40" i="13"/>
  <c r="CG40" i="1" s="1"/>
  <c r="C42" i="13"/>
  <c r="CG42" i="1" s="1"/>
  <c r="L44" i="13"/>
  <c r="B44" i="13"/>
  <c r="AR44" i="13"/>
  <c r="AH44" i="13"/>
  <c r="AR45" i="13"/>
  <c r="AH45" i="13"/>
  <c r="T44" i="13"/>
  <c r="L45" i="13"/>
  <c r="B45" i="13"/>
  <c r="P44" i="13"/>
  <c r="CL44" i="1" s="1"/>
  <c r="F44" i="13"/>
  <c r="S44" i="13"/>
  <c r="AS44" i="13"/>
  <c r="AG45" i="13"/>
  <c r="AZ50" i="13"/>
  <c r="AV50" i="13"/>
  <c r="AW51" i="13"/>
  <c r="AV47" i="13"/>
  <c r="AX49" i="13"/>
  <c r="AW56" i="13"/>
  <c r="AY57" i="13"/>
  <c r="AY52" i="13"/>
  <c r="V55" i="13"/>
  <c r="AY61" i="13"/>
  <c r="AW60" i="13"/>
  <c r="AW58" i="13"/>
  <c r="AI62" i="13"/>
  <c r="AB31" i="13"/>
  <c r="Q31" i="13" s="1"/>
  <c r="AJ31" i="13"/>
  <c r="AX32" i="13"/>
  <c r="R33" i="13"/>
  <c r="AB33" i="13"/>
  <c r="Q33" i="13" s="1"/>
  <c r="AJ33" i="13"/>
  <c r="V34" i="13"/>
  <c r="AX34" i="13"/>
  <c r="R35" i="13"/>
  <c r="AB35" i="13"/>
  <c r="Q35" i="13" s="1"/>
  <c r="AJ35" i="13"/>
  <c r="V36" i="13"/>
  <c r="AX36" i="13"/>
  <c r="R37" i="13"/>
  <c r="AB37" i="13"/>
  <c r="Q37" i="13" s="1"/>
  <c r="AJ37" i="13"/>
  <c r="V38" i="13"/>
  <c r="AX38" i="13"/>
  <c r="R39" i="13"/>
  <c r="AB39" i="13"/>
  <c r="Q39" i="13" s="1"/>
  <c r="AJ39" i="13"/>
  <c r="AV44" i="13"/>
  <c r="AZ44" i="13"/>
  <c r="V40" i="13"/>
  <c r="AX40" i="13"/>
  <c r="R41" i="13"/>
  <c r="AB41" i="13"/>
  <c r="Q41" i="13" s="1"/>
  <c r="AJ41" i="13"/>
  <c r="AV46" i="13"/>
  <c r="AZ46" i="13"/>
  <c r="V42" i="13"/>
  <c r="AX42" i="13"/>
  <c r="R43" i="13"/>
  <c r="AB43" i="13"/>
  <c r="Q43" i="13" s="1"/>
  <c r="AJ43" i="13"/>
  <c r="AG44" i="13"/>
  <c r="K45" i="13"/>
  <c r="V45" i="13"/>
  <c r="AI45" i="13"/>
  <c r="AX47" i="13"/>
  <c r="P48" i="13"/>
  <c r="CL48" i="1" s="1"/>
  <c r="AZ49" i="13"/>
  <c r="AX56" i="13"/>
  <c r="AZ55" i="13"/>
  <c r="AV55" i="13"/>
  <c r="AX51" i="13"/>
  <c r="T53" i="13"/>
  <c r="AW54" i="13"/>
  <c r="AV62" i="13"/>
  <c r="C59" i="13"/>
  <c r="CG59" i="1" s="1"/>
  <c r="P58" i="13"/>
  <c r="CL58" i="1" s="1"/>
  <c r="F58" i="13"/>
  <c r="L59" i="13"/>
  <c r="B59" i="13"/>
  <c r="AK59" i="13"/>
  <c r="K59" i="13"/>
  <c r="AS59" i="13"/>
  <c r="AI59" i="13"/>
  <c r="T58" i="13"/>
  <c r="AR59" i="13"/>
  <c r="AH59" i="13"/>
  <c r="S58" i="13"/>
  <c r="AB59" i="13"/>
  <c r="Q59" i="13" s="1"/>
  <c r="AV61" i="13"/>
  <c r="AY70" i="13"/>
  <c r="AZ58" i="13"/>
  <c r="AS55" i="13"/>
  <c r="AI55" i="13"/>
  <c r="T54" i="13"/>
  <c r="AR55" i="13"/>
  <c r="AH55" i="13"/>
  <c r="S54" i="13"/>
  <c r="AG55" i="13"/>
  <c r="Y55" i="13"/>
  <c r="O55" i="13"/>
  <c r="R54" i="13"/>
  <c r="C55" i="13"/>
  <c r="CG55" i="1" s="1"/>
  <c r="P54" i="13"/>
  <c r="CL54" i="1" s="1"/>
  <c r="F54" i="13"/>
  <c r="L55" i="13"/>
  <c r="B55" i="13"/>
  <c r="K55" i="13"/>
  <c r="L62" i="13"/>
  <c r="B62" i="13"/>
  <c r="AK62" i="13"/>
  <c r="K62" i="13"/>
  <c r="AJ62" i="13"/>
  <c r="AB62" i="13"/>
  <c r="Q62" i="13" s="1"/>
  <c r="M61" i="13"/>
  <c r="AR62" i="13"/>
  <c r="AH62" i="13"/>
  <c r="S61" i="13"/>
  <c r="AG62" i="13"/>
  <c r="Y62" i="13"/>
  <c r="O62" i="13"/>
  <c r="R61" i="13"/>
  <c r="AX71" i="13"/>
  <c r="AV70" i="13"/>
  <c r="AZ70" i="13"/>
  <c r="F30" i="13"/>
  <c r="P30" i="13"/>
  <c r="CL30" i="1" s="1"/>
  <c r="AZ30" i="13"/>
  <c r="B31" i="13"/>
  <c r="L31" i="13"/>
  <c r="F32" i="13"/>
  <c r="P32" i="13"/>
  <c r="CL32" i="1" s="1"/>
  <c r="AZ32" i="13"/>
  <c r="B33" i="13"/>
  <c r="L33" i="13"/>
  <c r="T33" i="13"/>
  <c r="F34" i="13"/>
  <c r="P34" i="13"/>
  <c r="CL34" i="1" s="1"/>
  <c r="AH34" i="13"/>
  <c r="AR34" i="13"/>
  <c r="AZ34" i="13"/>
  <c r="B35" i="13"/>
  <c r="L35" i="13"/>
  <c r="T35" i="13"/>
  <c r="F36" i="13"/>
  <c r="P36" i="13"/>
  <c r="CL36" i="1" s="1"/>
  <c r="AH36" i="13"/>
  <c r="AR36" i="13"/>
  <c r="AZ36" i="13"/>
  <c r="B37" i="13"/>
  <c r="L37" i="13"/>
  <c r="T37" i="13"/>
  <c r="F38" i="13"/>
  <c r="P38" i="13"/>
  <c r="CL38" i="1" s="1"/>
  <c r="AH38" i="13"/>
  <c r="AR38" i="13"/>
  <c r="AZ38" i="13"/>
  <c r="B39" i="13"/>
  <c r="L39" i="13"/>
  <c r="T39" i="13"/>
  <c r="F40" i="13"/>
  <c r="P40" i="13"/>
  <c r="CL40" i="1" s="1"/>
  <c r="AH40" i="13"/>
  <c r="AR40" i="13"/>
  <c r="AZ40" i="13"/>
  <c r="B41" i="13"/>
  <c r="L41" i="13"/>
  <c r="T41" i="13"/>
  <c r="F42" i="13"/>
  <c r="P42" i="13"/>
  <c r="CL42" i="1" s="1"/>
  <c r="AH42" i="13"/>
  <c r="AR42" i="13"/>
  <c r="AZ42" i="13"/>
  <c r="B43" i="13"/>
  <c r="L43" i="13"/>
  <c r="T43" i="13"/>
  <c r="AV43" i="13"/>
  <c r="M44" i="13"/>
  <c r="Y44" i="13"/>
  <c r="AJ44" i="13"/>
  <c r="AK45" i="13"/>
  <c r="AX45" i="13"/>
  <c r="F48" i="13"/>
  <c r="S48" i="13"/>
  <c r="AR50" i="13"/>
  <c r="AH50" i="13"/>
  <c r="S49" i="13"/>
  <c r="AG50" i="13"/>
  <c r="L50" i="13"/>
  <c r="B50" i="13"/>
  <c r="T49" i="13"/>
  <c r="AI50" i="13"/>
  <c r="M54" i="13"/>
  <c r="M58" i="13"/>
  <c r="AG59" i="13"/>
  <c r="AY64" i="13"/>
  <c r="AW65" i="13"/>
  <c r="AY66" i="13"/>
  <c r="AS62" i="13"/>
  <c r="C31" i="13"/>
  <c r="CG31" i="1" s="1"/>
  <c r="C33" i="13"/>
  <c r="CG33" i="1" s="1"/>
  <c r="M33" i="13"/>
  <c r="AI34" i="13"/>
  <c r="AS34" i="13"/>
  <c r="C35" i="13"/>
  <c r="CG35" i="1" s="1"/>
  <c r="M35" i="13"/>
  <c r="AI36" i="13"/>
  <c r="AS36" i="13"/>
  <c r="C37" i="13"/>
  <c r="CG37" i="1" s="1"/>
  <c r="M37" i="13"/>
  <c r="AI38" i="13"/>
  <c r="AS38" i="13"/>
  <c r="C39" i="13"/>
  <c r="CG39" i="1" s="1"/>
  <c r="M39" i="13"/>
  <c r="AI40" i="13"/>
  <c r="AS40" i="13"/>
  <c r="C41" i="13"/>
  <c r="CG41" i="1" s="1"/>
  <c r="M41" i="13"/>
  <c r="AI42" i="13"/>
  <c r="AS42" i="13"/>
  <c r="C43" i="13"/>
  <c r="CG43" i="1" s="1"/>
  <c r="M43" i="13"/>
  <c r="AK44" i="13"/>
  <c r="AX44" i="13"/>
  <c r="C45" i="13"/>
  <c r="CG45" i="1" s="1"/>
  <c r="O45" i="13"/>
  <c r="AB45" i="13"/>
  <c r="Q45" i="13" s="1"/>
  <c r="AK49" i="13"/>
  <c r="K49" i="13"/>
  <c r="AG49" i="13"/>
  <c r="Y49" i="13"/>
  <c r="O49" i="13"/>
  <c r="R48" i="13"/>
  <c r="T48" i="13"/>
  <c r="AH49" i="13"/>
  <c r="AV54" i="13"/>
  <c r="AZ54" i="13"/>
  <c r="AJ50" i="13"/>
  <c r="AV53" i="13"/>
  <c r="AJ55" i="13"/>
  <c r="AW57" i="13"/>
  <c r="AJ59" i="13"/>
  <c r="P61" i="13"/>
  <c r="CL61" i="1" s="1"/>
  <c r="V62" i="13"/>
  <c r="AV67" i="13"/>
  <c r="AV68" i="13"/>
  <c r="AY65" i="13"/>
  <c r="AX78" i="13"/>
  <c r="AZ77" i="13"/>
  <c r="AZ75" i="13"/>
  <c r="AX73" i="13"/>
  <c r="AX77" i="13"/>
  <c r="AX76" i="13"/>
  <c r="AV77" i="13"/>
  <c r="R30" i="13"/>
  <c r="V31" i="13"/>
  <c r="R32" i="13"/>
  <c r="V33" i="13"/>
  <c r="R34" i="13"/>
  <c r="AB34" i="13"/>
  <c r="Q34" i="13" s="1"/>
  <c r="V35" i="13"/>
  <c r="R36" i="13"/>
  <c r="AB36" i="13"/>
  <c r="Q36" i="13" s="1"/>
  <c r="V37" i="13"/>
  <c r="R38" i="13"/>
  <c r="AB38" i="13"/>
  <c r="Q38" i="13" s="1"/>
  <c r="V39" i="13"/>
  <c r="R40" i="13"/>
  <c r="AB40" i="13"/>
  <c r="Q40" i="13" s="1"/>
  <c r="AZ45" i="13"/>
  <c r="AV45" i="13"/>
  <c r="V41" i="13"/>
  <c r="R42" i="13"/>
  <c r="AB42" i="13"/>
  <c r="Q42" i="13" s="1"/>
  <c r="AX48" i="13"/>
  <c r="V43" i="13"/>
  <c r="C44" i="13"/>
  <c r="CG44" i="1" s="1"/>
  <c r="O44" i="13"/>
  <c r="AB44" i="13"/>
  <c r="Q44" i="13" s="1"/>
  <c r="L49" i="13"/>
  <c r="V49" i="13"/>
  <c r="AI49" i="13"/>
  <c r="Y50" i="13"/>
  <c r="AK50" i="13"/>
  <c r="AX58" i="13"/>
  <c r="L54" i="13"/>
  <c r="B54" i="13"/>
  <c r="AK54" i="13"/>
  <c r="K54" i="13"/>
  <c r="AJ54" i="13"/>
  <c r="AB54" i="13"/>
  <c r="Q54" i="13" s="1"/>
  <c r="M53" i="13"/>
  <c r="AR54" i="13"/>
  <c r="AH54" i="13"/>
  <c r="S53" i="13"/>
  <c r="AG54" i="13"/>
  <c r="Y54" i="13"/>
  <c r="O54" i="13"/>
  <c r="R53" i="13"/>
  <c r="AZ53" i="13"/>
  <c r="AK55" i="13"/>
  <c r="AW61" i="13"/>
  <c r="AY62" i="13"/>
  <c r="AY60" i="13"/>
  <c r="C62" i="13"/>
  <c r="CG62" i="1" s="1"/>
  <c r="AW68" i="13"/>
  <c r="AY67" i="13"/>
  <c r="AY69" i="13"/>
  <c r="AY56" i="13"/>
  <c r="AX64" i="13"/>
  <c r="AZ63" i="13"/>
  <c r="AV63" i="13"/>
  <c r="AX63" i="13"/>
  <c r="AZ67" i="13"/>
  <c r="AX68" i="13"/>
  <c r="M52" i="13"/>
  <c r="AB53" i="13"/>
  <c r="Q53" i="13" s="1"/>
  <c r="AJ53" i="13"/>
  <c r="V57" i="13"/>
  <c r="K58" i="13"/>
  <c r="AK58" i="13"/>
  <c r="AZ59" i="13"/>
  <c r="M60" i="13"/>
  <c r="AB61" i="13"/>
  <c r="Q61" i="13" s="1"/>
  <c r="AJ61" i="13"/>
  <c r="AX67" i="13"/>
  <c r="AS65" i="13"/>
  <c r="AI65" i="13"/>
  <c r="V65" i="13"/>
  <c r="AK67" i="13"/>
  <c r="K67" i="13"/>
  <c r="AJ67" i="13"/>
  <c r="AB67" i="13"/>
  <c r="Q67" i="13" s="1"/>
  <c r="M66" i="13"/>
  <c r="V67" i="13"/>
  <c r="S66" i="13"/>
  <c r="AG66" i="13"/>
  <c r="AS66" i="13"/>
  <c r="O67" i="13"/>
  <c r="AR67" i="13"/>
  <c r="Y69" i="13"/>
  <c r="AK69" i="13"/>
  <c r="M72" i="13"/>
  <c r="AJ73" i="13"/>
  <c r="L76" i="13"/>
  <c r="B76" i="13"/>
  <c r="AK76" i="13"/>
  <c r="AJ76" i="13"/>
  <c r="AB76" i="13"/>
  <c r="Q76" i="13" s="1"/>
  <c r="M75" i="13"/>
  <c r="AR76" i="13"/>
  <c r="AH76" i="13"/>
  <c r="R75" i="13"/>
  <c r="F75" i="13"/>
  <c r="Y76" i="13"/>
  <c r="K76" i="13"/>
  <c r="V76" i="13"/>
  <c r="P75" i="13"/>
  <c r="CL75" i="1" s="1"/>
  <c r="AG76" i="13"/>
  <c r="C76" i="13"/>
  <c r="CG76" i="1" s="1"/>
  <c r="AK79" i="13"/>
  <c r="K79" i="13"/>
  <c r="AJ79" i="13"/>
  <c r="AB79" i="13"/>
  <c r="Q79" i="13" s="1"/>
  <c r="M78" i="13"/>
  <c r="AS79" i="13"/>
  <c r="AI79" i="13"/>
  <c r="T78" i="13"/>
  <c r="AG79" i="13"/>
  <c r="Y79" i="13"/>
  <c r="O79" i="13"/>
  <c r="R78" i="13"/>
  <c r="B79" i="13"/>
  <c r="F78" i="13"/>
  <c r="AR79" i="13"/>
  <c r="S78" i="13"/>
  <c r="P78" i="13"/>
  <c r="CL78" i="1" s="1"/>
  <c r="C79" i="13"/>
  <c r="CG79" i="1" s="1"/>
  <c r="M47" i="13"/>
  <c r="AB48" i="13"/>
  <c r="Q48" i="13" s="1"/>
  <c r="AJ48" i="13"/>
  <c r="V52" i="13"/>
  <c r="K53" i="13"/>
  <c r="AK53" i="13"/>
  <c r="M55" i="13"/>
  <c r="AW55" i="13"/>
  <c r="R56" i="13"/>
  <c r="AB56" i="13"/>
  <c r="Q56" i="13" s="1"/>
  <c r="AJ56" i="13"/>
  <c r="O57" i="13"/>
  <c r="Y57" i="13"/>
  <c r="AG57" i="13"/>
  <c r="B58" i="13"/>
  <c r="L58" i="13"/>
  <c r="AV58" i="13"/>
  <c r="V60" i="13"/>
  <c r="AX60" i="13"/>
  <c r="K61" i="13"/>
  <c r="AK61" i="13"/>
  <c r="AW66" i="13"/>
  <c r="AZ62" i="13"/>
  <c r="M63" i="13"/>
  <c r="R64" i="13"/>
  <c r="AB64" i="13"/>
  <c r="Q64" i="13" s="1"/>
  <c r="AJ64" i="13"/>
  <c r="AV69" i="13"/>
  <c r="AX70" i="13"/>
  <c r="AZ69" i="13"/>
  <c r="O65" i="13"/>
  <c r="Y65" i="13"/>
  <c r="AG65" i="13"/>
  <c r="AR65" i="13"/>
  <c r="T66" i="13"/>
  <c r="B67" i="13"/>
  <c r="P67" i="13"/>
  <c r="CL67" i="1" s="1"/>
  <c r="AS67" i="13"/>
  <c r="M68" i="13"/>
  <c r="K69" i="13"/>
  <c r="M71" i="13"/>
  <c r="AK73" i="13"/>
  <c r="AX80" i="13"/>
  <c r="AZ79" i="13"/>
  <c r="AI76" i="13"/>
  <c r="C53" i="13"/>
  <c r="CG53" i="1" s="1"/>
  <c r="AI57" i="13"/>
  <c r="AS57" i="13"/>
  <c r="V58" i="13"/>
  <c r="F60" i="13"/>
  <c r="P60" i="13"/>
  <c r="CL60" i="1" s="1"/>
  <c r="C61" i="13"/>
  <c r="CG61" i="1" s="1"/>
  <c r="T64" i="13"/>
  <c r="V66" i="13"/>
  <c r="C66" i="13"/>
  <c r="CG66" i="1" s="1"/>
  <c r="AJ65" i="13"/>
  <c r="AY71" i="13"/>
  <c r="AW70" i="13"/>
  <c r="L66" i="13"/>
  <c r="AJ66" i="13"/>
  <c r="AV66" i="13"/>
  <c r="AH67" i="13"/>
  <c r="AZ73" i="13"/>
  <c r="AV73" i="13"/>
  <c r="O69" i="13"/>
  <c r="AS69" i="13"/>
  <c r="R72" i="13"/>
  <c r="AJ72" i="13"/>
  <c r="K73" i="13"/>
  <c r="Y73" i="13"/>
  <c r="AX74" i="13"/>
  <c r="AW79" i="13"/>
  <c r="V53" i="13"/>
  <c r="M56" i="13"/>
  <c r="R57" i="13"/>
  <c r="AB57" i="13"/>
  <c r="Q57" i="13" s="1"/>
  <c r="AJ57" i="13"/>
  <c r="O58" i="13"/>
  <c r="Y58" i="13"/>
  <c r="AG58" i="13"/>
  <c r="V61" i="13"/>
  <c r="AY68" i="13"/>
  <c r="AB65" i="13"/>
  <c r="Q65" i="13" s="1"/>
  <c r="AK65" i="13"/>
  <c r="O66" i="13"/>
  <c r="AK66" i="13"/>
  <c r="AI67" i="13"/>
  <c r="R68" i="13"/>
  <c r="AZ74" i="13"/>
  <c r="AV74" i="13"/>
  <c r="AV75" i="13"/>
  <c r="T71" i="13"/>
  <c r="C72" i="13"/>
  <c r="CG72" i="1" s="1"/>
  <c r="AB73" i="13"/>
  <c r="Q73" i="13" s="1"/>
  <c r="AV78" i="13"/>
  <c r="AX79" i="13"/>
  <c r="V48" i="13"/>
  <c r="M51" i="13"/>
  <c r="R52" i="13"/>
  <c r="AB52" i="13"/>
  <c r="Q52" i="13" s="1"/>
  <c r="O53" i="13"/>
  <c r="Y53" i="13"/>
  <c r="V56" i="13"/>
  <c r="K57" i="13"/>
  <c r="S57" i="13"/>
  <c r="AH58" i="13"/>
  <c r="M59" i="13"/>
  <c r="R60" i="13"/>
  <c r="AB60" i="13"/>
  <c r="Q60" i="13" s="1"/>
  <c r="AX66" i="13"/>
  <c r="AZ65" i="13"/>
  <c r="O61" i="13"/>
  <c r="Y61" i="13"/>
  <c r="V64" i="13"/>
  <c r="K65" i="13"/>
  <c r="S65" i="13"/>
  <c r="B66" i="13"/>
  <c r="P66" i="13"/>
  <c r="CL66" i="1" s="1"/>
  <c r="AB66" i="13"/>
  <c r="Q66" i="13" s="1"/>
  <c r="AZ66" i="13"/>
  <c r="AR68" i="13"/>
  <c r="AH68" i="13"/>
  <c r="S67" i="13"/>
  <c r="AG68" i="13"/>
  <c r="Y68" i="13"/>
  <c r="O68" i="13"/>
  <c r="R67" i="13"/>
  <c r="AK68" i="13"/>
  <c r="K68" i="13"/>
  <c r="Y67" i="13"/>
  <c r="AW67" i="13"/>
  <c r="T68" i="13"/>
  <c r="AI68" i="13"/>
  <c r="AY75" i="13"/>
  <c r="AW74" i="13"/>
  <c r="AW75" i="13"/>
  <c r="AY76" i="13"/>
  <c r="F71" i="13"/>
  <c r="AW78" i="13"/>
  <c r="AY79" i="13"/>
  <c r="AY78" i="13"/>
  <c r="T75" i="13"/>
  <c r="AX81" i="13"/>
  <c r="AZ80" i="13"/>
  <c r="AV80" i="13"/>
  <c r="O76" i="13"/>
  <c r="AZ68" i="13"/>
  <c r="C69" i="13"/>
  <c r="CG69" i="1" s="1"/>
  <c r="P68" i="13"/>
  <c r="CL68" i="1" s="1"/>
  <c r="F68" i="13"/>
  <c r="L69" i="13"/>
  <c r="B69" i="13"/>
  <c r="AR69" i="13"/>
  <c r="AH69" i="13"/>
  <c r="S68" i="13"/>
  <c r="AI69" i="13"/>
  <c r="AX69" i="13"/>
  <c r="L72" i="13"/>
  <c r="B72" i="13"/>
  <c r="AK72" i="13"/>
  <c r="K72" i="13"/>
  <c r="AR72" i="13"/>
  <c r="AH72" i="13"/>
  <c r="S71" i="13"/>
  <c r="AG72" i="13"/>
  <c r="Y72" i="13"/>
  <c r="O72" i="13"/>
  <c r="R71" i="13"/>
  <c r="AS73" i="13"/>
  <c r="AI73" i="13"/>
  <c r="T72" i="13"/>
  <c r="AR73" i="13"/>
  <c r="AH73" i="13"/>
  <c r="S72" i="13"/>
  <c r="C73" i="13"/>
  <c r="CG73" i="1" s="1"/>
  <c r="P72" i="13"/>
  <c r="CL72" i="1" s="1"/>
  <c r="F72" i="13"/>
  <c r="L73" i="13"/>
  <c r="B73" i="13"/>
  <c r="AS72" i="13"/>
  <c r="O73" i="13"/>
  <c r="AV76" i="13"/>
  <c r="AZ76" i="13"/>
  <c r="AG75" i="13"/>
  <c r="Y75" i="13"/>
  <c r="O75" i="13"/>
  <c r="C75" i="13"/>
  <c r="CG75" i="1" s="1"/>
  <c r="K75" i="13"/>
  <c r="V75" i="13"/>
  <c r="AI75" i="13"/>
  <c r="AY82" i="13"/>
  <c r="AJ77" i="13"/>
  <c r="AY84" i="13"/>
  <c r="AW83" i="13"/>
  <c r="C81" i="13"/>
  <c r="CG81" i="1" s="1"/>
  <c r="P80" i="13"/>
  <c r="CL80" i="1" s="1"/>
  <c r="F80" i="13"/>
  <c r="L81" i="13"/>
  <c r="B81" i="13"/>
  <c r="AK81" i="13"/>
  <c r="K81" i="13"/>
  <c r="AS81" i="13"/>
  <c r="AI81" i="13"/>
  <c r="T80" i="13"/>
  <c r="AR81" i="13"/>
  <c r="AH81" i="13"/>
  <c r="S80" i="13"/>
  <c r="AY88" i="13"/>
  <c r="AW87" i="13"/>
  <c r="AY87" i="13"/>
  <c r="AG84" i="13"/>
  <c r="Y84" i="13"/>
  <c r="O84" i="13"/>
  <c r="R83" i="13"/>
  <c r="AK84" i="13"/>
  <c r="K84" i="13"/>
  <c r="AR84" i="13"/>
  <c r="P83" i="13"/>
  <c r="CL83" i="1" s="1"/>
  <c r="AB84" i="13"/>
  <c r="Q84" i="13" s="1"/>
  <c r="C84" i="13"/>
  <c r="CG84" i="1" s="1"/>
  <c r="AJ84" i="13"/>
  <c r="AI84" i="13"/>
  <c r="V84" i="13"/>
  <c r="L84" i="13"/>
  <c r="L85" i="13"/>
  <c r="B85" i="13"/>
  <c r="AK85" i="13"/>
  <c r="AR85" i="13"/>
  <c r="AH85" i="13"/>
  <c r="S84" i="13"/>
  <c r="AG85" i="13"/>
  <c r="R84" i="13"/>
  <c r="F84" i="13"/>
  <c r="AS85" i="13"/>
  <c r="P84" i="13"/>
  <c r="CL84" i="1" s="1"/>
  <c r="M84" i="13"/>
  <c r="Y85" i="13"/>
  <c r="AI85" i="13"/>
  <c r="AY93" i="13"/>
  <c r="AY77" i="13"/>
  <c r="AZ72" i="13"/>
  <c r="AW73" i="13"/>
  <c r="S76" i="13"/>
  <c r="AW76" i="13"/>
  <c r="AV85" i="13"/>
  <c r="AZ85" i="13"/>
  <c r="AX86" i="13"/>
  <c r="AX87" i="13"/>
  <c r="AZ86" i="13"/>
  <c r="AZ82" i="13"/>
  <c r="AV89" i="13"/>
  <c r="AX90" i="13"/>
  <c r="AX89" i="13"/>
  <c r="AV88" i="13"/>
  <c r="AZ89" i="13"/>
  <c r="AS77" i="13"/>
  <c r="AI77" i="13"/>
  <c r="T76" i="13"/>
  <c r="AR77" i="13"/>
  <c r="AH77" i="13"/>
  <c r="AG77" i="13"/>
  <c r="Y77" i="13"/>
  <c r="O77" i="13"/>
  <c r="R76" i="13"/>
  <c r="C77" i="13"/>
  <c r="CG77" i="1" s="1"/>
  <c r="P76" i="13"/>
  <c r="CL76" i="1" s="1"/>
  <c r="F76" i="13"/>
  <c r="V77" i="13"/>
  <c r="AY81" i="13"/>
  <c r="V71" i="13"/>
  <c r="AW77" i="13"/>
  <c r="F73" i="13"/>
  <c r="P73" i="13"/>
  <c r="CL73" i="1" s="1"/>
  <c r="C74" i="13"/>
  <c r="CG74" i="1" s="1"/>
  <c r="M74" i="13"/>
  <c r="K77" i="13"/>
  <c r="AB77" i="13"/>
  <c r="Q77" i="13" s="1"/>
  <c r="AX83" i="13"/>
  <c r="AV82" i="13"/>
  <c r="AZ84" i="13"/>
  <c r="M80" i="13"/>
  <c r="AV83" i="13"/>
  <c r="AW84" i="13"/>
  <c r="O85" i="13"/>
  <c r="AV86" i="13"/>
  <c r="O71" i="13"/>
  <c r="Y71" i="13"/>
  <c r="AR74" i="13"/>
  <c r="AH74" i="13"/>
  <c r="V74" i="13"/>
  <c r="AG74" i="13"/>
  <c r="AS74" i="13"/>
  <c r="AR75" i="13"/>
  <c r="M76" i="13"/>
  <c r="L77" i="13"/>
  <c r="AW82" i="13"/>
  <c r="AY83" i="13"/>
  <c r="AY85" i="13"/>
  <c r="AG81" i="13"/>
  <c r="S83" i="13"/>
  <c r="AW85" i="13"/>
  <c r="AZ88" i="13"/>
  <c r="AX85" i="13"/>
  <c r="AY96" i="13"/>
  <c r="AY95" i="13"/>
  <c r="AW95" i="13"/>
  <c r="AW93" i="13"/>
  <c r="AR93" i="13"/>
  <c r="AH93" i="13"/>
  <c r="S92" i="13"/>
  <c r="AG93" i="13"/>
  <c r="Y93" i="13"/>
  <c r="O93" i="13"/>
  <c r="R92" i="13"/>
  <c r="AS93" i="13"/>
  <c r="T92" i="13"/>
  <c r="F92" i="13"/>
  <c r="C93" i="13"/>
  <c r="CG93" i="1" s="1"/>
  <c r="P92" i="13"/>
  <c r="CL92" i="1" s="1"/>
  <c r="AK93" i="13"/>
  <c r="AJ93" i="13"/>
  <c r="V93" i="13"/>
  <c r="L93" i="13"/>
  <c r="M92" i="13"/>
  <c r="B93" i="13"/>
  <c r="AB93" i="13"/>
  <c r="Q93" i="13" s="1"/>
  <c r="K93" i="13"/>
  <c r="AW92" i="13"/>
  <c r="AW89" i="13"/>
  <c r="AZ91" i="13"/>
  <c r="AX92" i="13"/>
  <c r="L89" i="13"/>
  <c r="B89" i="13"/>
  <c r="AK89" i="13"/>
  <c r="K89" i="13"/>
  <c r="O89" i="13"/>
  <c r="C89" i="13"/>
  <c r="CG89" i="1" s="1"/>
  <c r="T88" i="13"/>
  <c r="AJ89" i="13"/>
  <c r="S88" i="13"/>
  <c r="AI89" i="13"/>
  <c r="Y89" i="13"/>
  <c r="R88" i="13"/>
  <c r="AS89" i="13"/>
  <c r="AG89" i="13"/>
  <c r="AR89" i="13"/>
  <c r="AV94" i="13"/>
  <c r="AZ92" i="13"/>
  <c r="AX95" i="13"/>
  <c r="AX99" i="13"/>
  <c r="AV98" i="13"/>
  <c r="AZ97" i="13"/>
  <c r="AV96" i="13"/>
  <c r="AZ98" i="13"/>
  <c r="AX98" i="13"/>
  <c r="AW100" i="13"/>
  <c r="AY101" i="13"/>
  <c r="M77" i="13"/>
  <c r="AB78" i="13"/>
  <c r="Q78" i="13" s="1"/>
  <c r="AJ78" i="13"/>
  <c r="C82" i="13"/>
  <c r="CG82" i="1" s="1"/>
  <c r="AS82" i="13"/>
  <c r="AI82" i="13"/>
  <c r="AG82" i="13"/>
  <c r="AX88" i="13"/>
  <c r="AV84" i="13"/>
  <c r="AW91" i="13"/>
  <c r="AY92" i="13"/>
  <c r="P87" i="13"/>
  <c r="CL87" i="1" s="1"/>
  <c r="AZ87" i="13"/>
  <c r="M88" i="13"/>
  <c r="AY97" i="13"/>
  <c r="AY99" i="13"/>
  <c r="AW98" i="13"/>
  <c r="C95" i="13"/>
  <c r="CG95" i="1" s="1"/>
  <c r="AZ95" i="13"/>
  <c r="AW97" i="13"/>
  <c r="AZ81" i="13"/>
  <c r="AV81" i="13"/>
  <c r="B78" i="13"/>
  <c r="L78" i="13"/>
  <c r="V80" i="13"/>
  <c r="S81" i="13"/>
  <c r="AW86" i="13"/>
  <c r="L82" i="13"/>
  <c r="Y82" i="13"/>
  <c r="AJ82" i="13"/>
  <c r="AX84" i="13"/>
  <c r="K86" i="13"/>
  <c r="AJ86" i="13"/>
  <c r="S87" i="13"/>
  <c r="P88" i="13"/>
  <c r="CL88" i="1" s="1"/>
  <c r="AI88" i="13"/>
  <c r="AB89" i="13"/>
  <c r="Q89" i="13" s="1"/>
  <c r="S91" i="13"/>
  <c r="AW99" i="13"/>
  <c r="C78" i="13"/>
  <c r="CG78" i="1" s="1"/>
  <c r="T81" i="13"/>
  <c r="AW81" i="13"/>
  <c r="B82" i="13"/>
  <c r="AK82" i="13"/>
  <c r="AX82" i="13"/>
  <c r="R85" i="13"/>
  <c r="AX91" i="13"/>
  <c r="AZ90" i="13"/>
  <c r="AV90" i="13"/>
  <c r="L86" i="13"/>
  <c r="V86" i="13"/>
  <c r="F87" i="13"/>
  <c r="F91" i="13"/>
  <c r="V78" i="13"/>
  <c r="M81" i="13"/>
  <c r="O82" i="13"/>
  <c r="AB82" i="13"/>
  <c r="Q82" i="13" s="1"/>
  <c r="AL82" i="13"/>
  <c r="AS86" i="13"/>
  <c r="AI86" i="13"/>
  <c r="T85" i="13"/>
  <c r="AR86" i="13"/>
  <c r="AH86" i="13"/>
  <c r="C86" i="13"/>
  <c r="CG86" i="1" s="1"/>
  <c r="P85" i="13"/>
  <c r="CL85" i="1" s="1"/>
  <c r="F85" i="13"/>
  <c r="S85" i="13"/>
  <c r="AW90" i="13"/>
  <c r="B86" i="13"/>
  <c r="Y86" i="13"/>
  <c r="L88" i="13"/>
  <c r="B88" i="13"/>
  <c r="AK88" i="13"/>
  <c r="K88" i="13"/>
  <c r="AJ88" i="13"/>
  <c r="AB88" i="13"/>
  <c r="Q88" i="13" s="1"/>
  <c r="M87" i="13"/>
  <c r="AR88" i="13"/>
  <c r="AH88" i="13"/>
  <c r="AG88" i="13"/>
  <c r="Y88" i="13"/>
  <c r="O88" i="13"/>
  <c r="R87" i="13"/>
  <c r="C88" i="13"/>
  <c r="CG88" i="1" s="1"/>
  <c r="AH89" i="13"/>
  <c r="AK92" i="13"/>
  <c r="K92" i="13"/>
  <c r="AJ92" i="13"/>
  <c r="AB92" i="13"/>
  <c r="Q92" i="13" s="1"/>
  <c r="M91" i="13"/>
  <c r="AR92" i="13"/>
  <c r="P91" i="13"/>
  <c r="CL91" i="1" s="1"/>
  <c r="B92" i="13"/>
  <c r="AI92" i="13"/>
  <c r="Y92" i="13"/>
  <c r="T91" i="13"/>
  <c r="C92" i="13"/>
  <c r="CG92" i="1" s="1"/>
  <c r="AH92" i="13"/>
  <c r="L95" i="13"/>
  <c r="B95" i="13"/>
  <c r="AJ95" i="13"/>
  <c r="AB95" i="13"/>
  <c r="Q95" i="13" s="1"/>
  <c r="M94" i="13"/>
  <c r="AS95" i="13"/>
  <c r="AI95" i="13"/>
  <c r="T94" i="13"/>
  <c r="Y95" i="13"/>
  <c r="AK95" i="13"/>
  <c r="V95" i="13"/>
  <c r="K95" i="13"/>
  <c r="AH95" i="13"/>
  <c r="S94" i="13"/>
  <c r="F94" i="13"/>
  <c r="AR95" i="13"/>
  <c r="R94" i="13"/>
  <c r="AZ99" i="13"/>
  <c r="AV99" i="13"/>
  <c r="AX96" i="13"/>
  <c r="V83" i="13"/>
  <c r="F89" i="13"/>
  <c r="R89" i="13"/>
  <c r="AX97" i="13"/>
  <c r="AZ96" i="13"/>
  <c r="AV93" i="13"/>
  <c r="AH94" i="13"/>
  <c r="AY100" i="13"/>
  <c r="S96" i="13"/>
  <c r="AZ105" i="13"/>
  <c r="AR102" i="13"/>
  <c r="AH102" i="13"/>
  <c r="AG102" i="13"/>
  <c r="Y102" i="13"/>
  <c r="O102" i="13"/>
  <c r="R101" i="13"/>
  <c r="L102" i="13"/>
  <c r="B102" i="13"/>
  <c r="AK102" i="13"/>
  <c r="K102" i="13"/>
  <c r="S101" i="13"/>
  <c r="F101" i="13"/>
  <c r="AB102" i="13"/>
  <c r="Q102" i="13" s="1"/>
  <c r="V102" i="13"/>
  <c r="C102" i="13"/>
  <c r="CG102" i="1" s="1"/>
  <c r="M101" i="13"/>
  <c r="AJ102" i="13"/>
  <c r="C103" i="13"/>
  <c r="CG103" i="1" s="1"/>
  <c r="P102" i="13"/>
  <c r="CL102" i="1" s="1"/>
  <c r="F102" i="13"/>
  <c r="L103" i="13"/>
  <c r="B103" i="13"/>
  <c r="AS103" i="13"/>
  <c r="AI103" i="13"/>
  <c r="T102" i="13"/>
  <c r="AR103" i="13"/>
  <c r="AH103" i="13"/>
  <c r="S102" i="13"/>
  <c r="V103" i="13"/>
  <c r="M102" i="13"/>
  <c r="AK103" i="13"/>
  <c r="AG103" i="13"/>
  <c r="O103" i="13"/>
  <c r="K103" i="13"/>
  <c r="R102" i="13"/>
  <c r="AS90" i="13"/>
  <c r="AI90" i="13"/>
  <c r="T89" i="13"/>
  <c r="AR90" i="13"/>
  <c r="AH90" i="13"/>
  <c r="S89" i="13"/>
  <c r="AV95" i="13"/>
  <c r="AW96" i="13"/>
  <c r="AV92" i="13"/>
  <c r="M93" i="13"/>
  <c r="AI94" i="13"/>
  <c r="AZ93" i="13"/>
  <c r="M89" i="13"/>
  <c r="AW94" i="13"/>
  <c r="L90" i="13"/>
  <c r="V90" i="13"/>
  <c r="AJ90" i="13"/>
  <c r="AY91" i="13"/>
  <c r="AK94" i="13"/>
  <c r="V97" i="13"/>
  <c r="AJ97" i="13"/>
  <c r="AB97" i="13"/>
  <c r="Q97" i="13" s="1"/>
  <c r="M96" i="13"/>
  <c r="AK97" i="13"/>
  <c r="AI97" i="13"/>
  <c r="Y97" i="13"/>
  <c r="L97" i="13"/>
  <c r="T96" i="13"/>
  <c r="AS97" i="13"/>
  <c r="AG97" i="13"/>
  <c r="R96" i="13"/>
  <c r="F96" i="13"/>
  <c r="AR97" i="13"/>
  <c r="P96" i="13"/>
  <c r="CL96" i="1" s="1"/>
  <c r="K97" i="13"/>
  <c r="AJ103" i="13"/>
  <c r="L106" i="13"/>
  <c r="B106" i="13"/>
  <c r="AK106" i="13"/>
  <c r="K106" i="13"/>
  <c r="AJ106" i="13"/>
  <c r="AB106" i="13"/>
  <c r="Q106" i="13" s="1"/>
  <c r="M105" i="13"/>
  <c r="AR106" i="13"/>
  <c r="AH106" i="13"/>
  <c r="S105" i="13"/>
  <c r="AG106" i="13"/>
  <c r="Y106" i="13"/>
  <c r="O106" i="13"/>
  <c r="R105" i="13"/>
  <c r="F105" i="13"/>
  <c r="T105" i="13"/>
  <c r="P105" i="13"/>
  <c r="CL105" i="1" s="1"/>
  <c r="C106" i="13"/>
  <c r="CG106" i="1" s="1"/>
  <c r="M82" i="13"/>
  <c r="AB83" i="13"/>
  <c r="Q83" i="13" s="1"/>
  <c r="V87" i="13"/>
  <c r="AY94" i="13"/>
  <c r="B90" i="13"/>
  <c r="Y90" i="13"/>
  <c r="AK90" i="13"/>
  <c r="R93" i="13"/>
  <c r="P101" i="13"/>
  <c r="CL101" i="1" s="1"/>
  <c r="C90" i="13"/>
  <c r="CG90" i="1" s="1"/>
  <c r="AB90" i="13"/>
  <c r="Q90" i="13" s="1"/>
  <c r="AG94" i="13"/>
  <c r="Y94" i="13"/>
  <c r="O94" i="13"/>
  <c r="C94" i="13"/>
  <c r="CG94" i="1" s="1"/>
  <c r="P93" i="13"/>
  <c r="CL93" i="1" s="1"/>
  <c r="F93" i="13"/>
  <c r="L94" i="13"/>
  <c r="B94" i="13"/>
  <c r="S93" i="13"/>
  <c r="AB94" i="13"/>
  <c r="Q94" i="13" s="1"/>
  <c r="AR94" i="13"/>
  <c r="AV108" i="13"/>
  <c r="AX109" i="13"/>
  <c r="C100" i="13"/>
  <c r="CG100" i="1" s="1"/>
  <c r="P99" i="13"/>
  <c r="CL99" i="1" s="1"/>
  <c r="F99" i="13"/>
  <c r="AS100" i="13"/>
  <c r="AI100" i="13"/>
  <c r="T99" i="13"/>
  <c r="S99" i="13"/>
  <c r="AG100" i="13"/>
  <c r="AW108" i="13"/>
  <c r="AY109" i="13"/>
  <c r="AW107" i="13"/>
  <c r="F90" i="13"/>
  <c r="P90" i="13"/>
  <c r="CL90" i="1" s="1"/>
  <c r="C91" i="13"/>
  <c r="CG91" i="1" s="1"/>
  <c r="AS96" i="13"/>
  <c r="AI96" i="13"/>
  <c r="C96" i="13"/>
  <c r="CG96" i="1" s="1"/>
  <c r="F97" i="13"/>
  <c r="S97" i="13"/>
  <c r="AR99" i="13"/>
  <c r="AH99" i="13"/>
  <c r="S98" i="13"/>
  <c r="L99" i="13"/>
  <c r="B99" i="13"/>
  <c r="T98" i="13"/>
  <c r="AG99" i="13"/>
  <c r="AX105" i="13"/>
  <c r="AZ104" i="13"/>
  <c r="K100" i="13"/>
  <c r="V100" i="13"/>
  <c r="AH100" i="13"/>
  <c r="AW105" i="13"/>
  <c r="AY106" i="13"/>
  <c r="AV101" i="13"/>
  <c r="AW106" i="13"/>
  <c r="K107" i="13"/>
  <c r="V91" i="13"/>
  <c r="AY98" i="13"/>
  <c r="R95" i="13"/>
  <c r="AX101" i="13"/>
  <c r="AK98" i="13"/>
  <c r="K98" i="13"/>
  <c r="AG98" i="13"/>
  <c r="Y98" i="13"/>
  <c r="O98" i="13"/>
  <c r="R97" i="13"/>
  <c r="T97" i="13"/>
  <c r="AH98" i="13"/>
  <c r="AZ102" i="13"/>
  <c r="AV103" i="13"/>
  <c r="AX104" i="13"/>
  <c r="AV102" i="13"/>
  <c r="AZ103" i="13"/>
  <c r="K99" i="13"/>
  <c r="V99" i="13"/>
  <c r="AI99" i="13"/>
  <c r="AY105" i="13"/>
  <c r="AW103" i="13"/>
  <c r="AW104" i="13"/>
  <c r="L100" i="13"/>
  <c r="Y100" i="13"/>
  <c r="AJ100" i="13"/>
  <c r="AV100" i="13"/>
  <c r="AW101" i="13"/>
  <c r="AS107" i="13"/>
  <c r="AI107" i="13"/>
  <c r="T106" i="13"/>
  <c r="AR107" i="13"/>
  <c r="AH107" i="13"/>
  <c r="S106" i="13"/>
  <c r="AG107" i="13"/>
  <c r="Y107" i="13"/>
  <c r="O107" i="13"/>
  <c r="R106" i="13"/>
  <c r="C107" i="13"/>
  <c r="CG107" i="1" s="1"/>
  <c r="P106" i="13"/>
  <c r="CL106" i="1" s="1"/>
  <c r="F106" i="13"/>
  <c r="L107" i="13"/>
  <c r="B107" i="13"/>
  <c r="AX106" i="13"/>
  <c r="AK107" i="13"/>
  <c r="AY108" i="13"/>
  <c r="O100" i="13"/>
  <c r="AB100" i="13"/>
  <c r="Q100" i="13" s="1"/>
  <c r="AX108" i="13"/>
  <c r="AV106" i="13"/>
  <c r="AZ107" i="13"/>
  <c r="AZ106" i="13"/>
  <c r="AV107" i="13"/>
  <c r="AV105" i="13"/>
  <c r="AZ100" i="13"/>
  <c r="V101" i="13"/>
  <c r="F103" i="13"/>
  <c r="P103" i="13"/>
  <c r="CL103" i="1" s="1"/>
  <c r="C104" i="13"/>
  <c r="CG104" i="1" s="1"/>
  <c r="M104" i="13"/>
  <c r="AB105" i="13"/>
  <c r="Q105" i="13" s="1"/>
  <c r="AJ105" i="13"/>
  <c r="T107" i="13"/>
  <c r="AI108" i="13"/>
  <c r="AS108" i="13"/>
  <c r="V109" i="13"/>
  <c r="V104" i="13"/>
  <c r="M107" i="13"/>
  <c r="AB108" i="13"/>
  <c r="Q108" i="13" s="1"/>
  <c r="AJ108" i="13"/>
  <c r="M100" i="13"/>
  <c r="AB101" i="13"/>
  <c r="Q101" i="13" s="1"/>
  <c r="T103" i="13"/>
  <c r="AI104" i="13"/>
  <c r="AS104" i="13"/>
  <c r="V105" i="13"/>
  <c r="F107" i="13"/>
  <c r="P107" i="13"/>
  <c r="CL107" i="1" s="1"/>
  <c r="C108" i="13"/>
  <c r="CG108" i="1" s="1"/>
  <c r="R109" i="13"/>
  <c r="M103" i="13"/>
  <c r="AB104" i="13"/>
  <c r="Q104" i="13" s="1"/>
  <c r="V108" i="13"/>
  <c r="D61" i="11"/>
  <c r="E61" i="11"/>
  <c r="AR66" i="11"/>
  <c r="AN66" i="11" s="1"/>
  <c r="D66" i="11"/>
  <c r="E66" i="11"/>
  <c r="B52" i="10"/>
  <c r="E73" i="10"/>
  <c r="AS34" i="11"/>
  <c r="J34" i="11" s="1"/>
  <c r="BP34" i="1" s="1"/>
  <c r="D34" i="11"/>
  <c r="E34" i="11"/>
  <c r="D78" i="11"/>
  <c r="E78" i="11"/>
  <c r="F68" i="7"/>
  <c r="AR75" i="8"/>
  <c r="AL75" i="8" s="1"/>
  <c r="R40" i="9"/>
  <c r="M54" i="9"/>
  <c r="F70" i="9"/>
  <c r="AK71" i="9"/>
  <c r="B86" i="9"/>
  <c r="T102" i="9"/>
  <c r="D105" i="9"/>
  <c r="AY23" i="10"/>
  <c r="AY31" i="10"/>
  <c r="AK30" i="10"/>
  <c r="O33" i="10"/>
  <c r="M34" i="10"/>
  <c r="AI35" i="10"/>
  <c r="R38" i="10"/>
  <c r="AK41" i="10"/>
  <c r="AJ42" i="10"/>
  <c r="S47" i="10"/>
  <c r="K48" i="10"/>
  <c r="AS48" i="10"/>
  <c r="K50" i="10"/>
  <c r="C52" i="10"/>
  <c r="BF52" i="1" s="1"/>
  <c r="F53" i="10"/>
  <c r="E54" i="10"/>
  <c r="AI54" i="10"/>
  <c r="P60" i="10"/>
  <c r="BK60" i="1" s="1"/>
  <c r="E61" i="10"/>
  <c r="AI61" i="10"/>
  <c r="O62" i="10"/>
  <c r="P63" i="10"/>
  <c r="BK63" i="1" s="1"/>
  <c r="E64" i="10"/>
  <c r="S64" i="10"/>
  <c r="R66" i="10"/>
  <c r="P68" i="10"/>
  <c r="BK68" i="1" s="1"/>
  <c r="C69" i="10"/>
  <c r="BF69" i="1" s="1"/>
  <c r="AR69" i="10"/>
  <c r="AM69" i="10" s="1"/>
  <c r="E71" i="10"/>
  <c r="K72" i="10"/>
  <c r="M74" i="10"/>
  <c r="Y75" i="10"/>
  <c r="AJ80" i="10"/>
  <c r="AR81" i="10"/>
  <c r="AO81" i="10" s="1"/>
  <c r="F84" i="10"/>
  <c r="D85" i="10"/>
  <c r="F87" i="10"/>
  <c r="AB87" i="10"/>
  <c r="Q87" i="10" s="1"/>
  <c r="C89" i="10"/>
  <c r="BF89" i="1" s="1"/>
  <c r="S91" i="10"/>
  <c r="C92" i="10"/>
  <c r="BF92" i="1" s="1"/>
  <c r="M93" i="10"/>
  <c r="K94" i="10"/>
  <c r="AK94" i="10"/>
  <c r="E101" i="10"/>
  <c r="AK101" i="10"/>
  <c r="P102" i="10"/>
  <c r="BK102" i="1" s="1"/>
  <c r="E103" i="10"/>
  <c r="AI103" i="10"/>
  <c r="F106" i="10"/>
  <c r="E107" i="10"/>
  <c r="P108" i="10"/>
  <c r="BK108" i="1" s="1"/>
  <c r="K109" i="10"/>
  <c r="AH42" i="10"/>
  <c r="AX34" i="11"/>
  <c r="M32" i="11"/>
  <c r="L33" i="11"/>
  <c r="O34" i="11"/>
  <c r="D40" i="11"/>
  <c r="E40" i="11"/>
  <c r="AJ41" i="11"/>
  <c r="D41" i="11"/>
  <c r="E41" i="11"/>
  <c r="AH41" i="11"/>
  <c r="M42" i="11"/>
  <c r="C43" i="11"/>
  <c r="BO43" i="1" s="1"/>
  <c r="AY49" i="11"/>
  <c r="AI46" i="11"/>
  <c r="D46" i="11"/>
  <c r="E46" i="11"/>
  <c r="AJ47" i="11"/>
  <c r="AH50" i="11"/>
  <c r="D50" i="11"/>
  <c r="E50" i="11"/>
  <c r="M51" i="11"/>
  <c r="K52" i="11"/>
  <c r="C54" i="11"/>
  <c r="BO54" i="1" s="1"/>
  <c r="D54" i="11"/>
  <c r="E54" i="11"/>
  <c r="P54" i="11"/>
  <c r="BT54" i="1" s="1"/>
  <c r="R55" i="11"/>
  <c r="Y59" i="11"/>
  <c r="T63" i="11"/>
  <c r="P65" i="11"/>
  <c r="BT65" i="1" s="1"/>
  <c r="AS66" i="11"/>
  <c r="AG67" i="11"/>
  <c r="T68" i="11"/>
  <c r="AB73" i="11"/>
  <c r="Q73" i="11" s="1"/>
  <c r="D73" i="11"/>
  <c r="E73" i="11"/>
  <c r="D77" i="11"/>
  <c r="E77" i="11"/>
  <c r="L77" i="11"/>
  <c r="M79" i="11"/>
  <c r="D79" i="11"/>
  <c r="D63" i="11"/>
  <c r="D47" i="11"/>
  <c r="D31" i="11"/>
  <c r="AY11" i="12"/>
  <c r="AR31" i="12"/>
  <c r="AL31" i="12" s="1"/>
  <c r="Y31" i="12"/>
  <c r="E31" i="12"/>
  <c r="AK31" i="12"/>
  <c r="V31" i="12"/>
  <c r="D31" i="12"/>
  <c r="T30" i="12"/>
  <c r="AI31" i="12"/>
  <c r="B31" i="12"/>
  <c r="S30" i="12"/>
  <c r="R30" i="12"/>
  <c r="O31" i="12"/>
  <c r="P30" i="12"/>
  <c r="CC30" i="1" s="1"/>
  <c r="L31" i="12"/>
  <c r="M30" i="12"/>
  <c r="AR109" i="10"/>
  <c r="AL109" i="10" s="1"/>
  <c r="AR48" i="11"/>
  <c r="AN48" i="11" s="1"/>
  <c r="D48" i="11"/>
  <c r="E48" i="11"/>
  <c r="L35" i="10"/>
  <c r="M51" i="10"/>
  <c r="O75" i="10"/>
  <c r="AS109" i="10"/>
  <c r="AS54" i="9"/>
  <c r="V56" i="9"/>
  <c r="F82" i="9"/>
  <c r="D89" i="9"/>
  <c r="AV25" i="10"/>
  <c r="AS34" i="10"/>
  <c r="P51" i="10"/>
  <c r="BK51" i="1" s="1"/>
  <c r="E52" i="10"/>
  <c r="AJ54" i="10"/>
  <c r="AW70" i="10"/>
  <c r="M72" i="10"/>
  <c r="Y73" i="10"/>
  <c r="AB75" i="10"/>
  <c r="Q75" i="10" s="1"/>
  <c r="AY81" i="10"/>
  <c r="L88" i="10"/>
  <c r="P104" i="10"/>
  <c r="BK104" i="1" s="1"/>
  <c r="DB104" i="16" s="1"/>
  <c r="K105" i="10"/>
  <c r="S108" i="10"/>
  <c r="L109" i="10"/>
  <c r="AG108" i="10"/>
  <c r="AS32" i="11"/>
  <c r="J33" i="11" s="1"/>
  <c r="BP33" i="1" s="1"/>
  <c r="D32" i="11"/>
  <c r="E32" i="11"/>
  <c r="AH32" i="11"/>
  <c r="R33" i="11"/>
  <c r="AR44" i="11"/>
  <c r="AM44" i="11" s="1"/>
  <c r="D44" i="11"/>
  <c r="E44" i="11"/>
  <c r="R52" i="11"/>
  <c r="T54" i="11"/>
  <c r="AB55" i="11"/>
  <c r="Q55" i="11" s="1"/>
  <c r="AJ59" i="11"/>
  <c r="AK62" i="11"/>
  <c r="D62" i="11"/>
  <c r="E62" i="11"/>
  <c r="L65" i="11"/>
  <c r="D65" i="11"/>
  <c r="E65" i="11"/>
  <c r="T65" i="11"/>
  <c r="AV71" i="11"/>
  <c r="AG70" i="11"/>
  <c r="D70" i="11"/>
  <c r="E70" i="11"/>
  <c r="V70" i="11"/>
  <c r="T77" i="11"/>
  <c r="B80" i="11"/>
  <c r="AG86" i="11"/>
  <c r="AK86" i="11"/>
  <c r="D86" i="11"/>
  <c r="E86" i="11"/>
  <c r="E91" i="11"/>
  <c r="E75" i="11"/>
  <c r="E59" i="11"/>
  <c r="E43" i="11"/>
  <c r="AX41" i="12"/>
  <c r="AV40" i="12"/>
  <c r="C109" i="10"/>
  <c r="BF109" i="1" s="1"/>
  <c r="D56" i="11"/>
  <c r="E56" i="11"/>
  <c r="AK90" i="11"/>
  <c r="P89" i="11"/>
  <c r="BT89" i="1" s="1"/>
  <c r="AB90" i="11"/>
  <c r="Q90" i="11" s="1"/>
  <c r="Y90" i="11"/>
  <c r="M89" i="11"/>
  <c r="D90" i="11"/>
  <c r="E90" i="11"/>
  <c r="C90" i="11"/>
  <c r="BO90" i="1" s="1"/>
  <c r="K34" i="10"/>
  <c r="M39" i="10"/>
  <c r="Y76" i="10"/>
  <c r="AJ94" i="10"/>
  <c r="AZ48" i="11"/>
  <c r="AI53" i="11"/>
  <c r="D53" i="11"/>
  <c r="E53" i="11"/>
  <c r="C61" i="11"/>
  <c r="BO61" i="1" s="1"/>
  <c r="AX71" i="11"/>
  <c r="AZ84" i="11"/>
  <c r="AY14" i="12"/>
  <c r="AS35" i="12"/>
  <c r="AR35" i="12"/>
  <c r="AN35" i="12" s="1"/>
  <c r="E35" i="12"/>
  <c r="T34" i="12"/>
  <c r="D35" i="12"/>
  <c r="S34" i="12"/>
  <c r="Y35" i="12"/>
  <c r="B35" i="12"/>
  <c r="R34" i="12"/>
  <c r="AK35" i="12"/>
  <c r="V35" i="12"/>
  <c r="P34" i="12"/>
  <c r="CC34" i="1" s="1"/>
  <c r="AI35" i="12"/>
  <c r="O35" i="12"/>
  <c r="M34" i="12"/>
  <c r="AL91" i="12"/>
  <c r="AO91" i="12"/>
  <c r="AM91" i="12"/>
  <c r="O55" i="8"/>
  <c r="F89" i="8"/>
  <c r="K39" i="9"/>
  <c r="S48" i="9"/>
  <c r="R70" i="9"/>
  <c r="F91" i="9"/>
  <c r="D85" i="9"/>
  <c r="AY34" i="10"/>
  <c r="AW35" i="10"/>
  <c r="AV32" i="10"/>
  <c r="AX36" i="10"/>
  <c r="R44" i="10"/>
  <c r="AV52" i="10"/>
  <c r="R51" i="10"/>
  <c r="AI52" i="10"/>
  <c r="K54" i="10"/>
  <c r="AV56" i="10"/>
  <c r="M61" i="10"/>
  <c r="B65" i="10"/>
  <c r="AJ65" i="10"/>
  <c r="AY72" i="10"/>
  <c r="O72" i="10"/>
  <c r="AK72" i="10"/>
  <c r="AB73" i="10"/>
  <c r="Q73" i="10" s="1"/>
  <c r="R74" i="10"/>
  <c r="AJ75" i="10"/>
  <c r="V78" i="10"/>
  <c r="AW86" i="10"/>
  <c r="P84" i="10"/>
  <c r="BK84" i="1" s="1"/>
  <c r="L85" i="10"/>
  <c r="K87" i="10"/>
  <c r="AK87" i="10"/>
  <c r="O88" i="10"/>
  <c r="D90" i="10"/>
  <c r="P93" i="10"/>
  <c r="BK93" i="1" s="1"/>
  <c r="O94" i="10"/>
  <c r="AX107" i="10"/>
  <c r="T104" i="10"/>
  <c r="T108" i="10"/>
  <c r="Y109" i="10"/>
  <c r="AG100" i="10"/>
  <c r="AI32" i="11"/>
  <c r="AX40" i="11"/>
  <c r="Y38" i="11"/>
  <c r="D38" i="11"/>
  <c r="E38" i="11"/>
  <c r="O43" i="11"/>
  <c r="D45" i="11"/>
  <c r="E45" i="11"/>
  <c r="Y45" i="11"/>
  <c r="T52" i="11"/>
  <c r="AR53" i="11"/>
  <c r="AN53" i="11" s="1"/>
  <c r="AJ60" i="11"/>
  <c r="D60" i="11"/>
  <c r="E60" i="11"/>
  <c r="AZ64" i="11"/>
  <c r="M61" i="11"/>
  <c r="O62" i="11"/>
  <c r="V65" i="11"/>
  <c r="O66" i="11"/>
  <c r="Y70" i="11"/>
  <c r="S78" i="11"/>
  <c r="S79" i="11"/>
  <c r="AI81" i="11"/>
  <c r="D81" i="11"/>
  <c r="E81" i="11"/>
  <c r="AG82" i="11"/>
  <c r="D82" i="11"/>
  <c r="E82" i="11"/>
  <c r="M85" i="11"/>
  <c r="AK100" i="11"/>
  <c r="D100" i="11"/>
  <c r="E100" i="11"/>
  <c r="R99" i="11"/>
  <c r="AR100" i="11"/>
  <c r="AN100" i="11" s="1"/>
  <c r="P99" i="11"/>
  <c r="BT99" i="1" s="1"/>
  <c r="D91" i="11"/>
  <c r="D59" i="11"/>
  <c r="D43" i="11"/>
  <c r="AW75" i="12"/>
  <c r="D74" i="11"/>
  <c r="E74" i="11"/>
  <c r="E105" i="10"/>
  <c r="D52" i="11"/>
  <c r="E52" i="11"/>
  <c r="AK66" i="11"/>
  <c r="AW76" i="11"/>
  <c r="AK95" i="7"/>
  <c r="F38" i="9"/>
  <c r="R44" i="9"/>
  <c r="M69" i="9"/>
  <c r="S70" i="9"/>
  <c r="AK105" i="9"/>
  <c r="D69" i="9"/>
  <c r="AW32" i="10"/>
  <c r="B30" i="10"/>
  <c r="AY36" i="10"/>
  <c r="K41" i="10"/>
  <c r="E46" i="10"/>
  <c r="S51" i="10"/>
  <c r="K52" i="10"/>
  <c r="AJ52" i="10"/>
  <c r="P53" i="10"/>
  <c r="BK53" i="1" s="1"/>
  <c r="M54" i="10"/>
  <c r="V60" i="10"/>
  <c r="O61" i="10"/>
  <c r="AS61" i="10"/>
  <c r="B63" i="10"/>
  <c r="L64" i="10"/>
  <c r="E65" i="10"/>
  <c r="AZ69" i="10"/>
  <c r="F68" i="10"/>
  <c r="Y68" i="10"/>
  <c r="L69" i="10"/>
  <c r="AW74" i="10"/>
  <c r="M71" i="10"/>
  <c r="B72" i="10"/>
  <c r="R72" i="10"/>
  <c r="AR72" i="10"/>
  <c r="AO72" i="10" s="1"/>
  <c r="P77" i="10"/>
  <c r="BK77" i="1" s="1"/>
  <c r="B81" i="10"/>
  <c r="S84" i="10"/>
  <c r="V85" i="10"/>
  <c r="M86" i="10"/>
  <c r="L87" i="10"/>
  <c r="AR87" i="10"/>
  <c r="AL87" i="10" s="1"/>
  <c r="Y88" i="10"/>
  <c r="M89" i="10"/>
  <c r="AK91" i="10"/>
  <c r="K92" i="10"/>
  <c r="R93" i="10"/>
  <c r="V94" i="10"/>
  <c r="M99" i="10"/>
  <c r="R100" i="10"/>
  <c r="M101" i="10"/>
  <c r="T102" i="10"/>
  <c r="O103" i="10"/>
  <c r="AB104" i="10"/>
  <c r="Q104" i="10" s="1"/>
  <c r="AB109" i="10"/>
  <c r="Q109" i="10" s="1"/>
  <c r="AG92" i="10"/>
  <c r="AV19" i="11"/>
  <c r="M31" i="11"/>
  <c r="D37" i="11"/>
  <c r="E37" i="11"/>
  <c r="K37" i="11"/>
  <c r="M38" i="11"/>
  <c r="AZ44" i="11"/>
  <c r="AR42" i="11"/>
  <c r="AL42" i="11" s="1"/>
  <c r="D42" i="11"/>
  <c r="E42" i="11"/>
  <c r="AW46" i="11"/>
  <c r="AI42" i="11"/>
  <c r="P43" i="11"/>
  <c r="BT43" i="1" s="1"/>
  <c r="L44" i="11"/>
  <c r="AG45" i="11"/>
  <c r="AS46" i="11"/>
  <c r="D49" i="11"/>
  <c r="E49" i="11"/>
  <c r="AJ52" i="11"/>
  <c r="V58" i="11"/>
  <c r="D58" i="11"/>
  <c r="E58" i="11"/>
  <c r="K59" i="11"/>
  <c r="AG60" i="11"/>
  <c r="Y62" i="11"/>
  <c r="D64" i="11"/>
  <c r="E64" i="11"/>
  <c r="AJ63" i="11"/>
  <c r="M64" i="11"/>
  <c r="AY70" i="11"/>
  <c r="AB65" i="11"/>
  <c r="Q65" i="11" s="1"/>
  <c r="Y66" i="11"/>
  <c r="AK78" i="11"/>
  <c r="T79" i="11"/>
  <c r="L81" i="11"/>
  <c r="F84" i="11"/>
  <c r="D85" i="11"/>
  <c r="E85" i="11"/>
  <c r="Y86" i="11"/>
  <c r="V90" i="11"/>
  <c r="AJ107" i="11"/>
  <c r="K107" i="11"/>
  <c r="E87" i="11"/>
  <c r="E71" i="11"/>
  <c r="E55" i="11"/>
  <c r="E39" i="11"/>
  <c r="L43" i="12"/>
  <c r="T42" i="12"/>
  <c r="F42" i="12"/>
  <c r="AS43" i="12"/>
  <c r="K43" i="12"/>
  <c r="S42" i="12"/>
  <c r="AR43" i="12"/>
  <c r="AO43" i="12" s="1"/>
  <c r="R42" i="12"/>
  <c r="Y43" i="12"/>
  <c r="P42" i="12"/>
  <c r="CC42" i="1" s="1"/>
  <c r="AK43" i="12"/>
  <c r="V43" i="12"/>
  <c r="E43" i="12"/>
  <c r="AI43" i="12"/>
  <c r="D43" i="12"/>
  <c r="M42" i="12"/>
  <c r="O43" i="12"/>
  <c r="B58" i="12"/>
  <c r="S57" i="12"/>
  <c r="F57" i="12"/>
  <c r="AS58" i="12"/>
  <c r="R57" i="12"/>
  <c r="AK58" i="12"/>
  <c r="O58" i="12"/>
  <c r="P57" i="12"/>
  <c r="CC57" i="1" s="1"/>
  <c r="AI58" i="12"/>
  <c r="K58" i="12"/>
  <c r="M57" i="12"/>
  <c r="AB58" i="12"/>
  <c r="Q58" i="12" s="1"/>
  <c r="Y58" i="12"/>
  <c r="D73" i="12"/>
  <c r="AB52" i="10"/>
  <c r="Q52" i="10" s="1"/>
  <c r="D57" i="11"/>
  <c r="E57" i="11"/>
  <c r="T31" i="12"/>
  <c r="AR32" i="12"/>
  <c r="AO32" i="12" s="1"/>
  <c r="S31" i="12"/>
  <c r="AZ82" i="10"/>
  <c r="V59" i="11"/>
  <c r="B41" i="9"/>
  <c r="R69" i="9"/>
  <c r="F102" i="9"/>
  <c r="E47" i="9"/>
  <c r="AV31" i="10"/>
  <c r="AW33" i="10"/>
  <c r="V41" i="10"/>
  <c r="B48" i="10"/>
  <c r="T51" i="10"/>
  <c r="L52" i="10"/>
  <c r="AR52" i="10"/>
  <c r="AO52" i="10" s="1"/>
  <c r="T53" i="10"/>
  <c r="O54" i="10"/>
  <c r="K60" i="10"/>
  <c r="AJ60" i="10"/>
  <c r="Y61" i="10"/>
  <c r="M64" i="10"/>
  <c r="AK68" i="10"/>
  <c r="C72" i="10"/>
  <c r="BF72" i="1" s="1"/>
  <c r="S72" i="10"/>
  <c r="S77" i="10"/>
  <c r="AR78" i="10"/>
  <c r="AN78" i="10" s="1"/>
  <c r="F81" i="10"/>
  <c r="M82" i="10"/>
  <c r="AK83" i="10"/>
  <c r="AB85" i="10"/>
  <c r="Q85" i="10" s="1"/>
  <c r="AI88" i="10"/>
  <c r="R90" i="10"/>
  <c r="K91" i="10"/>
  <c r="AR91" i="10"/>
  <c r="AO91" i="10" s="1"/>
  <c r="L92" i="10"/>
  <c r="AW97" i="10"/>
  <c r="Y94" i="10"/>
  <c r="Y95" i="10"/>
  <c r="AY102" i="10"/>
  <c r="O99" i="10"/>
  <c r="S100" i="10"/>
  <c r="O101" i="10"/>
  <c r="F102" i="10"/>
  <c r="AR102" i="10"/>
  <c r="AO102" i="10" s="1"/>
  <c r="Y103" i="10"/>
  <c r="AW108" i="10"/>
  <c r="AK105" i="10"/>
  <c r="P106" i="10"/>
  <c r="BK106" i="1" s="1"/>
  <c r="AG84" i="10"/>
  <c r="AW11" i="11"/>
  <c r="AS30" i="11"/>
  <c r="D30" i="11"/>
  <c r="E30" i="11"/>
  <c r="O30" i="11"/>
  <c r="AV35" i="11"/>
  <c r="M36" i="11"/>
  <c r="P38" i="11"/>
  <c r="BT38" i="1" s="1"/>
  <c r="L41" i="11"/>
  <c r="AK42" i="11"/>
  <c r="AG43" i="11"/>
  <c r="P44" i="11"/>
  <c r="BT44" i="1" s="1"/>
  <c r="AJ45" i="11"/>
  <c r="AX52" i="11"/>
  <c r="K48" i="11"/>
  <c r="T50" i="11"/>
  <c r="AK52" i="11"/>
  <c r="AV60" i="11"/>
  <c r="AX63" i="11"/>
  <c r="L59" i="11"/>
  <c r="B60" i="11"/>
  <c r="AH60" i="11"/>
  <c r="V61" i="11"/>
  <c r="L63" i="11"/>
  <c r="AK63" i="11"/>
  <c r="S64" i="11"/>
  <c r="B65" i="11"/>
  <c r="AH65" i="11"/>
  <c r="AJ68" i="11"/>
  <c r="D68" i="11"/>
  <c r="E68" i="11"/>
  <c r="C68" i="11"/>
  <c r="BO68" i="1" s="1"/>
  <c r="AH68" i="11"/>
  <c r="AS76" i="11"/>
  <c r="D76" i="11"/>
  <c r="E76" i="11"/>
  <c r="AV81" i="11"/>
  <c r="Y79" i="11"/>
  <c r="AB81" i="11"/>
  <c r="Q81" i="11" s="1"/>
  <c r="R84" i="11"/>
  <c r="P85" i="11"/>
  <c r="BT85" i="1" s="1"/>
  <c r="AS90" i="11"/>
  <c r="D71" i="11"/>
  <c r="D55" i="11"/>
  <c r="D39" i="11"/>
  <c r="AW21" i="12"/>
  <c r="AY22" i="12"/>
  <c r="AS39" i="12"/>
  <c r="T38" i="12"/>
  <c r="AR39" i="12"/>
  <c r="AO39" i="12" s="1"/>
  <c r="Y39" i="12"/>
  <c r="E39" i="12"/>
  <c r="S38" i="12"/>
  <c r="AK39" i="12"/>
  <c r="V39" i="12"/>
  <c r="D39" i="12"/>
  <c r="R38" i="12"/>
  <c r="AI39" i="12"/>
  <c r="B39" i="12"/>
  <c r="P38" i="12"/>
  <c r="CC38" i="1" s="1"/>
  <c r="O39" i="12"/>
  <c r="M38" i="12"/>
  <c r="L39" i="12"/>
  <c r="AS43" i="11"/>
  <c r="AJ66" i="11"/>
  <c r="AS46" i="10"/>
  <c r="J46" i="10" s="1"/>
  <c r="BG46" i="1" s="1"/>
  <c r="AJ33" i="11"/>
  <c r="D33" i="11"/>
  <c r="E33" i="11"/>
  <c r="O56" i="11"/>
  <c r="AS80" i="11"/>
  <c r="J80" i="11" s="1"/>
  <c r="BP80" i="1" s="1"/>
  <c r="D80" i="11"/>
  <c r="E80" i="11"/>
  <c r="F41" i="12"/>
  <c r="C42" i="12"/>
  <c r="BX42" i="1" s="1"/>
  <c r="B42" i="12"/>
  <c r="AK42" i="12"/>
  <c r="P41" i="12"/>
  <c r="CC41" i="1" s="1"/>
  <c r="O42" i="12"/>
  <c r="Y42" i="12"/>
  <c r="L42" i="12"/>
  <c r="M38" i="9"/>
  <c r="AB69" i="9"/>
  <c r="Q69" i="9" s="1"/>
  <c r="AY32" i="10"/>
  <c r="M32" i="10"/>
  <c r="R40" i="10"/>
  <c r="S43" i="10"/>
  <c r="AB46" i="10"/>
  <c r="Q46" i="10" s="1"/>
  <c r="C48" i="10"/>
  <c r="BF48" i="1" s="1"/>
  <c r="F51" i="10"/>
  <c r="Y52" i="10"/>
  <c r="AS52" i="10"/>
  <c r="Y54" i="10"/>
  <c r="Y55" i="10"/>
  <c r="AB57" i="10"/>
  <c r="Q57" i="10" s="1"/>
  <c r="M59" i="10"/>
  <c r="O64" i="10"/>
  <c r="R67" i="10"/>
  <c r="K68" i="10"/>
  <c r="AR68" i="10"/>
  <c r="AM68" i="10" s="1"/>
  <c r="AJ70" i="10"/>
  <c r="P71" i="10"/>
  <c r="BK71" i="1" s="1"/>
  <c r="E72" i="10"/>
  <c r="Y72" i="10"/>
  <c r="E75" i="10"/>
  <c r="T77" i="10"/>
  <c r="AS78" i="10"/>
  <c r="AZ91" i="10"/>
  <c r="R87" i="10"/>
  <c r="AS88" i="10"/>
  <c r="R89" i="10"/>
  <c r="S90" i="10"/>
  <c r="M92" i="10"/>
  <c r="AX105" i="10"/>
  <c r="T100" i="10"/>
  <c r="B104" i="10"/>
  <c r="R106" i="10"/>
  <c r="F108" i="10"/>
  <c r="B109" i="10"/>
  <c r="AI109" i="10"/>
  <c r="AH74" i="10"/>
  <c r="AV27" i="11"/>
  <c r="AW36" i="11"/>
  <c r="AS36" i="11"/>
  <c r="D36" i="11"/>
  <c r="E36" i="11"/>
  <c r="AH36" i="11"/>
  <c r="AZ47" i="11"/>
  <c r="AH43" i="11"/>
  <c r="AS45" i="11"/>
  <c r="AH48" i="11"/>
  <c r="F54" i="11"/>
  <c r="B55" i="11"/>
  <c r="P59" i="11"/>
  <c r="BT59" i="1" s="1"/>
  <c r="C60" i="11"/>
  <c r="BO60" i="1" s="1"/>
  <c r="AI62" i="11"/>
  <c r="F65" i="11"/>
  <c r="AJ65" i="11"/>
  <c r="AG66" i="11"/>
  <c r="AR69" i="11"/>
  <c r="AO69" i="11" s="1"/>
  <c r="D69" i="11"/>
  <c r="E69" i="11"/>
  <c r="AS69" i="11"/>
  <c r="D72" i="11"/>
  <c r="E72" i="11"/>
  <c r="AH79" i="11"/>
  <c r="Y80" i="11"/>
  <c r="AK81" i="11"/>
  <c r="K84" i="11"/>
  <c r="D84" i="11"/>
  <c r="E84" i="11"/>
  <c r="R85" i="11"/>
  <c r="AV95" i="11"/>
  <c r="AV97" i="11"/>
  <c r="E83" i="11"/>
  <c r="E67" i="11"/>
  <c r="E51" i="11"/>
  <c r="E35" i="11"/>
  <c r="K35" i="12"/>
  <c r="AJ71" i="12"/>
  <c r="AI71" i="12"/>
  <c r="V71" i="12"/>
  <c r="S70" i="12"/>
  <c r="L71" i="12"/>
  <c r="D71" i="12"/>
  <c r="M70" i="12"/>
  <c r="F92" i="11"/>
  <c r="B93" i="11"/>
  <c r="S95" i="11"/>
  <c r="AV109" i="11"/>
  <c r="E106" i="11"/>
  <c r="E102" i="11"/>
  <c r="E98" i="11"/>
  <c r="E94" i="11"/>
  <c r="AW36" i="12"/>
  <c r="T32" i="12"/>
  <c r="E33" i="12"/>
  <c r="V33" i="12"/>
  <c r="AK33" i="12"/>
  <c r="R36" i="12"/>
  <c r="D37" i="12"/>
  <c r="K41" i="12"/>
  <c r="AW56" i="12"/>
  <c r="Y86" i="12"/>
  <c r="S85" i="12"/>
  <c r="AS86" i="12"/>
  <c r="R85" i="12"/>
  <c r="AR86" i="12"/>
  <c r="AL86" i="12" s="1"/>
  <c r="O86" i="12"/>
  <c r="P85" i="12"/>
  <c r="CC85" i="1" s="1"/>
  <c r="AI86" i="12"/>
  <c r="F85" i="12"/>
  <c r="E86" i="12"/>
  <c r="C86" i="12"/>
  <c r="BX86" i="1" s="1"/>
  <c r="T85" i="12"/>
  <c r="AG94" i="11"/>
  <c r="T95" i="11"/>
  <c r="AG96" i="11"/>
  <c r="F109" i="11"/>
  <c r="W113" i="11" s="1"/>
  <c r="D102" i="11"/>
  <c r="D98" i="11"/>
  <c r="D94" i="11"/>
  <c r="AW12" i="12"/>
  <c r="AY26" i="12"/>
  <c r="AW25" i="12"/>
  <c r="F33" i="12"/>
  <c r="Y33" i="12"/>
  <c r="AR33" i="12"/>
  <c r="AM33" i="12" s="1"/>
  <c r="S36" i="12"/>
  <c r="E37" i="12"/>
  <c r="AR37" i="12"/>
  <c r="AN37" i="12" s="1"/>
  <c r="S40" i="12"/>
  <c r="AI53" i="12"/>
  <c r="AS53" i="12"/>
  <c r="B53" i="12"/>
  <c r="AZ83" i="12"/>
  <c r="O92" i="11"/>
  <c r="E109" i="11"/>
  <c r="E105" i="11"/>
  <c r="E101" i="11"/>
  <c r="E97" i="11"/>
  <c r="E93" i="11"/>
  <c r="E89" i="11"/>
  <c r="F32" i="12"/>
  <c r="AS33" i="12"/>
  <c r="B36" i="12"/>
  <c r="T36" i="12"/>
  <c r="AS37" i="12"/>
  <c r="T40" i="12"/>
  <c r="AV57" i="12"/>
  <c r="E91" i="12"/>
  <c r="R90" i="12"/>
  <c r="C91" i="12"/>
  <c r="BX91" i="1" s="1"/>
  <c r="P90" i="12"/>
  <c r="CC90" i="1" s="1"/>
  <c r="F90" i="12"/>
  <c r="AS91" i="12"/>
  <c r="S87" i="11"/>
  <c r="P92" i="11"/>
  <c r="BT92" i="1" s="1"/>
  <c r="V93" i="11"/>
  <c r="AV104" i="11"/>
  <c r="B104" i="11"/>
  <c r="AS105" i="11"/>
  <c r="K109" i="11"/>
  <c r="D109" i="11"/>
  <c r="D105" i="11"/>
  <c r="D101" i="11"/>
  <c r="D97" i="11"/>
  <c r="D93" i="11"/>
  <c r="AR6" i="12"/>
  <c r="AR7" i="12" s="1"/>
  <c r="AR8" i="12" s="1"/>
  <c r="AR9" i="12" s="1"/>
  <c r="AY15" i="12"/>
  <c r="AX27" i="12"/>
  <c r="AV37" i="12"/>
  <c r="K33" i="12"/>
  <c r="C36" i="12"/>
  <c r="BX36" i="1" s="1"/>
  <c r="K37" i="12"/>
  <c r="AX43" i="12"/>
  <c r="AV42" i="12"/>
  <c r="AR41" i="12"/>
  <c r="AO41" i="12" s="1"/>
  <c r="Y41" i="12"/>
  <c r="E41" i="12"/>
  <c r="AK41" i="12"/>
  <c r="V41" i="12"/>
  <c r="D41" i="12"/>
  <c r="AI41" i="12"/>
  <c r="B41" i="12"/>
  <c r="O41" i="12"/>
  <c r="L41" i="12"/>
  <c r="AS41" i="12"/>
  <c r="AR76" i="12"/>
  <c r="AO76" i="12" s="1"/>
  <c r="AS76" i="12"/>
  <c r="AB76" i="12"/>
  <c r="Q76" i="12" s="1"/>
  <c r="F75" i="12"/>
  <c r="Y76" i="12"/>
  <c r="AK76" i="12"/>
  <c r="O76" i="12"/>
  <c r="T75" i="12"/>
  <c r="AJ76" i="12"/>
  <c r="K76" i="12"/>
  <c r="R75" i="12"/>
  <c r="AI76" i="12"/>
  <c r="P75" i="12"/>
  <c r="CC75" i="1" s="1"/>
  <c r="E76" i="12"/>
  <c r="T87" i="11"/>
  <c r="T91" i="11"/>
  <c r="AH92" i="11"/>
  <c r="B96" i="11"/>
  <c r="AY108" i="11"/>
  <c r="R109" i="11"/>
  <c r="E108" i="11"/>
  <c r="E104" i="11"/>
  <c r="E96" i="11"/>
  <c r="E92" i="11"/>
  <c r="E88" i="11"/>
  <c r="M32" i="12"/>
  <c r="L33" i="12"/>
  <c r="F36" i="12"/>
  <c r="AV41" i="12"/>
  <c r="AZ41" i="12"/>
  <c r="L37" i="12"/>
  <c r="AX46" i="12"/>
  <c r="AZ45" i="12"/>
  <c r="AZ52" i="12"/>
  <c r="AV52" i="12"/>
  <c r="AS65" i="12"/>
  <c r="L65" i="12"/>
  <c r="P64" i="12"/>
  <c r="CC64" i="1" s="1"/>
  <c r="AJ65" i="12"/>
  <c r="K65" i="12"/>
  <c r="M64" i="12"/>
  <c r="M75" i="12"/>
  <c r="AX82" i="12"/>
  <c r="AZ81" i="12"/>
  <c r="AB79" i="12"/>
  <c r="Q79" i="12" s="1"/>
  <c r="T78" i="12"/>
  <c r="AV80" i="12"/>
  <c r="E85" i="12"/>
  <c r="T84" i="12"/>
  <c r="C85" i="12"/>
  <c r="BX85" i="1" s="1"/>
  <c r="S84" i="12"/>
  <c r="AS85" i="12"/>
  <c r="B85" i="12"/>
  <c r="AR85" i="12"/>
  <c r="AL85" i="12" s="1"/>
  <c r="O85" i="12"/>
  <c r="P84" i="12"/>
  <c r="CC84" i="1" s="1"/>
  <c r="AK85" i="12"/>
  <c r="AB85" i="12"/>
  <c r="Q85" i="12" s="1"/>
  <c r="K85" i="12"/>
  <c r="M84" i="12"/>
  <c r="F84" i="12"/>
  <c r="AJ85" i="12"/>
  <c r="AI85" i="12"/>
  <c r="Y85" i="12"/>
  <c r="R84" i="12"/>
  <c r="V90" i="12"/>
  <c r="D90" i="12"/>
  <c r="AK90" i="12"/>
  <c r="B90" i="12"/>
  <c r="S89" i="12"/>
  <c r="AJ90" i="12"/>
  <c r="AI90" i="12"/>
  <c r="L90" i="12"/>
  <c r="M89" i="12"/>
  <c r="AS90" i="12"/>
  <c r="J90" i="12" s="1"/>
  <c r="BY90" i="1" s="1"/>
  <c r="K90" i="12"/>
  <c r="AR90" i="12"/>
  <c r="AO90" i="12" s="1"/>
  <c r="AG88" i="11"/>
  <c r="AI92" i="11"/>
  <c r="S109" i="11"/>
  <c r="D108" i="11"/>
  <c r="D104" i="11"/>
  <c r="D96" i="11"/>
  <c r="D92" i="11"/>
  <c r="AV21" i="12"/>
  <c r="AX29" i="12"/>
  <c r="P32" i="12"/>
  <c r="CC32" i="1" s="1"/>
  <c r="O33" i="12"/>
  <c r="O37" i="12"/>
  <c r="AI37" i="12"/>
  <c r="AV43" i="12"/>
  <c r="AX44" i="12"/>
  <c r="AK40" i="12"/>
  <c r="AX45" i="12"/>
  <c r="AZ44" i="12"/>
  <c r="M40" i="12"/>
  <c r="AY64" i="12"/>
  <c r="AB65" i="12"/>
  <c r="Q65" i="12" s="1"/>
  <c r="AB68" i="12"/>
  <c r="Q68" i="12" s="1"/>
  <c r="L68" i="12"/>
  <c r="F67" i="12"/>
  <c r="AS68" i="12"/>
  <c r="Y68" i="12"/>
  <c r="K68" i="12"/>
  <c r="AK68" i="12"/>
  <c r="V68" i="12"/>
  <c r="T67" i="12"/>
  <c r="AJ68" i="12"/>
  <c r="E68" i="12"/>
  <c r="S67" i="12"/>
  <c r="AI68" i="12"/>
  <c r="D68" i="12"/>
  <c r="P67" i="12"/>
  <c r="CC67" i="1" s="1"/>
  <c r="O68" i="12"/>
  <c r="C68" i="12"/>
  <c r="BX68" i="1" s="1"/>
  <c r="AS79" i="12"/>
  <c r="S43" i="12"/>
  <c r="O44" i="12"/>
  <c r="F45" i="12"/>
  <c r="V45" i="12"/>
  <c r="AR45" i="12"/>
  <c r="AO45" i="12" s="1"/>
  <c r="B48" i="12"/>
  <c r="T48" i="12"/>
  <c r="AB49" i="12"/>
  <c r="Q49" i="12" s="1"/>
  <c r="AK49" i="12"/>
  <c r="L51" i="12"/>
  <c r="AI51" i="12"/>
  <c r="D55" i="12"/>
  <c r="V55" i="12"/>
  <c r="AB56" i="12"/>
  <c r="Q56" i="12" s="1"/>
  <c r="AY62" i="12"/>
  <c r="L57" i="12"/>
  <c r="AB57" i="12"/>
  <c r="Q57" i="12" s="1"/>
  <c r="AK57" i="12"/>
  <c r="D59" i="12"/>
  <c r="R60" i="12"/>
  <c r="E61" i="12"/>
  <c r="AW61" i="12"/>
  <c r="S62" i="12"/>
  <c r="B63" i="12"/>
  <c r="P63" i="12"/>
  <c r="CC63" i="1" s="1"/>
  <c r="AS63" i="12"/>
  <c r="E69" i="12"/>
  <c r="AX78" i="12"/>
  <c r="AX83" i="12"/>
  <c r="AK78" i="12"/>
  <c r="AY98" i="12"/>
  <c r="AW97" i="12"/>
  <c r="B44" i="12"/>
  <c r="P44" i="12"/>
  <c r="CC44" i="1" s="1"/>
  <c r="Y45" i="12"/>
  <c r="AS45" i="12"/>
  <c r="F48" i="12"/>
  <c r="K49" i="12"/>
  <c r="L50" i="12"/>
  <c r="O51" i="12"/>
  <c r="AJ51" i="12"/>
  <c r="F55" i="12"/>
  <c r="K56" i="12"/>
  <c r="AR57" i="12"/>
  <c r="AM57" i="12" s="1"/>
  <c r="F59" i="12"/>
  <c r="AI59" i="12"/>
  <c r="T60" i="12"/>
  <c r="F62" i="12"/>
  <c r="T62" i="12"/>
  <c r="C63" i="12"/>
  <c r="BX63" i="1" s="1"/>
  <c r="R63" i="12"/>
  <c r="AI66" i="12"/>
  <c r="AI69" i="12"/>
  <c r="S73" i="12"/>
  <c r="E74" i="12"/>
  <c r="AR74" i="12"/>
  <c r="AN74" i="12" s="1"/>
  <c r="F77" i="12"/>
  <c r="AW82" i="12"/>
  <c r="O78" i="12"/>
  <c r="AS78" i="12"/>
  <c r="M81" i="12"/>
  <c r="B82" i="12"/>
  <c r="AI82" i="12"/>
  <c r="AS83" i="12"/>
  <c r="AJ104" i="12"/>
  <c r="K104" i="12"/>
  <c r="AS104" i="12"/>
  <c r="AR104" i="12"/>
  <c r="AN104" i="12" s="1"/>
  <c r="C104" i="12"/>
  <c r="BX104" i="1" s="1"/>
  <c r="T103" i="12"/>
  <c r="B104" i="12"/>
  <c r="S103" i="12"/>
  <c r="P103" i="12"/>
  <c r="CC103" i="1" s="1"/>
  <c r="AK104" i="12"/>
  <c r="F43" i="12"/>
  <c r="C44" i="12"/>
  <c r="BX44" i="1" s="1"/>
  <c r="R44" i="12"/>
  <c r="L45" i="12"/>
  <c r="AB45" i="12"/>
  <c r="Q45" i="12" s="1"/>
  <c r="K46" i="12"/>
  <c r="AI46" i="12"/>
  <c r="S47" i="12"/>
  <c r="AK48" i="12"/>
  <c r="L49" i="12"/>
  <c r="AR49" i="12"/>
  <c r="AO49" i="12" s="1"/>
  <c r="M50" i="12"/>
  <c r="Y51" i="12"/>
  <c r="AK51" i="12"/>
  <c r="P54" i="12"/>
  <c r="CC54" i="1" s="1"/>
  <c r="M56" i="12"/>
  <c r="B57" i="12"/>
  <c r="O57" i="12"/>
  <c r="AS57" i="12"/>
  <c r="P61" i="12"/>
  <c r="CC61" i="1" s="1"/>
  <c r="E63" i="12"/>
  <c r="T63" i="12"/>
  <c r="AI63" i="12"/>
  <c r="AR64" i="12"/>
  <c r="AN64" i="12" s="1"/>
  <c r="AS66" i="12"/>
  <c r="T68" i="12"/>
  <c r="K69" i="12"/>
  <c r="AJ69" i="12"/>
  <c r="T73" i="12"/>
  <c r="AS74" i="12"/>
  <c r="AV77" i="12"/>
  <c r="C82" i="12"/>
  <c r="BX82" i="1" s="1"/>
  <c r="AJ82" i="12"/>
  <c r="AV88" i="12"/>
  <c r="P86" i="12"/>
  <c r="CC86" i="1" s="1"/>
  <c r="M86" i="12"/>
  <c r="F86" i="12"/>
  <c r="L87" i="12"/>
  <c r="AW96" i="12"/>
  <c r="AR95" i="12"/>
  <c r="AO95" i="12" s="1"/>
  <c r="AK95" i="12"/>
  <c r="Y95" i="12"/>
  <c r="F94" i="12"/>
  <c r="AJ95" i="12"/>
  <c r="E95" i="12"/>
  <c r="AI95" i="12"/>
  <c r="C95" i="12"/>
  <c r="BX95" i="1" s="1"/>
  <c r="T94" i="12"/>
  <c r="B95" i="12"/>
  <c r="R94" i="12"/>
  <c r="O95" i="12"/>
  <c r="P94" i="12"/>
  <c r="CC94" i="1" s="1"/>
  <c r="AS95" i="12"/>
  <c r="L95" i="12"/>
  <c r="AK98" i="12"/>
  <c r="AJ98" i="12"/>
  <c r="S44" i="12"/>
  <c r="M45" i="12"/>
  <c r="L46" i="12"/>
  <c r="AJ46" i="12"/>
  <c r="M48" i="12"/>
  <c r="AS49" i="12"/>
  <c r="B51" i="12"/>
  <c r="AB51" i="12"/>
  <c r="Q51" i="12" s="1"/>
  <c r="AS51" i="12"/>
  <c r="S54" i="12"/>
  <c r="M55" i="12"/>
  <c r="AR55" i="12"/>
  <c r="AL55" i="12" s="1"/>
  <c r="C57" i="12"/>
  <c r="BX57" i="1" s="1"/>
  <c r="L59" i="12"/>
  <c r="R61" i="12"/>
  <c r="L62" i="12"/>
  <c r="Y62" i="12"/>
  <c r="F63" i="12"/>
  <c r="Y63" i="12"/>
  <c r="AJ63" i="12"/>
  <c r="C64" i="12"/>
  <c r="BX64" i="1" s="1"/>
  <c r="V64" i="12"/>
  <c r="M65" i="12"/>
  <c r="O69" i="12"/>
  <c r="AK69" i="12"/>
  <c r="F73" i="12"/>
  <c r="K74" i="12"/>
  <c r="B78" i="12"/>
  <c r="Y78" i="12"/>
  <c r="P81" i="12"/>
  <c r="CC81" i="1" s="1"/>
  <c r="D82" i="12"/>
  <c r="V82" i="12"/>
  <c r="AK82" i="12"/>
  <c r="T44" i="12"/>
  <c r="AR46" i="12"/>
  <c r="AN46" i="12" s="1"/>
  <c r="AK47" i="12"/>
  <c r="O49" i="12"/>
  <c r="P50" i="12"/>
  <c r="CC50" i="1" s="1"/>
  <c r="C51" i="12"/>
  <c r="BX51" i="1" s="1"/>
  <c r="AZ56" i="12"/>
  <c r="T53" i="12"/>
  <c r="P56" i="12"/>
  <c r="CC56" i="1" s="1"/>
  <c r="AJ56" i="12"/>
  <c r="E57" i="12"/>
  <c r="O59" i="12"/>
  <c r="C60" i="12"/>
  <c r="BX60" i="1" s="1"/>
  <c r="AI60" i="12"/>
  <c r="V61" i="12"/>
  <c r="M62" i="12"/>
  <c r="AK62" i="12"/>
  <c r="AB63" i="12"/>
  <c r="Q63" i="12" s="1"/>
  <c r="AK63" i="12"/>
  <c r="D64" i="12"/>
  <c r="Y64" i="12"/>
  <c r="R65" i="12"/>
  <c r="E66" i="12"/>
  <c r="L74" i="12"/>
  <c r="AW79" i="12"/>
  <c r="AZ80" i="12"/>
  <c r="P77" i="12"/>
  <c r="CC77" i="1" s="1"/>
  <c r="C78" i="12"/>
  <c r="BX78" i="1" s="1"/>
  <c r="T81" i="12"/>
  <c r="AB82" i="12"/>
  <c r="Q82" i="12" s="1"/>
  <c r="AS82" i="12"/>
  <c r="K44" i="12"/>
  <c r="B45" i="12"/>
  <c r="P45" i="12"/>
  <c r="CC45" i="1" s="1"/>
  <c r="V46" i="12"/>
  <c r="AS46" i="12"/>
  <c r="AR47" i="12"/>
  <c r="AL47" i="12" s="1"/>
  <c r="P48" i="12"/>
  <c r="CC48" i="1" s="1"/>
  <c r="B49" i="12"/>
  <c r="R50" i="12"/>
  <c r="E51" i="12"/>
  <c r="P55" i="12"/>
  <c r="CC55" i="1" s="1"/>
  <c r="R56" i="12"/>
  <c r="AK56" i="12"/>
  <c r="T58" i="12"/>
  <c r="S59" i="12"/>
  <c r="AJ61" i="12"/>
  <c r="K63" i="12"/>
  <c r="E64" i="12"/>
  <c r="S65" i="12"/>
  <c r="AX77" i="12"/>
  <c r="M73" i="12"/>
  <c r="AZ78" i="12"/>
  <c r="O74" i="12"/>
  <c r="R77" i="12"/>
  <c r="E78" i="12"/>
  <c r="V81" i="12"/>
  <c r="K82" i="12"/>
  <c r="F91" i="12"/>
  <c r="V92" i="12"/>
  <c r="L92" i="12"/>
  <c r="S91" i="12"/>
  <c r="AB95" i="12"/>
  <c r="Q95" i="12" s="1"/>
  <c r="B88" i="12"/>
  <c r="L89" i="12"/>
  <c r="R92" i="12"/>
  <c r="E93" i="12"/>
  <c r="M95" i="12"/>
  <c r="F99" i="12"/>
  <c r="T99" i="12"/>
  <c r="AK99" i="12"/>
  <c r="F100" i="12"/>
  <c r="R101" i="12"/>
  <c r="AJ102" i="12"/>
  <c r="AW108" i="12"/>
  <c r="O107" i="12"/>
  <c r="AW109" i="12"/>
  <c r="Y108" i="12"/>
  <c r="AY100" i="12"/>
  <c r="Y99" i="12"/>
  <c r="T101" i="12"/>
  <c r="K102" i="12"/>
  <c r="AK102" i="12"/>
  <c r="AB105" i="12"/>
  <c r="Q105" i="12" s="1"/>
  <c r="P107" i="12"/>
  <c r="CC107" i="1" s="1"/>
  <c r="B108" i="12"/>
  <c r="M87" i="12"/>
  <c r="AV94" i="12"/>
  <c r="AW95" i="12"/>
  <c r="F92" i="12"/>
  <c r="T92" i="12"/>
  <c r="K93" i="12"/>
  <c r="C94" i="12"/>
  <c r="BX94" i="1" s="1"/>
  <c r="K99" i="12"/>
  <c r="AB99" i="12"/>
  <c r="Q99" i="12" s="1"/>
  <c r="AR99" i="12"/>
  <c r="AN99" i="12" s="1"/>
  <c r="O89" i="12"/>
  <c r="O93" i="12"/>
  <c r="AI93" i="12"/>
  <c r="D94" i="12"/>
  <c r="L99" i="12"/>
  <c r="S87" i="12"/>
  <c r="O88" i="12"/>
  <c r="B89" i="12"/>
  <c r="P93" i="12"/>
  <c r="CC93" i="1" s="1"/>
  <c r="AJ93" i="12"/>
  <c r="E94" i="12"/>
  <c r="T95" i="12"/>
  <c r="K96" i="12"/>
  <c r="M98" i="12"/>
  <c r="AY103" i="12"/>
  <c r="O99" i="12"/>
  <c r="P100" i="12"/>
  <c r="CC100" i="1" s="1"/>
  <c r="D101" i="12"/>
  <c r="AJ101" i="12"/>
  <c r="S102" i="12"/>
  <c r="Y103" i="12"/>
  <c r="AS105" i="12"/>
  <c r="R106" i="12"/>
  <c r="F107" i="12"/>
  <c r="T107" i="12"/>
  <c r="AK107" i="12"/>
  <c r="M109" i="12"/>
  <c r="X113" i="12" s="1"/>
  <c r="P88" i="12"/>
  <c r="CC88" i="1" s="1"/>
  <c r="C89" i="12"/>
  <c r="BX89" i="1" s="1"/>
  <c r="M92" i="12"/>
  <c r="Y93" i="12"/>
  <c r="AK93" i="12"/>
  <c r="L96" i="12"/>
  <c r="P99" i="12"/>
  <c r="CC99" i="1" s="1"/>
  <c r="B100" i="12"/>
  <c r="AR100" i="12"/>
  <c r="AL100" i="12" s="1"/>
  <c r="AB102" i="12"/>
  <c r="Q102" i="12" s="1"/>
  <c r="E103" i="12"/>
  <c r="AX109" i="12"/>
  <c r="Y107" i="12"/>
  <c r="AI108" i="12"/>
  <c r="C7" i="12"/>
  <c r="AX28" i="12"/>
  <c r="AV27" i="12"/>
  <c r="AX23" i="12"/>
  <c r="AJ38" i="12"/>
  <c r="AB38" i="12"/>
  <c r="Q38" i="12" s="1"/>
  <c r="AS38" i="12"/>
  <c r="AI38" i="12"/>
  <c r="M37" i="12"/>
  <c r="AR38" i="12"/>
  <c r="V38" i="12"/>
  <c r="D38" i="12"/>
  <c r="R37" i="12"/>
  <c r="T37" i="12"/>
  <c r="F37" i="12"/>
  <c r="Y38" i="12"/>
  <c r="L38" i="12"/>
  <c r="S37" i="12"/>
  <c r="K38" i="12"/>
  <c r="P37" i="12"/>
  <c r="CC37" i="1" s="1"/>
  <c r="AK38" i="12"/>
  <c r="E38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V32" i="12"/>
  <c r="S29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S30" i="12"/>
  <c r="AI30" i="12"/>
  <c r="M29" i="12"/>
  <c r="V30" i="12"/>
  <c r="D30" i="12"/>
  <c r="R29" i="12"/>
  <c r="AB30" i="12"/>
  <c r="Q30" i="12" s="1"/>
  <c r="O30" i="12"/>
  <c r="C30" i="12"/>
  <c r="BX30" i="1" s="1"/>
  <c r="P29" i="12"/>
  <c r="CC29" i="1" s="1"/>
  <c r="AK30" i="12"/>
  <c r="B30" i="12"/>
  <c r="AJ30" i="12"/>
  <c r="Y30" i="12"/>
  <c r="L30" i="12"/>
  <c r="K30" i="12"/>
  <c r="AX35" i="12"/>
  <c r="AX36" i="12"/>
  <c r="AZ34" i="12"/>
  <c r="AZ35" i="12"/>
  <c r="AV34" i="12"/>
  <c r="AS34" i="12"/>
  <c r="AI34" i="12"/>
  <c r="M33" i="12"/>
  <c r="V34" i="12"/>
  <c r="D34" i="12"/>
  <c r="R33" i="12"/>
  <c r="E34" i="12"/>
  <c r="AB34" i="12"/>
  <c r="Q34" i="12" s="1"/>
  <c r="O34" i="12"/>
  <c r="C34" i="12"/>
  <c r="BX34" i="1" s="1"/>
  <c r="P33" i="12"/>
  <c r="CC33" i="1" s="1"/>
  <c r="AK34" i="12"/>
  <c r="B34" i="12"/>
  <c r="AJ34" i="12"/>
  <c r="Y34" i="12"/>
  <c r="L34" i="12"/>
  <c r="K34" i="12"/>
  <c r="AR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F31" i="12"/>
  <c r="AX39" i="12"/>
  <c r="AV39" i="12"/>
  <c r="AZ38" i="12"/>
  <c r="AX40" i="12"/>
  <c r="AZ39" i="12"/>
  <c r="AJ36" i="12"/>
  <c r="AB36" i="12"/>
  <c r="Q36" i="12" s="1"/>
  <c r="AS36" i="12"/>
  <c r="AI36" i="12"/>
  <c r="M35" i="12"/>
  <c r="V36" i="12"/>
  <c r="D36" i="12"/>
  <c r="R35" i="12"/>
  <c r="T35" i="12"/>
  <c r="F35" i="12"/>
  <c r="Y36" i="12"/>
  <c r="L36" i="12"/>
  <c r="S35" i="12"/>
  <c r="AK36" i="12"/>
  <c r="K36" i="12"/>
  <c r="P35" i="12"/>
  <c r="CC35" i="1" s="1"/>
  <c r="E36" i="12"/>
  <c r="B38" i="12"/>
  <c r="AY46" i="12"/>
  <c r="AW45" i="12"/>
  <c r="AY45" i="12"/>
  <c r="AT12" i="12"/>
  <c r="AX17" i="12" s="1"/>
  <c r="AY44" i="12"/>
  <c r="AW43" i="12"/>
  <c r="AW22" i="12"/>
  <c r="AY23" i="12"/>
  <c r="AX24" i="12"/>
  <c r="AZ23" i="12"/>
  <c r="AZ20" i="12"/>
  <c r="AV23" i="12"/>
  <c r="AY24" i="12"/>
  <c r="AZ26" i="12"/>
  <c r="E30" i="12"/>
  <c r="AS32" i="12"/>
  <c r="AI32" i="12"/>
  <c r="M31" i="12"/>
  <c r="V32" i="12"/>
  <c r="D32" i="12"/>
  <c r="R31" i="12"/>
  <c r="E32" i="12"/>
  <c r="AB32" i="12"/>
  <c r="Q32" i="12" s="1"/>
  <c r="O32" i="12"/>
  <c r="C32" i="12"/>
  <c r="BX32" i="1" s="1"/>
  <c r="P31" i="12"/>
  <c r="CC31" i="1" s="1"/>
  <c r="AK32" i="12"/>
  <c r="B32" i="12"/>
  <c r="AJ32" i="12"/>
  <c r="Y32" i="12"/>
  <c r="L32" i="12"/>
  <c r="K32" i="12"/>
  <c r="AY39" i="12"/>
  <c r="C38" i="12"/>
  <c r="BX38" i="1" s="1"/>
  <c r="AV25" i="12"/>
  <c r="O38" i="12"/>
  <c r="J113" i="12"/>
  <c r="J112" i="12"/>
  <c r="AS6" i="12"/>
  <c r="AS7" i="12" s="1"/>
  <c r="AS8" i="12" s="1"/>
  <c r="AS9" i="12" s="1"/>
  <c r="AW14" i="12"/>
  <c r="AX20" i="12"/>
  <c r="AZ19" i="12"/>
  <c r="AX19" i="12"/>
  <c r="AW23" i="12"/>
  <c r="AZ24" i="12"/>
  <c r="AY36" i="12"/>
  <c r="AY41" i="12"/>
  <c r="AW40" i="12"/>
  <c r="O36" i="12"/>
  <c r="AR36" i="12"/>
  <c r="AW27" i="12"/>
  <c r="AW29" i="12"/>
  <c r="AW37" i="12"/>
  <c r="AW39" i="12"/>
  <c r="AY35" i="12"/>
  <c r="AY37" i="12"/>
  <c r="AW38" i="12"/>
  <c r="S39" i="12"/>
  <c r="AW44" i="12"/>
  <c r="E40" i="12"/>
  <c r="S41" i="12"/>
  <c r="AW46" i="12"/>
  <c r="AY47" i="12"/>
  <c r="E42" i="12"/>
  <c r="AY49" i="12"/>
  <c r="E44" i="12"/>
  <c r="AS47" i="12"/>
  <c r="AR48" i="12"/>
  <c r="L52" i="12"/>
  <c r="Y54" i="12"/>
  <c r="O54" i="12"/>
  <c r="E54" i="12"/>
  <c r="R53" i="12"/>
  <c r="C54" i="12"/>
  <c r="BX54" i="1" s="1"/>
  <c r="P53" i="12"/>
  <c r="CC53" i="1" s="1"/>
  <c r="F53" i="12"/>
  <c r="L54" i="12"/>
  <c r="B54" i="12"/>
  <c r="AJ54" i="12"/>
  <c r="AB54" i="12"/>
  <c r="Q54" i="12" s="1"/>
  <c r="M53" i="12"/>
  <c r="S53" i="12"/>
  <c r="K54" i="12"/>
  <c r="AS54" i="12"/>
  <c r="AR54" i="12"/>
  <c r="V54" i="12"/>
  <c r="D54" i="12"/>
  <c r="AI54" i="12"/>
  <c r="AY59" i="12"/>
  <c r="L72" i="12"/>
  <c r="B72" i="12"/>
  <c r="AJ72" i="12"/>
  <c r="AB72" i="12"/>
  <c r="Q72" i="12" s="1"/>
  <c r="M71" i="12"/>
  <c r="AR72" i="12"/>
  <c r="S71" i="12"/>
  <c r="AS72" i="12"/>
  <c r="O72" i="12"/>
  <c r="P71" i="12"/>
  <c r="CC71" i="1" s="1"/>
  <c r="Y72" i="12"/>
  <c r="K72" i="12"/>
  <c r="AK72" i="12"/>
  <c r="V72" i="12"/>
  <c r="D72" i="12"/>
  <c r="T71" i="12"/>
  <c r="F71" i="12"/>
  <c r="E72" i="12"/>
  <c r="C72" i="12"/>
  <c r="BX72" i="1" s="1"/>
  <c r="R71" i="12"/>
  <c r="AV26" i="12"/>
  <c r="AV28" i="12"/>
  <c r="AV30" i="12"/>
  <c r="AW41" i="12"/>
  <c r="AY38" i="12"/>
  <c r="AY40" i="12"/>
  <c r="AY42" i="12"/>
  <c r="R46" i="12"/>
  <c r="V47" i="12"/>
  <c r="AZ53" i="12"/>
  <c r="AV51" i="12"/>
  <c r="AX53" i="12"/>
  <c r="AV50" i="12"/>
  <c r="AV53" i="12"/>
  <c r="AX52" i="12"/>
  <c r="AN51" i="12"/>
  <c r="AM51" i="12"/>
  <c r="AO51" i="12"/>
  <c r="AL51" i="12"/>
  <c r="O52" i="12"/>
  <c r="AX54" i="12"/>
  <c r="AW60" i="12"/>
  <c r="AY61" i="12"/>
  <c r="AI72" i="12"/>
  <c r="AW32" i="12"/>
  <c r="AJ40" i="12"/>
  <c r="AB40" i="12"/>
  <c r="Q40" i="12" s="1"/>
  <c r="AS40" i="12"/>
  <c r="AI40" i="12"/>
  <c r="M39" i="12"/>
  <c r="AR40" i="12"/>
  <c r="T39" i="12"/>
  <c r="V40" i="12"/>
  <c r="D40" i="12"/>
  <c r="R39" i="12"/>
  <c r="AJ42" i="12"/>
  <c r="AB42" i="12"/>
  <c r="Q42" i="12" s="1"/>
  <c r="AS42" i="12"/>
  <c r="AI42" i="12"/>
  <c r="M41" i="12"/>
  <c r="AR42" i="12"/>
  <c r="T41" i="12"/>
  <c r="V42" i="12"/>
  <c r="D42" i="12"/>
  <c r="R41" i="12"/>
  <c r="Y44" i="12"/>
  <c r="AK44" i="12"/>
  <c r="AB44" i="12"/>
  <c r="Q44" i="12" s="1"/>
  <c r="M43" i="12"/>
  <c r="AJ44" i="12"/>
  <c r="T43" i="12"/>
  <c r="AS44" i="12"/>
  <c r="V44" i="12"/>
  <c r="D44" i="12"/>
  <c r="R43" i="12"/>
  <c r="S46" i="12"/>
  <c r="AY54" i="12"/>
  <c r="AW53" i="12"/>
  <c r="AK50" i="12"/>
  <c r="K50" i="12"/>
  <c r="AS50" i="12"/>
  <c r="AI50" i="12"/>
  <c r="T49" i="12"/>
  <c r="V50" i="12"/>
  <c r="D50" i="12"/>
  <c r="AJ50" i="12"/>
  <c r="F49" i="12"/>
  <c r="E50" i="12"/>
  <c r="P49" i="12"/>
  <c r="CC49" i="1" s="1"/>
  <c r="AR50" i="12"/>
  <c r="O50" i="12"/>
  <c r="C50" i="12"/>
  <c r="BX50" i="1" s="1"/>
  <c r="S49" i="12"/>
  <c r="AB50" i="12"/>
  <c r="Q50" i="12" s="1"/>
  <c r="AX63" i="12"/>
  <c r="AZ62" i="12"/>
  <c r="AV62" i="12"/>
  <c r="AO60" i="12"/>
  <c r="AM60" i="12"/>
  <c r="AL60" i="12"/>
  <c r="AX66" i="12"/>
  <c r="AV64" i="12"/>
  <c r="AZ65" i="12"/>
  <c r="AX65" i="12"/>
  <c r="AV65" i="12"/>
  <c r="AZ64" i="12"/>
  <c r="AY28" i="12"/>
  <c r="AY30" i="12"/>
  <c r="AY32" i="12"/>
  <c r="AY34" i="12"/>
  <c r="K40" i="12"/>
  <c r="K42" i="12"/>
  <c r="AR44" i="12"/>
  <c r="F47" i="12"/>
  <c r="AW48" i="12"/>
  <c r="AW54" i="12"/>
  <c r="AY55" i="12"/>
  <c r="AV49" i="12"/>
  <c r="AX50" i="12"/>
  <c r="AZ49" i="12"/>
  <c r="AS48" i="12"/>
  <c r="AI48" i="12"/>
  <c r="T47" i="12"/>
  <c r="Y48" i="12"/>
  <c r="O48" i="12"/>
  <c r="E48" i="12"/>
  <c r="R47" i="12"/>
  <c r="D48" i="12"/>
  <c r="P47" i="12"/>
  <c r="CC47" i="1" s="1"/>
  <c r="AB48" i="12"/>
  <c r="Q48" i="12" s="1"/>
  <c r="C48" i="12"/>
  <c r="BX48" i="1" s="1"/>
  <c r="AJ48" i="12"/>
  <c r="V48" i="12"/>
  <c r="L48" i="12"/>
  <c r="M47" i="12"/>
  <c r="C52" i="12"/>
  <c r="BX52" i="1" s="1"/>
  <c r="P51" i="12"/>
  <c r="CC51" i="1" s="1"/>
  <c r="F51" i="12"/>
  <c r="AK52" i="12"/>
  <c r="K52" i="12"/>
  <c r="AJ52" i="12"/>
  <c r="AB52" i="12"/>
  <c r="Q52" i="12" s="1"/>
  <c r="M51" i="12"/>
  <c r="AR52" i="12"/>
  <c r="S51" i="12"/>
  <c r="AS52" i="12"/>
  <c r="T51" i="12"/>
  <c r="Y52" i="12"/>
  <c r="E52" i="12"/>
  <c r="R51" i="12"/>
  <c r="V52" i="12"/>
  <c r="D52" i="12"/>
  <c r="B52" i="12"/>
  <c r="AI52" i="12"/>
  <c r="AK67" i="12"/>
  <c r="K67" i="12"/>
  <c r="AJ67" i="12"/>
  <c r="AB67" i="12"/>
  <c r="Q67" i="12" s="1"/>
  <c r="M66" i="12"/>
  <c r="AI67" i="12"/>
  <c r="T66" i="12"/>
  <c r="AS67" i="12"/>
  <c r="S66" i="12"/>
  <c r="AR67" i="12"/>
  <c r="Y67" i="12"/>
  <c r="O67" i="12"/>
  <c r="E67" i="12"/>
  <c r="R66" i="12"/>
  <c r="C67" i="12"/>
  <c r="BX67" i="1" s="1"/>
  <c r="P66" i="12"/>
  <c r="CC66" i="1" s="1"/>
  <c r="F66" i="12"/>
  <c r="D67" i="12"/>
  <c r="B67" i="12"/>
  <c r="L67" i="12"/>
  <c r="V67" i="12"/>
  <c r="AX48" i="12"/>
  <c r="AW49" i="12"/>
  <c r="L47" i="12"/>
  <c r="B47" i="12"/>
  <c r="AJ47" i="12"/>
  <c r="AB47" i="12"/>
  <c r="Q47" i="12" s="1"/>
  <c r="M46" i="12"/>
  <c r="E47" i="12"/>
  <c r="P46" i="12"/>
  <c r="CC46" i="1" s="1"/>
  <c r="D47" i="12"/>
  <c r="O47" i="12"/>
  <c r="C47" i="12"/>
  <c r="BX47" i="1" s="1"/>
  <c r="AI47" i="12"/>
  <c r="Y47" i="12"/>
  <c r="T46" i="12"/>
  <c r="K47" i="12"/>
  <c r="AB31" i="12"/>
  <c r="Q31" i="12" s="1"/>
  <c r="AJ31" i="12"/>
  <c r="AB33" i="12"/>
  <c r="Q33" i="12" s="1"/>
  <c r="AJ33" i="12"/>
  <c r="AB35" i="12"/>
  <c r="Q35" i="12" s="1"/>
  <c r="AJ35" i="12"/>
  <c r="AB37" i="12"/>
  <c r="Q37" i="12" s="1"/>
  <c r="AJ37" i="12"/>
  <c r="AB39" i="12"/>
  <c r="Q39" i="12" s="1"/>
  <c r="AJ39" i="12"/>
  <c r="AB41" i="12"/>
  <c r="Q41" i="12" s="1"/>
  <c r="AJ41" i="12"/>
  <c r="AX42" i="12"/>
  <c r="AB43" i="12"/>
  <c r="Q43" i="12" s="1"/>
  <c r="AJ43" i="12"/>
  <c r="AX49" i="12"/>
  <c r="D45" i="12"/>
  <c r="O45" i="12"/>
  <c r="AX51" i="12"/>
  <c r="AZ51" i="12"/>
  <c r="AW52" i="12"/>
  <c r="AY53" i="12"/>
  <c r="AV48" i="12"/>
  <c r="AV54" i="12"/>
  <c r="AZ50" i="12"/>
  <c r="AY58" i="12"/>
  <c r="D53" i="12"/>
  <c r="V53" i="12"/>
  <c r="AZ54" i="12"/>
  <c r="K55" i="12"/>
  <c r="AV60" i="12"/>
  <c r="AZ68" i="12"/>
  <c r="AV68" i="12"/>
  <c r="AX69" i="12"/>
  <c r="AJ70" i="12"/>
  <c r="AB70" i="12"/>
  <c r="Q70" i="12" s="1"/>
  <c r="M69" i="12"/>
  <c r="AR70" i="12"/>
  <c r="AI70" i="12"/>
  <c r="V70" i="12"/>
  <c r="L70" i="12"/>
  <c r="K70" i="12"/>
  <c r="AS70" i="12"/>
  <c r="E70" i="12"/>
  <c r="T69" i="12"/>
  <c r="D70" i="12"/>
  <c r="S69" i="12"/>
  <c r="B70" i="12"/>
  <c r="F69" i="12"/>
  <c r="O70" i="12"/>
  <c r="R69" i="12"/>
  <c r="AK70" i="12"/>
  <c r="C70" i="12"/>
  <c r="BX70" i="1" s="1"/>
  <c r="P69" i="12"/>
  <c r="CC69" i="1" s="1"/>
  <c r="Y70" i="12"/>
  <c r="AZ40" i="12"/>
  <c r="AZ42" i="12"/>
  <c r="AV45" i="12"/>
  <c r="AV46" i="12"/>
  <c r="AX47" i="12"/>
  <c r="K53" i="12"/>
  <c r="AW55" i="12"/>
  <c r="AX64" i="12"/>
  <c r="AZ63" i="12"/>
  <c r="L61" i="12"/>
  <c r="B61" i="12"/>
  <c r="AK61" i="12"/>
  <c r="Y61" i="12"/>
  <c r="C61" i="12"/>
  <c r="BX61" i="1" s="1"/>
  <c r="S60" i="12"/>
  <c r="AS61" i="12"/>
  <c r="AR61" i="12"/>
  <c r="K61" i="12"/>
  <c r="F60" i="12"/>
  <c r="P60" i="12"/>
  <c r="CC60" i="1" s="1"/>
  <c r="AB61" i="12"/>
  <c r="Q61" i="12" s="1"/>
  <c r="M60" i="12"/>
  <c r="AS62" i="12"/>
  <c r="AI62" i="12"/>
  <c r="T61" i="12"/>
  <c r="AR62" i="12"/>
  <c r="K62" i="12"/>
  <c r="AB62" i="12"/>
  <c r="Q62" i="12" s="1"/>
  <c r="O62" i="12"/>
  <c r="E62" i="12"/>
  <c r="S61" i="12"/>
  <c r="AJ62" i="12"/>
  <c r="V62" i="12"/>
  <c r="C62" i="12"/>
  <c r="BX62" i="1" s="1"/>
  <c r="F61" i="12"/>
  <c r="AV63" i="12"/>
  <c r="C31" i="12"/>
  <c r="BX31" i="1" s="1"/>
  <c r="C33" i="12"/>
  <c r="BX33" i="1" s="1"/>
  <c r="C35" i="12"/>
  <c r="BX35" i="1" s="1"/>
  <c r="C37" i="12"/>
  <c r="BX37" i="1" s="1"/>
  <c r="C39" i="12"/>
  <c r="BX39" i="1" s="1"/>
  <c r="C41" i="12"/>
  <c r="BX41" i="1" s="1"/>
  <c r="C43" i="12"/>
  <c r="BX43" i="1" s="1"/>
  <c r="AK45" i="12"/>
  <c r="K45" i="12"/>
  <c r="AV44" i="12"/>
  <c r="Y46" i="12"/>
  <c r="O46" i="12"/>
  <c r="E46" i="12"/>
  <c r="S45" i="12"/>
  <c r="C46" i="12"/>
  <c r="BX46" i="1" s="1"/>
  <c r="R45" i="12"/>
  <c r="AK46" i="12"/>
  <c r="AZ48" i="12"/>
  <c r="AV55" i="12"/>
  <c r="AX56" i="12"/>
  <c r="T52" i="12"/>
  <c r="L53" i="12"/>
  <c r="AW58" i="12"/>
  <c r="F54" i="12"/>
  <c r="AX55" i="12"/>
  <c r="AW57" i="12"/>
  <c r="Y60" i="12"/>
  <c r="O60" i="12"/>
  <c r="E60" i="12"/>
  <c r="R59" i="12"/>
  <c r="P59" i="12"/>
  <c r="CC59" i="1" s="1"/>
  <c r="AK60" i="12"/>
  <c r="AB60" i="12"/>
  <c r="Q60" i="12" s="1"/>
  <c r="AJ60" i="12"/>
  <c r="D60" i="12"/>
  <c r="M59" i="12"/>
  <c r="AS60" i="12"/>
  <c r="V60" i="12"/>
  <c r="B60" i="12"/>
  <c r="T59" i="12"/>
  <c r="AV59" i="12"/>
  <c r="K60" i="12"/>
  <c r="M61" i="12"/>
  <c r="B62" i="12"/>
  <c r="AY68" i="12"/>
  <c r="AW67" i="12"/>
  <c r="AV47" i="12"/>
  <c r="AZ47" i="12"/>
  <c r="AY56" i="12"/>
  <c r="AX57" i="12"/>
  <c r="AV56" i="12"/>
  <c r="L55" i="12"/>
  <c r="B55" i="12"/>
  <c r="AJ55" i="12"/>
  <c r="AB55" i="12"/>
  <c r="Q55" i="12" s="1"/>
  <c r="M54" i="12"/>
  <c r="AS55" i="12"/>
  <c r="AI55" i="12"/>
  <c r="T54" i="12"/>
  <c r="Y55" i="12"/>
  <c r="O55" i="12"/>
  <c r="E55" i="12"/>
  <c r="R54" i="12"/>
  <c r="C55" i="12"/>
  <c r="BX55" i="1" s="1"/>
  <c r="AK55" i="12"/>
  <c r="AZ55" i="12"/>
  <c r="AY57" i="12"/>
  <c r="AV58" i="12"/>
  <c r="AW59" i="12"/>
  <c r="O61" i="12"/>
  <c r="AI61" i="12"/>
  <c r="D62" i="12"/>
  <c r="AZ70" i="12"/>
  <c r="AV70" i="12"/>
  <c r="AX71" i="12"/>
  <c r="AY67" i="12"/>
  <c r="AX74" i="12"/>
  <c r="AV73" i="12"/>
  <c r="AZ73" i="12"/>
  <c r="AY75" i="12"/>
  <c r="AW74" i="12"/>
  <c r="AW72" i="12"/>
  <c r="AK75" i="12"/>
  <c r="K75" i="12"/>
  <c r="AS75" i="12"/>
  <c r="AI75" i="12"/>
  <c r="T74" i="12"/>
  <c r="AR75" i="12"/>
  <c r="S74" i="12"/>
  <c r="Y75" i="12"/>
  <c r="O75" i="12"/>
  <c r="E75" i="12"/>
  <c r="R74" i="12"/>
  <c r="AB75" i="12"/>
  <c r="Q75" i="12" s="1"/>
  <c r="L75" i="12"/>
  <c r="P74" i="12"/>
  <c r="CC74" i="1" s="1"/>
  <c r="V75" i="12"/>
  <c r="M74" i="12"/>
  <c r="AJ75" i="12"/>
  <c r="D75" i="12"/>
  <c r="B75" i="12"/>
  <c r="F74" i="12"/>
  <c r="C75" i="12"/>
  <c r="BX75" i="1" s="1"/>
  <c r="AX60" i="12"/>
  <c r="AV61" i="12"/>
  <c r="AX62" i="12"/>
  <c r="AZ61" i="12"/>
  <c r="AZ57" i="12"/>
  <c r="AZ58" i="12"/>
  <c r="AJ53" i="12"/>
  <c r="AB53" i="12"/>
  <c r="Q53" i="12" s="1"/>
  <c r="M52" i="12"/>
  <c r="AR53" i="12"/>
  <c r="S52" i="12"/>
  <c r="Y53" i="12"/>
  <c r="O53" i="12"/>
  <c r="E53" i="12"/>
  <c r="R52" i="12"/>
  <c r="C53" i="12"/>
  <c r="BX53" i="1" s="1"/>
  <c r="P52" i="12"/>
  <c r="CC52" i="1" s="1"/>
  <c r="F52" i="12"/>
  <c r="AK53" i="12"/>
  <c r="AY60" i="12"/>
  <c r="B56" i="12"/>
  <c r="L56" i="12"/>
  <c r="C58" i="12"/>
  <c r="BX58" i="1" s="1"/>
  <c r="E58" i="12"/>
  <c r="P58" i="12"/>
  <c r="CC58" i="1" s="1"/>
  <c r="AJ58" i="12"/>
  <c r="AW63" i="12"/>
  <c r="K59" i="12"/>
  <c r="AX59" i="12"/>
  <c r="AX61" i="12"/>
  <c r="AW68" i="12"/>
  <c r="AY69" i="12"/>
  <c r="AX72" i="12"/>
  <c r="D56" i="12"/>
  <c r="V56" i="12"/>
  <c r="AY63" i="12"/>
  <c r="AJ59" i="12"/>
  <c r="AB59" i="12"/>
  <c r="Q59" i="12" s="1"/>
  <c r="M58" i="12"/>
  <c r="R58" i="12"/>
  <c r="AX58" i="12"/>
  <c r="B59" i="12"/>
  <c r="V59" i="12"/>
  <c r="AR59" i="12"/>
  <c r="AZ59" i="12"/>
  <c r="AW65" i="12"/>
  <c r="AY66" i="12"/>
  <c r="AY79" i="12"/>
  <c r="AW78" i="12"/>
  <c r="C77" i="12"/>
  <c r="BX77" i="1" s="1"/>
  <c r="P76" i="12"/>
  <c r="CC76" i="1" s="1"/>
  <c r="F76" i="12"/>
  <c r="AK77" i="12"/>
  <c r="K77" i="12"/>
  <c r="AJ77" i="12"/>
  <c r="AB77" i="12"/>
  <c r="Q77" i="12" s="1"/>
  <c r="M76" i="12"/>
  <c r="AS77" i="12"/>
  <c r="AI77" i="12"/>
  <c r="T76" i="12"/>
  <c r="AR77" i="12"/>
  <c r="L77" i="12"/>
  <c r="R76" i="12"/>
  <c r="Y77" i="12"/>
  <c r="V77" i="12"/>
  <c r="E77" i="12"/>
  <c r="D77" i="12"/>
  <c r="O77" i="12"/>
  <c r="AV93" i="12"/>
  <c r="AZ93" i="12"/>
  <c r="AX94" i="12"/>
  <c r="D51" i="12"/>
  <c r="V51" i="12"/>
  <c r="R55" i="12"/>
  <c r="E56" i="12"/>
  <c r="O56" i="12"/>
  <c r="Y56" i="12"/>
  <c r="T57" i="12"/>
  <c r="S58" i="12"/>
  <c r="C59" i="12"/>
  <c r="BX59" i="1" s="1"/>
  <c r="Y59" i="12"/>
  <c r="AS59" i="12"/>
  <c r="AZ69" i="12"/>
  <c r="C80" i="12"/>
  <c r="BX80" i="1" s="1"/>
  <c r="AI80" i="12"/>
  <c r="O80" i="12"/>
  <c r="D80" i="12"/>
  <c r="AR80" i="12"/>
  <c r="V80" i="12"/>
  <c r="L80" i="12"/>
  <c r="M79" i="12"/>
  <c r="K80" i="12"/>
  <c r="T79" i="12"/>
  <c r="S79" i="12"/>
  <c r="AS80" i="12"/>
  <c r="Y80" i="12"/>
  <c r="B80" i="12"/>
  <c r="F79" i="12"/>
  <c r="AK80" i="12"/>
  <c r="R79" i="12"/>
  <c r="AJ80" i="12"/>
  <c r="P79" i="12"/>
  <c r="CC79" i="1" s="1"/>
  <c r="AB80" i="12"/>
  <c r="Q80" i="12" s="1"/>
  <c r="AJ81" i="12"/>
  <c r="AB81" i="12"/>
  <c r="Q81" i="12" s="1"/>
  <c r="M80" i="12"/>
  <c r="AK81" i="12"/>
  <c r="E81" i="12"/>
  <c r="AI81" i="12"/>
  <c r="O81" i="12"/>
  <c r="D81" i="12"/>
  <c r="T80" i="12"/>
  <c r="AS81" i="12"/>
  <c r="Y81" i="12"/>
  <c r="C81" i="12"/>
  <c r="BX81" i="1" s="1"/>
  <c r="S80" i="12"/>
  <c r="B81" i="12"/>
  <c r="R80" i="12"/>
  <c r="P80" i="12"/>
  <c r="CC80" i="1" s="1"/>
  <c r="L81" i="12"/>
  <c r="F80" i="12"/>
  <c r="K81" i="12"/>
  <c r="AY88" i="12"/>
  <c r="AW87" i="12"/>
  <c r="AW86" i="12"/>
  <c r="AX91" i="12"/>
  <c r="AZ90" i="12"/>
  <c r="AV90" i="12"/>
  <c r="D49" i="12"/>
  <c r="V49" i="12"/>
  <c r="S50" i="12"/>
  <c r="T55" i="12"/>
  <c r="AI56" i="12"/>
  <c r="D57" i="12"/>
  <c r="V57" i="12"/>
  <c r="L58" i="12"/>
  <c r="V58" i="12"/>
  <c r="AR58" i="12"/>
  <c r="E59" i="12"/>
  <c r="AK59" i="12"/>
  <c r="AY65" i="12"/>
  <c r="AV66" i="12"/>
  <c r="AX67" i="12"/>
  <c r="AZ66" i="12"/>
  <c r="L64" i="12"/>
  <c r="B64" i="12"/>
  <c r="AK64" i="12"/>
  <c r="K64" i="12"/>
  <c r="AJ64" i="12"/>
  <c r="AB64" i="12"/>
  <c r="Q64" i="12" s="1"/>
  <c r="M63" i="12"/>
  <c r="AS64" i="12"/>
  <c r="AI64" i="12"/>
  <c r="S63" i="12"/>
  <c r="O64" i="12"/>
  <c r="AW64" i="12"/>
  <c r="AY76" i="12"/>
  <c r="S76" i="12"/>
  <c r="AW66" i="12"/>
  <c r="AV67" i="12"/>
  <c r="AX68" i="12"/>
  <c r="AZ67" i="12"/>
  <c r="AK65" i="12"/>
  <c r="AY71" i="12"/>
  <c r="AR66" i="12"/>
  <c r="AV69" i="12"/>
  <c r="AW70" i="12"/>
  <c r="AV71" i="12"/>
  <c r="S72" i="12"/>
  <c r="AW77" i="12"/>
  <c r="AY78" i="12"/>
  <c r="B73" i="12"/>
  <c r="AV75" i="12"/>
  <c r="S78" i="12"/>
  <c r="AX85" i="12"/>
  <c r="AZ84" i="12"/>
  <c r="AV84" i="12"/>
  <c r="AW85" i="12"/>
  <c r="AY86" i="12"/>
  <c r="AZ87" i="12"/>
  <c r="AV86" i="12"/>
  <c r="AX88" i="12"/>
  <c r="AV87" i="12"/>
  <c r="AZ85" i="12"/>
  <c r="AV85" i="12"/>
  <c r="AS84" i="12"/>
  <c r="AI84" i="12"/>
  <c r="T83" i="12"/>
  <c r="AR84" i="12"/>
  <c r="L84" i="12"/>
  <c r="B84" i="12"/>
  <c r="E84" i="12"/>
  <c r="AB84" i="12"/>
  <c r="Q84" i="12" s="1"/>
  <c r="O84" i="12"/>
  <c r="D84" i="12"/>
  <c r="M83" i="12"/>
  <c r="Y84" i="12"/>
  <c r="C84" i="12"/>
  <c r="BX84" i="1" s="1"/>
  <c r="AB66" i="12"/>
  <c r="Q66" i="12" s="1"/>
  <c r="AJ66" i="12"/>
  <c r="AW73" i="12"/>
  <c r="AZ71" i="12"/>
  <c r="AS73" i="12"/>
  <c r="AI73" i="12"/>
  <c r="T72" i="12"/>
  <c r="Y73" i="12"/>
  <c r="O73" i="12"/>
  <c r="E73" i="12"/>
  <c r="R72" i="12"/>
  <c r="V73" i="12"/>
  <c r="C73" i="12"/>
  <c r="BX73" i="1" s="1"/>
  <c r="P72" i="12"/>
  <c r="CC72" i="1" s="1"/>
  <c r="F72" i="12"/>
  <c r="AJ73" i="12"/>
  <c r="AX75" i="12"/>
  <c r="Y79" i="12"/>
  <c r="O79" i="12"/>
  <c r="E79" i="12"/>
  <c r="R78" i="12"/>
  <c r="C79" i="12"/>
  <c r="BX79" i="1" s="1"/>
  <c r="P78" i="12"/>
  <c r="CC78" i="1" s="1"/>
  <c r="F78" i="12"/>
  <c r="L79" i="12"/>
  <c r="B79" i="12"/>
  <c r="AK79" i="12"/>
  <c r="K79" i="12"/>
  <c r="AX79" i="12"/>
  <c r="AX80" i="12"/>
  <c r="AZ82" i="12"/>
  <c r="AK84" i="12"/>
  <c r="AW90" i="12"/>
  <c r="AW89" i="12"/>
  <c r="D65" i="12"/>
  <c r="V65" i="12"/>
  <c r="K66" i="12"/>
  <c r="AK66" i="12"/>
  <c r="AW71" i="12"/>
  <c r="AY72" i="12"/>
  <c r="AK73" i="12"/>
  <c r="AY77" i="12"/>
  <c r="AI79" i="12"/>
  <c r="R83" i="12"/>
  <c r="AZ89" i="12"/>
  <c r="R64" i="12"/>
  <c r="AX70" i="12"/>
  <c r="E65" i="12"/>
  <c r="O65" i="12"/>
  <c r="Y65" i="12"/>
  <c r="B66" i="12"/>
  <c r="L66" i="12"/>
  <c r="AR68" i="12"/>
  <c r="AV72" i="12"/>
  <c r="AX73" i="12"/>
  <c r="AZ72" i="12"/>
  <c r="C69" i="12"/>
  <c r="BX69" i="1" s="1"/>
  <c r="P68" i="12"/>
  <c r="CC68" i="1" s="1"/>
  <c r="F68" i="12"/>
  <c r="R68" i="12"/>
  <c r="L69" i="12"/>
  <c r="V69" i="12"/>
  <c r="AR69" i="12"/>
  <c r="Y71" i="12"/>
  <c r="O71" i="12"/>
  <c r="E71" i="12"/>
  <c r="R70" i="12"/>
  <c r="C71" i="12"/>
  <c r="BX71" i="1" s="1"/>
  <c r="P70" i="12"/>
  <c r="CC70" i="1" s="1"/>
  <c r="F70" i="12"/>
  <c r="AK71" i="12"/>
  <c r="K71" i="12"/>
  <c r="T70" i="12"/>
  <c r="AB71" i="12"/>
  <c r="Q71" i="12" s="1"/>
  <c r="AR71" i="12"/>
  <c r="M72" i="12"/>
  <c r="AY74" i="12"/>
  <c r="AY82" i="12"/>
  <c r="AW81" i="12"/>
  <c r="AZ77" i="12"/>
  <c r="AJ79" i="12"/>
  <c r="AV81" i="12"/>
  <c r="S83" i="12"/>
  <c r="D63" i="12"/>
  <c r="V63" i="12"/>
  <c r="S64" i="12"/>
  <c r="AW69" i="12"/>
  <c r="F65" i="12"/>
  <c r="P65" i="12"/>
  <c r="CC65" i="1" s="1"/>
  <c r="AR65" i="12"/>
  <c r="C66" i="12"/>
  <c r="BX66" i="1" s="1"/>
  <c r="R67" i="12"/>
  <c r="AY73" i="12"/>
  <c r="S68" i="12"/>
  <c r="B69" i="12"/>
  <c r="Y69" i="12"/>
  <c r="AS69" i="12"/>
  <c r="AX76" i="12"/>
  <c r="AS71" i="12"/>
  <c r="K73" i="12"/>
  <c r="AR73" i="12"/>
  <c r="AZ74" i="12"/>
  <c r="M78" i="12"/>
  <c r="D79" i="12"/>
  <c r="V79" i="12"/>
  <c r="AX81" i="12"/>
  <c r="AZ88" i="12"/>
  <c r="AX89" i="12"/>
  <c r="AW84" i="12"/>
  <c r="T64" i="12"/>
  <c r="AI65" i="12"/>
  <c r="D66" i="12"/>
  <c r="V66" i="12"/>
  <c r="B71" i="12"/>
  <c r="AZ76" i="12"/>
  <c r="AZ75" i="12"/>
  <c r="AV76" i="12"/>
  <c r="L73" i="12"/>
  <c r="AB73" i="12"/>
  <c r="Q73" i="12" s="1"/>
  <c r="AW83" i="12"/>
  <c r="AR79" i="12"/>
  <c r="AY81" i="12"/>
  <c r="K84" i="12"/>
  <c r="V84" i="12"/>
  <c r="AX84" i="12"/>
  <c r="AY91" i="12"/>
  <c r="AZ79" i="12"/>
  <c r="B76" i="12"/>
  <c r="L76" i="12"/>
  <c r="D78" i="12"/>
  <c r="V78" i="12"/>
  <c r="AY85" i="12"/>
  <c r="AY80" i="12"/>
  <c r="F82" i="12"/>
  <c r="AV82" i="12"/>
  <c r="K83" i="12"/>
  <c r="V83" i="12"/>
  <c r="AY89" i="12"/>
  <c r="AR87" i="12"/>
  <c r="V87" i="12"/>
  <c r="T86" i="12"/>
  <c r="S86" i="12"/>
  <c r="AB87" i="12"/>
  <c r="Q87" i="12" s="1"/>
  <c r="O87" i="12"/>
  <c r="E87" i="12"/>
  <c r="R86" i="12"/>
  <c r="AK87" i="12"/>
  <c r="D87" i="12"/>
  <c r="AJ87" i="12"/>
  <c r="Y87" i="12"/>
  <c r="C87" i="12"/>
  <c r="BX87" i="1" s="1"/>
  <c r="K87" i="12"/>
  <c r="B87" i="12"/>
  <c r="AY95" i="12"/>
  <c r="AY94" i="12"/>
  <c r="AW94" i="12"/>
  <c r="AZ100" i="12"/>
  <c r="AX101" i="12"/>
  <c r="AV79" i="12"/>
  <c r="L83" i="12"/>
  <c r="B83" i="12"/>
  <c r="Y83" i="12"/>
  <c r="O83" i="12"/>
  <c r="R82" i="12"/>
  <c r="AJ83" i="12"/>
  <c r="AZ91" i="12"/>
  <c r="AI87" i="12"/>
  <c r="AV99" i="12"/>
  <c r="D76" i="12"/>
  <c r="V76" i="12"/>
  <c r="S77" i="12"/>
  <c r="AY83" i="12"/>
  <c r="AR78" i="12"/>
  <c r="AY87" i="12"/>
  <c r="S82" i="12"/>
  <c r="C83" i="12"/>
  <c r="BX83" i="1" s="1"/>
  <c r="AK83" i="12"/>
  <c r="AS87" i="12"/>
  <c r="AX108" i="12"/>
  <c r="AZ107" i="12"/>
  <c r="AV107" i="12"/>
  <c r="AX106" i="12"/>
  <c r="Y97" i="12"/>
  <c r="O97" i="12"/>
  <c r="E97" i="12"/>
  <c r="R96" i="12"/>
  <c r="L97" i="12"/>
  <c r="B97" i="12"/>
  <c r="AK97" i="12"/>
  <c r="K97" i="12"/>
  <c r="D97" i="12"/>
  <c r="T96" i="12"/>
  <c r="F96" i="12"/>
  <c r="C97" i="12"/>
  <c r="BX97" i="1" s="1"/>
  <c r="S96" i="12"/>
  <c r="AS97" i="12"/>
  <c r="AR97" i="12"/>
  <c r="AB97" i="12"/>
  <c r="Q97" i="12" s="1"/>
  <c r="P96" i="12"/>
  <c r="CC96" i="1" s="1"/>
  <c r="AJ97" i="12"/>
  <c r="M96" i="12"/>
  <c r="AI97" i="12"/>
  <c r="V97" i="12"/>
  <c r="D74" i="12"/>
  <c r="V74" i="12"/>
  <c r="S75" i="12"/>
  <c r="AW80" i="12"/>
  <c r="M77" i="12"/>
  <c r="AB78" i="12"/>
  <c r="Q78" i="12" s="1"/>
  <c r="AV83" i="12"/>
  <c r="AX86" i="12"/>
  <c r="Y82" i="12"/>
  <c r="O82" i="12"/>
  <c r="E82" i="12"/>
  <c r="R81" i="12"/>
  <c r="S81" i="12"/>
  <c r="L82" i="12"/>
  <c r="AR82" i="12"/>
  <c r="E83" i="12"/>
  <c r="AY90" i="12"/>
  <c r="AY93" i="12"/>
  <c r="AW92" i="12"/>
  <c r="AX97" i="12"/>
  <c r="D86" i="12"/>
  <c r="V86" i="12"/>
  <c r="T87" i="12"/>
  <c r="AX93" i="12"/>
  <c r="AZ92" i="12"/>
  <c r="L88" i="12"/>
  <c r="Y88" i="12"/>
  <c r="AI88" i="12"/>
  <c r="AW93" i="12"/>
  <c r="Y89" i="12"/>
  <c r="AK89" i="12"/>
  <c r="AV89" i="12"/>
  <c r="AX90" i="12"/>
  <c r="D91" i="12"/>
  <c r="P91" i="12"/>
  <c r="CC91" i="1" s="1"/>
  <c r="AN91" i="12"/>
  <c r="K92" i="12"/>
  <c r="O94" i="12"/>
  <c r="AZ99" i="12"/>
  <c r="AZ96" i="12"/>
  <c r="AY99" i="12"/>
  <c r="AY101" i="12"/>
  <c r="AW100" i="12"/>
  <c r="AY108" i="12"/>
  <c r="AW106" i="12"/>
  <c r="AW107" i="12"/>
  <c r="AY106" i="12"/>
  <c r="C106" i="12"/>
  <c r="BX106" i="1" s="1"/>
  <c r="P105" i="12"/>
  <c r="CC105" i="1" s="1"/>
  <c r="F105" i="12"/>
  <c r="L106" i="12"/>
  <c r="B106" i="12"/>
  <c r="AK106" i="12"/>
  <c r="K106" i="12"/>
  <c r="AJ106" i="12"/>
  <c r="AB106" i="12"/>
  <c r="Q106" i="12" s="1"/>
  <c r="M105" i="12"/>
  <c r="AS106" i="12"/>
  <c r="J107" i="12" s="1"/>
  <c r="BY107" i="1" s="1"/>
  <c r="AI106" i="12"/>
  <c r="T105" i="12"/>
  <c r="AR106" i="12"/>
  <c r="S105" i="12"/>
  <c r="O106" i="12"/>
  <c r="R105" i="12"/>
  <c r="Y106" i="12"/>
  <c r="E106" i="12"/>
  <c r="AJ92" i="12"/>
  <c r="AB92" i="12"/>
  <c r="Q92" i="12" s="1"/>
  <c r="AS92" i="12"/>
  <c r="AI92" i="12"/>
  <c r="T91" i="12"/>
  <c r="AR92" i="12"/>
  <c r="Y92" i="12"/>
  <c r="O92" i="12"/>
  <c r="E92" i="12"/>
  <c r="R91" i="12"/>
  <c r="B92" i="12"/>
  <c r="AV98" i="12"/>
  <c r="AX99" i="12"/>
  <c r="AZ98" i="12"/>
  <c r="AV95" i="12"/>
  <c r="AZ97" i="12"/>
  <c r="V106" i="12"/>
  <c r="AW88" i="12"/>
  <c r="M85" i="12"/>
  <c r="AB86" i="12"/>
  <c r="Q86" i="12" s="1"/>
  <c r="AJ86" i="12"/>
  <c r="AV91" i="12"/>
  <c r="E88" i="12"/>
  <c r="E89" i="12"/>
  <c r="L91" i="12"/>
  <c r="B91" i="12"/>
  <c r="AJ91" i="12"/>
  <c r="AB91" i="12"/>
  <c r="Q91" i="12" s="1"/>
  <c r="M90" i="12"/>
  <c r="S90" i="12"/>
  <c r="K91" i="12"/>
  <c r="V91" i="12"/>
  <c r="AV96" i="12"/>
  <c r="C92" i="12"/>
  <c r="BX92" i="1" s="1"/>
  <c r="AV92" i="12"/>
  <c r="R93" i="12"/>
  <c r="L98" i="12"/>
  <c r="B98" i="12"/>
  <c r="AS98" i="12"/>
  <c r="AI98" i="12"/>
  <c r="T97" i="12"/>
  <c r="AR98" i="12"/>
  <c r="S97" i="12"/>
  <c r="O98" i="12"/>
  <c r="C98" i="12"/>
  <c r="BX98" i="1" s="1"/>
  <c r="R97" i="12"/>
  <c r="AB98" i="12"/>
  <c r="Q98" i="12" s="1"/>
  <c r="P97" i="12"/>
  <c r="CC97" i="1" s="1"/>
  <c r="Y98" i="12"/>
  <c r="K98" i="12"/>
  <c r="AW103" i="12"/>
  <c r="AY104" i="12"/>
  <c r="AX87" i="12"/>
  <c r="D85" i="12"/>
  <c r="V85" i="12"/>
  <c r="K86" i="12"/>
  <c r="AK86" i="12"/>
  <c r="AW91" i="12"/>
  <c r="AY92" i="12"/>
  <c r="F87" i="12"/>
  <c r="F88" i="12"/>
  <c r="R88" i="12"/>
  <c r="Y90" i="12"/>
  <c r="O90" i="12"/>
  <c r="E90" i="12"/>
  <c r="R89" i="12"/>
  <c r="C90" i="12"/>
  <c r="BX90" i="1" s="1"/>
  <c r="P89" i="12"/>
  <c r="CC89" i="1" s="1"/>
  <c r="F89" i="12"/>
  <c r="T89" i="12"/>
  <c r="T90" i="12"/>
  <c r="AX96" i="12"/>
  <c r="AZ95" i="12"/>
  <c r="M91" i="12"/>
  <c r="Y91" i="12"/>
  <c r="AI91" i="12"/>
  <c r="D92" i="12"/>
  <c r="F93" i="12"/>
  <c r="S93" i="12"/>
  <c r="AZ94" i="12"/>
  <c r="D98" i="12"/>
  <c r="AX105" i="12"/>
  <c r="AZ104" i="12"/>
  <c r="AV104" i="12"/>
  <c r="AV105" i="12"/>
  <c r="B86" i="12"/>
  <c r="L86" i="12"/>
  <c r="C88" i="12"/>
  <c r="BX88" i="1" s="1"/>
  <c r="P87" i="12"/>
  <c r="CC87" i="1" s="1"/>
  <c r="AK88" i="12"/>
  <c r="K88" i="12"/>
  <c r="R87" i="12"/>
  <c r="AJ89" i="12"/>
  <c r="AB89" i="12"/>
  <c r="Q89" i="12" s="1"/>
  <c r="M88" i="12"/>
  <c r="AR89" i="12"/>
  <c r="S88" i="12"/>
  <c r="T88" i="12"/>
  <c r="AS88" i="12"/>
  <c r="K89" i="12"/>
  <c r="AY96" i="12"/>
  <c r="AK91" i="12"/>
  <c r="AK92" i="12"/>
  <c r="AX92" i="12"/>
  <c r="L94" i="12"/>
  <c r="B94" i="12"/>
  <c r="AK94" i="12"/>
  <c r="K94" i="12"/>
  <c r="AJ94" i="12"/>
  <c r="AB94" i="12"/>
  <c r="Q94" i="12" s="1"/>
  <c r="M93" i="12"/>
  <c r="AS94" i="12"/>
  <c r="AI94" i="12"/>
  <c r="T93" i="12"/>
  <c r="Y94" i="12"/>
  <c r="M97" i="12"/>
  <c r="E98" i="12"/>
  <c r="V98" i="12"/>
  <c r="AX98" i="12"/>
  <c r="AY105" i="12"/>
  <c r="AW105" i="12"/>
  <c r="B93" i="12"/>
  <c r="L93" i="12"/>
  <c r="D95" i="12"/>
  <c r="V95" i="12"/>
  <c r="AX95" i="12"/>
  <c r="AS96" i="12"/>
  <c r="AK101" i="12"/>
  <c r="K101" i="12"/>
  <c r="AS101" i="12"/>
  <c r="AI101" i="12"/>
  <c r="AR101" i="12"/>
  <c r="S100" i="12"/>
  <c r="Y101" i="12"/>
  <c r="O101" i="12"/>
  <c r="E101" i="12"/>
  <c r="R100" i="12"/>
  <c r="V101" i="12"/>
  <c r="AO105" i="12"/>
  <c r="AN105" i="12"/>
  <c r="L109" i="12"/>
  <c r="B109" i="12"/>
  <c r="AK109" i="12"/>
  <c r="K109" i="12"/>
  <c r="AJ109" i="12"/>
  <c r="AB109" i="12"/>
  <c r="Q109" i="12" s="1"/>
  <c r="M108" i="12"/>
  <c r="AS109" i="12"/>
  <c r="AI109" i="12"/>
  <c r="T108" i="12"/>
  <c r="AR109" i="12"/>
  <c r="S108" i="12"/>
  <c r="Y109" i="12"/>
  <c r="O109" i="12"/>
  <c r="E109" i="12"/>
  <c r="R108" i="12"/>
  <c r="AY97" i="12"/>
  <c r="AX100" i="12"/>
  <c r="B96" i="12"/>
  <c r="AX102" i="12"/>
  <c r="AZ105" i="12"/>
  <c r="V103" i="12"/>
  <c r="C103" i="12"/>
  <c r="BX103" i="1" s="1"/>
  <c r="P102" i="12"/>
  <c r="CC102" i="1" s="1"/>
  <c r="F102" i="12"/>
  <c r="L103" i="12"/>
  <c r="B103" i="12"/>
  <c r="AK103" i="12"/>
  <c r="K103" i="12"/>
  <c r="AJ103" i="12"/>
  <c r="AB103" i="12"/>
  <c r="Q103" i="12" s="1"/>
  <c r="M102" i="12"/>
  <c r="AS103" i="12"/>
  <c r="AI103" i="12"/>
  <c r="T102" i="12"/>
  <c r="AR103" i="12"/>
  <c r="AV109" i="12"/>
  <c r="AZ108" i="12"/>
  <c r="D93" i="12"/>
  <c r="V93" i="12"/>
  <c r="S94" i="12"/>
  <c r="AW99" i="12"/>
  <c r="F95" i="12"/>
  <c r="P95" i="12"/>
  <c r="CC95" i="1" s="1"/>
  <c r="C96" i="12"/>
  <c r="BX96" i="1" s="1"/>
  <c r="AY102" i="12"/>
  <c r="AX103" i="12"/>
  <c r="AZ102" i="12"/>
  <c r="AV102" i="12"/>
  <c r="M100" i="12"/>
  <c r="L101" i="12"/>
  <c r="AY107" i="12"/>
  <c r="AV108" i="12"/>
  <c r="AV97" i="12"/>
  <c r="AJ96" i="12"/>
  <c r="AB96" i="12"/>
  <c r="Q96" i="12" s="1"/>
  <c r="Y96" i="12"/>
  <c r="O96" i="12"/>
  <c r="E96" i="12"/>
  <c r="V96" i="12"/>
  <c r="D96" i="12"/>
  <c r="AI96" i="12"/>
  <c r="AW102" i="12"/>
  <c r="AV103" i="12"/>
  <c r="AX104" i="12"/>
  <c r="AV101" i="12"/>
  <c r="D103" i="12"/>
  <c r="P108" i="12"/>
  <c r="CC108" i="1" s="1"/>
  <c r="C109" i="12"/>
  <c r="BX109" i="1" s="1"/>
  <c r="V109" i="12"/>
  <c r="F98" i="12"/>
  <c r="P98" i="12"/>
  <c r="CC98" i="1" s="1"/>
  <c r="C99" i="12"/>
  <c r="BX99" i="1" s="1"/>
  <c r="M99" i="12"/>
  <c r="AB100" i="12"/>
  <c r="Q100" i="12" s="1"/>
  <c r="AJ100" i="12"/>
  <c r="B102" i="12"/>
  <c r="L102" i="12"/>
  <c r="D104" i="12"/>
  <c r="V104" i="12"/>
  <c r="K105" i="12"/>
  <c r="AK105" i="12"/>
  <c r="P106" i="12"/>
  <c r="CC106" i="1" s="1"/>
  <c r="AZ106" i="12"/>
  <c r="C107" i="12"/>
  <c r="BX107" i="1" s="1"/>
  <c r="M107" i="12"/>
  <c r="AB108" i="12"/>
  <c r="Q108" i="12" s="1"/>
  <c r="AJ108" i="12"/>
  <c r="AY109" i="12"/>
  <c r="D99" i="12"/>
  <c r="V99" i="12"/>
  <c r="K100" i="12"/>
  <c r="AK100" i="12"/>
  <c r="F101" i="12"/>
  <c r="P101" i="12"/>
  <c r="CC101" i="1" s="1"/>
  <c r="AZ101" i="12"/>
  <c r="C102" i="12"/>
  <c r="BX102" i="1" s="1"/>
  <c r="R103" i="12"/>
  <c r="E104" i="12"/>
  <c r="O104" i="12"/>
  <c r="Y104" i="12"/>
  <c r="B105" i="12"/>
  <c r="L105" i="12"/>
  <c r="D107" i="12"/>
  <c r="V107" i="12"/>
  <c r="AX107" i="12"/>
  <c r="K108" i="12"/>
  <c r="AK108" i="12"/>
  <c r="F109" i="12"/>
  <c r="W113" i="12" s="1"/>
  <c r="P109" i="12"/>
  <c r="CC109" i="1" s="1"/>
  <c r="DD109" i="16" s="1"/>
  <c r="AZ109" i="12"/>
  <c r="D102" i="12"/>
  <c r="V102" i="12"/>
  <c r="F104" i="12"/>
  <c r="P104" i="12"/>
  <c r="CC104" i="1" s="1"/>
  <c r="DD104" i="16" s="1"/>
  <c r="C105" i="12"/>
  <c r="BX105" i="1" s="1"/>
  <c r="E102" i="12"/>
  <c r="O102" i="12"/>
  <c r="Y102" i="12"/>
  <c r="D105" i="12"/>
  <c r="V105" i="12"/>
  <c r="T98" i="12"/>
  <c r="AI99" i="12"/>
  <c r="D100" i="12"/>
  <c r="V100" i="12"/>
  <c r="S101" i="12"/>
  <c r="M103" i="12"/>
  <c r="R104" i="12"/>
  <c r="AB104" i="12"/>
  <c r="Q104" i="12" s="1"/>
  <c r="E105" i="12"/>
  <c r="O105" i="12"/>
  <c r="Y105" i="12"/>
  <c r="AV106" i="12"/>
  <c r="AI107" i="12"/>
  <c r="D108" i="12"/>
  <c r="V108" i="12"/>
  <c r="D96" i="10"/>
  <c r="F53" i="7"/>
  <c r="M83" i="7"/>
  <c r="O87" i="8"/>
  <c r="P96" i="8"/>
  <c r="AI96" i="1" s="1"/>
  <c r="M32" i="9"/>
  <c r="L65" i="9"/>
  <c r="AZ21" i="10"/>
  <c r="AW25" i="10"/>
  <c r="AY26" i="10"/>
  <c r="AY27" i="10"/>
  <c r="AR31" i="10"/>
  <c r="AN31" i="10" s="1"/>
  <c r="AG31" i="10"/>
  <c r="AH31" i="10"/>
  <c r="AZ35" i="10"/>
  <c r="AR32" i="10"/>
  <c r="AN32" i="10" s="1"/>
  <c r="AH32" i="10"/>
  <c r="AX37" i="10"/>
  <c r="C32" i="10"/>
  <c r="BF32" i="1" s="1"/>
  <c r="P33" i="10"/>
  <c r="BK33" i="1" s="1"/>
  <c r="AY33" i="10"/>
  <c r="AI37" i="10"/>
  <c r="AG37" i="10"/>
  <c r="AH37" i="10"/>
  <c r="AB38" i="10"/>
  <c r="Q38" i="10" s="1"/>
  <c r="AG38" i="10"/>
  <c r="AI39" i="10"/>
  <c r="AG39" i="10"/>
  <c r="AH39" i="10"/>
  <c r="AX38" i="10"/>
  <c r="Y44" i="10"/>
  <c r="AR47" i="10"/>
  <c r="AN47" i="10" s="1"/>
  <c r="AG47" i="10"/>
  <c r="AH47" i="10"/>
  <c r="O50" i="10"/>
  <c r="AX56" i="10"/>
  <c r="L53" i="10"/>
  <c r="AG53" i="10"/>
  <c r="AH53" i="10"/>
  <c r="B53" i="10"/>
  <c r="AI56" i="10"/>
  <c r="P62" i="10"/>
  <c r="BK62" i="1" s="1"/>
  <c r="C63" i="10"/>
  <c r="BF63" i="1" s="1"/>
  <c r="O63" i="10"/>
  <c r="AX70" i="10"/>
  <c r="P76" i="10"/>
  <c r="BK76" i="1" s="1"/>
  <c r="R79" i="10"/>
  <c r="AK81" i="10"/>
  <c r="AG81" i="10"/>
  <c r="AH81" i="10"/>
  <c r="S80" i="10"/>
  <c r="AK80" i="10"/>
  <c r="B82" i="10"/>
  <c r="AY87" i="10"/>
  <c r="AX94" i="10"/>
  <c r="K95" i="10"/>
  <c r="AB95" i="10"/>
  <c r="Q95" i="10" s="1"/>
  <c r="AB96" i="10"/>
  <c r="Q96" i="10" s="1"/>
  <c r="AY105" i="10"/>
  <c r="AH106" i="10"/>
  <c r="AH98" i="10"/>
  <c r="AH90" i="10"/>
  <c r="AH82" i="10"/>
  <c r="AG74" i="10"/>
  <c r="AH62" i="10"/>
  <c r="T49" i="11"/>
  <c r="AW61" i="11"/>
  <c r="AW26" i="10"/>
  <c r="T60" i="6"/>
  <c r="AI87" i="8"/>
  <c r="T96" i="8"/>
  <c r="AR37" i="9"/>
  <c r="AM37" i="9" s="1"/>
  <c r="AR49" i="9"/>
  <c r="AN49" i="9" s="1"/>
  <c r="M65" i="9"/>
  <c r="AH76" i="9"/>
  <c r="P78" i="9"/>
  <c r="AR78" i="1" s="1"/>
  <c r="S80" i="9"/>
  <c r="AR94" i="9"/>
  <c r="AN94" i="9" s="1"/>
  <c r="D81" i="9"/>
  <c r="T7" i="10"/>
  <c r="T8" i="10" s="1"/>
  <c r="T9" i="10" s="1"/>
  <c r="AW19" i="10"/>
  <c r="AY22" i="10"/>
  <c r="AX34" i="10"/>
  <c r="AR30" i="10"/>
  <c r="AN30" i="10" s="1"/>
  <c r="AG30" i="10"/>
  <c r="AX35" i="10"/>
  <c r="K30" i="10"/>
  <c r="K31" i="10"/>
  <c r="E32" i="10"/>
  <c r="AK32" i="10"/>
  <c r="AZ33" i="10"/>
  <c r="O34" i="10"/>
  <c r="M37" i="10"/>
  <c r="K38" i="10"/>
  <c r="AS42" i="10"/>
  <c r="AG42" i="10"/>
  <c r="AW46" i="10"/>
  <c r="C45" i="10"/>
  <c r="BF45" i="1" s="1"/>
  <c r="M46" i="10"/>
  <c r="E47" i="10"/>
  <c r="AS49" i="10"/>
  <c r="AG49" i="10"/>
  <c r="AH49" i="10"/>
  <c r="P49" i="10"/>
  <c r="BK49" i="1" s="1"/>
  <c r="V50" i="10"/>
  <c r="AR53" i="10"/>
  <c r="AO53" i="10" s="1"/>
  <c r="P55" i="10"/>
  <c r="BK55" i="1" s="1"/>
  <c r="AZ55" i="10"/>
  <c r="O56" i="10"/>
  <c r="AK56" i="10"/>
  <c r="AI57" i="10"/>
  <c r="AY61" i="10"/>
  <c r="R62" i="10"/>
  <c r="E63" i="10"/>
  <c r="S67" i="10"/>
  <c r="E68" i="10"/>
  <c r="AK73" i="10"/>
  <c r="AG73" i="10"/>
  <c r="AH73" i="10"/>
  <c r="T72" i="10"/>
  <c r="AJ73" i="10"/>
  <c r="S76" i="10"/>
  <c r="B77" i="10"/>
  <c r="AY83" i="10"/>
  <c r="S79" i="10"/>
  <c r="K80" i="10"/>
  <c r="T80" i="10"/>
  <c r="AR80" i="10"/>
  <c r="AN80" i="10" s="1"/>
  <c r="L81" i="10"/>
  <c r="C82" i="10"/>
  <c r="BF82" i="1" s="1"/>
  <c r="AI82" i="10"/>
  <c r="M85" i="10"/>
  <c r="AZ87" i="10"/>
  <c r="AG91" i="10"/>
  <c r="AH91" i="10"/>
  <c r="R94" i="10"/>
  <c r="L95" i="10"/>
  <c r="AR97" i="10"/>
  <c r="AO97" i="10" s="1"/>
  <c r="AG97" i="10"/>
  <c r="AH97" i="10"/>
  <c r="O97" i="10"/>
  <c r="AW101" i="10"/>
  <c r="Y99" i="10"/>
  <c r="B100" i="10"/>
  <c r="AZ105" i="10"/>
  <c r="S101" i="10"/>
  <c r="AG106" i="10"/>
  <c r="AG98" i="10"/>
  <c r="AG90" i="10"/>
  <c r="AG82" i="10"/>
  <c r="AG62" i="10"/>
  <c r="AH50" i="10"/>
  <c r="AH38" i="10"/>
  <c r="AS49" i="11"/>
  <c r="AG49" i="11"/>
  <c r="S48" i="11"/>
  <c r="F48" i="11"/>
  <c r="AR49" i="11"/>
  <c r="R48" i="11"/>
  <c r="C49" i="11"/>
  <c r="BO49" i="1" s="1"/>
  <c r="P48" i="11"/>
  <c r="BT48" i="1" s="1"/>
  <c r="O49" i="11"/>
  <c r="B49" i="11"/>
  <c r="AB49" i="11"/>
  <c r="Q49" i="11" s="1"/>
  <c r="AK49" i="11"/>
  <c r="Y49" i="11"/>
  <c r="L49" i="11"/>
  <c r="M48" i="11"/>
  <c r="AJ49" i="11"/>
  <c r="K49" i="11"/>
  <c r="AH49" i="11"/>
  <c r="AY20" i="10"/>
  <c r="V96" i="10"/>
  <c r="V74" i="11"/>
  <c r="B74" i="11"/>
  <c r="AG74" i="11"/>
  <c r="M73" i="11"/>
  <c r="AI40" i="7"/>
  <c r="B71" i="7"/>
  <c r="F94" i="7"/>
  <c r="AI98" i="7"/>
  <c r="AS80" i="8"/>
  <c r="P98" i="8"/>
  <c r="AI98" i="1" s="1"/>
  <c r="K102" i="8"/>
  <c r="M104" i="8"/>
  <c r="AR31" i="9"/>
  <c r="AL31" i="9" s="1"/>
  <c r="M36" i="9"/>
  <c r="K41" i="9"/>
  <c r="O44" i="9"/>
  <c r="AS45" i="9"/>
  <c r="B49" i="9"/>
  <c r="AI51" i="9"/>
  <c r="M82" i="9"/>
  <c r="AR109" i="9"/>
  <c r="AL109" i="9" s="1"/>
  <c r="D77" i="9"/>
  <c r="AY14" i="10"/>
  <c r="AY18" i="10"/>
  <c r="AZ24" i="10"/>
  <c r="AX28" i="10"/>
  <c r="AX30" i="10"/>
  <c r="AY35" i="10"/>
  <c r="M30" i="10"/>
  <c r="AW30" i="10"/>
  <c r="M31" i="10"/>
  <c r="AR33" i="10"/>
  <c r="AN33" i="10" s="1"/>
  <c r="AG33" i="10"/>
  <c r="AH33" i="10"/>
  <c r="C33" i="10"/>
  <c r="BF33" i="1" s="1"/>
  <c r="P34" i="10"/>
  <c r="BK34" i="1" s="1"/>
  <c r="AV34" i="10"/>
  <c r="AX41" i="10"/>
  <c r="R37" i="10"/>
  <c r="M38" i="10"/>
  <c r="AI38" i="10"/>
  <c r="C39" i="10"/>
  <c r="BF39" i="1" s="1"/>
  <c r="AZ46" i="10"/>
  <c r="AK45" i="10"/>
  <c r="O46" i="10"/>
  <c r="Y47" i="10"/>
  <c r="R49" i="10"/>
  <c r="Y50" i="10"/>
  <c r="R54" i="10"/>
  <c r="AK54" i="10"/>
  <c r="R55" i="10"/>
  <c r="B56" i="10"/>
  <c r="S56" i="10"/>
  <c r="AS56" i="10"/>
  <c r="AJ57" i="10"/>
  <c r="AR60" i="10"/>
  <c r="AO60" i="10" s="1"/>
  <c r="AH60" i="10"/>
  <c r="D62" i="10"/>
  <c r="T62" i="10"/>
  <c r="AJ63" i="10"/>
  <c r="AK65" i="10"/>
  <c r="AG65" i="10"/>
  <c r="AH65" i="10"/>
  <c r="T64" i="10"/>
  <c r="O65" i="10"/>
  <c r="AR65" i="10"/>
  <c r="AN65" i="10" s="1"/>
  <c r="AS66" i="10"/>
  <c r="Y67" i="10"/>
  <c r="AY74" i="10"/>
  <c r="AG71" i="10"/>
  <c r="AH71" i="10"/>
  <c r="AX78" i="10"/>
  <c r="L73" i="10"/>
  <c r="AR73" i="10"/>
  <c r="AN73" i="10" s="1"/>
  <c r="T74" i="10"/>
  <c r="R75" i="10"/>
  <c r="D76" i="10"/>
  <c r="T76" i="10"/>
  <c r="C77" i="10"/>
  <c r="BF77" i="1" s="1"/>
  <c r="AV77" i="10"/>
  <c r="L80" i="10"/>
  <c r="Y80" i="10"/>
  <c r="M81" i="10"/>
  <c r="AI81" i="10"/>
  <c r="AG83" i="10"/>
  <c r="AH83" i="10"/>
  <c r="AJ82" i="10"/>
  <c r="AX89" i="10"/>
  <c r="AZ89" i="10"/>
  <c r="P85" i="10"/>
  <c r="BK85" i="1" s="1"/>
  <c r="R86" i="10"/>
  <c r="O87" i="10"/>
  <c r="B88" i="10"/>
  <c r="AV88" i="10"/>
  <c r="T89" i="10"/>
  <c r="K90" i="10"/>
  <c r="B91" i="10"/>
  <c r="O91" i="10"/>
  <c r="S94" i="10"/>
  <c r="O95" i="10"/>
  <c r="L96" i="10"/>
  <c r="Y97" i="10"/>
  <c r="AW105" i="10"/>
  <c r="AB102" i="10"/>
  <c r="Q102" i="10" s="1"/>
  <c r="AR105" i="10"/>
  <c r="AN105" i="10" s="1"/>
  <c r="AG105" i="10"/>
  <c r="AH105" i="10"/>
  <c r="AJ104" i="10"/>
  <c r="O105" i="10"/>
  <c r="K107" i="10"/>
  <c r="AH104" i="10"/>
  <c r="AH96" i="10"/>
  <c r="AH88" i="10"/>
  <c r="AH80" i="10"/>
  <c r="AH70" i="10"/>
  <c r="AG60" i="10"/>
  <c r="AG50" i="10"/>
  <c r="AG75" i="11"/>
  <c r="AK75" i="11"/>
  <c r="L75" i="11"/>
  <c r="AJ75" i="11"/>
  <c r="K75" i="11"/>
  <c r="AI75" i="11"/>
  <c r="T74" i="11"/>
  <c r="AH75" i="11"/>
  <c r="B75" i="11"/>
  <c r="S74" i="11"/>
  <c r="R74" i="11"/>
  <c r="AS75" i="11"/>
  <c r="AR75" i="11"/>
  <c r="AL75" i="11" s="1"/>
  <c r="AB75" i="11"/>
  <c r="Q75" i="11" s="1"/>
  <c r="M74" i="11"/>
  <c r="L56" i="10"/>
  <c r="E48" i="6"/>
  <c r="F90" i="6"/>
  <c r="S104" i="8"/>
  <c r="T36" i="9"/>
  <c r="M40" i="9"/>
  <c r="F49" i="9"/>
  <c r="B71" i="9"/>
  <c r="T82" i="9"/>
  <c r="L86" i="9"/>
  <c r="L88" i="9"/>
  <c r="AK96" i="9"/>
  <c r="D109" i="9"/>
  <c r="D73" i="9"/>
  <c r="AY12" i="10"/>
  <c r="AY25" i="10"/>
  <c r="AW27" i="10"/>
  <c r="AY29" i="10"/>
  <c r="AW28" i="10"/>
  <c r="M29" i="10"/>
  <c r="AW29" i="10"/>
  <c r="O30" i="10"/>
  <c r="AY30" i="10"/>
  <c r="O31" i="10"/>
  <c r="AW31" i="10"/>
  <c r="K32" i="10"/>
  <c r="E33" i="10"/>
  <c r="AK33" i="10"/>
  <c r="B34" i="10"/>
  <c r="AJ38" i="10"/>
  <c r="AK40" i="10"/>
  <c r="AH40" i="10"/>
  <c r="AG41" i="10"/>
  <c r="AH41" i="10"/>
  <c r="O41" i="10"/>
  <c r="C44" i="10"/>
  <c r="BF44" i="1" s="1"/>
  <c r="AJ44" i="10"/>
  <c r="K45" i="10"/>
  <c r="S46" i="10"/>
  <c r="AJ48" i="10"/>
  <c r="AH48" i="10"/>
  <c r="L48" i="10"/>
  <c r="AR48" i="10"/>
  <c r="AN48" i="10" s="1"/>
  <c r="AZ53" i="10"/>
  <c r="AH52" i="10"/>
  <c r="O52" i="10"/>
  <c r="AK52" i="10"/>
  <c r="M53" i="10"/>
  <c r="AY59" i="10"/>
  <c r="AS54" i="10"/>
  <c r="S55" i="10"/>
  <c r="C56" i="10"/>
  <c r="BF56" i="1" s="1"/>
  <c r="T56" i="10"/>
  <c r="AG61" i="10"/>
  <c r="AH61" i="10"/>
  <c r="T60" i="10"/>
  <c r="K61" i="10"/>
  <c r="AJ61" i="10"/>
  <c r="F62" i="10"/>
  <c r="AB62" i="10"/>
  <c r="Q62" i="10" s="1"/>
  <c r="AH64" i="10"/>
  <c r="S63" i="10"/>
  <c r="K64" i="10"/>
  <c r="Y64" i="10"/>
  <c r="AV69" i="10"/>
  <c r="R65" i="10"/>
  <c r="AS65" i="10"/>
  <c r="AG69" i="10"/>
  <c r="AH69" i="10"/>
  <c r="V68" i="10"/>
  <c r="B69" i="10"/>
  <c r="AI69" i="10"/>
  <c r="V70" i="10"/>
  <c r="AH72" i="10"/>
  <c r="L72" i="10"/>
  <c r="AB72" i="10"/>
  <c r="Q72" i="10" s="1"/>
  <c r="O73" i="10"/>
  <c r="AS73" i="10"/>
  <c r="F76" i="10"/>
  <c r="V76" i="10"/>
  <c r="D78" i="10"/>
  <c r="F79" i="10"/>
  <c r="M80" i="10"/>
  <c r="AB80" i="10"/>
  <c r="Q80" i="10" s="1"/>
  <c r="AW84" i="10"/>
  <c r="O81" i="10"/>
  <c r="AJ81" i="10"/>
  <c r="L82" i="10"/>
  <c r="AS82" i="10"/>
  <c r="AY90" i="10"/>
  <c r="R85" i="10"/>
  <c r="S86" i="10"/>
  <c r="B87" i="10"/>
  <c r="P87" i="10"/>
  <c r="BK87" i="1" s="1"/>
  <c r="C88" i="10"/>
  <c r="BF88" i="1" s="1"/>
  <c r="D91" i="10"/>
  <c r="P91" i="10"/>
  <c r="BK91" i="1" s="1"/>
  <c r="AG93" i="10"/>
  <c r="AH93" i="10"/>
  <c r="AI92" i="10"/>
  <c r="D94" i="10"/>
  <c r="T94" i="10"/>
  <c r="P95" i="10"/>
  <c r="BK95" i="1" s="1"/>
  <c r="F98" i="10"/>
  <c r="C99" i="10"/>
  <c r="BF99" i="1" s="1"/>
  <c r="AG101" i="10"/>
  <c r="AH101" i="10"/>
  <c r="C101" i="10"/>
  <c r="BF101" i="1" s="1"/>
  <c r="AG103" i="10"/>
  <c r="AH103" i="10"/>
  <c r="AJ102" i="10"/>
  <c r="M103" i="10"/>
  <c r="AJ103" i="10"/>
  <c r="L104" i="10"/>
  <c r="Y105" i="10"/>
  <c r="B106" i="10"/>
  <c r="T106" i="10"/>
  <c r="AG104" i="10"/>
  <c r="AG96" i="10"/>
  <c r="AG88" i="10"/>
  <c r="AG80" i="10"/>
  <c r="AH58" i="10"/>
  <c r="AG48" i="10"/>
  <c r="AH34" i="10"/>
  <c r="AW49" i="11"/>
  <c r="AY50" i="11"/>
  <c r="AW60" i="11"/>
  <c r="AZ20" i="10"/>
  <c r="C34" i="10"/>
  <c r="BF34" i="1" s="1"/>
  <c r="AZ34" i="10"/>
  <c r="AG45" i="10"/>
  <c r="AH45" i="10"/>
  <c r="AK44" i="10"/>
  <c r="O45" i="10"/>
  <c r="AV50" i="10"/>
  <c r="AY57" i="10"/>
  <c r="T55" i="10"/>
  <c r="E56" i="10"/>
  <c r="AV60" i="10"/>
  <c r="AG63" i="10"/>
  <c r="AH63" i="10"/>
  <c r="K63" i="10"/>
  <c r="AV70" i="10"/>
  <c r="AW71" i="10"/>
  <c r="AG77" i="10"/>
  <c r="AH77" i="10"/>
  <c r="K77" i="10"/>
  <c r="AI77" i="10"/>
  <c r="AG79" i="10"/>
  <c r="AH79" i="10"/>
  <c r="B80" i="10"/>
  <c r="Y86" i="10"/>
  <c r="AG95" i="10"/>
  <c r="AH95" i="10"/>
  <c r="B95" i="10"/>
  <c r="R95" i="10"/>
  <c r="AK95" i="10"/>
  <c r="AJ99" i="10"/>
  <c r="AG99" i="10"/>
  <c r="AH99" i="10"/>
  <c r="E99" i="10"/>
  <c r="AI99" i="10"/>
  <c r="D106" i="10"/>
  <c r="V106" i="10"/>
  <c r="AH102" i="10"/>
  <c r="AH94" i="10"/>
  <c r="AH86" i="10"/>
  <c r="AH78" i="10"/>
  <c r="AG58" i="10"/>
  <c r="AH46" i="10"/>
  <c r="AG32" i="10"/>
  <c r="AG84" i="11"/>
  <c r="AK84" i="11"/>
  <c r="AH84" i="11"/>
  <c r="F83" i="11"/>
  <c r="T83" i="11"/>
  <c r="C84" i="11"/>
  <c r="BO84" i="1" s="1"/>
  <c r="S83" i="11"/>
  <c r="AB84" i="11"/>
  <c r="Q84" i="11" s="1"/>
  <c r="P83" i="11"/>
  <c r="BT83" i="1" s="1"/>
  <c r="AS84" i="11"/>
  <c r="AR84" i="11"/>
  <c r="AM84" i="11" s="1"/>
  <c r="M83" i="11"/>
  <c r="AJ84" i="11"/>
  <c r="AJ56" i="10"/>
  <c r="AH56" i="10"/>
  <c r="K86" i="10"/>
  <c r="AJ86" i="10"/>
  <c r="AG50" i="11"/>
  <c r="L50" i="11"/>
  <c r="S49" i="11"/>
  <c r="F49" i="11"/>
  <c r="AS50" i="11"/>
  <c r="R49" i="11"/>
  <c r="AR50" i="11"/>
  <c r="AM50" i="11" s="1"/>
  <c r="P49" i="11"/>
  <c r="BT49" i="1" s="1"/>
  <c r="AB50" i="11"/>
  <c r="Q50" i="11" s="1"/>
  <c r="C50" i="11"/>
  <c r="BO50" i="1" s="1"/>
  <c r="Y50" i="11"/>
  <c r="B50" i="11"/>
  <c r="M49" i="11"/>
  <c r="AJ50" i="11"/>
  <c r="AI50" i="11"/>
  <c r="M35" i="7"/>
  <c r="AI33" i="9"/>
  <c r="L43" i="9"/>
  <c r="O49" i="9"/>
  <c r="O50" i="9"/>
  <c r="AH66" i="9"/>
  <c r="O71" i="9"/>
  <c r="P75" i="9"/>
  <c r="AR75" i="1" s="1"/>
  <c r="AG77" i="9"/>
  <c r="AG81" i="9"/>
  <c r="S93" i="9"/>
  <c r="O95" i="9"/>
  <c r="D97" i="9"/>
  <c r="D61" i="9"/>
  <c r="Y10" i="10"/>
  <c r="AW20" i="10"/>
  <c r="AX32" i="10"/>
  <c r="B31" i="10"/>
  <c r="AZ31" i="10"/>
  <c r="O32" i="10"/>
  <c r="E34" i="10"/>
  <c r="AI34" i="10"/>
  <c r="AV35" i="10"/>
  <c r="V38" i="10"/>
  <c r="AS38" i="10"/>
  <c r="O39" i="10"/>
  <c r="AX45" i="10"/>
  <c r="M43" i="10"/>
  <c r="K44" i="10"/>
  <c r="AS44" i="10"/>
  <c r="J45" i="10" s="1"/>
  <c r="BG45" i="1" s="1"/>
  <c r="V45" i="10"/>
  <c r="C50" i="10"/>
  <c r="BF50" i="1" s="1"/>
  <c r="AR57" i="10"/>
  <c r="AL57" i="10" s="1"/>
  <c r="AG57" i="10"/>
  <c r="AH57" i="10"/>
  <c r="M62" i="10"/>
  <c r="L63" i="10"/>
  <c r="V63" i="10"/>
  <c r="AH68" i="10"/>
  <c r="L68" i="10"/>
  <c r="AX76" i="10"/>
  <c r="K76" i="10"/>
  <c r="L77" i="10"/>
  <c r="AK77" i="10"/>
  <c r="M79" i="10"/>
  <c r="C80" i="10"/>
  <c r="BF80" i="1" s="1"/>
  <c r="O80" i="10"/>
  <c r="C81" i="10"/>
  <c r="BF81" i="1" s="1"/>
  <c r="T81" i="10"/>
  <c r="AS81" i="10"/>
  <c r="E86" i="10"/>
  <c r="AB86" i="10"/>
  <c r="Q86" i="10" s="1"/>
  <c r="E95" i="10"/>
  <c r="S95" i="10"/>
  <c r="AK99" i="10"/>
  <c r="AV104" i="10"/>
  <c r="S103" i="10"/>
  <c r="AG102" i="10"/>
  <c r="AG86" i="10"/>
  <c r="AH66" i="10"/>
  <c r="AG56" i="10"/>
  <c r="AH30" i="10"/>
  <c r="O50" i="11"/>
  <c r="AS62" i="7"/>
  <c r="S97" i="7"/>
  <c r="M79" i="8"/>
  <c r="F96" i="8"/>
  <c r="AK99" i="8"/>
  <c r="P101" i="8"/>
  <c r="AI101" i="1" s="1"/>
  <c r="AI103" i="8"/>
  <c r="F32" i="9"/>
  <c r="T46" i="9"/>
  <c r="M48" i="9"/>
  <c r="P49" i="9"/>
  <c r="AR49" i="1" s="1"/>
  <c r="O70" i="9"/>
  <c r="Y71" i="9"/>
  <c r="S95" i="9"/>
  <c r="AK103" i="9"/>
  <c r="D93" i="9"/>
  <c r="D57" i="9"/>
  <c r="AW10" i="10"/>
  <c r="AW17" i="10"/>
  <c r="AX29" i="10"/>
  <c r="AX31" i="10"/>
  <c r="AX33" i="10"/>
  <c r="C30" i="10"/>
  <c r="BF30" i="1" s="1"/>
  <c r="C31" i="10"/>
  <c r="BF31" i="1" s="1"/>
  <c r="M33" i="10"/>
  <c r="AV33" i="10"/>
  <c r="AR35" i="10"/>
  <c r="AM35" i="10" s="1"/>
  <c r="AG35" i="10"/>
  <c r="AH35" i="10"/>
  <c r="AR34" i="10"/>
  <c r="AN34" i="10" s="1"/>
  <c r="D36" i="10"/>
  <c r="AH36" i="10"/>
  <c r="D38" i="10"/>
  <c r="Y38" i="10"/>
  <c r="Y39" i="10"/>
  <c r="AG43" i="10"/>
  <c r="AH43" i="10"/>
  <c r="O44" i="10"/>
  <c r="AZ47" i="10"/>
  <c r="Y45" i="10"/>
  <c r="AY54" i="10"/>
  <c r="AG51" i="10"/>
  <c r="AH51" i="10"/>
  <c r="AX58" i="10"/>
  <c r="R53" i="10"/>
  <c r="AG55" i="10"/>
  <c r="AH55" i="10"/>
  <c r="F55" i="10"/>
  <c r="AR55" i="10"/>
  <c r="AO55" i="10" s="1"/>
  <c r="K56" i="10"/>
  <c r="AW56" i="10"/>
  <c r="AK59" i="10"/>
  <c r="AG59" i="10"/>
  <c r="AH59" i="10"/>
  <c r="Y59" i="10"/>
  <c r="AZ64" i="10"/>
  <c r="AZ62" i="10"/>
  <c r="C65" i="10"/>
  <c r="BF65" i="1" s="1"/>
  <c r="AG67" i="10"/>
  <c r="AH67" i="10"/>
  <c r="K67" i="10"/>
  <c r="AW75" i="10"/>
  <c r="P72" i="10"/>
  <c r="BK72" i="1" s="1"/>
  <c r="B73" i="10"/>
  <c r="AG75" i="10"/>
  <c r="AH75" i="10"/>
  <c r="D75" i="10"/>
  <c r="AI75" i="10"/>
  <c r="L76" i="10"/>
  <c r="AR77" i="10"/>
  <c r="AL77" i="10" s="1"/>
  <c r="E80" i="10"/>
  <c r="P80" i="10"/>
  <c r="BK80" i="1" s="1"/>
  <c r="E81" i="10"/>
  <c r="Y81" i="10"/>
  <c r="AB82" i="10"/>
  <c r="Q82" i="10" s="1"/>
  <c r="B85" i="10"/>
  <c r="AG85" i="10"/>
  <c r="AH85" i="10"/>
  <c r="F85" i="10"/>
  <c r="AG87" i="10"/>
  <c r="AH87" i="10"/>
  <c r="T87" i="10"/>
  <c r="AG89" i="10"/>
  <c r="AH89" i="10"/>
  <c r="AR88" i="10"/>
  <c r="AM88" i="10" s="1"/>
  <c r="AB90" i="10"/>
  <c r="Q90" i="10" s="1"/>
  <c r="T91" i="10"/>
  <c r="AS92" i="10"/>
  <c r="M94" i="10"/>
  <c r="F95" i="10"/>
  <c r="T96" i="10"/>
  <c r="E97" i="10"/>
  <c r="AK97" i="10"/>
  <c r="P98" i="10"/>
  <c r="BK98" i="1" s="1"/>
  <c r="K99" i="10"/>
  <c r="AS99" i="10"/>
  <c r="AY108" i="10"/>
  <c r="AV108" i="10"/>
  <c r="AZ108" i="10"/>
  <c r="R104" i="10"/>
  <c r="C105" i="10"/>
  <c r="BF105" i="1" s="1"/>
  <c r="AI105" i="10"/>
  <c r="AJ107" i="10"/>
  <c r="AG107" i="10"/>
  <c r="AH107" i="10"/>
  <c r="AK107" i="10"/>
  <c r="O107" i="10"/>
  <c r="AW109" i="10"/>
  <c r="AH100" i="10"/>
  <c r="AG76" i="10"/>
  <c r="AG66" i="10"/>
  <c r="AH54" i="10"/>
  <c r="AG44" i="10"/>
  <c r="AS61" i="11"/>
  <c r="J62" i="11" s="1"/>
  <c r="BP62" i="1" s="1"/>
  <c r="B61" i="11"/>
  <c r="F60" i="11"/>
  <c r="AR61" i="11"/>
  <c r="AL61" i="11" s="1"/>
  <c r="S60" i="11"/>
  <c r="AJ61" i="11"/>
  <c r="P60" i="11"/>
  <c r="BT60" i="1" s="1"/>
  <c r="AI61" i="11"/>
  <c r="L61" i="11"/>
  <c r="M60" i="11"/>
  <c r="AB61" i="11"/>
  <c r="Q61" i="11" s="1"/>
  <c r="AZ65" i="11"/>
  <c r="AH72" i="11"/>
  <c r="L72" i="11"/>
  <c r="F71" i="11"/>
  <c r="AG72" i="11"/>
  <c r="K72" i="11"/>
  <c r="T71" i="11"/>
  <c r="AS72" i="11"/>
  <c r="S71" i="11"/>
  <c r="AR72" i="11"/>
  <c r="AM72" i="11" s="1"/>
  <c r="C72" i="11"/>
  <c r="BO72" i="1" s="1"/>
  <c r="R71" i="11"/>
  <c r="Y72" i="11"/>
  <c r="B72" i="11"/>
  <c r="P71" i="11"/>
  <c r="BT71" i="1" s="1"/>
  <c r="AK72" i="11"/>
  <c r="AI84" i="11"/>
  <c r="AV20" i="11"/>
  <c r="AX30" i="11"/>
  <c r="L37" i="11"/>
  <c r="AS37" i="11"/>
  <c r="AK40" i="11"/>
  <c r="AZ41" i="11"/>
  <c r="B44" i="11"/>
  <c r="V44" i="11"/>
  <c r="AX44" i="11"/>
  <c r="B46" i="11"/>
  <c r="V48" i="11"/>
  <c r="AV49" i="11"/>
  <c r="S55" i="11"/>
  <c r="Y56" i="11"/>
  <c r="AR56" i="11"/>
  <c r="AO56" i="11" s="1"/>
  <c r="Y78" i="11"/>
  <c r="AR95" i="11"/>
  <c r="AM95" i="11" s="1"/>
  <c r="B95" i="11"/>
  <c r="AJ95" i="11"/>
  <c r="S94" i="11"/>
  <c r="AZ108" i="11"/>
  <c r="M109" i="10"/>
  <c r="X113" i="10" s="1"/>
  <c r="AJ109" i="10"/>
  <c r="AH109" i="10"/>
  <c r="AW28" i="11"/>
  <c r="R29" i="11"/>
  <c r="AR30" i="11"/>
  <c r="AM30" i="11" s="1"/>
  <c r="AR34" i="11"/>
  <c r="AO34" i="11" s="1"/>
  <c r="AX43" i="11"/>
  <c r="AZ43" i="11"/>
  <c r="AJ39" i="11"/>
  <c r="AR40" i="11"/>
  <c r="AM40" i="11" s="1"/>
  <c r="AB41" i="11"/>
  <c r="Q41" i="11" s="1"/>
  <c r="L43" i="11"/>
  <c r="AI43" i="11"/>
  <c r="C44" i="11"/>
  <c r="BO44" i="1" s="1"/>
  <c r="AH45" i="11"/>
  <c r="Y48" i="11"/>
  <c r="AX48" i="11"/>
  <c r="AX58" i="11"/>
  <c r="S54" i="11"/>
  <c r="T55" i="11"/>
  <c r="B56" i="11"/>
  <c r="AS56" i="11"/>
  <c r="F59" i="11"/>
  <c r="S59" i="11"/>
  <c r="L60" i="11"/>
  <c r="AR60" i="11"/>
  <c r="AM60" i="11" s="1"/>
  <c r="S62" i="11"/>
  <c r="P63" i="11"/>
  <c r="BT63" i="1" s="1"/>
  <c r="B64" i="11"/>
  <c r="O64" i="11"/>
  <c r="AI64" i="11"/>
  <c r="R65" i="11"/>
  <c r="K66" i="11"/>
  <c r="AI66" i="11"/>
  <c r="AW72" i="11"/>
  <c r="O68" i="11"/>
  <c r="AI68" i="11"/>
  <c r="AJ69" i="11"/>
  <c r="K77" i="11"/>
  <c r="AB77" i="11"/>
  <c r="Q77" i="11" s="1"/>
  <c r="F78" i="11"/>
  <c r="AB78" i="11"/>
  <c r="Q78" i="11" s="1"/>
  <c r="AR78" i="11"/>
  <c r="AO78" i="11" s="1"/>
  <c r="V80" i="11"/>
  <c r="Y82" i="11"/>
  <c r="AB91" i="11"/>
  <c r="Q91" i="11" s="1"/>
  <c r="M108" i="10"/>
  <c r="X112" i="10" s="1"/>
  <c r="O109" i="10"/>
  <c r="AK109" i="10"/>
  <c r="AG109" i="10"/>
  <c r="AZ31" i="11"/>
  <c r="AZ35" i="11"/>
  <c r="F32" i="11"/>
  <c r="AB33" i="11"/>
  <c r="Q33" i="11" s="1"/>
  <c r="F36" i="11"/>
  <c r="R37" i="11"/>
  <c r="AR39" i="11"/>
  <c r="AM39" i="11" s="1"/>
  <c r="B42" i="11"/>
  <c r="P42" i="11"/>
  <c r="BT42" i="1" s="1"/>
  <c r="M43" i="11"/>
  <c r="AJ43" i="11"/>
  <c r="AH44" i="11"/>
  <c r="B45" i="11"/>
  <c r="AI45" i="11"/>
  <c r="L46" i="11"/>
  <c r="AB48" i="11"/>
  <c r="Q48" i="11" s="1"/>
  <c r="AW58" i="11"/>
  <c r="F55" i="11"/>
  <c r="C56" i="11"/>
  <c r="BO56" i="1" s="1"/>
  <c r="K58" i="11"/>
  <c r="T59" i="11"/>
  <c r="AS60" i="11"/>
  <c r="AK70" i="11"/>
  <c r="AY78" i="11"/>
  <c r="AS78" i="11"/>
  <c r="J79" i="11" s="1"/>
  <c r="BP79" i="1" s="1"/>
  <c r="L79" i="11"/>
  <c r="V79" i="11"/>
  <c r="AH82" i="11"/>
  <c r="AZ88" i="11"/>
  <c r="AR6" i="11"/>
  <c r="AR7" i="11" s="1"/>
  <c r="AR8" i="11" s="1"/>
  <c r="AR9" i="11" s="1"/>
  <c r="AX26" i="11"/>
  <c r="F30" i="11"/>
  <c r="AJ31" i="11"/>
  <c r="F34" i="11"/>
  <c r="AJ35" i="11"/>
  <c r="AB37" i="11"/>
  <c r="Q37" i="11" s="1"/>
  <c r="AW47" i="11"/>
  <c r="K44" i="11"/>
  <c r="AI44" i="11"/>
  <c r="C48" i="11"/>
  <c r="BO48" i="1" s="1"/>
  <c r="O48" i="11"/>
  <c r="AX74" i="11"/>
  <c r="M77" i="11"/>
  <c r="K78" i="11"/>
  <c r="AG78" i="11"/>
  <c r="AK82" i="11"/>
  <c r="AV88" i="11"/>
  <c r="AX90" i="11"/>
  <c r="Y91" i="11"/>
  <c r="AR91" i="11"/>
  <c r="AM91" i="11" s="1"/>
  <c r="AK91" i="11"/>
  <c r="AJ91" i="11"/>
  <c r="B91" i="11"/>
  <c r="M90" i="11"/>
  <c r="O91" i="11"/>
  <c r="AV18" i="11"/>
  <c r="AK31" i="11"/>
  <c r="AK35" i="11"/>
  <c r="AZ42" i="11"/>
  <c r="AK44" i="11"/>
  <c r="V46" i="11"/>
  <c r="AG56" i="11"/>
  <c r="AG58" i="11"/>
  <c r="AY76" i="11"/>
  <c r="O78" i="11"/>
  <c r="AH78" i="11"/>
  <c r="K87" i="11"/>
  <c r="AK87" i="11"/>
  <c r="R90" i="11"/>
  <c r="R108" i="10"/>
  <c r="E109" i="10"/>
  <c r="AY11" i="11"/>
  <c r="AZ21" i="11"/>
  <c r="M30" i="11"/>
  <c r="B31" i="11"/>
  <c r="AS31" i="11"/>
  <c r="P32" i="11"/>
  <c r="BT32" i="1" s="1"/>
  <c r="M34" i="11"/>
  <c r="B35" i="11"/>
  <c r="AS35" i="11"/>
  <c r="P36" i="11"/>
  <c r="BT36" i="1" s="1"/>
  <c r="B37" i="11"/>
  <c r="F38" i="11"/>
  <c r="AV39" i="11"/>
  <c r="S40" i="11"/>
  <c r="O41" i="11"/>
  <c r="Y43" i="11"/>
  <c r="M44" i="11"/>
  <c r="O45" i="11"/>
  <c r="AZ49" i="11"/>
  <c r="AJ48" i="11"/>
  <c r="V52" i="11"/>
  <c r="O55" i="11"/>
  <c r="AG55" i="11"/>
  <c r="K56" i="11"/>
  <c r="AH56" i="11"/>
  <c r="M57" i="11"/>
  <c r="AK58" i="11"/>
  <c r="AB59" i="11"/>
  <c r="Q59" i="11" s="1"/>
  <c r="AI60" i="11"/>
  <c r="P61" i="11"/>
  <c r="BT61" i="1" s="1"/>
  <c r="V63" i="11"/>
  <c r="AR63" i="11"/>
  <c r="AO63" i="11" s="1"/>
  <c r="AR64" i="11"/>
  <c r="AN64" i="11" s="1"/>
  <c r="AB66" i="11"/>
  <c r="Q66" i="11" s="1"/>
  <c r="AZ71" i="11"/>
  <c r="S67" i="11"/>
  <c r="P69" i="11"/>
  <c r="BT69" i="1" s="1"/>
  <c r="AJ71" i="11"/>
  <c r="R77" i="11"/>
  <c r="AI78" i="11"/>
  <c r="C79" i="11"/>
  <c r="BO79" i="1" s="1"/>
  <c r="O79" i="11"/>
  <c r="AI80" i="11"/>
  <c r="S81" i="11"/>
  <c r="Y88" i="11"/>
  <c r="B88" i="11"/>
  <c r="AK88" i="11"/>
  <c r="O88" i="11"/>
  <c r="AI88" i="11"/>
  <c r="AH88" i="11"/>
  <c r="L88" i="11"/>
  <c r="F87" i="11"/>
  <c r="AW10" i="11"/>
  <c r="AX32" i="11"/>
  <c r="AX36" i="11"/>
  <c r="V32" i="11"/>
  <c r="K33" i="11"/>
  <c r="V36" i="11"/>
  <c r="M39" i="11"/>
  <c r="AZ46" i="11"/>
  <c r="K42" i="11"/>
  <c r="AH42" i="11"/>
  <c r="B43" i="11"/>
  <c r="AB43" i="11"/>
  <c r="Q43" i="11" s="1"/>
  <c r="AV43" i="11"/>
  <c r="T45" i="11"/>
  <c r="P47" i="11"/>
  <c r="BT47" i="1" s="1"/>
  <c r="AK48" i="11"/>
  <c r="M54" i="11"/>
  <c r="P55" i="11"/>
  <c r="BT55" i="1" s="1"/>
  <c r="AK55" i="11"/>
  <c r="L56" i="11"/>
  <c r="AI56" i="11"/>
  <c r="T57" i="11"/>
  <c r="O59" i="11"/>
  <c r="AH59" i="11"/>
  <c r="AK60" i="11"/>
  <c r="R61" i="11"/>
  <c r="K62" i="11"/>
  <c r="AG62" i="11"/>
  <c r="K64" i="11"/>
  <c r="AS64" i="11"/>
  <c r="M65" i="11"/>
  <c r="C66" i="11"/>
  <c r="BO66" i="1" s="1"/>
  <c r="T67" i="11"/>
  <c r="K68" i="11"/>
  <c r="AR68" i="11"/>
  <c r="V69" i="11"/>
  <c r="K70" i="11"/>
  <c r="M76" i="11"/>
  <c r="S77" i="11"/>
  <c r="AW80" i="11"/>
  <c r="R78" i="11"/>
  <c r="AJ78" i="11"/>
  <c r="P79" i="11"/>
  <c r="BT79" i="1" s="1"/>
  <c r="L80" i="11"/>
  <c r="V81" i="11"/>
  <c r="K82" i="11"/>
  <c r="AS85" i="11"/>
  <c r="AI89" i="11"/>
  <c r="AJ89" i="11"/>
  <c r="V89" i="11"/>
  <c r="M88" i="11"/>
  <c r="AR88" i="11"/>
  <c r="L91" i="11"/>
  <c r="R89" i="11"/>
  <c r="K90" i="11"/>
  <c r="C92" i="11"/>
  <c r="BO92" i="1" s="1"/>
  <c r="S92" i="11"/>
  <c r="AK92" i="11"/>
  <c r="F93" i="11"/>
  <c r="AI93" i="11"/>
  <c r="K94" i="11"/>
  <c r="F95" i="11"/>
  <c r="K96" i="11"/>
  <c r="AI96" i="11"/>
  <c r="P97" i="11"/>
  <c r="BT97" i="1" s="1"/>
  <c r="AI98" i="11"/>
  <c r="C99" i="11"/>
  <c r="BO99" i="1" s="1"/>
  <c r="M100" i="11"/>
  <c r="AB100" i="11"/>
  <c r="Q100" i="11" s="1"/>
  <c r="B101" i="11"/>
  <c r="O101" i="11"/>
  <c r="L102" i="11"/>
  <c r="B103" i="11"/>
  <c r="S107" i="11"/>
  <c r="L109" i="11"/>
  <c r="AB109" i="11"/>
  <c r="Q109" i="11" s="1"/>
  <c r="AK109" i="11"/>
  <c r="AX93" i="11"/>
  <c r="P91" i="11"/>
  <c r="BT91" i="1" s="1"/>
  <c r="Y92" i="11"/>
  <c r="AJ93" i="11"/>
  <c r="O96" i="11"/>
  <c r="AK96" i="11"/>
  <c r="S97" i="11"/>
  <c r="L98" i="11"/>
  <c r="AK98" i="11"/>
  <c r="F99" i="11"/>
  <c r="AR99" i="11"/>
  <c r="AN99" i="11" s="1"/>
  <c r="C101" i="11"/>
  <c r="BO101" i="1" s="1"/>
  <c r="P101" i="11"/>
  <c r="BT101" i="1" s="1"/>
  <c r="M102" i="11"/>
  <c r="C103" i="11"/>
  <c r="BO103" i="1" s="1"/>
  <c r="Y103" i="11"/>
  <c r="L104" i="11"/>
  <c r="P108" i="11"/>
  <c r="BT108" i="1" s="1"/>
  <c r="M109" i="11"/>
  <c r="X113" i="11" s="1"/>
  <c r="F89" i="11"/>
  <c r="AI90" i="11"/>
  <c r="R91" i="11"/>
  <c r="AS93" i="11"/>
  <c r="AV98" i="11"/>
  <c r="AZ102" i="11"/>
  <c r="P100" i="11"/>
  <c r="BT100" i="1" s="1"/>
  <c r="AH100" i="11"/>
  <c r="R101" i="11"/>
  <c r="AG101" i="11"/>
  <c r="B102" i="11"/>
  <c r="O102" i="11"/>
  <c r="AG102" i="11"/>
  <c r="T104" i="11"/>
  <c r="S106" i="11"/>
  <c r="AK107" i="11"/>
  <c r="R108" i="11"/>
  <c r="B109" i="11"/>
  <c r="O109" i="11"/>
  <c r="AR109" i="11"/>
  <c r="AO109" i="11" s="1"/>
  <c r="AZ91" i="11"/>
  <c r="O90" i="11"/>
  <c r="AJ90" i="11"/>
  <c r="S91" i="11"/>
  <c r="AR92" i="11"/>
  <c r="V96" i="11"/>
  <c r="AX103" i="11"/>
  <c r="M99" i="11"/>
  <c r="R100" i="11"/>
  <c r="F101" i="11"/>
  <c r="S101" i="11"/>
  <c r="AH101" i="11"/>
  <c r="C102" i="11"/>
  <c r="BO102" i="1" s="1"/>
  <c r="P102" i="11"/>
  <c r="BT102" i="1" s="1"/>
  <c r="AH102" i="11"/>
  <c r="AB104" i="11"/>
  <c r="Q104" i="11" s="1"/>
  <c r="AI105" i="11"/>
  <c r="T106" i="11"/>
  <c r="S108" i="11"/>
  <c r="C109" i="11"/>
  <c r="BO109" i="1" s="1"/>
  <c r="P109" i="11"/>
  <c r="BT109" i="1" s="1"/>
  <c r="DC109" i="16" s="1"/>
  <c r="AS109" i="11"/>
  <c r="K92" i="11"/>
  <c r="AS92" i="11"/>
  <c r="V98" i="11"/>
  <c r="AR98" i="11"/>
  <c r="AM98" i="11" s="1"/>
  <c r="S100" i="11"/>
  <c r="T101" i="11"/>
  <c r="AJ101" i="11"/>
  <c r="R102" i="11"/>
  <c r="AJ102" i="11"/>
  <c r="L103" i="11"/>
  <c r="AG103" i="11"/>
  <c r="T108" i="11"/>
  <c r="AG109" i="11"/>
  <c r="L92" i="11"/>
  <c r="AG92" i="11"/>
  <c r="F97" i="11"/>
  <c r="AS98" i="11"/>
  <c r="F100" i="11"/>
  <c r="T100" i="11"/>
  <c r="K101" i="11"/>
  <c r="Y101" i="11"/>
  <c r="AK101" i="11"/>
  <c r="F102" i="11"/>
  <c r="T102" i="11"/>
  <c r="AR102" i="11"/>
  <c r="AO102" i="11" s="1"/>
  <c r="AV108" i="11"/>
  <c r="F108" i="11"/>
  <c r="AH108" i="11"/>
  <c r="AH109" i="11"/>
  <c r="B98" i="11"/>
  <c r="L101" i="11"/>
  <c r="AB101" i="11"/>
  <c r="Q101" i="11" s="1"/>
  <c r="Y102" i="11"/>
  <c r="AX106" i="11"/>
  <c r="O103" i="11"/>
  <c r="AR108" i="11"/>
  <c r="AM108" i="11" s="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X17" i="11"/>
  <c r="AZ16" i="11"/>
  <c r="AV21" i="11"/>
  <c r="AX23" i="11"/>
  <c r="AZ22" i="11"/>
  <c r="AX22" i="11"/>
  <c r="AW42" i="11"/>
  <c r="AW41" i="11"/>
  <c r="AV23" i="11"/>
  <c r="AV17" i="11"/>
  <c r="AI17" i="11" s="1"/>
  <c r="AS17" i="11" s="1"/>
  <c r="AX21" i="11"/>
  <c r="AZ20" i="11"/>
  <c r="AW21" i="11"/>
  <c r="AY22" i="11"/>
  <c r="AW22" i="11"/>
  <c r="AX18" i="11"/>
  <c r="AZ19" i="11"/>
  <c r="AY31" i="11"/>
  <c r="AY30" i="11"/>
  <c r="AW30" i="11"/>
  <c r="AW29" i="11"/>
  <c r="AU15" i="11"/>
  <c r="AY35" i="11"/>
  <c r="AY34" i="11"/>
  <c r="AW31" i="11"/>
  <c r="AW34" i="11"/>
  <c r="AW33" i="11"/>
  <c r="AY32" i="11"/>
  <c r="AU13" i="11"/>
  <c r="AV16" i="11"/>
  <c r="AY43" i="11"/>
  <c r="Y10" i="11"/>
  <c r="AK10" i="11"/>
  <c r="AZ17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S29" i="11"/>
  <c r="AV29" i="11"/>
  <c r="AJ29" i="11" s="1"/>
  <c r="C30" i="11"/>
  <c r="BO30" i="1" s="1"/>
  <c r="P30" i="11"/>
  <c r="BT30" i="1" s="1"/>
  <c r="L31" i="11"/>
  <c r="AB31" i="11"/>
  <c r="Q31" i="11" s="1"/>
  <c r="AR33" i="11"/>
  <c r="AH33" i="11"/>
  <c r="T32" i="11"/>
  <c r="AG33" i="11"/>
  <c r="Y33" i="11"/>
  <c r="O33" i="11"/>
  <c r="S32" i="11"/>
  <c r="V33" i="11"/>
  <c r="R32" i="11"/>
  <c r="Y32" i="11"/>
  <c r="C33" i="11"/>
  <c r="BO33" i="1" s="1"/>
  <c r="S33" i="11"/>
  <c r="AI33" i="11"/>
  <c r="AV33" i="11"/>
  <c r="C34" i="11"/>
  <c r="BO34" i="1" s="1"/>
  <c r="P34" i="11"/>
  <c r="BT34" i="1" s="1"/>
  <c r="L35" i="11"/>
  <c r="AB35" i="11"/>
  <c r="Q35" i="11" s="1"/>
  <c r="AR37" i="11"/>
  <c r="AH37" i="11"/>
  <c r="T36" i="11"/>
  <c r="AG37" i="11"/>
  <c r="Y37" i="11"/>
  <c r="O37" i="11"/>
  <c r="S36" i="11"/>
  <c r="V37" i="11"/>
  <c r="R36" i="11"/>
  <c r="Y36" i="11"/>
  <c r="C37" i="11"/>
  <c r="BO37" i="1" s="1"/>
  <c r="S37" i="11"/>
  <c r="AI37" i="11"/>
  <c r="AV37" i="11"/>
  <c r="AW45" i="11"/>
  <c r="T46" i="11"/>
  <c r="AY52" i="11"/>
  <c r="AW50" i="11"/>
  <c r="AY51" i="11"/>
  <c r="AW51" i="11"/>
  <c r="AX53" i="11"/>
  <c r="AZ52" i="11"/>
  <c r="AV52" i="11"/>
  <c r="Y51" i="11"/>
  <c r="AX51" i="11"/>
  <c r="AY63" i="11"/>
  <c r="AW63" i="11"/>
  <c r="AY64" i="11"/>
  <c r="AY62" i="11"/>
  <c r="AW62" i="11"/>
  <c r="AV28" i="11"/>
  <c r="AX29" i="11"/>
  <c r="AY28" i="11"/>
  <c r="L30" i="11"/>
  <c r="B30" i="11"/>
  <c r="P29" i="11"/>
  <c r="BT29" i="1" s="1"/>
  <c r="F29" i="11"/>
  <c r="AK30" i="11"/>
  <c r="K30" i="11"/>
  <c r="AJ30" i="11"/>
  <c r="AB30" i="11"/>
  <c r="Q30" i="11" s="1"/>
  <c r="T29" i="11"/>
  <c r="AG30" i="11"/>
  <c r="L34" i="11"/>
  <c r="B34" i="11"/>
  <c r="P33" i="11"/>
  <c r="BT33" i="1" s="1"/>
  <c r="F33" i="11"/>
  <c r="AK34" i="11"/>
  <c r="K34" i="11"/>
  <c r="AJ34" i="11"/>
  <c r="AB34" i="11"/>
  <c r="Q34" i="11" s="1"/>
  <c r="T33" i="11"/>
  <c r="AG34" i="11"/>
  <c r="V38" i="11"/>
  <c r="L38" i="11"/>
  <c r="B38" i="11"/>
  <c r="P37" i="11"/>
  <c r="BT37" i="1" s="1"/>
  <c r="F37" i="11"/>
  <c r="AK38" i="11"/>
  <c r="K38" i="11"/>
  <c r="AJ38" i="11"/>
  <c r="AB38" i="11"/>
  <c r="Q38" i="11" s="1"/>
  <c r="T37" i="11"/>
  <c r="AR38" i="11"/>
  <c r="AK57" i="11"/>
  <c r="K57" i="11"/>
  <c r="AG57" i="11"/>
  <c r="Y57" i="11"/>
  <c r="O57" i="11"/>
  <c r="R56" i="11"/>
  <c r="AR57" i="11"/>
  <c r="P56" i="11"/>
  <c r="BT56" i="1" s="1"/>
  <c r="AB57" i="11"/>
  <c r="Q57" i="11" s="1"/>
  <c r="C57" i="11"/>
  <c r="BO57" i="1" s="1"/>
  <c r="B57" i="11"/>
  <c r="M56" i="11"/>
  <c r="AI57" i="11"/>
  <c r="V57" i="11"/>
  <c r="L57" i="11"/>
  <c r="F56" i="11"/>
  <c r="AS57" i="11"/>
  <c r="AJ57" i="11"/>
  <c r="T56" i="11"/>
  <c r="AU11" i="11"/>
  <c r="AW13" i="11" s="1"/>
  <c r="AY25" i="11"/>
  <c r="AY27" i="11"/>
  <c r="AY29" i="11"/>
  <c r="AV32" i="11"/>
  <c r="AX33" i="11"/>
  <c r="AZ28" i="11"/>
  <c r="AH30" i="11"/>
  <c r="AV36" i="11"/>
  <c r="AX37" i="11"/>
  <c r="AZ32" i="11"/>
  <c r="AK33" i="11"/>
  <c r="AH34" i="11"/>
  <c r="AX41" i="11"/>
  <c r="AZ40" i="11"/>
  <c r="AZ39" i="11"/>
  <c r="AZ36" i="11"/>
  <c r="AK37" i="11"/>
  <c r="AK39" i="11"/>
  <c r="L39" i="11"/>
  <c r="B39" i="11"/>
  <c r="AB39" i="11"/>
  <c r="Q39" i="11" s="1"/>
  <c r="AI39" i="11"/>
  <c r="T38" i="11"/>
  <c r="AH39" i="11"/>
  <c r="Y39" i="11"/>
  <c r="O39" i="11"/>
  <c r="S38" i="11"/>
  <c r="AS39" i="11"/>
  <c r="AG39" i="11"/>
  <c r="V39" i="11"/>
  <c r="R38" i="11"/>
  <c r="AS38" i="11"/>
  <c r="C39" i="11"/>
  <c r="BO39" i="1" s="1"/>
  <c r="AX50" i="11"/>
  <c r="AJ46" i="11"/>
  <c r="AB46" i="11"/>
  <c r="Q46" i="11" s="1"/>
  <c r="AG46" i="11"/>
  <c r="Y46" i="11"/>
  <c r="O46" i="11"/>
  <c r="S45" i="11"/>
  <c r="AK46" i="11"/>
  <c r="M45" i="11"/>
  <c r="AH46" i="11"/>
  <c r="K46" i="11"/>
  <c r="AR46" i="11"/>
  <c r="R45" i="11"/>
  <c r="F45" i="11"/>
  <c r="C46" i="11"/>
  <c r="BO46" i="1" s="1"/>
  <c r="P45" i="11"/>
  <c r="BT45" i="1" s="1"/>
  <c r="AY60" i="11"/>
  <c r="AW26" i="11"/>
  <c r="AY33" i="11"/>
  <c r="V30" i="11"/>
  <c r="AI30" i="11"/>
  <c r="R31" i="11"/>
  <c r="AY37" i="11"/>
  <c r="O32" i="11"/>
  <c r="AR32" i="11"/>
  <c r="V34" i="11"/>
  <c r="AI34" i="11"/>
  <c r="R35" i="11"/>
  <c r="AY41" i="11"/>
  <c r="AW40" i="11"/>
  <c r="AW39" i="11"/>
  <c r="O36" i="11"/>
  <c r="AR36" i="11"/>
  <c r="AJ40" i="11"/>
  <c r="AB40" i="11"/>
  <c r="Q40" i="11" s="1"/>
  <c r="AG40" i="11"/>
  <c r="Y40" i="11"/>
  <c r="O40" i="11"/>
  <c r="T39" i="11"/>
  <c r="B40" i="11"/>
  <c r="R39" i="11"/>
  <c r="AI40" i="11"/>
  <c r="V40" i="11"/>
  <c r="L40" i="11"/>
  <c r="P39" i="11"/>
  <c r="BT39" i="1" s="1"/>
  <c r="F39" i="11"/>
  <c r="AH40" i="11"/>
  <c r="K40" i="11"/>
  <c r="AS40" i="11"/>
  <c r="AY45" i="11"/>
  <c r="AK51" i="11"/>
  <c r="K51" i="11"/>
  <c r="AJ51" i="11"/>
  <c r="AB51" i="11"/>
  <c r="Q51" i="11" s="1"/>
  <c r="AR51" i="11"/>
  <c r="AH51" i="11"/>
  <c r="S50" i="11"/>
  <c r="R50" i="11"/>
  <c r="F50" i="11"/>
  <c r="V51" i="11"/>
  <c r="P50" i="11"/>
  <c r="BT50" i="1" s="1"/>
  <c r="AG51" i="11"/>
  <c r="M50" i="11"/>
  <c r="C51" i="11"/>
  <c r="BO51" i="1" s="1"/>
  <c r="AS51" i="11"/>
  <c r="O51" i="11"/>
  <c r="B51" i="11"/>
  <c r="AG53" i="11"/>
  <c r="C53" i="11"/>
  <c r="BO53" i="1" s="1"/>
  <c r="P52" i="11"/>
  <c r="BT52" i="1" s="1"/>
  <c r="F52" i="11"/>
  <c r="L53" i="11"/>
  <c r="B53" i="11"/>
  <c r="AJ53" i="11"/>
  <c r="AB53" i="11"/>
  <c r="Q53" i="11" s="1"/>
  <c r="M52" i="11"/>
  <c r="AS53" i="11"/>
  <c r="Y53" i="11"/>
  <c r="AK53" i="11"/>
  <c r="S52" i="11"/>
  <c r="AH53" i="11"/>
  <c r="O53" i="11"/>
  <c r="AR31" i="11"/>
  <c r="AH31" i="11"/>
  <c r="T30" i="11"/>
  <c r="AG31" i="11"/>
  <c r="Y31" i="11"/>
  <c r="O31" i="11"/>
  <c r="S30" i="11"/>
  <c r="V31" i="11"/>
  <c r="R30" i="11"/>
  <c r="Y30" i="11"/>
  <c r="C31" i="11"/>
  <c r="BO31" i="1" s="1"/>
  <c r="S31" i="11"/>
  <c r="AI31" i="11"/>
  <c r="AV31" i="11"/>
  <c r="C32" i="11"/>
  <c r="BO32" i="1" s="1"/>
  <c r="AR35" i="11"/>
  <c r="AH35" i="11"/>
  <c r="T34" i="11"/>
  <c r="AG35" i="11"/>
  <c r="Y35" i="11"/>
  <c r="O35" i="11"/>
  <c r="S34" i="11"/>
  <c r="V35" i="11"/>
  <c r="R34" i="11"/>
  <c r="Y34" i="11"/>
  <c r="C35" i="11"/>
  <c r="BO35" i="1" s="1"/>
  <c r="S35" i="11"/>
  <c r="AI35" i="11"/>
  <c r="C36" i="11"/>
  <c r="BO36" i="1" s="1"/>
  <c r="O38" i="11"/>
  <c r="AG38" i="11"/>
  <c r="AY47" i="11"/>
  <c r="AV48" i="11"/>
  <c r="AX49" i="11"/>
  <c r="AX47" i="11"/>
  <c r="AV46" i="11"/>
  <c r="AV45" i="11"/>
  <c r="AV44" i="11"/>
  <c r="C47" i="11"/>
  <c r="BO47" i="1" s="1"/>
  <c r="AW53" i="11"/>
  <c r="AY54" i="11"/>
  <c r="L51" i="11"/>
  <c r="K53" i="11"/>
  <c r="AY59" i="11"/>
  <c r="AZ25" i="11"/>
  <c r="AZ27" i="11"/>
  <c r="AZ29" i="11"/>
  <c r="AZ33" i="11"/>
  <c r="M29" i="11"/>
  <c r="L32" i="11"/>
  <c r="B32" i="11"/>
  <c r="P31" i="11"/>
  <c r="BT31" i="1" s="1"/>
  <c r="F31" i="11"/>
  <c r="AK32" i="11"/>
  <c r="K32" i="11"/>
  <c r="AJ32" i="11"/>
  <c r="AB32" i="11"/>
  <c r="Q32" i="11" s="1"/>
  <c r="T31" i="11"/>
  <c r="AG32" i="11"/>
  <c r="AZ37" i="11"/>
  <c r="M33" i="11"/>
  <c r="L36" i="11"/>
  <c r="B36" i="11"/>
  <c r="P35" i="11"/>
  <c r="BT35" i="1" s="1"/>
  <c r="F35" i="11"/>
  <c r="AK36" i="11"/>
  <c r="K36" i="11"/>
  <c r="AJ36" i="11"/>
  <c r="AB36" i="11"/>
  <c r="Q36" i="11" s="1"/>
  <c r="T35" i="11"/>
  <c r="AG36" i="11"/>
  <c r="M37" i="11"/>
  <c r="AH38" i="11"/>
  <c r="AY48" i="11"/>
  <c r="AW44" i="11"/>
  <c r="AW43" i="11"/>
  <c r="AG47" i="11"/>
  <c r="Y47" i="11"/>
  <c r="O47" i="11"/>
  <c r="R46" i="11"/>
  <c r="L47" i="11"/>
  <c r="B47" i="11"/>
  <c r="AK47" i="11"/>
  <c r="M46" i="11"/>
  <c r="AI47" i="11"/>
  <c r="V47" i="11"/>
  <c r="K47" i="11"/>
  <c r="AS47" i="11"/>
  <c r="S46" i="11"/>
  <c r="F46" i="11"/>
  <c r="AR47" i="11"/>
  <c r="P46" i="11"/>
  <c r="BT46" i="1" s="1"/>
  <c r="AH47" i="11"/>
  <c r="S56" i="11"/>
  <c r="AV30" i="11"/>
  <c r="AX31" i="11"/>
  <c r="AV34" i="11"/>
  <c r="AX35" i="11"/>
  <c r="AZ30" i="11"/>
  <c r="AX39" i="11"/>
  <c r="AZ38" i="11"/>
  <c r="AX38" i="11"/>
  <c r="AV38" i="11"/>
  <c r="AZ34" i="11"/>
  <c r="AI38" i="11"/>
  <c r="AY56" i="11"/>
  <c r="AY58" i="11"/>
  <c r="AW57" i="11"/>
  <c r="AH57" i="11"/>
  <c r="V41" i="11"/>
  <c r="R40" i="11"/>
  <c r="AK41" i="11"/>
  <c r="K41" i="11"/>
  <c r="T40" i="11"/>
  <c r="F41" i="11"/>
  <c r="R41" i="11"/>
  <c r="AR41" i="11"/>
  <c r="F42" i="11"/>
  <c r="S42" i="11"/>
  <c r="C45" i="11"/>
  <c r="BO45" i="1" s="1"/>
  <c r="AB45" i="11"/>
  <c r="Q45" i="11" s="1"/>
  <c r="AX46" i="11"/>
  <c r="AX56" i="11"/>
  <c r="AV55" i="11"/>
  <c r="L52" i="11"/>
  <c r="AB52" i="11"/>
  <c r="Q52" i="11" s="1"/>
  <c r="AZ55" i="11"/>
  <c r="AV57" i="11"/>
  <c r="AZ60" i="11"/>
  <c r="AX61" i="11"/>
  <c r="AY40" i="11"/>
  <c r="AY42" i="11"/>
  <c r="AY44" i="11"/>
  <c r="AX45" i="11"/>
  <c r="AJ42" i="11"/>
  <c r="AB42" i="11"/>
  <c r="Q42" i="11" s="1"/>
  <c r="AG42" i="11"/>
  <c r="Y42" i="11"/>
  <c r="O42" i="11"/>
  <c r="S41" i="11"/>
  <c r="T41" i="11"/>
  <c r="AG41" i="11"/>
  <c r="AS41" i="11"/>
  <c r="V43" i="11"/>
  <c r="R42" i="11"/>
  <c r="AK43" i="11"/>
  <c r="K43" i="11"/>
  <c r="T42" i="11"/>
  <c r="AS42" i="11"/>
  <c r="F43" i="11"/>
  <c r="R43" i="11"/>
  <c r="AR43" i="11"/>
  <c r="F44" i="11"/>
  <c r="S44" i="11"/>
  <c r="AZ45" i="11"/>
  <c r="F47" i="11"/>
  <c r="R47" i="11"/>
  <c r="AV54" i="11"/>
  <c r="AZ54" i="11"/>
  <c r="AX55" i="11"/>
  <c r="AZ56" i="11"/>
  <c r="AS52" i="11"/>
  <c r="AZ68" i="11"/>
  <c r="AX69" i="11"/>
  <c r="AV65" i="11"/>
  <c r="AV68" i="11"/>
  <c r="AZ67" i="11"/>
  <c r="AX67" i="11"/>
  <c r="AV67" i="11"/>
  <c r="AX65" i="11"/>
  <c r="AY46" i="11"/>
  <c r="AV47" i="11"/>
  <c r="AJ44" i="11"/>
  <c r="AB44" i="11"/>
  <c r="Q44" i="11" s="1"/>
  <c r="AG44" i="11"/>
  <c r="Y44" i="11"/>
  <c r="O44" i="11"/>
  <c r="S43" i="11"/>
  <c r="T43" i="11"/>
  <c r="V45" i="11"/>
  <c r="R44" i="11"/>
  <c r="AK45" i="11"/>
  <c r="K45" i="11"/>
  <c r="T44" i="11"/>
  <c r="AS44" i="11"/>
  <c r="AR45" i="11"/>
  <c r="L48" i="11"/>
  <c r="B48" i="11"/>
  <c r="AS48" i="11"/>
  <c r="AI48" i="11"/>
  <c r="T47" i="11"/>
  <c r="S47" i="11"/>
  <c r="AG48" i="11"/>
  <c r="AX54" i="11"/>
  <c r="AV53" i="11"/>
  <c r="AY55" i="11"/>
  <c r="AW54" i="11"/>
  <c r="AV50" i="11"/>
  <c r="T51" i="11"/>
  <c r="AZ57" i="11"/>
  <c r="P53" i="11"/>
  <c r="BT53" i="1" s="1"/>
  <c r="AH54" i="11"/>
  <c r="AY69" i="11"/>
  <c r="AW68" i="11"/>
  <c r="AX78" i="11"/>
  <c r="AZ77" i="11"/>
  <c r="AV77" i="11"/>
  <c r="AZ75" i="11"/>
  <c r="AV74" i="11"/>
  <c r="AZ80" i="11"/>
  <c r="AX81" i="11"/>
  <c r="AX80" i="11"/>
  <c r="AV80" i="11"/>
  <c r="AZ79" i="11"/>
  <c r="AV41" i="11"/>
  <c r="AV42" i="11"/>
  <c r="AZ51" i="11"/>
  <c r="AY53" i="11"/>
  <c r="AW52" i="11"/>
  <c r="AW48" i="11"/>
  <c r="AZ50" i="11"/>
  <c r="AR52" i="11"/>
  <c r="AH52" i="11"/>
  <c r="S51" i="11"/>
  <c r="AG52" i="11"/>
  <c r="Y52" i="11"/>
  <c r="O52" i="11"/>
  <c r="R51" i="11"/>
  <c r="C52" i="11"/>
  <c r="BO52" i="1" s="1"/>
  <c r="P51" i="11"/>
  <c r="BT51" i="1" s="1"/>
  <c r="F51" i="11"/>
  <c r="AI52" i="11"/>
  <c r="S53" i="11"/>
  <c r="AR58" i="11"/>
  <c r="AH58" i="11"/>
  <c r="S57" i="11"/>
  <c r="L58" i="11"/>
  <c r="B58" i="11"/>
  <c r="AS58" i="11"/>
  <c r="R57" i="11"/>
  <c r="F57" i="11"/>
  <c r="P57" i="11"/>
  <c r="BT57" i="1" s="1"/>
  <c r="AB58" i="11"/>
  <c r="Q58" i="11" s="1"/>
  <c r="O58" i="11"/>
  <c r="C58" i="11"/>
  <c r="BO58" i="1" s="1"/>
  <c r="AJ58" i="11"/>
  <c r="Y58" i="11"/>
  <c r="AI58" i="11"/>
  <c r="C67" i="11"/>
  <c r="BO67" i="1" s="1"/>
  <c r="P66" i="11"/>
  <c r="BT66" i="1" s="1"/>
  <c r="F66" i="11"/>
  <c r="AK67" i="11"/>
  <c r="K67" i="11"/>
  <c r="AS67" i="11"/>
  <c r="AI67" i="11"/>
  <c r="T66" i="11"/>
  <c r="AR67" i="11"/>
  <c r="R66" i="11"/>
  <c r="AB67" i="11"/>
  <c r="Q67" i="11" s="1"/>
  <c r="O67" i="11"/>
  <c r="B67" i="11"/>
  <c r="Y67" i="11"/>
  <c r="L67" i="11"/>
  <c r="M66" i="11"/>
  <c r="AJ67" i="11"/>
  <c r="V67" i="11"/>
  <c r="AH67" i="11"/>
  <c r="AY65" i="11"/>
  <c r="AW64" i="11"/>
  <c r="AX42" i="11"/>
  <c r="AR54" i="11"/>
  <c r="L54" i="11"/>
  <c r="B54" i="11"/>
  <c r="AK54" i="11"/>
  <c r="K54" i="11"/>
  <c r="AJ54" i="11"/>
  <c r="AB54" i="11"/>
  <c r="Q54" i="11" s="1"/>
  <c r="M53" i="11"/>
  <c r="AI54" i="11"/>
  <c r="T53" i="11"/>
  <c r="AG54" i="11"/>
  <c r="Y54" i="11"/>
  <c r="O54" i="11"/>
  <c r="R53" i="11"/>
  <c r="V54" i="11"/>
  <c r="AV62" i="11"/>
  <c r="AZ62" i="11"/>
  <c r="AV61" i="11"/>
  <c r="AX62" i="11"/>
  <c r="AZ61" i="11"/>
  <c r="AX64" i="11"/>
  <c r="AZ63" i="11"/>
  <c r="AV63" i="11"/>
  <c r="AV59" i="11"/>
  <c r="V49" i="11"/>
  <c r="K50" i="11"/>
  <c r="AK50" i="11"/>
  <c r="AW55" i="11"/>
  <c r="AZ58" i="11"/>
  <c r="AV58" i="11"/>
  <c r="M58" i="11"/>
  <c r="B59" i="11"/>
  <c r="AK59" i="11"/>
  <c r="AX59" i="11"/>
  <c r="AS63" i="11"/>
  <c r="AI63" i="11"/>
  <c r="T62" i="11"/>
  <c r="AG63" i="11"/>
  <c r="Y63" i="11"/>
  <c r="O63" i="11"/>
  <c r="R62" i="11"/>
  <c r="C63" i="11"/>
  <c r="BO63" i="1" s="1"/>
  <c r="P62" i="11"/>
  <c r="BT62" i="1" s="1"/>
  <c r="F62" i="11"/>
  <c r="V62" i="11"/>
  <c r="AH63" i="11"/>
  <c r="P64" i="11"/>
  <c r="BT64" i="1" s="1"/>
  <c r="S68" i="11"/>
  <c r="AB69" i="11"/>
  <c r="Q69" i="11" s="1"/>
  <c r="M70" i="11"/>
  <c r="V71" i="11"/>
  <c r="AK71" i="11"/>
  <c r="F72" i="11"/>
  <c r="S72" i="11"/>
  <c r="AJ74" i="11"/>
  <c r="AB74" i="11"/>
  <c r="Q74" i="11" s="1"/>
  <c r="AS74" i="11"/>
  <c r="AI74" i="11"/>
  <c r="T73" i="11"/>
  <c r="AR74" i="11"/>
  <c r="AH74" i="11"/>
  <c r="S73" i="11"/>
  <c r="O74" i="11"/>
  <c r="C74" i="11"/>
  <c r="BO74" i="1" s="1"/>
  <c r="R73" i="11"/>
  <c r="F73" i="11"/>
  <c r="Y74" i="11"/>
  <c r="P73" i="11"/>
  <c r="BT73" i="1" s="1"/>
  <c r="AK74" i="11"/>
  <c r="K74" i="11"/>
  <c r="AX73" i="11"/>
  <c r="L74" i="11"/>
  <c r="P75" i="11"/>
  <c r="BT75" i="1" s="1"/>
  <c r="AY81" i="11"/>
  <c r="AG76" i="11"/>
  <c r="AJ83" i="11"/>
  <c r="AB83" i="11"/>
  <c r="Q83" i="11" s="1"/>
  <c r="M82" i="11"/>
  <c r="AS83" i="11"/>
  <c r="AI83" i="11"/>
  <c r="T82" i="11"/>
  <c r="AG83" i="11"/>
  <c r="Y83" i="11"/>
  <c r="O83" i="11"/>
  <c r="R82" i="11"/>
  <c r="F82" i="11"/>
  <c r="AR83" i="11"/>
  <c r="B83" i="11"/>
  <c r="P82" i="11"/>
  <c r="BT82" i="1" s="1"/>
  <c r="L83" i="11"/>
  <c r="C83" i="11"/>
  <c r="BO83" i="1" s="1"/>
  <c r="AK83" i="11"/>
  <c r="K71" i="11"/>
  <c r="L73" i="11"/>
  <c r="B73" i="11"/>
  <c r="AK73" i="11"/>
  <c r="K73" i="11"/>
  <c r="AH73" i="11"/>
  <c r="AS73" i="11"/>
  <c r="T72" i="11"/>
  <c r="R72" i="11"/>
  <c r="AV72" i="11"/>
  <c r="AG73" i="11"/>
  <c r="AS55" i="11"/>
  <c r="AI55" i="11"/>
  <c r="C55" i="11"/>
  <c r="BO55" i="1" s="1"/>
  <c r="AX60" i="11"/>
  <c r="K55" i="11"/>
  <c r="V55" i="11"/>
  <c r="AH55" i="11"/>
  <c r="AY61" i="11"/>
  <c r="AV56" i="11"/>
  <c r="AZ59" i="11"/>
  <c r="L62" i="11"/>
  <c r="B62" i="11"/>
  <c r="AJ62" i="11"/>
  <c r="AB62" i="11"/>
  <c r="Q62" i="11" s="1"/>
  <c r="AR62" i="11"/>
  <c r="AH62" i="11"/>
  <c r="S61" i="11"/>
  <c r="T61" i="11"/>
  <c r="AG69" i="11"/>
  <c r="Y69" i="11"/>
  <c r="O69" i="11"/>
  <c r="R68" i="11"/>
  <c r="C69" i="11"/>
  <c r="BO69" i="1" s="1"/>
  <c r="P68" i="11"/>
  <c r="BT68" i="1" s="1"/>
  <c r="F68" i="11"/>
  <c r="AK69" i="11"/>
  <c r="K69" i="11"/>
  <c r="AW73" i="11"/>
  <c r="AY74" i="11"/>
  <c r="B69" i="11"/>
  <c r="AX75" i="11"/>
  <c r="AZ74" i="11"/>
  <c r="O70" i="11"/>
  <c r="AS70" i="11"/>
  <c r="L71" i="11"/>
  <c r="AB71" i="11"/>
  <c r="Q71" i="11" s="1"/>
  <c r="AZ72" i="11"/>
  <c r="AI73" i="11"/>
  <c r="AZ73" i="11"/>
  <c r="R75" i="11"/>
  <c r="AX84" i="11"/>
  <c r="AZ83" i="11"/>
  <c r="AV83" i="11"/>
  <c r="AW87" i="11"/>
  <c r="AY88" i="11"/>
  <c r="AW84" i="11"/>
  <c r="T48" i="11"/>
  <c r="AI49" i="11"/>
  <c r="V50" i="11"/>
  <c r="AY57" i="11"/>
  <c r="R54" i="11"/>
  <c r="AW59" i="11"/>
  <c r="L55" i="11"/>
  <c r="Y55" i="11"/>
  <c r="AJ55" i="11"/>
  <c r="AW56" i="11"/>
  <c r="AX57" i="11"/>
  <c r="AG61" i="11"/>
  <c r="Y61" i="11"/>
  <c r="O61" i="11"/>
  <c r="R60" i="11"/>
  <c r="AK61" i="11"/>
  <c r="K61" i="11"/>
  <c r="T60" i="11"/>
  <c r="AH61" i="11"/>
  <c r="AZ66" i="11"/>
  <c r="AX66" i="11"/>
  <c r="AV66" i="11"/>
  <c r="K63" i="11"/>
  <c r="AK65" i="11"/>
  <c r="K65" i="11"/>
  <c r="AS65" i="11"/>
  <c r="AI65" i="11"/>
  <c r="T64" i="11"/>
  <c r="AG65" i="11"/>
  <c r="Y65" i="11"/>
  <c r="O65" i="11"/>
  <c r="R64" i="11"/>
  <c r="AW69" i="11"/>
  <c r="C65" i="11"/>
  <c r="BO65" i="1" s="1"/>
  <c r="AV70" i="11"/>
  <c r="AZ70" i="11"/>
  <c r="R69" i="11"/>
  <c r="AH69" i="11"/>
  <c r="C70" i="11"/>
  <c r="BO70" i="1" s="1"/>
  <c r="AX76" i="11"/>
  <c r="AR71" i="11"/>
  <c r="O73" i="11"/>
  <c r="AJ73" i="11"/>
  <c r="T75" i="11"/>
  <c r="AR76" i="11"/>
  <c r="AZ82" i="11"/>
  <c r="AW83" i="11"/>
  <c r="R58" i="11"/>
  <c r="AX72" i="11"/>
  <c r="F69" i="11"/>
  <c r="T69" i="11"/>
  <c r="AV69" i="11"/>
  <c r="S70" i="11"/>
  <c r="AW75" i="11"/>
  <c r="B71" i="11"/>
  <c r="AV76" i="11"/>
  <c r="AX77" i="11"/>
  <c r="AZ76" i="11"/>
  <c r="M72" i="11"/>
  <c r="C76" i="11"/>
  <c r="BO76" i="1" s="1"/>
  <c r="V76" i="11"/>
  <c r="AX83" i="11"/>
  <c r="C59" i="11"/>
  <c r="BO59" i="1" s="1"/>
  <c r="P58" i="11"/>
  <c r="BT58" i="1" s="1"/>
  <c r="F58" i="11"/>
  <c r="AS59" i="11"/>
  <c r="AI59" i="11"/>
  <c r="T58" i="11"/>
  <c r="S58" i="11"/>
  <c r="AG59" i="11"/>
  <c r="AV64" i="11"/>
  <c r="AX68" i="11"/>
  <c r="AY72" i="11"/>
  <c r="AY71" i="11"/>
  <c r="AW71" i="11"/>
  <c r="L70" i="11"/>
  <c r="B70" i="11"/>
  <c r="AJ70" i="11"/>
  <c r="AB70" i="11"/>
  <c r="Q70" i="11" s="1"/>
  <c r="M69" i="11"/>
  <c r="AR70" i="11"/>
  <c r="AH70" i="11"/>
  <c r="S69" i="11"/>
  <c r="AI70" i="11"/>
  <c r="AW70" i="11"/>
  <c r="AY77" i="11"/>
  <c r="V73" i="11"/>
  <c r="AR73" i="11"/>
  <c r="AV79" i="11"/>
  <c r="L76" i="11"/>
  <c r="B76" i="11"/>
  <c r="AK76" i="11"/>
  <c r="K76" i="11"/>
  <c r="AJ76" i="11"/>
  <c r="AB76" i="11"/>
  <c r="Q76" i="11" s="1"/>
  <c r="M75" i="11"/>
  <c r="Y76" i="11"/>
  <c r="AH76" i="11"/>
  <c r="S75" i="11"/>
  <c r="F75" i="11"/>
  <c r="AZ69" i="11"/>
  <c r="AS71" i="11"/>
  <c r="AI71" i="11"/>
  <c r="T70" i="11"/>
  <c r="AG71" i="11"/>
  <c r="Y71" i="11"/>
  <c r="O71" i="11"/>
  <c r="R70" i="11"/>
  <c r="C71" i="11"/>
  <c r="BO71" i="1" s="1"/>
  <c r="P70" i="11"/>
  <c r="BT70" i="1" s="1"/>
  <c r="F70" i="11"/>
  <c r="AX70" i="11"/>
  <c r="AH71" i="11"/>
  <c r="C73" i="11"/>
  <c r="BO73" i="1" s="1"/>
  <c r="Y73" i="11"/>
  <c r="AX79" i="11"/>
  <c r="AV78" i="11"/>
  <c r="AZ78" i="11"/>
  <c r="AW79" i="11"/>
  <c r="AY80" i="11"/>
  <c r="AW82" i="11"/>
  <c r="AY83" i="11"/>
  <c r="AY82" i="11"/>
  <c r="M55" i="11"/>
  <c r="AB56" i="11"/>
  <c r="Q56" i="11" s="1"/>
  <c r="AJ56" i="11"/>
  <c r="V60" i="11"/>
  <c r="M63" i="11"/>
  <c r="AB64" i="11"/>
  <c r="Q64" i="11" s="1"/>
  <c r="AJ64" i="11"/>
  <c r="B66" i="11"/>
  <c r="L66" i="11"/>
  <c r="V68" i="11"/>
  <c r="AY75" i="11"/>
  <c r="M71" i="11"/>
  <c r="AB72" i="11"/>
  <c r="Q72" i="11" s="1"/>
  <c r="AJ72" i="11"/>
  <c r="AW74" i="11"/>
  <c r="AV75" i="11"/>
  <c r="B77" i="11"/>
  <c r="AV82" i="11"/>
  <c r="AX82" i="11"/>
  <c r="P78" i="11"/>
  <c r="BT78" i="1" s="1"/>
  <c r="B79" i="11"/>
  <c r="AY93" i="11"/>
  <c r="AW90" i="11"/>
  <c r="AW92" i="11"/>
  <c r="AY101" i="11"/>
  <c r="AW100" i="11"/>
  <c r="AY96" i="11"/>
  <c r="AY95" i="11"/>
  <c r="AW95" i="11"/>
  <c r="AW94" i="11"/>
  <c r="V66" i="11"/>
  <c r="AS77" i="11"/>
  <c r="AI77" i="11"/>
  <c r="T76" i="11"/>
  <c r="AR77" i="11"/>
  <c r="AH77" i="11"/>
  <c r="S76" i="11"/>
  <c r="AG77" i="11"/>
  <c r="Y77" i="11"/>
  <c r="O77" i="11"/>
  <c r="R76" i="11"/>
  <c r="AY84" i="11"/>
  <c r="AV84" i="11"/>
  <c r="AX85" i="11"/>
  <c r="AR81" i="11"/>
  <c r="AH81" i="11"/>
  <c r="S80" i="11"/>
  <c r="AG81" i="11"/>
  <c r="Y81" i="11"/>
  <c r="O81" i="11"/>
  <c r="R80" i="11"/>
  <c r="C81" i="11"/>
  <c r="BO81" i="1" s="1"/>
  <c r="P80" i="11"/>
  <c r="BT80" i="1" s="1"/>
  <c r="F80" i="11"/>
  <c r="AJ81" i="11"/>
  <c r="B81" i="11"/>
  <c r="T80" i="11"/>
  <c r="AS81" i="11"/>
  <c r="K81" i="11"/>
  <c r="L85" i="11"/>
  <c r="B85" i="11"/>
  <c r="AK85" i="11"/>
  <c r="K85" i="11"/>
  <c r="AI85" i="11"/>
  <c r="T84" i="11"/>
  <c r="AR85" i="11"/>
  <c r="AB85" i="11"/>
  <c r="Q85" i="11" s="1"/>
  <c r="O85" i="11"/>
  <c r="C85" i="11"/>
  <c r="BO85" i="1" s="1"/>
  <c r="Y85" i="11"/>
  <c r="M84" i="11"/>
  <c r="AJ85" i="11"/>
  <c r="V85" i="11"/>
  <c r="AH85" i="11"/>
  <c r="AY91" i="11"/>
  <c r="AY100" i="11"/>
  <c r="AW99" i="11"/>
  <c r="AW98" i="11"/>
  <c r="AY97" i="11"/>
  <c r="AY90" i="11"/>
  <c r="AW89" i="11"/>
  <c r="AS87" i="11"/>
  <c r="AI87" i="11"/>
  <c r="T86" i="11"/>
  <c r="C87" i="11"/>
  <c r="BO87" i="1" s="1"/>
  <c r="P86" i="11"/>
  <c r="BT86" i="1" s="1"/>
  <c r="F86" i="11"/>
  <c r="AB87" i="11"/>
  <c r="Q87" i="11" s="1"/>
  <c r="O87" i="11"/>
  <c r="AJ87" i="11"/>
  <c r="Y87" i="11"/>
  <c r="L87" i="11"/>
  <c r="AH87" i="11"/>
  <c r="S86" i="11"/>
  <c r="AR87" i="11"/>
  <c r="V87" i="11"/>
  <c r="M86" i="11"/>
  <c r="B87" i="11"/>
  <c r="AW93" i="11"/>
  <c r="AY94" i="11"/>
  <c r="V56" i="11"/>
  <c r="M59" i="11"/>
  <c r="AB60" i="11"/>
  <c r="Q60" i="11" s="1"/>
  <c r="V64" i="11"/>
  <c r="S65" i="11"/>
  <c r="AH66" i="11"/>
  <c r="M67" i="11"/>
  <c r="AB68" i="11"/>
  <c r="Q68" i="11" s="1"/>
  <c r="AV73" i="11"/>
  <c r="V72" i="11"/>
  <c r="AY79" i="11"/>
  <c r="AK77" i="11"/>
  <c r="AK79" i="11"/>
  <c r="K79" i="11"/>
  <c r="AJ79" i="11"/>
  <c r="AB79" i="11"/>
  <c r="Q79" i="11" s="1"/>
  <c r="M78" i="11"/>
  <c r="AI79" i="11"/>
  <c r="T78" i="11"/>
  <c r="AG79" i="11"/>
  <c r="M80" i="11"/>
  <c r="P84" i="11"/>
  <c r="BT84" i="1" s="1"/>
  <c r="R86" i="11"/>
  <c r="C97" i="11"/>
  <c r="BO97" i="1" s="1"/>
  <c r="P96" i="11"/>
  <c r="BT96" i="1" s="1"/>
  <c r="F96" i="11"/>
  <c r="AJ97" i="11"/>
  <c r="AB97" i="11"/>
  <c r="Q97" i="11" s="1"/>
  <c r="M96" i="11"/>
  <c r="AS97" i="11"/>
  <c r="AG97" i="11"/>
  <c r="R96" i="11"/>
  <c r="O97" i="11"/>
  <c r="B97" i="11"/>
  <c r="AI97" i="11"/>
  <c r="T96" i="11"/>
  <c r="K97" i="11"/>
  <c r="AR97" i="11"/>
  <c r="Y97" i="11"/>
  <c r="V97" i="11"/>
  <c r="L97" i="11"/>
  <c r="S96" i="11"/>
  <c r="AK97" i="11"/>
  <c r="AG87" i="11"/>
  <c r="AY92" i="11"/>
  <c r="F74" i="11"/>
  <c r="P74" i="11"/>
  <c r="BT74" i="1" s="1"/>
  <c r="C75" i="11"/>
  <c r="BO75" i="1" s="1"/>
  <c r="AZ81" i="11"/>
  <c r="B78" i="11"/>
  <c r="L78" i="11"/>
  <c r="AK80" i="11"/>
  <c r="K80" i="11"/>
  <c r="AJ80" i="11"/>
  <c r="AB80" i="11"/>
  <c r="Q80" i="11" s="1"/>
  <c r="AR80" i="11"/>
  <c r="AH80" i="11"/>
  <c r="C80" i="11"/>
  <c r="BO80" i="1" s="1"/>
  <c r="AX86" i="11"/>
  <c r="O82" i="11"/>
  <c r="AR82" i="11"/>
  <c r="AX92" i="11"/>
  <c r="AV89" i="11"/>
  <c r="L94" i="11"/>
  <c r="B94" i="11"/>
  <c r="AJ94" i="11"/>
  <c r="AB94" i="11"/>
  <c r="Q94" i="11" s="1"/>
  <c r="M93" i="11"/>
  <c r="AR94" i="11"/>
  <c r="AH94" i="11"/>
  <c r="S93" i="11"/>
  <c r="AK94" i="11"/>
  <c r="V94" i="11"/>
  <c r="C94" i="11"/>
  <c r="BO94" i="1" s="1"/>
  <c r="R93" i="11"/>
  <c r="AS94" i="11"/>
  <c r="O94" i="11"/>
  <c r="P93" i="11"/>
  <c r="BT93" i="1" s="1"/>
  <c r="AV93" i="11"/>
  <c r="V75" i="11"/>
  <c r="AW81" i="11"/>
  <c r="F77" i="11"/>
  <c r="P77" i="11"/>
  <c r="BT77" i="1" s="1"/>
  <c r="C78" i="11"/>
  <c r="BO78" i="1" s="1"/>
  <c r="AW78" i="11"/>
  <c r="R79" i="11"/>
  <c r="AG80" i="11"/>
  <c r="AY86" i="11"/>
  <c r="AV86" i="11"/>
  <c r="AZ86" i="11"/>
  <c r="AS82" i="11"/>
  <c r="AZ85" i="11"/>
  <c r="P88" i="11"/>
  <c r="BT88" i="1" s="1"/>
  <c r="B89" i="11"/>
  <c r="AH89" i="11"/>
  <c r="AV91" i="11"/>
  <c r="AX95" i="11"/>
  <c r="O75" i="11"/>
  <c r="Y75" i="11"/>
  <c r="V78" i="11"/>
  <c r="R81" i="11"/>
  <c r="AY87" i="11"/>
  <c r="AW86" i="11"/>
  <c r="AZ92" i="11"/>
  <c r="AV92" i="11"/>
  <c r="T88" i="11"/>
  <c r="AZ89" i="11"/>
  <c r="AX96" i="11"/>
  <c r="AX91" i="11"/>
  <c r="AZ93" i="11"/>
  <c r="Y94" i="11"/>
  <c r="C82" i="11"/>
  <c r="BO82" i="1" s="1"/>
  <c r="P81" i="11"/>
  <c r="BT81" i="1" s="1"/>
  <c r="F81" i="11"/>
  <c r="L82" i="11"/>
  <c r="B82" i="11"/>
  <c r="AJ82" i="11"/>
  <c r="AB82" i="11"/>
  <c r="Q82" i="11" s="1"/>
  <c r="M81" i="11"/>
  <c r="T81" i="11"/>
  <c r="V82" i="11"/>
  <c r="AI82" i="11"/>
  <c r="AY89" i="11"/>
  <c r="AW88" i="11"/>
  <c r="AX87" i="11"/>
  <c r="AK89" i="11"/>
  <c r="K89" i="11"/>
  <c r="AG89" i="11"/>
  <c r="Y89" i="11"/>
  <c r="O89" i="11"/>
  <c r="R88" i="11"/>
  <c r="AS89" i="11"/>
  <c r="S88" i="11"/>
  <c r="F88" i="11"/>
  <c r="AR89" i="11"/>
  <c r="AB89" i="11"/>
  <c r="Q89" i="11" s="1"/>
  <c r="C89" i="11"/>
  <c r="BO89" i="1" s="1"/>
  <c r="AV94" i="11"/>
  <c r="AZ94" i="11"/>
  <c r="AX94" i="11"/>
  <c r="AV100" i="11"/>
  <c r="AX101" i="11"/>
  <c r="AZ100" i="11"/>
  <c r="AX100" i="11"/>
  <c r="AZ99" i="11"/>
  <c r="AZ98" i="11"/>
  <c r="AY85" i="11"/>
  <c r="AX88" i="11"/>
  <c r="B84" i="11"/>
  <c r="L84" i="11"/>
  <c r="L86" i="11"/>
  <c r="B86" i="11"/>
  <c r="AR86" i="11"/>
  <c r="AH86" i="11"/>
  <c r="AZ90" i="11"/>
  <c r="AV90" i="11"/>
  <c r="K86" i="11"/>
  <c r="V86" i="11"/>
  <c r="AI86" i="11"/>
  <c r="AW91" i="11"/>
  <c r="AV87" i="11"/>
  <c r="AX89" i="11"/>
  <c r="AG93" i="11"/>
  <c r="Y93" i="11"/>
  <c r="O93" i="11"/>
  <c r="R92" i="11"/>
  <c r="C93" i="11"/>
  <c r="BO93" i="1" s="1"/>
  <c r="AK93" i="11"/>
  <c r="K93" i="11"/>
  <c r="T92" i="11"/>
  <c r="AB93" i="11"/>
  <c r="Q93" i="11" s="1"/>
  <c r="AR93" i="11"/>
  <c r="M94" i="11"/>
  <c r="V95" i="11"/>
  <c r="AK95" i="11"/>
  <c r="AZ95" i="11"/>
  <c r="T98" i="11"/>
  <c r="C106" i="11"/>
  <c r="BO106" i="1" s="1"/>
  <c r="P105" i="11"/>
  <c r="BT105" i="1" s="1"/>
  <c r="F105" i="11"/>
  <c r="L106" i="11"/>
  <c r="B106" i="11"/>
  <c r="AK106" i="11"/>
  <c r="K106" i="11"/>
  <c r="AJ106" i="11"/>
  <c r="AB106" i="11"/>
  <c r="Q106" i="11" s="1"/>
  <c r="M105" i="11"/>
  <c r="AS106" i="11"/>
  <c r="AI106" i="11"/>
  <c r="T105" i="11"/>
  <c r="AR106" i="11"/>
  <c r="AH106" i="11"/>
  <c r="S105" i="11"/>
  <c r="AG106" i="11"/>
  <c r="Y106" i="11"/>
  <c r="O106" i="11"/>
  <c r="R105" i="11"/>
  <c r="V106" i="11"/>
  <c r="AX98" i="11"/>
  <c r="K95" i="11"/>
  <c r="AV101" i="11"/>
  <c r="AX102" i="11"/>
  <c r="AZ101" i="11"/>
  <c r="AW105" i="11"/>
  <c r="AY106" i="11"/>
  <c r="V84" i="11"/>
  <c r="AV85" i="11"/>
  <c r="C91" i="11"/>
  <c r="BO91" i="1" s="1"/>
  <c r="P90" i="11"/>
  <c r="BT90" i="1" s="1"/>
  <c r="F90" i="11"/>
  <c r="AS91" i="11"/>
  <c r="AI91" i="11"/>
  <c r="T90" i="11"/>
  <c r="S90" i="11"/>
  <c r="AG91" i="11"/>
  <c r="AZ96" i="11"/>
  <c r="AX97" i="11"/>
  <c r="AV96" i="11"/>
  <c r="AW97" i="11"/>
  <c r="AY98" i="11"/>
  <c r="AX99" i="11"/>
  <c r="AZ97" i="11"/>
  <c r="L95" i="11"/>
  <c r="AB95" i="11"/>
  <c r="Q95" i="11" s="1"/>
  <c r="AY102" i="11"/>
  <c r="AW101" i="11"/>
  <c r="R83" i="11"/>
  <c r="O84" i="11"/>
  <c r="Y84" i="11"/>
  <c r="T85" i="11"/>
  <c r="AW85" i="11"/>
  <c r="C86" i="11"/>
  <c r="BO86" i="1" s="1"/>
  <c r="O86" i="11"/>
  <c r="AB86" i="11"/>
  <c r="Q86" i="11" s="1"/>
  <c r="AZ87" i="11"/>
  <c r="AR90" i="11"/>
  <c r="AH90" i="11"/>
  <c r="S89" i="11"/>
  <c r="L90" i="11"/>
  <c r="B90" i="11"/>
  <c r="T89" i="11"/>
  <c r="AG90" i="11"/>
  <c r="K91" i="11"/>
  <c r="V91" i="11"/>
  <c r="AH91" i="11"/>
  <c r="AW96" i="11"/>
  <c r="M92" i="11"/>
  <c r="AH93" i="11"/>
  <c r="AW102" i="11"/>
  <c r="AY103" i="11"/>
  <c r="AJ99" i="11"/>
  <c r="AB99" i="11"/>
  <c r="Q99" i="11" s="1"/>
  <c r="AG99" i="11"/>
  <c r="Y99" i="11"/>
  <c r="O99" i="11"/>
  <c r="R98" i="11"/>
  <c r="L99" i="11"/>
  <c r="B99" i="11"/>
  <c r="AK99" i="11"/>
  <c r="V99" i="11"/>
  <c r="K99" i="11"/>
  <c r="AH99" i="11"/>
  <c r="S98" i="11"/>
  <c r="F98" i="11"/>
  <c r="AS99" i="11"/>
  <c r="P98" i="11"/>
  <c r="BT98" i="1" s="1"/>
  <c r="AS95" i="11"/>
  <c r="AI95" i="11"/>
  <c r="T94" i="11"/>
  <c r="AG95" i="11"/>
  <c r="Y95" i="11"/>
  <c r="O95" i="11"/>
  <c r="R94" i="11"/>
  <c r="C95" i="11"/>
  <c r="BO95" i="1" s="1"/>
  <c r="P94" i="11"/>
  <c r="BT94" i="1" s="1"/>
  <c r="F94" i="11"/>
  <c r="AH95" i="11"/>
  <c r="AW103" i="11"/>
  <c r="AY104" i="11"/>
  <c r="AW106" i="11"/>
  <c r="AY107" i="11"/>
  <c r="M87" i="11"/>
  <c r="AB88" i="11"/>
  <c r="Q88" i="11" s="1"/>
  <c r="AJ88" i="11"/>
  <c r="V92" i="11"/>
  <c r="AY99" i="11"/>
  <c r="M95" i="11"/>
  <c r="L96" i="11"/>
  <c r="Y96" i="11"/>
  <c r="C98" i="11"/>
  <c r="BO98" i="1" s="1"/>
  <c r="AW108" i="11"/>
  <c r="AV99" i="11"/>
  <c r="AG100" i="11"/>
  <c r="Y100" i="11"/>
  <c r="O100" i="11"/>
  <c r="L100" i="11"/>
  <c r="B100" i="11"/>
  <c r="AJ100" i="11"/>
  <c r="AS100" i="11"/>
  <c r="J101" i="11" s="1"/>
  <c r="BP101" i="1" s="1"/>
  <c r="AI100" i="11"/>
  <c r="T99" i="11"/>
  <c r="S99" i="11"/>
  <c r="AY105" i="11"/>
  <c r="AW104" i="11"/>
  <c r="C100" i="11"/>
  <c r="BO100" i="1" s="1"/>
  <c r="AZ105" i="11"/>
  <c r="V88" i="11"/>
  <c r="M91" i="11"/>
  <c r="AB92" i="11"/>
  <c r="Q92" i="11" s="1"/>
  <c r="AR96" i="11"/>
  <c r="AH96" i="11"/>
  <c r="C96" i="11"/>
  <c r="BO96" i="1" s="1"/>
  <c r="AJ98" i="11"/>
  <c r="AB98" i="11"/>
  <c r="Q98" i="11" s="1"/>
  <c r="M97" i="11"/>
  <c r="AG98" i="11"/>
  <c r="Y98" i="11"/>
  <c r="O98" i="11"/>
  <c r="R97" i="11"/>
  <c r="T97" i="11"/>
  <c r="K98" i="11"/>
  <c r="AH98" i="11"/>
  <c r="AV103" i="11"/>
  <c r="AV106" i="11"/>
  <c r="AX107" i="11"/>
  <c r="AZ106" i="11"/>
  <c r="AX108" i="11"/>
  <c r="AZ107" i="11"/>
  <c r="AV107" i="11"/>
  <c r="V101" i="11"/>
  <c r="K102" i="11"/>
  <c r="S102" i="11"/>
  <c r="AK102" i="11"/>
  <c r="F103" i="11"/>
  <c r="P103" i="11"/>
  <c r="BT103" i="1" s="1"/>
  <c r="AH103" i="11"/>
  <c r="AR103" i="11"/>
  <c r="AZ103" i="11"/>
  <c r="C104" i="11"/>
  <c r="BO104" i="1" s="1"/>
  <c r="M104" i="11"/>
  <c r="AB105" i="11"/>
  <c r="Q105" i="11" s="1"/>
  <c r="AJ105" i="11"/>
  <c r="B107" i="11"/>
  <c r="L107" i="11"/>
  <c r="T107" i="11"/>
  <c r="AI108" i="11"/>
  <c r="AS108" i="11"/>
  <c r="V109" i="11"/>
  <c r="AX109" i="11"/>
  <c r="AV102" i="11"/>
  <c r="AI103" i="11"/>
  <c r="AS103" i="11"/>
  <c r="V104" i="11"/>
  <c r="AX104" i="11"/>
  <c r="K105" i="11"/>
  <c r="AK105" i="11"/>
  <c r="F106" i="11"/>
  <c r="P106" i="11"/>
  <c r="BT106" i="1" s="1"/>
  <c r="C107" i="11"/>
  <c r="BO107" i="1" s="1"/>
  <c r="M107" i="11"/>
  <c r="AW107" i="11"/>
  <c r="AB108" i="11"/>
  <c r="Q108" i="11" s="1"/>
  <c r="AJ108" i="11"/>
  <c r="AY109" i="11"/>
  <c r="AB103" i="11"/>
  <c r="Q103" i="11" s="1"/>
  <c r="AJ103" i="11"/>
  <c r="O104" i="11"/>
  <c r="Y104" i="11"/>
  <c r="AG104" i="11"/>
  <c r="B105" i="11"/>
  <c r="L105" i="11"/>
  <c r="AV105" i="11"/>
  <c r="V107" i="11"/>
  <c r="K108" i="11"/>
  <c r="AK108" i="11"/>
  <c r="AZ109" i="11"/>
  <c r="AI101" i="11"/>
  <c r="V102" i="11"/>
  <c r="K103" i="11"/>
  <c r="S103" i="11"/>
  <c r="AK103" i="11"/>
  <c r="F104" i="11"/>
  <c r="P104" i="11"/>
  <c r="BT104" i="1" s="1"/>
  <c r="DC104" i="16" s="1"/>
  <c r="AH104" i="11"/>
  <c r="AR104" i="11"/>
  <c r="AZ104" i="11"/>
  <c r="C105" i="11"/>
  <c r="BO105" i="1" s="1"/>
  <c r="R106" i="11"/>
  <c r="O107" i="11"/>
  <c r="Y107" i="11"/>
  <c r="AG107" i="11"/>
  <c r="B108" i="11"/>
  <c r="L108" i="11"/>
  <c r="AS104" i="11"/>
  <c r="V105" i="11"/>
  <c r="AX105" i="11"/>
  <c r="F107" i="11"/>
  <c r="P107" i="11"/>
  <c r="BT107" i="1" s="1"/>
  <c r="AH107" i="11"/>
  <c r="AR107" i="11"/>
  <c r="C108" i="11"/>
  <c r="BO108" i="1" s="1"/>
  <c r="R104" i="11"/>
  <c r="O105" i="11"/>
  <c r="Y105" i="11"/>
  <c r="AG105" i="11"/>
  <c r="AI107" i="11"/>
  <c r="AS107" i="11"/>
  <c r="V108" i="11"/>
  <c r="AI102" i="11"/>
  <c r="V103" i="11"/>
  <c r="K104" i="11"/>
  <c r="S104" i="11"/>
  <c r="AH105" i="11"/>
  <c r="M106" i="11"/>
  <c r="R107" i="11"/>
  <c r="AB107" i="11"/>
  <c r="Q107" i="11" s="1"/>
  <c r="O108" i="11"/>
  <c r="Y108" i="11"/>
  <c r="AW13" i="10"/>
  <c r="AW16" i="10"/>
  <c r="AW15" i="10"/>
  <c r="AY17" i="10"/>
  <c r="AW12" i="10"/>
  <c r="O10" i="10"/>
  <c r="AT14" i="10"/>
  <c r="AZ17" i="10" s="1"/>
  <c r="AZ23" i="10"/>
  <c r="AV26" i="10"/>
  <c r="AY11" i="10"/>
  <c r="AY13" i="10"/>
  <c r="AY15" i="10"/>
  <c r="AY16" i="10"/>
  <c r="AY24" i="10"/>
  <c r="AV21" i="10"/>
  <c r="AW22" i="10"/>
  <c r="AV23" i="10"/>
  <c r="AW24" i="10"/>
  <c r="AZ29" i="10"/>
  <c r="AV30" i="10"/>
  <c r="AV27" i="10"/>
  <c r="AV22" i="10"/>
  <c r="AW18" i="10"/>
  <c r="AY19" i="10"/>
  <c r="AW21" i="10"/>
  <c r="AX22" i="10"/>
  <c r="AW23" i="10"/>
  <c r="AX24" i="10"/>
  <c r="AZ27" i="10"/>
  <c r="AW49" i="10"/>
  <c r="AY50" i="10"/>
  <c r="AW11" i="10"/>
  <c r="J113" i="10"/>
  <c r="J112" i="10"/>
  <c r="AS6" i="10"/>
  <c r="AS7" i="10" s="1"/>
  <c r="AS8" i="10" s="1"/>
  <c r="AS9" i="10" s="1"/>
  <c r="AW14" i="10"/>
  <c r="AX26" i="10"/>
  <c r="AX21" i="10"/>
  <c r="AZ22" i="10"/>
  <c r="AX23" i="10"/>
  <c r="AZ26" i="10"/>
  <c r="AV28" i="10"/>
  <c r="AT6" i="10"/>
  <c r="AR7" i="10"/>
  <c r="C7" i="10" s="1"/>
  <c r="AV20" i="10"/>
  <c r="AY21" i="10"/>
  <c r="AZ25" i="10"/>
  <c r="AZ30" i="10"/>
  <c r="C6" i="10"/>
  <c r="AX25" i="10"/>
  <c r="AV24" i="10"/>
  <c r="AW41" i="10"/>
  <c r="AW39" i="10"/>
  <c r="AW38" i="10"/>
  <c r="AY42" i="10"/>
  <c r="AY41" i="10"/>
  <c r="AY46" i="10"/>
  <c r="AW45" i="10"/>
  <c r="AZ28" i="10"/>
  <c r="AV29" i="10"/>
  <c r="L43" i="10"/>
  <c r="B43" i="10"/>
  <c r="P42" i="10"/>
  <c r="BK42" i="1" s="1"/>
  <c r="F42" i="10"/>
  <c r="AJ43" i="10"/>
  <c r="AB43" i="10"/>
  <c r="Q43" i="10" s="1"/>
  <c r="AR43" i="10"/>
  <c r="T42" i="10"/>
  <c r="C43" i="10"/>
  <c r="BF43" i="1" s="1"/>
  <c r="R42" i="10"/>
  <c r="AS43" i="10"/>
  <c r="O43" i="10"/>
  <c r="Y43" i="10"/>
  <c r="K43" i="10"/>
  <c r="AK43" i="10"/>
  <c r="V43" i="10"/>
  <c r="S42" i="10"/>
  <c r="AI43" i="10"/>
  <c r="E43" i="10"/>
  <c r="D43" i="10"/>
  <c r="M42" i="10"/>
  <c r="F29" i="10"/>
  <c r="S29" i="10"/>
  <c r="F30" i="10"/>
  <c r="S30" i="10"/>
  <c r="F31" i="10"/>
  <c r="S31" i="10"/>
  <c r="F32" i="10"/>
  <c r="S32" i="10"/>
  <c r="F33" i="10"/>
  <c r="S33" i="10"/>
  <c r="F34" i="10"/>
  <c r="S34" i="10"/>
  <c r="M35" i="10"/>
  <c r="K36" i="10"/>
  <c r="E37" i="10"/>
  <c r="V37" i="10"/>
  <c r="S38" i="10"/>
  <c r="Y40" i="10"/>
  <c r="V30" i="10"/>
  <c r="D30" i="10"/>
  <c r="R29" i="10"/>
  <c r="AJ30" i="10"/>
  <c r="AB30" i="10"/>
  <c r="Q30" i="10" s="1"/>
  <c r="T29" i="10"/>
  <c r="AJ31" i="10"/>
  <c r="AB31" i="10"/>
  <c r="Q31" i="10" s="1"/>
  <c r="V31" i="10"/>
  <c r="D31" i="10"/>
  <c r="R30" i="10"/>
  <c r="T30" i="10"/>
  <c r="AS30" i="10"/>
  <c r="V32" i="10"/>
  <c r="D32" i="10"/>
  <c r="R31" i="10"/>
  <c r="AJ32" i="10"/>
  <c r="AB32" i="10"/>
  <c r="Q32" i="10" s="1"/>
  <c r="T31" i="10"/>
  <c r="AS31" i="10"/>
  <c r="AJ33" i="10"/>
  <c r="AB33" i="10"/>
  <c r="Q33" i="10" s="1"/>
  <c r="V33" i="10"/>
  <c r="D33" i="10"/>
  <c r="R32" i="10"/>
  <c r="T32" i="10"/>
  <c r="AS32" i="10"/>
  <c r="V34" i="10"/>
  <c r="D34" i="10"/>
  <c r="R33" i="10"/>
  <c r="AK34" i="10"/>
  <c r="AJ34" i="10"/>
  <c r="AB34" i="10"/>
  <c r="Q34" i="10" s="1"/>
  <c r="T33" i="10"/>
  <c r="AS33" i="10"/>
  <c r="AJ35" i="10"/>
  <c r="AB35" i="10"/>
  <c r="Q35" i="10" s="1"/>
  <c r="Y35" i="10"/>
  <c r="O35" i="10"/>
  <c r="E35" i="10"/>
  <c r="V35" i="10"/>
  <c r="D35" i="10"/>
  <c r="R34" i="10"/>
  <c r="T34" i="10"/>
  <c r="AY40" i="10"/>
  <c r="P35" i="10"/>
  <c r="BK35" i="1" s="1"/>
  <c r="AS35" i="10"/>
  <c r="O36" i="10"/>
  <c r="Y37" i="10"/>
  <c r="AZ42" i="10"/>
  <c r="AV42" i="10"/>
  <c r="AX43" i="10"/>
  <c r="O42" i="10"/>
  <c r="B35" i="10"/>
  <c r="AI36" i="10"/>
  <c r="AY43" i="10"/>
  <c r="S39" i="10"/>
  <c r="C40" i="10"/>
  <c r="BF40" i="1" s="1"/>
  <c r="AV48" i="10"/>
  <c r="L30" i="10"/>
  <c r="Y30" i="10"/>
  <c r="AI30" i="10"/>
  <c r="L31" i="10"/>
  <c r="Y31" i="10"/>
  <c r="AI31" i="10"/>
  <c r="AY37" i="10"/>
  <c r="AW36" i="10"/>
  <c r="L32" i="10"/>
  <c r="Y32" i="10"/>
  <c r="AI32" i="10"/>
  <c r="AY38" i="10"/>
  <c r="L33" i="10"/>
  <c r="Y33" i="10"/>
  <c r="AI33" i="10"/>
  <c r="AY39" i="10"/>
  <c r="L34" i="10"/>
  <c r="Y34" i="10"/>
  <c r="AW34" i="10"/>
  <c r="C35" i="10"/>
  <c r="BF35" i="1" s="1"/>
  <c r="S35" i="10"/>
  <c r="AW40" i="10"/>
  <c r="S36" i="10"/>
  <c r="K37" i="10"/>
  <c r="AW37" i="10"/>
  <c r="L39" i="10"/>
  <c r="B39" i="10"/>
  <c r="P38" i="10"/>
  <c r="BK38" i="1" s="1"/>
  <c r="F38" i="10"/>
  <c r="AJ39" i="10"/>
  <c r="AB39" i="10"/>
  <c r="Q39" i="10" s="1"/>
  <c r="AR39" i="10"/>
  <c r="T38" i="10"/>
  <c r="AK39" i="10"/>
  <c r="V39" i="10"/>
  <c r="K39" i="10"/>
  <c r="E39" i="10"/>
  <c r="AS39" i="10"/>
  <c r="D39" i="10"/>
  <c r="AY48" i="10"/>
  <c r="AR46" i="10"/>
  <c r="T45" i="10"/>
  <c r="V46" i="10"/>
  <c r="D46" i="10"/>
  <c r="R45" i="10"/>
  <c r="L46" i="10"/>
  <c r="B46" i="10"/>
  <c r="P45" i="10"/>
  <c r="BK45" i="1" s="1"/>
  <c r="F45" i="10"/>
  <c r="K46" i="10"/>
  <c r="AK46" i="10"/>
  <c r="Y46" i="10"/>
  <c r="M45" i="10"/>
  <c r="AJ46" i="10"/>
  <c r="C46" i="10"/>
  <c r="BF46" i="1" s="1"/>
  <c r="S45" i="10"/>
  <c r="AI46" i="10"/>
  <c r="F35" i="10"/>
  <c r="T35" i="10"/>
  <c r="AR42" i="10"/>
  <c r="T41" i="10"/>
  <c r="V42" i="10"/>
  <c r="D42" i="10"/>
  <c r="R41" i="10"/>
  <c r="L42" i="10"/>
  <c r="B42" i="10"/>
  <c r="P41" i="10"/>
  <c r="BK41" i="1" s="1"/>
  <c r="F41" i="10"/>
  <c r="C42" i="10"/>
  <c r="BF42" i="1" s="1"/>
  <c r="S41" i="10"/>
  <c r="K42" i="10"/>
  <c r="AK42" i="10"/>
  <c r="Y42" i="10"/>
  <c r="M41" i="10"/>
  <c r="AB42" i="10"/>
  <c r="Q42" i="10" s="1"/>
  <c r="AW42" i="10"/>
  <c r="AY49" i="10"/>
  <c r="AY47" i="10"/>
  <c r="AW48" i="10"/>
  <c r="AR36" i="10"/>
  <c r="L36" i="10"/>
  <c r="B36" i="10"/>
  <c r="R35" i="10"/>
  <c r="AK36" i="10"/>
  <c r="C36" i="10"/>
  <c r="BF36" i="1" s="1"/>
  <c r="AJ36" i="10"/>
  <c r="Y36" i="10"/>
  <c r="E36" i="10"/>
  <c r="V36" i="10"/>
  <c r="AS36" i="10"/>
  <c r="AY44" i="10"/>
  <c r="AR40" i="10"/>
  <c r="T39" i="10"/>
  <c r="V40" i="10"/>
  <c r="D40" i="10"/>
  <c r="L40" i="10"/>
  <c r="B40" i="10"/>
  <c r="P39" i="10"/>
  <c r="BK39" i="1" s="1"/>
  <c r="F39" i="10"/>
  <c r="AJ40" i="10"/>
  <c r="AI40" i="10"/>
  <c r="E40" i="10"/>
  <c r="AS40" i="10"/>
  <c r="O40" i="10"/>
  <c r="R39" i="10"/>
  <c r="AB40" i="10"/>
  <c r="Q40" i="10" s="1"/>
  <c r="AY45" i="10"/>
  <c r="AW44" i="10"/>
  <c r="K40" i="10"/>
  <c r="AW43" i="10"/>
  <c r="L37" i="10"/>
  <c r="B37" i="10"/>
  <c r="P36" i="10"/>
  <c r="BK36" i="1" s="1"/>
  <c r="AR37" i="10"/>
  <c r="T36" i="10"/>
  <c r="AS37" i="10"/>
  <c r="R36" i="10"/>
  <c r="F36" i="10"/>
  <c r="AB37" i="10"/>
  <c r="Q37" i="10" s="1"/>
  <c r="O37" i="10"/>
  <c r="C37" i="10"/>
  <c r="BF37" i="1" s="1"/>
  <c r="AK37" i="10"/>
  <c r="M36" i="10"/>
  <c r="AB36" i="10"/>
  <c r="Q36" i="10" s="1"/>
  <c r="AV41" i="10"/>
  <c r="AX42" i="10"/>
  <c r="AZ41" i="10"/>
  <c r="AJ37" i="10"/>
  <c r="AV45" i="10"/>
  <c r="AX46" i="10"/>
  <c r="AZ45" i="10"/>
  <c r="AX47" i="10"/>
  <c r="AX50" i="10"/>
  <c r="AZ49" i="10"/>
  <c r="AX49" i="10"/>
  <c r="AV49" i="10"/>
  <c r="AV37" i="10"/>
  <c r="AZ37" i="10"/>
  <c r="AV39" i="10"/>
  <c r="AX40" i="10"/>
  <c r="AZ39" i="10"/>
  <c r="C38" i="10"/>
  <c r="BF38" i="1" s="1"/>
  <c r="O38" i="10"/>
  <c r="M40" i="10"/>
  <c r="AR44" i="10"/>
  <c r="T43" i="10"/>
  <c r="V44" i="10"/>
  <c r="D44" i="10"/>
  <c r="R43" i="10"/>
  <c r="L44" i="10"/>
  <c r="B44" i="10"/>
  <c r="P43" i="10"/>
  <c r="BK43" i="1" s="1"/>
  <c r="F43" i="10"/>
  <c r="E44" i="10"/>
  <c r="S44" i="10"/>
  <c r="AI44" i="10"/>
  <c r="D45" i="10"/>
  <c r="AY51" i="10"/>
  <c r="AX52" i="10"/>
  <c r="B47" i="10"/>
  <c r="O47" i="10"/>
  <c r="AB47" i="10"/>
  <c r="Q47" i="10" s="1"/>
  <c r="F49" i="10"/>
  <c r="T49" i="10"/>
  <c r="AI49" i="10"/>
  <c r="D50" i="10"/>
  <c r="S50" i="10"/>
  <c r="AW55" i="10"/>
  <c r="AY56" i="10"/>
  <c r="AW54" i="10"/>
  <c r="B51" i="10"/>
  <c r="AR51" i="10"/>
  <c r="AY58" i="10"/>
  <c r="AW57" i="10"/>
  <c r="C53" i="10"/>
  <c r="BF53" i="1" s="1"/>
  <c r="AZ57" i="10"/>
  <c r="AZ58" i="10"/>
  <c r="AX59" i="10"/>
  <c r="AV58" i="10"/>
  <c r="AV57" i="10"/>
  <c r="AV59" i="10"/>
  <c r="AZ59" i="10"/>
  <c r="AX60" i="10"/>
  <c r="O55" i="10"/>
  <c r="O58" i="10"/>
  <c r="AZ44" i="10"/>
  <c r="L45" i="10"/>
  <c r="B45" i="10"/>
  <c r="P44" i="10"/>
  <c r="BK44" i="1" s="1"/>
  <c r="F44" i="10"/>
  <c r="AJ45" i="10"/>
  <c r="AB45" i="10"/>
  <c r="Q45" i="10" s="1"/>
  <c r="AR45" i="10"/>
  <c r="T44" i="10"/>
  <c r="E45" i="10"/>
  <c r="AI45" i="10"/>
  <c r="R46" i="10"/>
  <c r="AW51" i="10"/>
  <c r="D47" i="10"/>
  <c r="M48" i="10"/>
  <c r="L50" i="10"/>
  <c r="B50" i="10"/>
  <c r="AJ50" i="10"/>
  <c r="AB50" i="10"/>
  <c r="Q50" i="10" s="1"/>
  <c r="M49" i="10"/>
  <c r="AR50" i="10"/>
  <c r="S49" i="10"/>
  <c r="V49" i="10"/>
  <c r="AJ49" i="10"/>
  <c r="E50" i="10"/>
  <c r="AI50" i="10"/>
  <c r="AW50" i="10"/>
  <c r="D51" i="10"/>
  <c r="AX57" i="10"/>
  <c r="AV55" i="10"/>
  <c r="AZ56" i="10"/>
  <c r="M52" i="10"/>
  <c r="AW52" i="10"/>
  <c r="D53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S51" i="10"/>
  <c r="AI51" i="10"/>
  <c r="T50" i="10"/>
  <c r="Y51" i="10"/>
  <c r="O51" i="10"/>
  <c r="E51" i="10"/>
  <c r="R50" i="10"/>
  <c r="C51" i="10"/>
  <c r="BF51" i="1" s="1"/>
  <c r="P50" i="10"/>
  <c r="BK50" i="1" s="1"/>
  <c r="F50" i="10"/>
  <c r="AY52" i="10"/>
  <c r="AV53" i="10"/>
  <c r="AS58" i="10"/>
  <c r="V58" i="10"/>
  <c r="D58" i="10"/>
  <c r="AR58" i="10"/>
  <c r="C58" i="10"/>
  <c r="BF58" i="1" s="1"/>
  <c r="P57" i="10"/>
  <c r="BK57" i="1" s="1"/>
  <c r="F57" i="10"/>
  <c r="L58" i="10"/>
  <c r="B58" i="10"/>
  <c r="K58" i="10"/>
  <c r="AK58" i="10"/>
  <c r="AB58" i="10"/>
  <c r="Q58" i="10" s="1"/>
  <c r="M57" i="10"/>
  <c r="AJ58" i="10"/>
  <c r="T57" i="10"/>
  <c r="AI58" i="10"/>
  <c r="S57" i="10"/>
  <c r="AX63" i="10"/>
  <c r="AX62" i="10"/>
  <c r="AV62" i="10"/>
  <c r="AZ61" i="10"/>
  <c r="C47" i="10"/>
  <c r="BF47" i="1" s="1"/>
  <c r="P46" i="10"/>
  <c r="BK46" i="1" s="1"/>
  <c r="F46" i="10"/>
  <c r="AK47" i="10"/>
  <c r="K47" i="10"/>
  <c r="AS47" i="10"/>
  <c r="AI47" i="10"/>
  <c r="T46" i="10"/>
  <c r="AY53" i="10"/>
  <c r="L49" i="10"/>
  <c r="AV51" i="10"/>
  <c r="P52" i="10"/>
  <c r="BK52" i="1" s="1"/>
  <c r="AZ52" i="10"/>
  <c r="AO54" i="10"/>
  <c r="AN54" i="10"/>
  <c r="AL54" i="10"/>
  <c r="AJ53" i="10"/>
  <c r="AW53" i="10"/>
  <c r="AX64" i="10"/>
  <c r="AV63" i="10"/>
  <c r="AZ63" i="10"/>
  <c r="AZ36" i="10"/>
  <c r="AV36" i="10"/>
  <c r="AZ38" i="10"/>
  <c r="AV38" i="10"/>
  <c r="AZ40" i="10"/>
  <c r="AV40" i="10"/>
  <c r="AR38" i="10"/>
  <c r="T37" i="10"/>
  <c r="L38" i="10"/>
  <c r="B38" i="10"/>
  <c r="P37" i="10"/>
  <c r="BK37" i="1" s="1"/>
  <c r="F37" i="10"/>
  <c r="S37" i="10"/>
  <c r="AV43" i="10"/>
  <c r="AX44" i="10"/>
  <c r="AZ43" i="10"/>
  <c r="AX39" i="10"/>
  <c r="S40" i="10"/>
  <c r="D41" i="10"/>
  <c r="AX48" i="10"/>
  <c r="M44" i="10"/>
  <c r="AB44" i="10"/>
  <c r="Q44" i="10" s="1"/>
  <c r="AV47" i="10"/>
  <c r="S48" i="10"/>
  <c r="AB49" i="10"/>
  <c r="Q49" i="10" s="1"/>
  <c r="AR49" i="10"/>
  <c r="M50" i="10"/>
  <c r="AJ51" i="10"/>
  <c r="AX51" i="10"/>
  <c r="V53" i="10"/>
  <c r="AX53" i="10"/>
  <c r="V55" i="10"/>
  <c r="D55" i="10"/>
  <c r="C55" i="10"/>
  <c r="BF55" i="1" s="1"/>
  <c r="P54" i="10"/>
  <c r="BK54" i="1" s="1"/>
  <c r="F54" i="10"/>
  <c r="L55" i="10"/>
  <c r="B55" i="10"/>
  <c r="AK55" i="10"/>
  <c r="K55" i="10"/>
  <c r="AJ55" i="10"/>
  <c r="AB55" i="10"/>
  <c r="Q55" i="10" s="1"/>
  <c r="AS55" i="10"/>
  <c r="AI55" i="10"/>
  <c r="T54" i="10"/>
  <c r="E55" i="10"/>
  <c r="AW60" i="10"/>
  <c r="L41" i="10"/>
  <c r="B41" i="10"/>
  <c r="P40" i="10"/>
  <c r="BK40" i="1" s="1"/>
  <c r="F40" i="10"/>
  <c r="AJ41" i="10"/>
  <c r="AB41" i="10"/>
  <c r="Q41" i="10" s="1"/>
  <c r="AR41" i="10"/>
  <c r="T40" i="10"/>
  <c r="E41" i="10"/>
  <c r="AI41" i="10"/>
  <c r="AW47" i="10"/>
  <c r="AZ48" i="10"/>
  <c r="V47" i="10"/>
  <c r="AJ47" i="10"/>
  <c r="T48" i="10"/>
  <c r="AX54" i="10"/>
  <c r="K51" i="10"/>
  <c r="V51" i="10"/>
  <c r="AK51" i="10"/>
  <c r="AZ51" i="10"/>
  <c r="F52" i="10"/>
  <c r="S52" i="10"/>
  <c r="AY55" i="10"/>
  <c r="R57" i="10"/>
  <c r="E58" i="10"/>
  <c r="Y49" i="10"/>
  <c r="O49" i="10"/>
  <c r="E49" i="10"/>
  <c r="R48" i="10"/>
  <c r="C49" i="10"/>
  <c r="BF49" i="1" s="1"/>
  <c r="P48" i="10"/>
  <c r="BK48" i="1" s="1"/>
  <c r="F48" i="10"/>
  <c r="AK49" i="10"/>
  <c r="K49" i="10"/>
  <c r="B49" i="10"/>
  <c r="AX55" i="10"/>
  <c r="AZ54" i="10"/>
  <c r="AV54" i="10"/>
  <c r="L51" i="10"/>
  <c r="AK53" i="10"/>
  <c r="K53" i="10"/>
  <c r="AS53" i="10"/>
  <c r="AI53" i="10"/>
  <c r="T52" i="10"/>
  <c r="Y53" i="10"/>
  <c r="O53" i="10"/>
  <c r="E53" i="10"/>
  <c r="R52" i="10"/>
  <c r="AB53" i="10"/>
  <c r="Q53" i="10" s="1"/>
  <c r="AY65" i="10"/>
  <c r="AW64" i="10"/>
  <c r="AW62" i="10"/>
  <c r="AY63" i="10"/>
  <c r="AV44" i="10"/>
  <c r="AV46" i="10"/>
  <c r="D48" i="10"/>
  <c r="V48" i="10"/>
  <c r="AZ50" i="10"/>
  <c r="B54" i="10"/>
  <c r="L54" i="10"/>
  <c r="D56" i="10"/>
  <c r="V56" i="10"/>
  <c r="K57" i="10"/>
  <c r="AK57" i="10"/>
  <c r="F58" i="10"/>
  <c r="P58" i="10"/>
  <c r="BK58" i="1" s="1"/>
  <c r="AY64" i="10"/>
  <c r="AW63" i="10"/>
  <c r="B60" i="10"/>
  <c r="AK60" i="10"/>
  <c r="P61" i="10"/>
  <c r="BK61" i="1" s="1"/>
  <c r="E62" i="10"/>
  <c r="AY70" i="10"/>
  <c r="AW69" i="10"/>
  <c r="AY68" i="10"/>
  <c r="F65" i="10"/>
  <c r="AS71" i="10"/>
  <c r="AI71" i="10"/>
  <c r="T70" i="10"/>
  <c r="AR71" i="10"/>
  <c r="S70" i="10"/>
  <c r="L71" i="10"/>
  <c r="B71" i="10"/>
  <c r="O71" i="10"/>
  <c r="D71" i="10"/>
  <c r="F70" i="10"/>
  <c r="AB71" i="10"/>
  <c r="Q71" i="10" s="1"/>
  <c r="C71" i="10"/>
  <c r="BF71" i="1" s="1"/>
  <c r="R70" i="10"/>
  <c r="Y71" i="10"/>
  <c r="AK71" i="10"/>
  <c r="V71" i="10"/>
  <c r="K71" i="10"/>
  <c r="P70" i="10"/>
  <c r="BK70" i="1" s="1"/>
  <c r="AJ71" i="10"/>
  <c r="M70" i="10"/>
  <c r="AX77" i="10"/>
  <c r="AZ76" i="10"/>
  <c r="AX75" i="10"/>
  <c r="AX74" i="10"/>
  <c r="AZ73" i="10"/>
  <c r="AV76" i="10"/>
  <c r="AV74" i="10"/>
  <c r="AV73" i="10"/>
  <c r="AX80" i="10"/>
  <c r="AZ79" i="10"/>
  <c r="AV79" i="10"/>
  <c r="AX79" i="10"/>
  <c r="AZ78" i="10"/>
  <c r="AX61" i="10"/>
  <c r="B57" i="10"/>
  <c r="L57" i="10"/>
  <c r="L59" i="10"/>
  <c r="B59" i="10"/>
  <c r="AJ59" i="10"/>
  <c r="AB59" i="10"/>
  <c r="Q59" i="10" s="1"/>
  <c r="C59" i="10"/>
  <c r="BF59" i="1" s="1"/>
  <c r="O59" i="10"/>
  <c r="C60" i="10"/>
  <c r="BF60" i="1" s="1"/>
  <c r="AB60" i="10"/>
  <c r="Q60" i="10" s="1"/>
  <c r="AR62" i="10"/>
  <c r="AR66" i="10"/>
  <c r="S65" i="10"/>
  <c r="Y66" i="10"/>
  <c r="O66" i="10"/>
  <c r="E66" i="10"/>
  <c r="AK66" i="10"/>
  <c r="K66" i="10"/>
  <c r="V66" i="10"/>
  <c r="AJ66" i="10"/>
  <c r="P65" i="10"/>
  <c r="BK65" i="1" s="1"/>
  <c r="AI66" i="10"/>
  <c r="D66" i="10"/>
  <c r="B66" i="10"/>
  <c r="AS79" i="10"/>
  <c r="AI79" i="10"/>
  <c r="T78" i="10"/>
  <c r="AR79" i="10"/>
  <c r="S78" i="10"/>
  <c r="Y79" i="10"/>
  <c r="O79" i="10"/>
  <c r="E79" i="10"/>
  <c r="R78" i="10"/>
  <c r="L79" i="10"/>
  <c r="B79" i="10"/>
  <c r="AK79" i="10"/>
  <c r="K79" i="10"/>
  <c r="AJ79" i="10"/>
  <c r="F78" i="10"/>
  <c r="AB79" i="10"/>
  <c r="Q79" i="10" s="1"/>
  <c r="V79" i="10"/>
  <c r="P78" i="10"/>
  <c r="BK78" i="1" s="1"/>
  <c r="D79" i="10"/>
  <c r="M78" i="10"/>
  <c r="C79" i="10"/>
  <c r="BF79" i="1" s="1"/>
  <c r="D54" i="10"/>
  <c r="V54" i="10"/>
  <c r="F56" i="10"/>
  <c r="P56" i="10"/>
  <c r="BK56" i="1" s="1"/>
  <c r="AR56" i="10"/>
  <c r="C57" i="10"/>
  <c r="BF57" i="1" s="1"/>
  <c r="R58" i="10"/>
  <c r="D59" i="10"/>
  <c r="P59" i="10"/>
  <c r="BK59" i="1" s="1"/>
  <c r="D60" i="10"/>
  <c r="AZ60" i="10"/>
  <c r="F61" i="10"/>
  <c r="R61" i="10"/>
  <c r="AV67" i="10"/>
  <c r="AZ67" i="10"/>
  <c r="AX68" i="10"/>
  <c r="AB66" i="10"/>
  <c r="Q66" i="10" s="1"/>
  <c r="D57" i="10"/>
  <c r="V57" i="10"/>
  <c r="S58" i="10"/>
  <c r="E59" i="10"/>
  <c r="AK62" i="10"/>
  <c r="K62" i="10"/>
  <c r="AS62" i="10"/>
  <c r="AI62" i="10"/>
  <c r="T61" i="10"/>
  <c r="S61" i="10"/>
  <c r="C66" i="10"/>
  <c r="BF66" i="1" s="1"/>
  <c r="M47" i="10"/>
  <c r="AB48" i="10"/>
  <c r="Q48" i="10" s="1"/>
  <c r="D52" i="10"/>
  <c r="V52" i="10"/>
  <c r="S53" i="10"/>
  <c r="AW58" i="10"/>
  <c r="M55" i="10"/>
  <c r="R56" i="10"/>
  <c r="AB56" i="10"/>
  <c r="Q56" i="10" s="1"/>
  <c r="AV61" i="10"/>
  <c r="E57" i="10"/>
  <c r="O57" i="10"/>
  <c r="Y57" i="10"/>
  <c r="T58" i="10"/>
  <c r="F59" i="10"/>
  <c r="S59" i="10"/>
  <c r="AR59" i="10"/>
  <c r="AZ66" i="10"/>
  <c r="AX67" i="10"/>
  <c r="AV66" i="10"/>
  <c r="L62" i="10"/>
  <c r="V62" i="10"/>
  <c r="M65" i="10"/>
  <c r="AY62" i="10"/>
  <c r="M58" i="10"/>
  <c r="AS60" i="10"/>
  <c r="AI60" i="10"/>
  <c r="T59" i="10"/>
  <c r="Y60" i="10"/>
  <c r="O60" i="10"/>
  <c r="E60" i="10"/>
  <c r="R59" i="10"/>
  <c r="AS59" i="10"/>
  <c r="AX66" i="10"/>
  <c r="AZ65" i="10"/>
  <c r="AY67" i="10"/>
  <c r="AW66" i="10"/>
  <c r="B62" i="10"/>
  <c r="Y62" i="10"/>
  <c r="AJ62" i="10"/>
  <c r="L66" i="10"/>
  <c r="AR74" i="10"/>
  <c r="S73" i="10"/>
  <c r="Y74" i="10"/>
  <c r="O74" i="10"/>
  <c r="E74" i="10"/>
  <c r="R73" i="10"/>
  <c r="AK74" i="10"/>
  <c r="K74" i="10"/>
  <c r="AS74" i="10"/>
  <c r="F73" i="10"/>
  <c r="AB74" i="10"/>
  <c r="Q74" i="10" s="1"/>
  <c r="T73" i="10"/>
  <c r="L74" i="10"/>
  <c r="V74" i="10"/>
  <c r="P73" i="10"/>
  <c r="BK73" i="1" s="1"/>
  <c r="AJ74" i="10"/>
  <c r="AI74" i="10"/>
  <c r="D74" i="10"/>
  <c r="M73" i="10"/>
  <c r="C74" i="10"/>
  <c r="BF74" i="1" s="1"/>
  <c r="AY66" i="10"/>
  <c r="AW65" i="10"/>
  <c r="AW61" i="10"/>
  <c r="AX72" i="10"/>
  <c r="AZ71" i="10"/>
  <c r="AV71" i="10"/>
  <c r="O67" i="10"/>
  <c r="AS67" i="10"/>
  <c r="AZ70" i="10"/>
  <c r="AY77" i="10"/>
  <c r="AW76" i="10"/>
  <c r="AZ77" i="10"/>
  <c r="V84" i="10"/>
  <c r="D84" i="10"/>
  <c r="AJ84" i="10"/>
  <c r="AB84" i="10"/>
  <c r="Q84" i="10" s="1"/>
  <c r="K84" i="10"/>
  <c r="AS84" i="10"/>
  <c r="M83" i="10"/>
  <c r="AR84" i="10"/>
  <c r="T83" i="10"/>
  <c r="E84" i="10"/>
  <c r="S83" i="10"/>
  <c r="AK84" i="10"/>
  <c r="P83" i="10"/>
  <c r="BK83" i="1" s="1"/>
  <c r="F83" i="10"/>
  <c r="AI84" i="10"/>
  <c r="Y84" i="10"/>
  <c r="L84" i="10"/>
  <c r="O84" i="10"/>
  <c r="AX73" i="10"/>
  <c r="M69" i="10"/>
  <c r="AW73" i="10"/>
  <c r="AY82" i="10"/>
  <c r="AW81" i="10"/>
  <c r="AX85" i="10"/>
  <c r="AV81" i="10"/>
  <c r="AZ84" i="10"/>
  <c r="AV84" i="10"/>
  <c r="AZ81" i="10"/>
  <c r="AV101" i="10"/>
  <c r="AX102" i="10"/>
  <c r="AZ101" i="10"/>
  <c r="AZ100" i="10"/>
  <c r="AX65" i="10"/>
  <c r="B61" i="10"/>
  <c r="L61" i="10"/>
  <c r="AS63" i="10"/>
  <c r="AI63" i="10"/>
  <c r="D63" i="10"/>
  <c r="Y63" i="10"/>
  <c r="AY69" i="10"/>
  <c r="AW68" i="10"/>
  <c r="AV64" i="10"/>
  <c r="T66" i="10"/>
  <c r="D67" i="10"/>
  <c r="AW72" i="10"/>
  <c r="D68" i="10"/>
  <c r="P69" i="10"/>
  <c r="BK69" i="1" s="1"/>
  <c r="AB70" i="10"/>
  <c r="Q70" i="10" s="1"/>
  <c r="AR70" i="10"/>
  <c r="AX71" i="10"/>
  <c r="AY73" i="10"/>
  <c r="C75" i="10"/>
  <c r="BF75" i="1" s="1"/>
  <c r="P74" i="10"/>
  <c r="BK74" i="1" s="1"/>
  <c r="F74" i="10"/>
  <c r="L75" i="10"/>
  <c r="B75" i="10"/>
  <c r="AK75" i="10"/>
  <c r="K75" i="10"/>
  <c r="AR75" i="10"/>
  <c r="S74" i="10"/>
  <c r="AJ76" i="10"/>
  <c r="AB76" i="10"/>
  <c r="Q76" i="10" s="1"/>
  <c r="M75" i="10"/>
  <c r="AS76" i="10"/>
  <c r="AI76" i="10"/>
  <c r="T75" i="10"/>
  <c r="AR76" i="10"/>
  <c r="S75" i="10"/>
  <c r="C76" i="10"/>
  <c r="BF76" i="1" s="1"/>
  <c r="P75" i="10"/>
  <c r="BK75" i="1" s="1"/>
  <c r="F75" i="10"/>
  <c r="AS75" i="10"/>
  <c r="B76" i="10"/>
  <c r="O76" i="10"/>
  <c r="F77" i="10"/>
  <c r="AW78" i="10"/>
  <c r="AV85" i="10"/>
  <c r="AX86" i="10"/>
  <c r="AZ85" i="10"/>
  <c r="AV83" i="10"/>
  <c r="C67" i="10"/>
  <c r="BF67" i="1" s="1"/>
  <c r="P66" i="10"/>
  <c r="BK66" i="1" s="1"/>
  <c r="F66" i="10"/>
  <c r="L67" i="10"/>
  <c r="B67" i="10"/>
  <c r="AR67" i="10"/>
  <c r="S66" i="10"/>
  <c r="E67" i="10"/>
  <c r="AI67" i="10"/>
  <c r="AZ74" i="10"/>
  <c r="AS70" i="10"/>
  <c r="AY71" i="10"/>
  <c r="AV80" i="10"/>
  <c r="AX81" i="10"/>
  <c r="AZ80" i="10"/>
  <c r="L78" i="10"/>
  <c r="B78" i="10"/>
  <c r="AK78" i="10"/>
  <c r="K78" i="10"/>
  <c r="AJ78" i="10"/>
  <c r="AB78" i="10"/>
  <c r="Q78" i="10" s="1"/>
  <c r="M77" i="10"/>
  <c r="Y78" i="10"/>
  <c r="O78" i="10"/>
  <c r="E78" i="10"/>
  <c r="R77" i="10"/>
  <c r="AI78" i="10"/>
  <c r="AW79" i="10"/>
  <c r="AW85" i="10"/>
  <c r="AY86" i="10"/>
  <c r="R83" i="10"/>
  <c r="AX83" i="10"/>
  <c r="AY84" i="10"/>
  <c r="AZ98" i="10"/>
  <c r="Y108" i="10"/>
  <c r="O108" i="10"/>
  <c r="E108" i="10"/>
  <c r="R107" i="10"/>
  <c r="V108" i="10"/>
  <c r="D108" i="10"/>
  <c r="C108" i="10"/>
  <c r="BF108" i="1" s="1"/>
  <c r="P107" i="10"/>
  <c r="BK107" i="1" s="1"/>
  <c r="F107" i="10"/>
  <c r="L108" i="10"/>
  <c r="B108" i="10"/>
  <c r="AK108" i="10"/>
  <c r="K108" i="10"/>
  <c r="AJ108" i="10"/>
  <c r="AB108" i="10"/>
  <c r="Q108" i="10" s="1"/>
  <c r="M107" i="10"/>
  <c r="AS108" i="10"/>
  <c r="AI108" i="10"/>
  <c r="T107" i="10"/>
  <c r="S107" i="10"/>
  <c r="AR108" i="10"/>
  <c r="D61" i="10"/>
  <c r="V61" i="10"/>
  <c r="S62" i="10"/>
  <c r="AW67" i="10"/>
  <c r="AB63" i="10"/>
  <c r="Q63" i="10" s="1"/>
  <c r="AK63" i="10"/>
  <c r="AJ68" i="10"/>
  <c r="AB68" i="10"/>
  <c r="Q68" i="10" s="1"/>
  <c r="M67" i="10"/>
  <c r="AS68" i="10"/>
  <c r="AI68" i="10"/>
  <c r="T67" i="10"/>
  <c r="C68" i="10"/>
  <c r="BF68" i="1" s="1"/>
  <c r="P67" i="10"/>
  <c r="BK67" i="1" s="1"/>
  <c r="F67" i="10"/>
  <c r="V67" i="10"/>
  <c r="AJ67" i="10"/>
  <c r="S69" i="10"/>
  <c r="C70" i="10"/>
  <c r="BF70" i="1" s="1"/>
  <c r="AV75" i="10"/>
  <c r="AZ75" i="10"/>
  <c r="AW77" i="10"/>
  <c r="AY78" i="10"/>
  <c r="AW80" i="10"/>
  <c r="E76" i="10"/>
  <c r="AK76" i="10"/>
  <c r="AY76" i="10"/>
  <c r="C78" i="10"/>
  <c r="BF78" i="1" s="1"/>
  <c r="AY80" i="10"/>
  <c r="AV82" i="10"/>
  <c r="B84" i="10"/>
  <c r="AV92" i="10"/>
  <c r="AR89" i="10"/>
  <c r="S88" i="10"/>
  <c r="Y89" i="10"/>
  <c r="O89" i="10"/>
  <c r="E89" i="10"/>
  <c r="R88" i="10"/>
  <c r="AK89" i="10"/>
  <c r="K89" i="10"/>
  <c r="AB89" i="10"/>
  <c r="Q89" i="10" s="1"/>
  <c r="P88" i="10"/>
  <c r="BK88" i="1" s="1"/>
  <c r="L89" i="10"/>
  <c r="V89" i="10"/>
  <c r="M88" i="10"/>
  <c r="AJ89" i="10"/>
  <c r="B89" i="10"/>
  <c r="T88" i="10"/>
  <c r="AS89" i="10"/>
  <c r="F69" i="10"/>
  <c r="T69" i="10"/>
  <c r="D70" i="10"/>
  <c r="AV72" i="10"/>
  <c r="AW82" i="10"/>
  <c r="AZ93" i="10"/>
  <c r="C98" i="10"/>
  <c r="BF98" i="1" s="1"/>
  <c r="P97" i="10"/>
  <c r="BK97" i="1" s="1"/>
  <c r="F97" i="10"/>
  <c r="AK98" i="10"/>
  <c r="K98" i="10"/>
  <c r="AS98" i="10"/>
  <c r="AI98" i="10"/>
  <c r="T97" i="10"/>
  <c r="Y98" i="10"/>
  <c r="O98" i="10"/>
  <c r="E98" i="10"/>
  <c r="R97" i="10"/>
  <c r="V98" i="10"/>
  <c r="M97" i="10"/>
  <c r="D98" i="10"/>
  <c r="L98" i="10"/>
  <c r="S97" i="10"/>
  <c r="B98" i="10"/>
  <c r="AR98" i="10"/>
  <c r="AB98" i="10"/>
  <c r="Q98" i="10" s="1"/>
  <c r="L70" i="10"/>
  <c r="B70" i="10"/>
  <c r="AK70" i="10"/>
  <c r="K70" i="10"/>
  <c r="Y70" i="10"/>
  <c r="O70" i="10"/>
  <c r="E70" i="10"/>
  <c r="R69" i="10"/>
  <c r="AI70" i="10"/>
  <c r="AV78" i="10"/>
  <c r="AY75" i="10"/>
  <c r="AV95" i="10"/>
  <c r="AZ95" i="10"/>
  <c r="AX96" i="10"/>
  <c r="AY85" i="10"/>
  <c r="R82" i="10"/>
  <c r="E83" i="10"/>
  <c r="O83" i="10"/>
  <c r="Y83" i="10"/>
  <c r="AY93" i="10"/>
  <c r="AV93" i="10"/>
  <c r="AY91" i="10"/>
  <c r="L93" i="10"/>
  <c r="B93" i="10"/>
  <c r="AK93" i="10"/>
  <c r="K93" i="10"/>
  <c r="Y93" i="10"/>
  <c r="O93" i="10"/>
  <c r="E93" i="10"/>
  <c r="R92" i="10"/>
  <c r="AW92" i="10"/>
  <c r="AI93" i="10"/>
  <c r="AZ99" i="10"/>
  <c r="AV99" i="10"/>
  <c r="AW100" i="10"/>
  <c r="AY101" i="10"/>
  <c r="AX98" i="10"/>
  <c r="AI64" i="10"/>
  <c r="AS64" i="10"/>
  <c r="D65" i="10"/>
  <c r="V65" i="10"/>
  <c r="M68" i="10"/>
  <c r="AB69" i="10"/>
  <c r="Q69" i="10" s="1"/>
  <c r="AJ69" i="10"/>
  <c r="T71" i="10"/>
  <c r="AI72" i="10"/>
  <c r="AS72" i="10"/>
  <c r="D73" i="10"/>
  <c r="V73" i="10"/>
  <c r="M76" i="10"/>
  <c r="AB77" i="10"/>
  <c r="Q77" i="10" s="1"/>
  <c r="AJ77" i="10"/>
  <c r="T79" i="10"/>
  <c r="AI80" i="10"/>
  <c r="AS80" i="10"/>
  <c r="D81" i="10"/>
  <c r="V81" i="10"/>
  <c r="K82" i="10"/>
  <c r="S82" i="10"/>
  <c r="AK82" i="10"/>
  <c r="AW87" i="10"/>
  <c r="AJ83" i="10"/>
  <c r="AY89" i="10"/>
  <c r="M84" i="10"/>
  <c r="V86" i="10"/>
  <c r="AV87" i="10"/>
  <c r="AX95" i="10"/>
  <c r="AZ94" i="10"/>
  <c r="AV94" i="10"/>
  <c r="O90" i="10"/>
  <c r="AZ92" i="10"/>
  <c r="AS94" i="10"/>
  <c r="AI94" i="10"/>
  <c r="T93" i="10"/>
  <c r="AR94" i="10"/>
  <c r="S93" i="10"/>
  <c r="L94" i="10"/>
  <c r="B94" i="10"/>
  <c r="V93" i="10"/>
  <c r="AJ93" i="10"/>
  <c r="AX93" i="10"/>
  <c r="E94" i="10"/>
  <c r="AY100" i="10"/>
  <c r="AW99" i="10"/>
  <c r="S99" i="10"/>
  <c r="D100" i="10"/>
  <c r="AX84" i="10"/>
  <c r="AY79" i="10"/>
  <c r="D82" i="10"/>
  <c r="V82" i="10"/>
  <c r="AX82" i="10"/>
  <c r="K83" i="10"/>
  <c r="AV90" i="10"/>
  <c r="AZ90" i="10"/>
  <c r="AY88" i="10"/>
  <c r="C90" i="10"/>
  <c r="BF90" i="1" s="1"/>
  <c r="P89" i="10"/>
  <c r="BK89" i="1" s="1"/>
  <c r="F89" i="10"/>
  <c r="L90" i="10"/>
  <c r="B90" i="10"/>
  <c r="AR90" i="10"/>
  <c r="S89" i="10"/>
  <c r="AW89" i="10"/>
  <c r="E90" i="10"/>
  <c r="AI90" i="10"/>
  <c r="AX90" i="10"/>
  <c r="P92" i="10"/>
  <c r="BK92" i="1" s="1"/>
  <c r="AB93" i="10"/>
  <c r="Q93" i="10" s="1"/>
  <c r="AR93" i="10"/>
  <c r="D69" i="10"/>
  <c r="V69" i="10"/>
  <c r="D77" i="10"/>
  <c r="V77" i="10"/>
  <c r="AW83" i="10"/>
  <c r="R81" i="10"/>
  <c r="AX87" i="10"/>
  <c r="AZ86" i="10"/>
  <c r="AV86" i="10"/>
  <c r="E82" i="10"/>
  <c r="O82" i="10"/>
  <c r="Y82" i="10"/>
  <c r="B83" i="10"/>
  <c r="L83" i="10"/>
  <c r="AZ83" i="10"/>
  <c r="AS86" i="10"/>
  <c r="AI86" i="10"/>
  <c r="AR86" i="10"/>
  <c r="S85" i="10"/>
  <c r="L86" i="10"/>
  <c r="B86" i="10"/>
  <c r="T85" i="10"/>
  <c r="AW90" i="10"/>
  <c r="C86" i="10"/>
  <c r="BF86" i="1" s="1"/>
  <c r="O86" i="10"/>
  <c r="AX92" i="10"/>
  <c r="AZ88" i="10"/>
  <c r="AJ91" i="10"/>
  <c r="AB91" i="10"/>
  <c r="Q91" i="10" s="1"/>
  <c r="M90" i="10"/>
  <c r="AS91" i="10"/>
  <c r="AI91" i="10"/>
  <c r="T90" i="10"/>
  <c r="C91" i="10"/>
  <c r="BF91" i="1" s="1"/>
  <c r="P90" i="10"/>
  <c r="BK90" i="1" s="1"/>
  <c r="F90" i="10"/>
  <c r="V90" i="10"/>
  <c r="AJ90" i="10"/>
  <c r="AW96" i="10"/>
  <c r="AS93" i="10"/>
  <c r="AV96" i="10"/>
  <c r="AV103" i="10"/>
  <c r="AX104" i="10"/>
  <c r="AZ103" i="10"/>
  <c r="AZ102" i="10"/>
  <c r="Y100" i="10"/>
  <c r="O100" i="10"/>
  <c r="E100" i="10"/>
  <c r="R99" i="10"/>
  <c r="C100" i="10"/>
  <c r="BF100" i="1" s="1"/>
  <c r="P99" i="10"/>
  <c r="BK99" i="1" s="1"/>
  <c r="F99" i="10"/>
  <c r="AK100" i="10"/>
  <c r="K100" i="10"/>
  <c r="AJ100" i="10"/>
  <c r="AB100" i="10"/>
  <c r="Q100" i="10" s="1"/>
  <c r="AS100" i="10"/>
  <c r="AI100" i="10"/>
  <c r="T99" i="10"/>
  <c r="L100" i="10"/>
  <c r="AR100" i="10"/>
  <c r="AW104" i="10"/>
  <c r="AW103" i="10"/>
  <c r="D64" i="10"/>
  <c r="V64" i="10"/>
  <c r="K65" i="10"/>
  <c r="R68" i="10"/>
  <c r="E69" i="10"/>
  <c r="O69" i="10"/>
  <c r="Y69" i="10"/>
  <c r="D72" i="10"/>
  <c r="V72" i="10"/>
  <c r="K73" i="10"/>
  <c r="R76" i="10"/>
  <c r="E77" i="10"/>
  <c r="O77" i="10"/>
  <c r="Y77" i="10"/>
  <c r="D80" i="10"/>
  <c r="V80" i="10"/>
  <c r="K81" i="10"/>
  <c r="S81" i="10"/>
  <c r="F82" i="10"/>
  <c r="P82" i="10"/>
  <c r="BK82" i="1" s="1"/>
  <c r="C83" i="10"/>
  <c r="BF83" i="1" s="1"/>
  <c r="AK85" i="10"/>
  <c r="K85" i="10"/>
  <c r="Y85" i="10"/>
  <c r="O85" i="10"/>
  <c r="E85" i="10"/>
  <c r="R84" i="10"/>
  <c r="T84" i="10"/>
  <c r="AI85" i="10"/>
  <c r="D86" i="10"/>
  <c r="AY92" i="10"/>
  <c r="AW91" i="10"/>
  <c r="Y90" i="10"/>
  <c r="AK90" i="10"/>
  <c r="AV91" i="10"/>
  <c r="S92" i="10"/>
  <c r="AY98" i="10"/>
  <c r="C93" i="10"/>
  <c r="BF93" i="1" s="1"/>
  <c r="AX99" i="10"/>
  <c r="AB94" i="10"/>
  <c r="Q94" i="10" s="1"/>
  <c r="AX100" i="10"/>
  <c r="AW106" i="10"/>
  <c r="AY107" i="10"/>
  <c r="AX108" i="10"/>
  <c r="AZ107" i="10"/>
  <c r="AV107" i="10"/>
  <c r="AX106" i="10"/>
  <c r="AV106" i="10"/>
  <c r="AS83" i="10"/>
  <c r="AI83" i="10"/>
  <c r="D83" i="10"/>
  <c r="V83" i="10"/>
  <c r="AR83" i="10"/>
  <c r="AX91" i="10"/>
  <c r="AV100" i="10"/>
  <c r="AV98" i="10"/>
  <c r="T86" i="10"/>
  <c r="AI87" i="10"/>
  <c r="AS87" i="10"/>
  <c r="D88" i="10"/>
  <c r="V88" i="10"/>
  <c r="M91" i="10"/>
  <c r="AB92" i="10"/>
  <c r="Q92" i="10" s="1"/>
  <c r="AJ92" i="10"/>
  <c r="AZ97" i="10"/>
  <c r="AV97" i="10"/>
  <c r="AK96" i="10"/>
  <c r="K96" i="10"/>
  <c r="AS96" i="10"/>
  <c r="AI96" i="10"/>
  <c r="Y96" i="10"/>
  <c r="O96" i="10"/>
  <c r="E96" i="10"/>
  <c r="C96" i="10"/>
  <c r="BF96" i="1" s="1"/>
  <c r="AJ95" i="10"/>
  <c r="AR96" i="10"/>
  <c r="AY104" i="10"/>
  <c r="F86" i="10"/>
  <c r="P86" i="10"/>
  <c r="BK86" i="1" s="1"/>
  <c r="C87" i="10"/>
  <c r="BF87" i="1" s="1"/>
  <c r="M87" i="10"/>
  <c r="AB88" i="10"/>
  <c r="Q88" i="10" s="1"/>
  <c r="AJ88" i="10"/>
  <c r="D92" i="10"/>
  <c r="V92" i="10"/>
  <c r="AW98" i="10"/>
  <c r="F94" i="10"/>
  <c r="P94" i="10"/>
  <c r="BK94" i="1" s="1"/>
  <c r="C95" i="10"/>
  <c r="BF95" i="1" s="1"/>
  <c r="M95" i="10"/>
  <c r="AR95" i="10"/>
  <c r="AX103" i="10"/>
  <c r="AV109" i="10"/>
  <c r="AZ109" i="10"/>
  <c r="C106" i="10"/>
  <c r="BF106" i="1" s="1"/>
  <c r="P105" i="10"/>
  <c r="BK105" i="1" s="1"/>
  <c r="F105" i="10"/>
  <c r="AK106" i="10"/>
  <c r="K106" i="10"/>
  <c r="AJ106" i="10"/>
  <c r="AB106" i="10"/>
  <c r="Q106" i="10" s="1"/>
  <c r="M105" i="10"/>
  <c r="AS106" i="10"/>
  <c r="J106" i="10" s="1"/>
  <c r="BG106" i="1" s="1"/>
  <c r="AI106" i="10"/>
  <c r="T105" i="10"/>
  <c r="AR106" i="10"/>
  <c r="S105" i="10"/>
  <c r="Y106" i="10"/>
  <c r="O106" i="10"/>
  <c r="E106" i="10"/>
  <c r="R105" i="10"/>
  <c r="D87" i="10"/>
  <c r="V87" i="10"/>
  <c r="K88" i="10"/>
  <c r="AX97" i="10"/>
  <c r="E92" i="10"/>
  <c r="O92" i="10"/>
  <c r="Y92" i="10"/>
  <c r="D95" i="10"/>
  <c r="V95" i="10"/>
  <c r="AS95" i="10"/>
  <c r="B96" i="10"/>
  <c r="AJ96" i="10"/>
  <c r="AZ96" i="10"/>
  <c r="AW102" i="10"/>
  <c r="AY99" i="10"/>
  <c r="AY103" i="10"/>
  <c r="M96" i="10"/>
  <c r="AB97" i="10"/>
  <c r="Q97" i="10" s="1"/>
  <c r="AJ97" i="10"/>
  <c r="B99" i="10"/>
  <c r="L99" i="10"/>
  <c r="D101" i="10"/>
  <c r="V101" i="10"/>
  <c r="AX101" i="10"/>
  <c r="K102" i="10"/>
  <c r="AK102" i="10"/>
  <c r="F103" i="10"/>
  <c r="P103" i="10"/>
  <c r="BK103" i="1" s="1"/>
  <c r="AR103" i="10"/>
  <c r="C104" i="10"/>
  <c r="BF104" i="1" s="1"/>
  <c r="M104" i="10"/>
  <c r="AB105" i="10"/>
  <c r="Q105" i="10" s="1"/>
  <c r="AJ105" i="10"/>
  <c r="AY106" i="10"/>
  <c r="B107" i="10"/>
  <c r="L107" i="10"/>
  <c r="D109" i="10"/>
  <c r="V109" i="10"/>
  <c r="AX109" i="10"/>
  <c r="B102" i="10"/>
  <c r="L102" i="10"/>
  <c r="AV102" i="10"/>
  <c r="D104" i="10"/>
  <c r="V104" i="10"/>
  <c r="AZ106" i="10"/>
  <c r="C107" i="10"/>
  <c r="BF107" i="1" s="1"/>
  <c r="AW107" i="10"/>
  <c r="AY109" i="10"/>
  <c r="B97" i="10"/>
  <c r="L97" i="10"/>
  <c r="D99" i="10"/>
  <c r="V99" i="10"/>
  <c r="F101" i="10"/>
  <c r="P101" i="10"/>
  <c r="BK101" i="1" s="1"/>
  <c r="AR101" i="10"/>
  <c r="C102" i="10"/>
  <c r="BF102" i="1" s="1"/>
  <c r="R103" i="10"/>
  <c r="E104" i="10"/>
  <c r="O104" i="10"/>
  <c r="Y104" i="10"/>
  <c r="L105" i="10"/>
  <c r="AV105" i="10"/>
  <c r="D107" i="10"/>
  <c r="V107" i="10"/>
  <c r="F109" i="10"/>
  <c r="W113" i="10" s="1"/>
  <c r="P109" i="10"/>
  <c r="BK109" i="1" s="1"/>
  <c r="DB109" i="16" s="1"/>
  <c r="D102" i="10"/>
  <c r="V102" i="10"/>
  <c r="AR104" i="10"/>
  <c r="AZ104" i="10"/>
  <c r="D97" i="10"/>
  <c r="V97" i="10"/>
  <c r="S98" i="10"/>
  <c r="AR99" i="10"/>
  <c r="M100" i="10"/>
  <c r="R101" i="10"/>
  <c r="AB101" i="10"/>
  <c r="Q101" i="10" s="1"/>
  <c r="AJ101" i="10"/>
  <c r="E102" i="10"/>
  <c r="O102" i="10"/>
  <c r="Y102" i="10"/>
  <c r="B103" i="10"/>
  <c r="L103" i="10"/>
  <c r="T103" i="10"/>
  <c r="AI104" i="10"/>
  <c r="AS104" i="10"/>
  <c r="D105" i="10"/>
  <c r="V105" i="10"/>
  <c r="S106" i="10"/>
  <c r="AR107" i="10"/>
  <c r="R109" i="10"/>
  <c r="AI107" i="10"/>
  <c r="AS107" i="10"/>
  <c r="S109" i="10"/>
  <c r="S96" i="10"/>
  <c r="M98" i="10"/>
  <c r="AB99" i="10"/>
  <c r="Q99" i="10" s="1"/>
  <c r="B101" i="10"/>
  <c r="L101" i="10"/>
  <c r="T101" i="10"/>
  <c r="AI102" i="10"/>
  <c r="D103" i="10"/>
  <c r="V103" i="10"/>
  <c r="K104" i="10"/>
  <c r="S104" i="10"/>
  <c r="M106" i="10"/>
  <c r="AB107" i="10"/>
  <c r="Q107" i="10" s="1"/>
  <c r="AJ74" i="9"/>
  <c r="D74" i="9"/>
  <c r="E74" i="9"/>
  <c r="K74" i="9"/>
  <c r="AH98" i="9"/>
  <c r="F97" i="9"/>
  <c r="D98" i="9"/>
  <c r="E98" i="9"/>
  <c r="C98" i="9"/>
  <c r="AM98" i="1" s="1"/>
  <c r="P97" i="9"/>
  <c r="AR97" i="1" s="1"/>
  <c r="AS98" i="9"/>
  <c r="M97" i="9"/>
  <c r="AH56" i="7"/>
  <c r="L56" i="7"/>
  <c r="D69" i="8"/>
  <c r="AK69" i="8"/>
  <c r="Y82" i="7"/>
  <c r="K82" i="7"/>
  <c r="E101" i="9"/>
  <c r="AH101" i="9"/>
  <c r="B101" i="9"/>
  <c r="AB101" i="9"/>
  <c r="T100" i="9"/>
  <c r="AS101" i="9"/>
  <c r="Y101" i="9"/>
  <c r="S100" i="9"/>
  <c r="AR101" i="9"/>
  <c r="AO101" i="9" s="1"/>
  <c r="O101" i="9"/>
  <c r="R100" i="9"/>
  <c r="AK101" i="9"/>
  <c r="L101" i="9"/>
  <c r="M100" i="9"/>
  <c r="C64" i="6"/>
  <c r="L64" i="1" s="1"/>
  <c r="S63" i="6"/>
  <c r="C80" i="7"/>
  <c r="U80" i="1" s="1"/>
  <c r="P79" i="7"/>
  <c r="Z79" i="1" s="1"/>
  <c r="AG91" i="9"/>
  <c r="AK91" i="9"/>
  <c r="AH91" i="9"/>
  <c r="D91" i="9"/>
  <c r="E91" i="9"/>
  <c r="T90" i="9"/>
  <c r="AI98" i="9"/>
  <c r="AJ107" i="9"/>
  <c r="F106" i="9"/>
  <c r="C107" i="9"/>
  <c r="AM107" i="1" s="1"/>
  <c r="D107" i="9"/>
  <c r="E107" i="9"/>
  <c r="R106" i="9"/>
  <c r="P106" i="9"/>
  <c r="AR106" i="1" s="1"/>
  <c r="C65" i="8"/>
  <c r="AD65" i="1" s="1"/>
  <c r="B65" i="8"/>
  <c r="D102" i="9"/>
  <c r="E102" i="9"/>
  <c r="D78" i="7"/>
  <c r="F77" i="7"/>
  <c r="B104" i="8"/>
  <c r="F33" i="9"/>
  <c r="D34" i="9"/>
  <c r="E34" i="9"/>
  <c r="T33" i="9"/>
  <c r="E65" i="9"/>
  <c r="F64" i="9"/>
  <c r="AG65" i="9"/>
  <c r="C65" i="9"/>
  <c r="AM65" i="1" s="1"/>
  <c r="Y65" i="9"/>
  <c r="S64" i="9"/>
  <c r="O65" i="9"/>
  <c r="P64" i="9"/>
  <c r="AR64" i="1" s="1"/>
  <c r="M64" i="9"/>
  <c r="AI101" i="9"/>
  <c r="T72" i="7"/>
  <c r="D73" i="7"/>
  <c r="AY14" i="8"/>
  <c r="AH48" i="8"/>
  <c r="B48" i="8"/>
  <c r="AH71" i="8"/>
  <c r="AS45" i="8"/>
  <c r="AS57" i="8"/>
  <c r="L59" i="8"/>
  <c r="P36" i="9"/>
  <c r="AR36" i="1" s="1"/>
  <c r="P38" i="9"/>
  <c r="AR38" i="1" s="1"/>
  <c r="AR39" i="9"/>
  <c r="AO39" i="9" s="1"/>
  <c r="AH41" i="9"/>
  <c r="AJ45" i="9"/>
  <c r="E45" i="9"/>
  <c r="D46" i="9"/>
  <c r="E46" i="9"/>
  <c r="T50" i="9"/>
  <c r="P53" i="9"/>
  <c r="AR53" i="1" s="1"/>
  <c r="AH55" i="9"/>
  <c r="Y56" i="9"/>
  <c r="AJ57" i="9"/>
  <c r="B66" i="9"/>
  <c r="P69" i="9"/>
  <c r="AR69" i="1" s="1"/>
  <c r="C71" i="9"/>
  <c r="AM71" i="1" s="1"/>
  <c r="AS71" i="9"/>
  <c r="AJ75" i="9"/>
  <c r="AK80" i="9"/>
  <c r="AR81" i="9"/>
  <c r="AO81" i="9" s="1"/>
  <c r="AJ88" i="9"/>
  <c r="R95" i="9"/>
  <c r="AI103" i="9"/>
  <c r="B109" i="9"/>
  <c r="AS109" i="9"/>
  <c r="E108" i="9"/>
  <c r="E104" i="9"/>
  <c r="E100" i="9"/>
  <c r="E96" i="9"/>
  <c r="E92" i="9"/>
  <c r="E88" i="9"/>
  <c r="E84" i="9"/>
  <c r="E80" i="9"/>
  <c r="E76" i="9"/>
  <c r="E72" i="9"/>
  <c r="E68" i="9"/>
  <c r="E64" i="9"/>
  <c r="E60" i="9"/>
  <c r="D56" i="9"/>
  <c r="D45" i="9"/>
  <c r="E35" i="9"/>
  <c r="S38" i="6"/>
  <c r="B72" i="8"/>
  <c r="AY11" i="9"/>
  <c r="V30" i="9"/>
  <c r="D30" i="9"/>
  <c r="E30" i="9"/>
  <c r="F35" i="9"/>
  <c r="E36" i="9"/>
  <c r="AJ53" i="9"/>
  <c r="E53" i="9"/>
  <c r="D104" i="9"/>
  <c r="D100" i="9"/>
  <c r="D96" i="9"/>
  <c r="D92" i="9"/>
  <c r="D88" i="9"/>
  <c r="D80" i="9"/>
  <c r="D76" i="9"/>
  <c r="D72" i="9"/>
  <c r="D64" i="9"/>
  <c r="D60" i="9"/>
  <c r="AK58" i="7"/>
  <c r="F78" i="7"/>
  <c r="P86" i="7"/>
  <c r="Z86" i="1" s="1"/>
  <c r="R97" i="7"/>
  <c r="C72" i="8"/>
  <c r="AD72" i="1" s="1"/>
  <c r="C93" i="8"/>
  <c r="AD93" i="1" s="1"/>
  <c r="E106" i="8"/>
  <c r="P29" i="9"/>
  <c r="AR29" i="1" s="1"/>
  <c r="AJ33" i="9"/>
  <c r="E33" i="9"/>
  <c r="E44" i="9"/>
  <c r="E49" i="9"/>
  <c r="C49" i="9"/>
  <c r="AM49" i="1" s="1"/>
  <c r="AJ49" i="9"/>
  <c r="AH53" i="9"/>
  <c r="S68" i="9"/>
  <c r="S69" i="9"/>
  <c r="C77" i="9"/>
  <c r="AM77" i="1" s="1"/>
  <c r="AH92" i="9"/>
  <c r="F94" i="9"/>
  <c r="B95" i="9"/>
  <c r="T95" i="9"/>
  <c r="AJ96" i="9"/>
  <c r="K109" i="9"/>
  <c r="E103" i="9"/>
  <c r="E99" i="9"/>
  <c r="E95" i="9"/>
  <c r="E87" i="9"/>
  <c r="E83" i="9"/>
  <c r="E79" i="9"/>
  <c r="E75" i="9"/>
  <c r="E71" i="9"/>
  <c r="E67" i="9"/>
  <c r="E63" i="9"/>
  <c r="E59" i="9"/>
  <c r="D53" i="9"/>
  <c r="E43" i="9"/>
  <c r="AK54" i="8"/>
  <c r="AR32" i="9"/>
  <c r="AL32" i="9" s="1"/>
  <c r="E32" i="9"/>
  <c r="AS48" i="9"/>
  <c r="E48" i="9"/>
  <c r="C95" i="9"/>
  <c r="AM95" i="1" s="1"/>
  <c r="Y95" i="9"/>
  <c r="R108" i="9"/>
  <c r="AB109" i="9"/>
  <c r="D103" i="9"/>
  <c r="D95" i="9"/>
  <c r="D87" i="9"/>
  <c r="D83" i="9"/>
  <c r="D79" i="9"/>
  <c r="D75" i="9"/>
  <c r="D71" i="9"/>
  <c r="D67" i="9"/>
  <c r="D59" i="9"/>
  <c r="E31" i="9"/>
  <c r="P62" i="6"/>
  <c r="Q62" i="1" s="1"/>
  <c r="R82" i="6"/>
  <c r="V34" i="7"/>
  <c r="D87" i="7"/>
  <c r="M37" i="8"/>
  <c r="T46" i="8"/>
  <c r="T56" i="8"/>
  <c r="P58" i="8"/>
  <c r="AI58" i="1" s="1"/>
  <c r="M71" i="8"/>
  <c r="F92" i="8"/>
  <c r="AK93" i="8"/>
  <c r="AK102" i="8"/>
  <c r="E98" i="8"/>
  <c r="K31" i="9"/>
  <c r="F39" i="9"/>
  <c r="E40" i="9"/>
  <c r="AJ41" i="9"/>
  <c r="E41" i="9"/>
  <c r="D42" i="9"/>
  <c r="E42" i="9"/>
  <c r="B42" i="9"/>
  <c r="AG44" i="9"/>
  <c r="M47" i="9"/>
  <c r="AK50" i="9"/>
  <c r="D50" i="9"/>
  <c r="E50" i="9"/>
  <c r="V52" i="9"/>
  <c r="E52" i="9"/>
  <c r="F55" i="9"/>
  <c r="T70" i="9"/>
  <c r="AB71" i="9"/>
  <c r="AS72" i="9"/>
  <c r="K77" i="9"/>
  <c r="R78" i="9"/>
  <c r="B80" i="9"/>
  <c r="O81" i="9"/>
  <c r="B85" i="9"/>
  <c r="AK86" i="9"/>
  <c r="P94" i="9"/>
  <c r="AR94" i="1" s="1"/>
  <c r="R99" i="9"/>
  <c r="S108" i="9"/>
  <c r="E106" i="9"/>
  <c r="E94" i="9"/>
  <c r="E90" i="9"/>
  <c r="E86" i="9"/>
  <c r="E82" i="9"/>
  <c r="E78" i="9"/>
  <c r="E70" i="9"/>
  <c r="E66" i="9"/>
  <c r="E62" i="9"/>
  <c r="E58" i="9"/>
  <c r="D40" i="9"/>
  <c r="M29" i="7"/>
  <c r="M94" i="7"/>
  <c r="R37" i="8"/>
  <c r="S53" i="8"/>
  <c r="AI83" i="8"/>
  <c r="D35" i="9"/>
  <c r="AH38" i="9"/>
  <c r="D38" i="9"/>
  <c r="E38" i="9"/>
  <c r="AJ43" i="9"/>
  <c r="D43" i="9"/>
  <c r="D47" i="9"/>
  <c r="R47" i="9"/>
  <c r="AK56" i="9"/>
  <c r="E56" i="9"/>
  <c r="R76" i="9"/>
  <c r="P77" i="9"/>
  <c r="AR77" i="1" s="1"/>
  <c r="AR78" i="9"/>
  <c r="AL78" i="9" s="1"/>
  <c r="Y81" i="9"/>
  <c r="AR86" i="9"/>
  <c r="AM86" i="9" s="1"/>
  <c r="Y94" i="9"/>
  <c r="L95" i="9"/>
  <c r="AG95" i="9"/>
  <c r="P104" i="9"/>
  <c r="AR104" i="1" s="1"/>
  <c r="DA104" i="16" s="1"/>
  <c r="T108" i="9"/>
  <c r="D106" i="9"/>
  <c r="D94" i="9"/>
  <c r="D90" i="9"/>
  <c r="D86" i="9"/>
  <c r="D82" i="9"/>
  <c r="D78" i="9"/>
  <c r="D70" i="9"/>
  <c r="D58" i="9"/>
  <c r="D49" i="9"/>
  <c r="AI67" i="6"/>
  <c r="Y45" i="7"/>
  <c r="C79" i="7"/>
  <c r="U79" i="1" s="1"/>
  <c r="T94" i="7"/>
  <c r="AS34" i="8"/>
  <c r="V99" i="8"/>
  <c r="AJ37" i="9"/>
  <c r="E37" i="9"/>
  <c r="O37" i="9"/>
  <c r="AJ39" i="9"/>
  <c r="D39" i="9"/>
  <c r="Y39" i="9"/>
  <c r="R42" i="9"/>
  <c r="P46" i="9"/>
  <c r="AR46" i="1" s="1"/>
  <c r="AJ47" i="9"/>
  <c r="AB48" i="9"/>
  <c r="AR51" i="9"/>
  <c r="AO51" i="9" s="1"/>
  <c r="D51" i="9"/>
  <c r="AS51" i="9"/>
  <c r="AR54" i="9"/>
  <c r="AL54" i="9" s="1"/>
  <c r="D54" i="9"/>
  <c r="E54" i="9"/>
  <c r="D55" i="9"/>
  <c r="O56" i="9"/>
  <c r="K69" i="9"/>
  <c r="C70" i="9"/>
  <c r="AM70" i="1" s="1"/>
  <c r="AI71" i="9"/>
  <c r="S76" i="9"/>
  <c r="Y77" i="9"/>
  <c r="AJ83" i="9"/>
  <c r="S85" i="9"/>
  <c r="R88" i="9"/>
  <c r="M93" i="9"/>
  <c r="AG94" i="9"/>
  <c r="M95" i="9"/>
  <c r="R104" i="9"/>
  <c r="AG109" i="9"/>
  <c r="E109" i="9"/>
  <c r="E105" i="9"/>
  <c r="E97" i="9"/>
  <c r="E89" i="9"/>
  <c r="E85" i="9"/>
  <c r="E81" i="9"/>
  <c r="E77" i="9"/>
  <c r="E61" i="9"/>
  <c r="E57" i="9"/>
  <c r="D48" i="9"/>
  <c r="D37" i="9"/>
  <c r="AZ92" i="9"/>
  <c r="AV42" i="9"/>
  <c r="AW69" i="9"/>
  <c r="AW40" i="8"/>
  <c r="AY69" i="8"/>
  <c r="AV50" i="9"/>
  <c r="AY60" i="7"/>
  <c r="AV105" i="7"/>
  <c r="AV48" i="8"/>
  <c r="AW50" i="7"/>
  <c r="AV99" i="8"/>
  <c r="AX73" i="8"/>
  <c r="AW104" i="8"/>
  <c r="AZ108" i="8"/>
  <c r="AX39" i="8"/>
  <c r="AY70" i="8"/>
  <c r="AZ54" i="7"/>
  <c r="AY39" i="8"/>
  <c r="AW43" i="8"/>
  <c r="AV47" i="9"/>
  <c r="AY49" i="9"/>
  <c r="AY69" i="9"/>
  <c r="AY109" i="9"/>
  <c r="AW109" i="8"/>
  <c r="AX46" i="9"/>
  <c r="AV52" i="9"/>
  <c r="AZ66" i="9"/>
  <c r="AZ99" i="9"/>
  <c r="AX47" i="9"/>
  <c r="AW52" i="9"/>
  <c r="AZ109" i="8"/>
  <c r="AW51" i="9"/>
  <c r="AZ78" i="9"/>
  <c r="AZ67" i="9"/>
  <c r="AY83" i="9"/>
  <c r="AY99" i="9"/>
  <c r="AY100" i="9"/>
  <c r="AY35" i="9"/>
  <c r="AW80" i="9"/>
  <c r="AV84" i="9"/>
  <c r="P37" i="6"/>
  <c r="Q37" i="1" s="1"/>
  <c r="S62" i="6"/>
  <c r="AK74" i="6"/>
  <c r="F31" i="7"/>
  <c r="Y32" i="7"/>
  <c r="AX44" i="7"/>
  <c r="AK67" i="8"/>
  <c r="D67" i="8"/>
  <c r="E67" i="8"/>
  <c r="F66" i="8"/>
  <c r="R37" i="6"/>
  <c r="AK38" i="6"/>
  <c r="AK53" i="6"/>
  <c r="T62" i="6"/>
  <c r="F84" i="6"/>
  <c r="AK85" i="6"/>
  <c r="K87" i="6"/>
  <c r="AS44" i="7"/>
  <c r="AB31" i="8"/>
  <c r="Q31" i="8" s="1"/>
  <c r="D31" i="8"/>
  <c r="E31" i="8"/>
  <c r="AS86" i="8"/>
  <c r="D86" i="8"/>
  <c r="E86" i="8"/>
  <c r="B86" i="8"/>
  <c r="AR86" i="8"/>
  <c r="AN86" i="8" s="1"/>
  <c r="R85" i="8"/>
  <c r="AB86" i="8"/>
  <c r="Q86" i="8" s="1"/>
  <c r="P85" i="8"/>
  <c r="AI85" i="1" s="1"/>
  <c r="D109" i="8"/>
  <c r="E109" i="8"/>
  <c r="P108" i="8"/>
  <c r="AI108" i="1" s="1"/>
  <c r="AR107" i="6"/>
  <c r="S31" i="7"/>
  <c r="AR32" i="7"/>
  <c r="AL32" i="7" s="1"/>
  <c r="AK36" i="7"/>
  <c r="E36" i="7"/>
  <c r="AH36" i="7"/>
  <c r="K36" i="7"/>
  <c r="Y55" i="7"/>
  <c r="R54" i="7"/>
  <c r="E94" i="7"/>
  <c r="S93" i="7"/>
  <c r="E81" i="8"/>
  <c r="D81" i="8"/>
  <c r="T84" i="6"/>
  <c r="C95" i="6"/>
  <c r="L95" i="1" s="1"/>
  <c r="AR83" i="6"/>
  <c r="E40" i="7"/>
  <c r="AH40" i="7"/>
  <c r="AV53" i="7"/>
  <c r="AK56" i="8"/>
  <c r="D56" i="8"/>
  <c r="E56" i="8"/>
  <c r="AH56" i="8"/>
  <c r="F55" i="8"/>
  <c r="L56" i="8"/>
  <c r="S55" i="8"/>
  <c r="P55" i="8"/>
  <c r="AI55" i="1" s="1"/>
  <c r="C56" i="8"/>
  <c r="AD56" i="1" s="1"/>
  <c r="AV61" i="8"/>
  <c r="AZ63" i="8"/>
  <c r="D107" i="8"/>
  <c r="F106" i="8"/>
  <c r="E107" i="8"/>
  <c r="P106" i="8"/>
  <c r="AI106" i="1" s="1"/>
  <c r="O64" i="6"/>
  <c r="AH75" i="6"/>
  <c r="AW13" i="7"/>
  <c r="AR30" i="7"/>
  <c r="AM30" i="7" s="1"/>
  <c r="P34" i="7"/>
  <c r="Z34" i="1" s="1"/>
  <c r="R35" i="7"/>
  <c r="V36" i="7"/>
  <c r="AR54" i="7"/>
  <c r="AO54" i="7" s="1"/>
  <c r="Y54" i="7"/>
  <c r="E37" i="8"/>
  <c r="D37" i="8"/>
  <c r="AI53" i="8"/>
  <c r="E53" i="8"/>
  <c r="D53" i="8"/>
  <c r="AG100" i="8"/>
  <c r="AH100" i="8"/>
  <c r="D100" i="8"/>
  <c r="AB100" i="8"/>
  <c r="Q100" i="8" s="1"/>
  <c r="E100" i="8"/>
  <c r="S99" i="8"/>
  <c r="R99" i="8"/>
  <c r="E38" i="6"/>
  <c r="AJ52" i="6"/>
  <c r="K63" i="6"/>
  <c r="P86" i="6"/>
  <c r="Q86" i="1" s="1"/>
  <c r="AY11" i="7"/>
  <c r="AW46" i="7"/>
  <c r="AH48" i="7"/>
  <c r="E48" i="7"/>
  <c r="P53" i="7"/>
  <c r="Z53" i="1" s="1"/>
  <c r="O91" i="7"/>
  <c r="D91" i="7"/>
  <c r="C91" i="7"/>
  <c r="U91" i="1" s="1"/>
  <c r="S90" i="7"/>
  <c r="AK91" i="7"/>
  <c r="R90" i="7"/>
  <c r="AI91" i="7"/>
  <c r="P90" i="7"/>
  <c r="Z90" i="1" s="1"/>
  <c r="O86" i="8"/>
  <c r="L63" i="6"/>
  <c r="B74" i="6"/>
  <c r="C85" i="6"/>
  <c r="L85" i="1" s="1"/>
  <c r="Y34" i="7"/>
  <c r="R41" i="7"/>
  <c r="T44" i="7"/>
  <c r="K45" i="7"/>
  <c r="R47" i="7"/>
  <c r="R53" i="7"/>
  <c r="L55" i="7"/>
  <c r="AG104" i="7"/>
  <c r="F103" i="7"/>
  <c r="AH104" i="7"/>
  <c r="O104" i="7"/>
  <c r="E41" i="8"/>
  <c r="D41" i="8"/>
  <c r="AX85" i="7"/>
  <c r="R86" i="7"/>
  <c r="E102" i="7"/>
  <c r="E86" i="7"/>
  <c r="D71" i="7"/>
  <c r="AY12" i="8"/>
  <c r="E33" i="8"/>
  <c r="D36" i="8"/>
  <c r="E36" i="8"/>
  <c r="D43" i="8"/>
  <c r="E43" i="8"/>
  <c r="D46" i="8"/>
  <c r="E46" i="8"/>
  <c r="AG46" i="8"/>
  <c r="AG63" i="8"/>
  <c r="D63" i="8"/>
  <c r="E63" i="8"/>
  <c r="P70" i="8"/>
  <c r="AI70" i="1" s="1"/>
  <c r="R72" i="8"/>
  <c r="E73" i="8"/>
  <c r="D76" i="8"/>
  <c r="E76" i="8"/>
  <c r="AY81" i="8"/>
  <c r="D80" i="8"/>
  <c r="E80" i="8"/>
  <c r="K80" i="8"/>
  <c r="AR93" i="8"/>
  <c r="AL93" i="8" s="1"/>
  <c r="E93" i="8"/>
  <c r="B93" i="8"/>
  <c r="AS93" i="8"/>
  <c r="B96" i="8"/>
  <c r="L99" i="8"/>
  <c r="AV104" i="8"/>
  <c r="D102" i="8"/>
  <c r="D98" i="8"/>
  <c r="AW10" i="9"/>
  <c r="AB71" i="7"/>
  <c r="Q71" i="7" s="1"/>
  <c r="O73" i="7"/>
  <c r="AI108" i="7"/>
  <c r="D101" i="7"/>
  <c r="D85" i="7"/>
  <c r="AS30" i="8"/>
  <c r="D30" i="8"/>
  <c r="E30" i="8"/>
  <c r="D35" i="8"/>
  <c r="E35" i="8"/>
  <c r="R35" i="8"/>
  <c r="AJ36" i="8"/>
  <c r="AZ50" i="8"/>
  <c r="AI49" i="8"/>
  <c r="E49" i="8"/>
  <c r="D51" i="8"/>
  <c r="E51" i="8"/>
  <c r="AI52" i="8"/>
  <c r="V54" i="8"/>
  <c r="AR57" i="8"/>
  <c r="AL57" i="8" s="1"/>
  <c r="E57" i="8"/>
  <c r="D58" i="8"/>
  <c r="E58" i="8"/>
  <c r="E61" i="8"/>
  <c r="AB62" i="8"/>
  <c r="Q62" i="8" s="1"/>
  <c r="D66" i="8"/>
  <c r="E66" i="8"/>
  <c r="D70" i="8"/>
  <c r="E70" i="8"/>
  <c r="S70" i="8"/>
  <c r="P71" i="8"/>
  <c r="AI71" i="1" s="1"/>
  <c r="AG75" i="8"/>
  <c r="D75" i="8"/>
  <c r="E75" i="8"/>
  <c r="P75" i="8"/>
  <c r="AI75" i="1" s="1"/>
  <c r="D78" i="8"/>
  <c r="E78" i="8"/>
  <c r="D83" i="8"/>
  <c r="E83" i="8"/>
  <c r="D91" i="8"/>
  <c r="E91" i="8"/>
  <c r="AH97" i="8"/>
  <c r="B102" i="8"/>
  <c r="O105" i="8"/>
  <c r="AK108" i="8"/>
  <c r="E105" i="8"/>
  <c r="E101" i="8"/>
  <c r="E97" i="8"/>
  <c r="D49" i="8"/>
  <c r="AG46" i="9"/>
  <c r="F45" i="9"/>
  <c r="AR46" i="9"/>
  <c r="AN46" i="9" s="1"/>
  <c r="AH46" i="9"/>
  <c r="S45" i="9"/>
  <c r="P45" i="9"/>
  <c r="AR45" i="1" s="1"/>
  <c r="C46" i="9"/>
  <c r="AM46" i="1" s="1"/>
  <c r="AR63" i="9"/>
  <c r="AM63" i="9" s="1"/>
  <c r="AI63" i="9"/>
  <c r="T62" i="9"/>
  <c r="P62" i="9"/>
  <c r="AR62" i="1" s="1"/>
  <c r="C63" i="9"/>
  <c r="AM63" i="1" s="1"/>
  <c r="AS63" i="9"/>
  <c r="F62" i="9"/>
  <c r="AK63" i="9"/>
  <c r="K63" i="9"/>
  <c r="M62" i="9"/>
  <c r="M61" i="7"/>
  <c r="Y65" i="7"/>
  <c r="F70" i="7"/>
  <c r="AB73" i="7"/>
  <c r="Q73" i="7" s="1"/>
  <c r="C95" i="7"/>
  <c r="U95" i="1" s="1"/>
  <c r="AI106" i="7"/>
  <c r="D83" i="7"/>
  <c r="R29" i="8"/>
  <c r="AX38" i="8"/>
  <c r="AW42" i="8"/>
  <c r="D40" i="8"/>
  <c r="E40" i="8"/>
  <c r="V45" i="8"/>
  <c r="E45" i="8"/>
  <c r="AV58" i="8"/>
  <c r="Y57" i="8"/>
  <c r="AG60" i="8"/>
  <c r="D60" i="8"/>
  <c r="E60" i="8"/>
  <c r="L60" i="8"/>
  <c r="AR65" i="8"/>
  <c r="AO65" i="8" s="1"/>
  <c r="E65" i="8"/>
  <c r="F67" i="8"/>
  <c r="D68" i="8"/>
  <c r="E68" i="8"/>
  <c r="T69" i="8"/>
  <c r="AR70" i="8"/>
  <c r="AO70" i="8" s="1"/>
  <c r="AK75" i="8"/>
  <c r="P82" i="8"/>
  <c r="AI82" i="1" s="1"/>
  <c r="D90" i="8"/>
  <c r="E90" i="8"/>
  <c r="S90" i="8"/>
  <c r="D92" i="8"/>
  <c r="E92" i="8"/>
  <c r="D94" i="8"/>
  <c r="E94" i="8"/>
  <c r="K95" i="8"/>
  <c r="AJ97" i="8"/>
  <c r="C102" i="8"/>
  <c r="AD102" i="1" s="1"/>
  <c r="P104" i="8"/>
  <c r="AI104" i="1" s="1"/>
  <c r="CZ104" i="16" s="1"/>
  <c r="D105" i="8"/>
  <c r="D101" i="8"/>
  <c r="D97" i="8"/>
  <c r="D77" i="8"/>
  <c r="D45" i="8"/>
  <c r="AJ35" i="9"/>
  <c r="F34" i="9"/>
  <c r="AS35" i="9"/>
  <c r="AR35" i="9"/>
  <c r="AM35" i="9" s="1"/>
  <c r="Y35" i="9"/>
  <c r="T34" i="9"/>
  <c r="AK35" i="9"/>
  <c r="V35" i="9"/>
  <c r="S34" i="9"/>
  <c r="AI35" i="9"/>
  <c r="B35" i="9"/>
  <c r="R34" i="9"/>
  <c r="AH35" i="9"/>
  <c r="O35" i="9"/>
  <c r="P34" i="9"/>
  <c r="AR34" i="1" s="1"/>
  <c r="AG35" i="9"/>
  <c r="L35" i="9"/>
  <c r="M34" i="9"/>
  <c r="AV68" i="7"/>
  <c r="B78" i="7"/>
  <c r="F87" i="7"/>
  <c r="L98" i="7"/>
  <c r="E98" i="7"/>
  <c r="E82" i="7"/>
  <c r="AY11" i="8"/>
  <c r="AG48" i="8"/>
  <c r="D48" i="8"/>
  <c r="E48" i="8"/>
  <c r="AZ65" i="8"/>
  <c r="F84" i="8"/>
  <c r="E85" i="8"/>
  <c r="AY93" i="8"/>
  <c r="M89" i="8"/>
  <c r="T90" i="8"/>
  <c r="K91" i="8"/>
  <c r="P92" i="8"/>
  <c r="AI92" i="1" s="1"/>
  <c r="Y93" i="8"/>
  <c r="S95" i="8"/>
  <c r="M96" i="8"/>
  <c r="B97" i="8"/>
  <c r="AR97" i="8"/>
  <c r="AL97" i="8" s="1"/>
  <c r="AH103" i="8"/>
  <c r="R104" i="8"/>
  <c r="AG105" i="8"/>
  <c r="E108" i="8"/>
  <c r="E104" i="8"/>
  <c r="E96" i="8"/>
  <c r="D73" i="8"/>
  <c r="O31" i="9"/>
  <c r="AI31" i="9"/>
  <c r="AH31" i="9"/>
  <c r="T30" i="9"/>
  <c r="AG31" i="9"/>
  <c r="S30" i="9"/>
  <c r="Y31" i="9"/>
  <c r="M30" i="9"/>
  <c r="V31" i="9"/>
  <c r="AS31" i="9"/>
  <c r="L31" i="9"/>
  <c r="AJ76" i="7"/>
  <c r="AV88" i="7"/>
  <c r="Y95" i="7"/>
  <c r="O98" i="7"/>
  <c r="AV107" i="7"/>
  <c r="D95" i="7"/>
  <c r="V32" i="8"/>
  <c r="D32" i="8"/>
  <c r="E32" i="8"/>
  <c r="AX40" i="8"/>
  <c r="D39" i="8"/>
  <c r="E39" i="8"/>
  <c r="AW44" i="8"/>
  <c r="D42" i="8"/>
  <c r="E42" i="8"/>
  <c r="D44" i="8"/>
  <c r="E44" i="8"/>
  <c r="AB44" i="8"/>
  <c r="Q44" i="8" s="1"/>
  <c r="T47" i="8"/>
  <c r="AS52" i="8"/>
  <c r="D52" i="8"/>
  <c r="E52" i="8"/>
  <c r="D55" i="8"/>
  <c r="E55" i="8"/>
  <c r="AV59" i="8"/>
  <c r="AI55" i="8"/>
  <c r="O59" i="8"/>
  <c r="AW65" i="8"/>
  <c r="P64" i="8"/>
  <c r="AI64" i="1" s="1"/>
  <c r="D79" i="8"/>
  <c r="E79" i="8"/>
  <c r="E89" i="8"/>
  <c r="P89" i="8"/>
  <c r="AI89" i="1" s="1"/>
  <c r="AI91" i="8"/>
  <c r="R92" i="8"/>
  <c r="AB93" i="8"/>
  <c r="Q93" i="8" s="1"/>
  <c r="AS95" i="8"/>
  <c r="E95" i="8"/>
  <c r="V95" i="8"/>
  <c r="AS97" i="8"/>
  <c r="D104" i="8"/>
  <c r="D96" i="8"/>
  <c r="AG58" i="9"/>
  <c r="AR58" i="9"/>
  <c r="AL58" i="9" s="1"/>
  <c r="B58" i="9"/>
  <c r="AJ58" i="9"/>
  <c r="AI58" i="9"/>
  <c r="O58" i="9"/>
  <c r="AB58" i="9"/>
  <c r="S57" i="9"/>
  <c r="F57" i="9"/>
  <c r="R57" i="9"/>
  <c r="P57" i="9"/>
  <c r="AR57" i="1" s="1"/>
  <c r="L58" i="9"/>
  <c r="M57" i="9"/>
  <c r="AS58" i="9"/>
  <c r="AH58" i="9"/>
  <c r="AS93" i="9"/>
  <c r="AK93" i="9"/>
  <c r="K93" i="9"/>
  <c r="F92" i="9"/>
  <c r="AB93" i="9"/>
  <c r="C93" i="9"/>
  <c r="AM93" i="1" s="1"/>
  <c r="S92" i="9"/>
  <c r="P92" i="9"/>
  <c r="AR92" i="1" s="1"/>
  <c r="M92" i="9"/>
  <c r="AJ93" i="9"/>
  <c r="Y87" i="7"/>
  <c r="Y98" i="7"/>
  <c r="S109" i="7"/>
  <c r="E106" i="7"/>
  <c r="E78" i="7"/>
  <c r="AV36" i="8"/>
  <c r="AJ34" i="8"/>
  <c r="D34" i="8"/>
  <c r="E34" i="8"/>
  <c r="F37" i="8"/>
  <c r="M43" i="8"/>
  <c r="AX57" i="8"/>
  <c r="D54" i="8"/>
  <c r="E54" i="8"/>
  <c r="AZ60" i="8"/>
  <c r="AW62" i="8"/>
  <c r="AS62" i="8"/>
  <c r="D62" i="8"/>
  <c r="E62" i="8"/>
  <c r="E69" i="8"/>
  <c r="AR72" i="8"/>
  <c r="AO72" i="8" s="1"/>
  <c r="D72" i="8"/>
  <c r="E72" i="8"/>
  <c r="O74" i="8"/>
  <c r="D74" i="8"/>
  <c r="E74" i="8"/>
  <c r="AK74" i="8"/>
  <c r="F83" i="8"/>
  <c r="D84" i="8"/>
  <c r="E84" i="8"/>
  <c r="D87" i="8"/>
  <c r="E87" i="8"/>
  <c r="D88" i="8"/>
  <c r="E88" i="8"/>
  <c r="T88" i="8"/>
  <c r="S89" i="8"/>
  <c r="T92" i="8"/>
  <c r="R96" i="8"/>
  <c r="K97" i="8"/>
  <c r="S101" i="8"/>
  <c r="AB102" i="8"/>
  <c r="Q102" i="8" s="1"/>
  <c r="E103" i="8"/>
  <c r="E99" i="8"/>
  <c r="D95" i="8"/>
  <c r="D65" i="8"/>
  <c r="D33" i="8"/>
  <c r="T57" i="9"/>
  <c r="Y62" i="7"/>
  <c r="T109" i="7"/>
  <c r="D105" i="7"/>
  <c r="D75" i="7"/>
  <c r="AV38" i="8"/>
  <c r="C36" i="8"/>
  <c r="AD36" i="1" s="1"/>
  <c r="D38" i="8"/>
  <c r="E38" i="8"/>
  <c r="AJ38" i="8"/>
  <c r="AY50" i="8"/>
  <c r="D47" i="8"/>
  <c r="E47" i="8"/>
  <c r="D50" i="8"/>
  <c r="E50" i="8"/>
  <c r="M53" i="8"/>
  <c r="P54" i="8"/>
  <c r="AI54" i="1" s="1"/>
  <c r="AJ59" i="8"/>
  <c r="D59" i="8"/>
  <c r="E59" i="8"/>
  <c r="AI59" i="8"/>
  <c r="D64" i="8"/>
  <c r="E64" i="8"/>
  <c r="AK71" i="8"/>
  <c r="D71" i="8"/>
  <c r="E71" i="8"/>
  <c r="L71" i="8"/>
  <c r="D82" i="8"/>
  <c r="E82" i="8"/>
  <c r="V83" i="8"/>
  <c r="M86" i="8"/>
  <c r="L87" i="8"/>
  <c r="AJ90" i="8"/>
  <c r="AW96" i="8"/>
  <c r="AJ93" i="8"/>
  <c r="O94" i="8"/>
  <c r="S96" i="8"/>
  <c r="AB97" i="8"/>
  <c r="Q97" i="8" s="1"/>
  <c r="C99" i="8"/>
  <c r="AD99" i="1" s="1"/>
  <c r="T101" i="8"/>
  <c r="AW108" i="8"/>
  <c r="D99" i="8"/>
  <c r="D93" i="8"/>
  <c r="D61" i="8"/>
  <c r="R29" i="9"/>
  <c r="K30" i="9"/>
  <c r="P32" i="9"/>
  <c r="AR32" i="1" s="1"/>
  <c r="B33" i="9"/>
  <c r="V33" i="9"/>
  <c r="AK33" i="9"/>
  <c r="AW39" i="9"/>
  <c r="F37" i="9"/>
  <c r="AS37" i="9"/>
  <c r="AW43" i="9"/>
  <c r="L39" i="9"/>
  <c r="AG39" i="9"/>
  <c r="S40" i="9"/>
  <c r="S41" i="9"/>
  <c r="AI41" i="9"/>
  <c r="S42" i="9"/>
  <c r="O43" i="9"/>
  <c r="AG43" i="9"/>
  <c r="AZ48" i="9"/>
  <c r="K45" i="9"/>
  <c r="S46" i="9"/>
  <c r="AZ46" i="9"/>
  <c r="S47" i="9"/>
  <c r="AK47" i="9"/>
  <c r="Y48" i="9"/>
  <c r="R49" i="9"/>
  <c r="AG49" i="9"/>
  <c r="AZ54" i="9"/>
  <c r="AI50" i="9"/>
  <c r="S53" i="9"/>
  <c r="F54" i="9"/>
  <c r="AK55" i="9"/>
  <c r="M56" i="9"/>
  <c r="AB56" i="9"/>
  <c r="AR56" i="9"/>
  <c r="K57" i="9"/>
  <c r="Y57" i="9"/>
  <c r="AK57" i="9"/>
  <c r="AI66" i="9"/>
  <c r="T65" i="9"/>
  <c r="S65" i="9"/>
  <c r="AR66" i="9"/>
  <c r="AM66" i="9" s="1"/>
  <c r="R65" i="9"/>
  <c r="AX75" i="9"/>
  <c r="T7" i="9"/>
  <c r="T8" i="9" s="1"/>
  <c r="T9" i="9" s="1"/>
  <c r="L30" i="9"/>
  <c r="AH30" i="9"/>
  <c r="R32" i="9"/>
  <c r="Y33" i="9"/>
  <c r="AR33" i="9"/>
  <c r="AM33" i="9" s="1"/>
  <c r="F36" i="9"/>
  <c r="R38" i="9"/>
  <c r="O39" i="9"/>
  <c r="AH39" i="9"/>
  <c r="T40" i="9"/>
  <c r="V41" i="9"/>
  <c r="AK41" i="9"/>
  <c r="F42" i="9"/>
  <c r="T42" i="9"/>
  <c r="B43" i="9"/>
  <c r="P43" i="9"/>
  <c r="AR43" i="1" s="1"/>
  <c r="AH43" i="9"/>
  <c r="B44" i="9"/>
  <c r="L45" i="9"/>
  <c r="AJ50" i="9"/>
  <c r="L57" i="9"/>
  <c r="AB57" i="9"/>
  <c r="AY13" i="9"/>
  <c r="AR30" i="9"/>
  <c r="AN30" i="9" s="1"/>
  <c r="S32" i="9"/>
  <c r="AS33" i="9"/>
  <c r="S35" i="9"/>
  <c r="K37" i="9"/>
  <c r="S38" i="9"/>
  <c r="B39" i="9"/>
  <c r="S39" i="9"/>
  <c r="AI39" i="9"/>
  <c r="F40" i="9"/>
  <c r="AB40" i="9"/>
  <c r="F41" i="9"/>
  <c r="Y41" i="9"/>
  <c r="AR41" i="9"/>
  <c r="AO41" i="9" s="1"/>
  <c r="Y42" i="9"/>
  <c r="S43" i="9"/>
  <c r="AI43" i="9"/>
  <c r="S44" i="9"/>
  <c r="O45" i="9"/>
  <c r="AG45" i="9"/>
  <c r="F47" i="9"/>
  <c r="AB47" i="9"/>
  <c r="AR47" i="9"/>
  <c r="AO47" i="9" s="1"/>
  <c r="AG48" i="9"/>
  <c r="T49" i="9"/>
  <c r="B50" i="9"/>
  <c r="Y50" i="9"/>
  <c r="AS59" i="9"/>
  <c r="AG59" i="9"/>
  <c r="R58" i="9"/>
  <c r="P58" i="9"/>
  <c r="AR58" i="1" s="1"/>
  <c r="AS61" i="9"/>
  <c r="Y61" i="9"/>
  <c r="S60" i="9"/>
  <c r="AR61" i="9"/>
  <c r="AL61" i="9" s="1"/>
  <c r="O61" i="9"/>
  <c r="R60" i="9"/>
  <c r="K61" i="9"/>
  <c r="AG61" i="9"/>
  <c r="AI61" i="9"/>
  <c r="AR97" i="9"/>
  <c r="AL97" i="9" s="1"/>
  <c r="O97" i="9"/>
  <c r="P96" i="9"/>
  <c r="AR96" i="1" s="1"/>
  <c r="AX36" i="9"/>
  <c r="T32" i="9"/>
  <c r="AW41" i="9"/>
  <c r="L37" i="9"/>
  <c r="AG37" i="9"/>
  <c r="T38" i="9"/>
  <c r="V39" i="9"/>
  <c r="AK39" i="9"/>
  <c r="AG40" i="9"/>
  <c r="AS41" i="9"/>
  <c r="L42" i="9"/>
  <c r="V43" i="9"/>
  <c r="AK43" i="9"/>
  <c r="F44" i="9"/>
  <c r="T44" i="9"/>
  <c r="B45" i="9"/>
  <c r="AH45" i="9"/>
  <c r="F46" i="9"/>
  <c r="AS47" i="9"/>
  <c r="O48" i="9"/>
  <c r="AJ48" i="9"/>
  <c r="K49" i="9"/>
  <c r="Y49" i="9"/>
  <c r="AK49" i="9"/>
  <c r="C50" i="9"/>
  <c r="AM50" i="1" s="1"/>
  <c r="AB50" i="9"/>
  <c r="AR50" i="9"/>
  <c r="AM50" i="9" s="1"/>
  <c r="F53" i="9"/>
  <c r="AK53" i="9"/>
  <c r="P56" i="9"/>
  <c r="AR56" i="1" s="1"/>
  <c r="B57" i="9"/>
  <c r="O57" i="9"/>
  <c r="C59" i="9"/>
  <c r="AM59" i="1" s="1"/>
  <c r="T60" i="9"/>
  <c r="AK61" i="9"/>
  <c r="T66" i="9"/>
  <c r="AS67" i="9"/>
  <c r="R66" i="9"/>
  <c r="AK67" i="9"/>
  <c r="P66" i="9"/>
  <c r="AR66" i="1" s="1"/>
  <c r="K67" i="9"/>
  <c r="F66" i="9"/>
  <c r="AG108" i="9"/>
  <c r="AJ108" i="9"/>
  <c r="AB108" i="9"/>
  <c r="M107" i="9"/>
  <c r="F29" i="9"/>
  <c r="K33" i="9"/>
  <c r="AW38" i="9"/>
  <c r="M42" i="9"/>
  <c r="AG42" i="9"/>
  <c r="F43" i="9"/>
  <c r="Y43" i="9"/>
  <c r="AR43" i="9"/>
  <c r="AL43" i="9" s="1"/>
  <c r="AI45" i="9"/>
  <c r="K47" i="9"/>
  <c r="P48" i="9"/>
  <c r="AR48" i="1" s="1"/>
  <c r="L49" i="9"/>
  <c r="AB49" i="9"/>
  <c r="AS50" i="9"/>
  <c r="AR53" i="9"/>
  <c r="AO53" i="9" s="1"/>
  <c r="P54" i="9"/>
  <c r="AR54" i="1" s="1"/>
  <c r="R55" i="9"/>
  <c r="R56" i="9"/>
  <c r="AH56" i="9"/>
  <c r="C57" i="9"/>
  <c r="AM57" i="1" s="1"/>
  <c r="AR57" i="9"/>
  <c r="T58" i="9"/>
  <c r="AV66" i="9"/>
  <c r="AX67" i="9"/>
  <c r="AB66" i="9"/>
  <c r="B30" i="9"/>
  <c r="AX38" i="9"/>
  <c r="L33" i="9"/>
  <c r="AG33" i="9"/>
  <c r="R36" i="9"/>
  <c r="B37" i="9"/>
  <c r="S37" i="9"/>
  <c r="AI37" i="9"/>
  <c r="AS39" i="9"/>
  <c r="AY46" i="9"/>
  <c r="L41" i="9"/>
  <c r="O42" i="9"/>
  <c r="AS43" i="9"/>
  <c r="L44" i="9"/>
  <c r="Y44" i="9"/>
  <c r="V45" i="9"/>
  <c r="AK45" i="9"/>
  <c r="M46" i="9"/>
  <c r="AH47" i="9"/>
  <c r="R48" i="9"/>
  <c r="M49" i="9"/>
  <c r="AV55" i="9"/>
  <c r="K53" i="9"/>
  <c r="S54" i="9"/>
  <c r="C55" i="9"/>
  <c r="AM55" i="1" s="1"/>
  <c r="AB55" i="9"/>
  <c r="F56" i="9"/>
  <c r="S56" i="9"/>
  <c r="AG57" i="9"/>
  <c r="AS69" i="9"/>
  <c r="AR69" i="9"/>
  <c r="AO69" i="9" s="1"/>
  <c r="Y69" i="9"/>
  <c r="R68" i="9"/>
  <c r="AK69" i="9"/>
  <c r="P68" i="9"/>
  <c r="AR68" i="1" s="1"/>
  <c r="AJ69" i="9"/>
  <c r="AH69" i="9"/>
  <c r="C69" i="9"/>
  <c r="AM69" i="1" s="1"/>
  <c r="M68" i="9"/>
  <c r="AG69" i="9"/>
  <c r="O69" i="9"/>
  <c r="F68" i="9"/>
  <c r="T68" i="9"/>
  <c r="AV90" i="9"/>
  <c r="O33" i="9"/>
  <c r="AH33" i="9"/>
  <c r="S36" i="9"/>
  <c r="V37" i="9"/>
  <c r="AK37" i="9"/>
  <c r="K38" i="9"/>
  <c r="AZ44" i="9"/>
  <c r="P40" i="9"/>
  <c r="AR40" i="1" s="1"/>
  <c r="O41" i="9"/>
  <c r="AG41" i="9"/>
  <c r="P42" i="9"/>
  <c r="AR42" i="1" s="1"/>
  <c r="K43" i="9"/>
  <c r="M44" i="9"/>
  <c r="Y45" i="9"/>
  <c r="AR45" i="9"/>
  <c r="AO45" i="9" s="1"/>
  <c r="P47" i="9"/>
  <c r="AR47" i="1" s="1"/>
  <c r="AI47" i="9"/>
  <c r="L50" i="9"/>
  <c r="AG50" i="9"/>
  <c r="T54" i="9"/>
  <c r="AH57" i="9"/>
  <c r="AI59" i="9"/>
  <c r="AV62" i="9"/>
  <c r="R64" i="9"/>
  <c r="K65" i="9"/>
  <c r="P70" i="9"/>
  <c r="AR70" i="1" s="1"/>
  <c r="AW75" i="9"/>
  <c r="T71" i="9"/>
  <c r="AJ71" i="9"/>
  <c r="S74" i="9"/>
  <c r="V75" i="9"/>
  <c r="P76" i="9"/>
  <c r="AR76" i="1" s="1"/>
  <c r="S77" i="9"/>
  <c r="AK77" i="9"/>
  <c r="AS78" i="9"/>
  <c r="T80" i="9"/>
  <c r="P81" i="9"/>
  <c r="AR81" i="1" s="1"/>
  <c r="AS81" i="9"/>
  <c r="P82" i="9"/>
  <c r="AR82" i="1" s="1"/>
  <c r="F84" i="9"/>
  <c r="C85" i="9"/>
  <c r="AM85" i="1" s="1"/>
  <c r="T85" i="9"/>
  <c r="AI88" i="9"/>
  <c r="AG89" i="9"/>
  <c r="AK90" i="9"/>
  <c r="AI91" i="9"/>
  <c r="AR92" i="9"/>
  <c r="AM92" i="9" s="1"/>
  <c r="R93" i="9"/>
  <c r="AB94" i="9"/>
  <c r="AH106" i="9"/>
  <c r="AX73" i="9"/>
  <c r="F77" i="9"/>
  <c r="T77" i="9"/>
  <c r="AV82" i="9"/>
  <c r="Y85" i="9"/>
  <c r="AK74" i="9"/>
  <c r="AB78" i="9"/>
  <c r="AW84" i="9"/>
  <c r="AZ85" i="9"/>
  <c r="AW86" i="9"/>
  <c r="AS88" i="9"/>
  <c r="AY94" i="9"/>
  <c r="AR91" i="9"/>
  <c r="AL91" i="9" s="1"/>
  <c r="AW97" i="9"/>
  <c r="T93" i="9"/>
  <c r="AG98" i="9"/>
  <c r="AR98" i="9"/>
  <c r="AO98" i="9" s="1"/>
  <c r="B98" i="9"/>
  <c r="S97" i="9"/>
  <c r="AB98" i="9"/>
  <c r="AK98" i="9"/>
  <c r="AJ98" i="9"/>
  <c r="AG106" i="9"/>
  <c r="T105" i="9"/>
  <c r="F105" i="9"/>
  <c r="S105" i="9"/>
  <c r="AS106" i="9"/>
  <c r="C106" i="9"/>
  <c r="AM106" i="1" s="1"/>
  <c r="R105" i="9"/>
  <c r="AR106" i="9"/>
  <c r="AO106" i="9" s="1"/>
  <c r="AB106" i="9"/>
  <c r="B106" i="9"/>
  <c r="P105" i="9"/>
  <c r="AR105" i="1" s="1"/>
  <c r="AJ106" i="9"/>
  <c r="AZ76" i="9"/>
  <c r="AX80" i="9"/>
  <c r="B78" i="9"/>
  <c r="AY86" i="9"/>
  <c r="AY81" i="9"/>
  <c r="P84" i="9"/>
  <c r="AR84" i="1" s="1"/>
  <c r="K85" i="9"/>
  <c r="AS91" i="9"/>
  <c r="AK106" i="9"/>
  <c r="B65" i="9"/>
  <c r="AS65" i="9"/>
  <c r="AY77" i="9"/>
  <c r="AV78" i="9"/>
  <c r="AZ81" i="9"/>
  <c r="L77" i="9"/>
  <c r="F78" i="9"/>
  <c r="AH78" i="9"/>
  <c r="AH81" i="9"/>
  <c r="C83" i="9"/>
  <c r="AM83" i="1" s="1"/>
  <c r="AK83" i="9"/>
  <c r="R84" i="9"/>
  <c r="L85" i="9"/>
  <c r="AB86" i="9"/>
  <c r="AV100" i="9"/>
  <c r="AS99" i="9"/>
  <c r="P98" i="9"/>
  <c r="AR98" i="1" s="1"/>
  <c r="AV102" i="9"/>
  <c r="AR105" i="9"/>
  <c r="AO105" i="9" s="1"/>
  <c r="F104" i="9"/>
  <c r="M105" i="9"/>
  <c r="K106" i="9"/>
  <c r="AV71" i="9"/>
  <c r="F69" i="9"/>
  <c r="M70" i="9"/>
  <c r="Y70" i="9"/>
  <c r="K71" i="9"/>
  <c r="AY79" i="9"/>
  <c r="F76" i="9"/>
  <c r="M77" i="9"/>
  <c r="AI78" i="9"/>
  <c r="M79" i="9"/>
  <c r="AI81" i="9"/>
  <c r="AS83" i="9"/>
  <c r="M85" i="9"/>
  <c r="AG85" i="9"/>
  <c r="M87" i="9"/>
  <c r="T88" i="9"/>
  <c r="K91" i="9"/>
  <c r="AJ94" i="9"/>
  <c r="O94" i="9"/>
  <c r="AW100" i="9"/>
  <c r="T97" i="9"/>
  <c r="K98" i="9"/>
  <c r="L106" i="9"/>
  <c r="AG70" i="9"/>
  <c r="L71" i="9"/>
  <c r="AG71" i="9"/>
  <c r="AI72" i="9"/>
  <c r="K75" i="9"/>
  <c r="B77" i="9"/>
  <c r="O77" i="9"/>
  <c r="L78" i="9"/>
  <c r="AJ78" i="9"/>
  <c r="R80" i="9"/>
  <c r="K81" i="9"/>
  <c r="AK81" i="9"/>
  <c r="K83" i="9"/>
  <c r="O85" i="9"/>
  <c r="AK85" i="9"/>
  <c r="T87" i="9"/>
  <c r="AB88" i="9"/>
  <c r="S90" i="9"/>
  <c r="L98" i="9"/>
  <c r="AX102" i="9"/>
  <c r="F99" i="9"/>
  <c r="K101" i="9"/>
  <c r="AG101" i="9"/>
  <c r="AX108" i="9"/>
  <c r="AS103" i="9"/>
  <c r="V104" i="9"/>
  <c r="L109" i="9"/>
  <c r="AH109" i="9"/>
  <c r="K100" i="9"/>
  <c r="AY108" i="9"/>
  <c r="AZ107" i="9"/>
  <c r="AV109" i="9"/>
  <c r="O109" i="9"/>
  <c r="AI109" i="9"/>
  <c r="AW108" i="9"/>
  <c r="AJ109" i="9"/>
  <c r="R94" i="9"/>
  <c r="AV99" i="9"/>
  <c r="O96" i="9"/>
  <c r="AJ101" i="9"/>
  <c r="K103" i="9"/>
  <c r="M108" i="9"/>
  <c r="Y109" i="9"/>
  <c r="AK109" i="9"/>
  <c r="AT7" i="9"/>
  <c r="AT14" i="9"/>
  <c r="J113" i="9"/>
  <c r="J112" i="9"/>
  <c r="AS6" i="9"/>
  <c r="AS7" i="9" s="1"/>
  <c r="AS8" i="9" s="1"/>
  <c r="AS9" i="9" s="1"/>
  <c r="AT12" i="9"/>
  <c r="AX61" i="9"/>
  <c r="AZ60" i="9"/>
  <c r="AX60" i="9"/>
  <c r="AV60" i="9"/>
  <c r="AZ58" i="9"/>
  <c r="AV57" i="9"/>
  <c r="AU15" i="9"/>
  <c r="AW19" i="9" s="1"/>
  <c r="AW13" i="9"/>
  <c r="AW11" i="9"/>
  <c r="AY12" i="9"/>
  <c r="AU13" i="9"/>
  <c r="AU19" i="9"/>
  <c r="V32" i="9"/>
  <c r="R31" i="9"/>
  <c r="AS32" i="9"/>
  <c r="AI32" i="9"/>
  <c r="M31" i="9"/>
  <c r="AB32" i="9"/>
  <c r="O32" i="9"/>
  <c r="C32" i="9"/>
  <c r="AM32" i="1" s="1"/>
  <c r="P31" i="9"/>
  <c r="AR31" i="1" s="1"/>
  <c r="AK32" i="9"/>
  <c r="B32" i="9"/>
  <c r="AJ32" i="9"/>
  <c r="Y32" i="9"/>
  <c r="L32" i="9"/>
  <c r="AG32" i="9"/>
  <c r="F31" i="9"/>
  <c r="AH32" i="9"/>
  <c r="K32" i="9"/>
  <c r="T31" i="9"/>
  <c r="S31" i="9"/>
  <c r="AW12" i="9"/>
  <c r="Y10" i="9"/>
  <c r="AU23" i="9"/>
  <c r="AU24" i="9" s="1"/>
  <c r="AU25" i="9" s="1"/>
  <c r="O10" i="9"/>
  <c r="AW33" i="9"/>
  <c r="AY34" i="9"/>
  <c r="AW35" i="9"/>
  <c r="AY36" i="9"/>
  <c r="AW37" i="9"/>
  <c r="AY38" i="9"/>
  <c r="AT24" i="9"/>
  <c r="AT25" i="9" s="1"/>
  <c r="AT26" i="9" s="1"/>
  <c r="AT27" i="9" s="1"/>
  <c r="AT28" i="9" s="1"/>
  <c r="AV33" i="9" s="1"/>
  <c r="V34" i="9"/>
  <c r="R33" i="9"/>
  <c r="AS34" i="9"/>
  <c r="AI34" i="9"/>
  <c r="M33" i="9"/>
  <c r="AB34" i="9"/>
  <c r="O34" i="9"/>
  <c r="C34" i="9"/>
  <c r="AM34" i="1" s="1"/>
  <c r="P33" i="9"/>
  <c r="AR33" i="1" s="1"/>
  <c r="AK34" i="9"/>
  <c r="B34" i="9"/>
  <c r="AJ34" i="9"/>
  <c r="Y34" i="9"/>
  <c r="L34" i="9"/>
  <c r="AH34" i="9"/>
  <c r="K34" i="9"/>
  <c r="AG34" i="9"/>
  <c r="AR34" i="9"/>
  <c r="AY57" i="9"/>
  <c r="AZ34" i="9"/>
  <c r="AX35" i="9"/>
  <c r="AV34" i="9"/>
  <c r="AY37" i="9"/>
  <c r="AW36" i="9"/>
  <c r="AW58" i="9"/>
  <c r="AY59" i="9"/>
  <c r="AT16" i="9"/>
  <c r="AT20" i="9"/>
  <c r="AY33" i="9"/>
  <c r="S33" i="9"/>
  <c r="V36" i="9"/>
  <c r="R35" i="9"/>
  <c r="AS36" i="9"/>
  <c r="AI36" i="9"/>
  <c r="M35" i="9"/>
  <c r="T35" i="9"/>
  <c r="AR36" i="9"/>
  <c r="V38" i="9"/>
  <c r="R37" i="9"/>
  <c r="AS38" i="9"/>
  <c r="AI38" i="9"/>
  <c r="M37" i="9"/>
  <c r="T37" i="9"/>
  <c r="AR38" i="9"/>
  <c r="V40" i="9"/>
  <c r="R39" i="9"/>
  <c r="AS40" i="9"/>
  <c r="AI40" i="9"/>
  <c r="M39" i="9"/>
  <c r="AR40" i="9"/>
  <c r="AH40" i="9"/>
  <c r="T39" i="9"/>
  <c r="AW44" i="9"/>
  <c r="AY45" i="9"/>
  <c r="B40" i="9"/>
  <c r="AK62" i="9"/>
  <c r="K62" i="9"/>
  <c r="AJ62" i="9"/>
  <c r="AB62" i="9"/>
  <c r="M61" i="9"/>
  <c r="AS62" i="9"/>
  <c r="AI62" i="9"/>
  <c r="T61" i="9"/>
  <c r="AR62" i="9"/>
  <c r="AH62" i="9"/>
  <c r="AG62" i="9"/>
  <c r="Y62" i="9"/>
  <c r="O62" i="9"/>
  <c r="R61" i="9"/>
  <c r="V62" i="9"/>
  <c r="C62" i="9"/>
  <c r="AM62" i="1" s="1"/>
  <c r="P61" i="9"/>
  <c r="AR61" i="1" s="1"/>
  <c r="F61" i="9"/>
  <c r="B62" i="9"/>
  <c r="S61" i="9"/>
  <c r="L62" i="9"/>
  <c r="AS30" i="9"/>
  <c r="AI30" i="9"/>
  <c r="C30" i="9"/>
  <c r="AM30" i="1" s="1"/>
  <c r="AG30" i="9"/>
  <c r="AX40" i="9"/>
  <c r="AV39" i="9"/>
  <c r="AG36" i="9"/>
  <c r="AX42" i="9"/>
  <c r="AX41" i="9"/>
  <c r="AV41" i="9"/>
  <c r="AZ40" i="9"/>
  <c r="AG38" i="9"/>
  <c r="AX44" i="9"/>
  <c r="AZ43" i="9"/>
  <c r="AX43" i="9"/>
  <c r="AV43" i="9"/>
  <c r="AZ42" i="9"/>
  <c r="AX39" i="9"/>
  <c r="C40" i="9"/>
  <c r="AM40" i="1" s="1"/>
  <c r="O40" i="9"/>
  <c r="AV40" i="9"/>
  <c r="AY48" i="9"/>
  <c r="AW49" i="9"/>
  <c r="AZ50" i="9"/>
  <c r="AZ51" i="9"/>
  <c r="AW47" i="9"/>
  <c r="C52" i="9"/>
  <c r="AM52" i="1" s="1"/>
  <c r="P51" i="9"/>
  <c r="AR51" i="1" s="1"/>
  <c r="F51" i="9"/>
  <c r="L52" i="9"/>
  <c r="B52" i="9"/>
  <c r="AK52" i="9"/>
  <c r="K52" i="9"/>
  <c r="AJ52" i="9"/>
  <c r="AB52" i="9"/>
  <c r="M51" i="9"/>
  <c r="AS52" i="9"/>
  <c r="AI52" i="9"/>
  <c r="T51" i="9"/>
  <c r="AR52" i="9"/>
  <c r="AH52" i="9"/>
  <c r="S51" i="9"/>
  <c r="AG52" i="9"/>
  <c r="Y52" i="9"/>
  <c r="O52" i="9"/>
  <c r="R51" i="9"/>
  <c r="AW57" i="9"/>
  <c r="AW61" i="9"/>
  <c r="AY62" i="9"/>
  <c r="AW40" i="9"/>
  <c r="AY41" i="9"/>
  <c r="K36" i="9"/>
  <c r="AH36" i="9"/>
  <c r="AW42" i="9"/>
  <c r="AY43" i="9"/>
  <c r="AY39" i="9"/>
  <c r="AY40" i="9"/>
  <c r="AY44" i="9"/>
  <c r="AY51" i="9"/>
  <c r="AW50" i="9"/>
  <c r="AX54" i="9"/>
  <c r="AZ53" i="9"/>
  <c r="AV53" i="9"/>
  <c r="AX52" i="9"/>
  <c r="S29" i="9"/>
  <c r="O30" i="9"/>
  <c r="Y30" i="9"/>
  <c r="AJ30" i="9"/>
  <c r="AK31" i="9"/>
  <c r="AV35" i="9"/>
  <c r="L36" i="9"/>
  <c r="Y36" i="9"/>
  <c r="AJ36" i="9"/>
  <c r="AV36" i="9"/>
  <c r="AV37" i="9"/>
  <c r="L38" i="9"/>
  <c r="Y38" i="9"/>
  <c r="AJ38" i="9"/>
  <c r="AV38" i="9"/>
  <c r="AZ39" i="9"/>
  <c r="AJ40" i="9"/>
  <c r="AY42" i="9"/>
  <c r="T29" i="9"/>
  <c r="F30" i="9"/>
  <c r="P30" i="9"/>
  <c r="AR30" i="1" s="1"/>
  <c r="AK30" i="9"/>
  <c r="B31" i="9"/>
  <c r="AW32" i="9"/>
  <c r="AW34" i="9"/>
  <c r="B36" i="9"/>
  <c r="AK36" i="9"/>
  <c r="AX37" i="9"/>
  <c r="B38" i="9"/>
  <c r="AK38" i="9"/>
  <c r="AK40" i="9"/>
  <c r="AW46" i="9"/>
  <c r="AY47" i="9"/>
  <c r="AX49" i="9"/>
  <c r="M29" i="9"/>
  <c r="AJ31" i="9"/>
  <c r="AB31" i="9"/>
  <c r="C31" i="9"/>
  <c r="AM31" i="1" s="1"/>
  <c r="AB30" i="9"/>
  <c r="P35" i="9"/>
  <c r="AR35" i="1" s="1"/>
  <c r="C36" i="9"/>
  <c r="AM36" i="1" s="1"/>
  <c r="O36" i="9"/>
  <c r="AB36" i="9"/>
  <c r="P37" i="9"/>
  <c r="AR37" i="1" s="1"/>
  <c r="C38" i="9"/>
  <c r="AM38" i="1" s="1"/>
  <c r="O38" i="9"/>
  <c r="AB38" i="9"/>
  <c r="P39" i="9"/>
  <c r="AR39" i="1" s="1"/>
  <c r="AZ41" i="9"/>
  <c r="AW48" i="9"/>
  <c r="AZ65" i="9"/>
  <c r="AX66" i="9"/>
  <c r="AV65" i="9"/>
  <c r="AY67" i="9"/>
  <c r="AW66" i="9"/>
  <c r="AW63" i="9"/>
  <c r="AW65" i="9"/>
  <c r="R30" i="9"/>
  <c r="AZ35" i="9"/>
  <c r="AZ36" i="9"/>
  <c r="AZ37" i="9"/>
  <c r="AZ38" i="9"/>
  <c r="K40" i="9"/>
  <c r="Y40" i="9"/>
  <c r="AY56" i="9"/>
  <c r="T41" i="9"/>
  <c r="AH42" i="9"/>
  <c r="AR42" i="9"/>
  <c r="T43" i="9"/>
  <c r="AH44" i="9"/>
  <c r="AR44" i="9"/>
  <c r="T45" i="9"/>
  <c r="AV45" i="9"/>
  <c r="AI46" i="9"/>
  <c r="AS46" i="9"/>
  <c r="V47" i="9"/>
  <c r="K48" i="9"/>
  <c r="AK48" i="9"/>
  <c r="AY54" i="9"/>
  <c r="AZ49" i="9"/>
  <c r="M50" i="9"/>
  <c r="AB51" i="9"/>
  <c r="AJ51" i="9"/>
  <c r="AV56" i="9"/>
  <c r="AX57" i="9"/>
  <c r="AY52" i="9"/>
  <c r="B53" i="9"/>
  <c r="L53" i="9"/>
  <c r="T53" i="9"/>
  <c r="AG55" i="9"/>
  <c r="Y55" i="9"/>
  <c r="O55" i="9"/>
  <c r="L55" i="9"/>
  <c r="B55" i="9"/>
  <c r="AI54" i="9"/>
  <c r="AV59" i="9"/>
  <c r="K55" i="9"/>
  <c r="V55" i="9"/>
  <c r="AI55" i="9"/>
  <c r="AW60" i="9"/>
  <c r="AJ56" i="9"/>
  <c r="AW56" i="9"/>
  <c r="V60" i="9"/>
  <c r="AY61" i="9"/>
  <c r="V64" i="9"/>
  <c r="C33" i="9"/>
  <c r="AM33" i="1" s="1"/>
  <c r="C35" i="9"/>
  <c r="AM35" i="1" s="1"/>
  <c r="C37" i="9"/>
  <c r="AM37" i="1" s="1"/>
  <c r="C39" i="9"/>
  <c r="AM39" i="1" s="1"/>
  <c r="C41" i="9"/>
  <c r="AM41" i="1" s="1"/>
  <c r="M41" i="9"/>
  <c r="AI42" i="9"/>
  <c r="AS42" i="9"/>
  <c r="C43" i="9"/>
  <c r="AM43" i="1" s="1"/>
  <c r="M43" i="9"/>
  <c r="AI44" i="9"/>
  <c r="AS44" i="9"/>
  <c r="C45" i="9"/>
  <c r="AM45" i="1" s="1"/>
  <c r="M45" i="9"/>
  <c r="AW45" i="9"/>
  <c r="R46" i="9"/>
  <c r="AB46" i="9"/>
  <c r="AJ46" i="9"/>
  <c r="O47" i="9"/>
  <c r="Y47" i="9"/>
  <c r="AG47" i="9"/>
  <c r="B48" i="9"/>
  <c r="L48" i="9"/>
  <c r="T48" i="9"/>
  <c r="AV48" i="9"/>
  <c r="AI49" i="9"/>
  <c r="AS49" i="9"/>
  <c r="V50" i="9"/>
  <c r="AX50" i="9"/>
  <c r="K51" i="9"/>
  <c r="AK51" i="9"/>
  <c r="F52" i="9"/>
  <c r="P52" i="9"/>
  <c r="AR52" i="1" s="1"/>
  <c r="AZ52" i="9"/>
  <c r="C53" i="9"/>
  <c r="AM53" i="1" s="1"/>
  <c r="M53" i="9"/>
  <c r="AW53" i="9"/>
  <c r="R54" i="9"/>
  <c r="AB54" i="9"/>
  <c r="AJ54" i="9"/>
  <c r="AY60" i="9"/>
  <c r="M55" i="9"/>
  <c r="AJ55" i="9"/>
  <c r="AW55" i="9"/>
  <c r="C56" i="9"/>
  <c r="AM56" i="1" s="1"/>
  <c r="AX56" i="9"/>
  <c r="L59" i="9"/>
  <c r="B59" i="9"/>
  <c r="AK59" i="9"/>
  <c r="K59" i="9"/>
  <c r="AJ59" i="9"/>
  <c r="AB59" i="9"/>
  <c r="M58" i="9"/>
  <c r="AR59" i="9"/>
  <c r="AH59" i="9"/>
  <c r="S58" i="9"/>
  <c r="V59" i="9"/>
  <c r="Y59" i="9"/>
  <c r="AV64" i="9"/>
  <c r="AB60" i="9"/>
  <c r="AB42" i="9"/>
  <c r="AJ42" i="9"/>
  <c r="AB44" i="9"/>
  <c r="AJ44" i="9"/>
  <c r="AX45" i="9"/>
  <c r="K46" i="9"/>
  <c r="AK46" i="9"/>
  <c r="AZ47" i="9"/>
  <c r="C48" i="9"/>
  <c r="AM48" i="1" s="1"/>
  <c r="AY50" i="9"/>
  <c r="B51" i="9"/>
  <c r="L51" i="9"/>
  <c r="AV51" i="9"/>
  <c r="V53" i="9"/>
  <c r="AX53" i="9"/>
  <c r="K54" i="9"/>
  <c r="AK54" i="9"/>
  <c r="AV54" i="9"/>
  <c r="AX55" i="9"/>
  <c r="AW64" i="9"/>
  <c r="K42" i="9"/>
  <c r="AK42" i="9"/>
  <c r="K44" i="9"/>
  <c r="AK44" i="9"/>
  <c r="B46" i="9"/>
  <c r="L46" i="9"/>
  <c r="AV46" i="9"/>
  <c r="V48" i="9"/>
  <c r="AX48" i="9"/>
  <c r="AY55" i="9"/>
  <c r="F50" i="9"/>
  <c r="P50" i="9"/>
  <c r="AR50" i="1" s="1"/>
  <c r="C51" i="9"/>
  <c r="AM51" i="1" s="1"/>
  <c r="R52" i="9"/>
  <c r="AX58" i="9"/>
  <c r="AZ57" i="9"/>
  <c r="O53" i="9"/>
  <c r="Y53" i="9"/>
  <c r="AG53" i="9"/>
  <c r="AY53" i="9"/>
  <c r="B54" i="9"/>
  <c r="L54" i="9"/>
  <c r="AW54" i="9"/>
  <c r="AZ55" i="9"/>
  <c r="AZ56" i="9"/>
  <c r="AW59" i="9"/>
  <c r="L60" i="9"/>
  <c r="AV44" i="9"/>
  <c r="AZ45" i="9"/>
  <c r="AV49" i="9"/>
  <c r="V51" i="9"/>
  <c r="AX51" i="9"/>
  <c r="AY58" i="9"/>
  <c r="AZ63" i="9"/>
  <c r="AZ62" i="9"/>
  <c r="AV63" i="9"/>
  <c r="AS60" i="9"/>
  <c r="AI60" i="9"/>
  <c r="T59" i="9"/>
  <c r="AR60" i="9"/>
  <c r="AH60" i="9"/>
  <c r="S59" i="9"/>
  <c r="AG60" i="9"/>
  <c r="Y60" i="9"/>
  <c r="O60" i="9"/>
  <c r="R59" i="9"/>
  <c r="C60" i="9"/>
  <c r="AM60" i="1" s="1"/>
  <c r="P59" i="9"/>
  <c r="AR59" i="1" s="1"/>
  <c r="F59" i="9"/>
  <c r="AK60" i="9"/>
  <c r="K60" i="9"/>
  <c r="AJ60" i="9"/>
  <c r="C64" i="9"/>
  <c r="AM64" i="1" s="1"/>
  <c r="P63" i="9"/>
  <c r="AR63" i="1" s="1"/>
  <c r="F63" i="9"/>
  <c r="L64" i="9"/>
  <c r="B64" i="9"/>
  <c r="AK64" i="9"/>
  <c r="K64" i="9"/>
  <c r="AJ64" i="9"/>
  <c r="AB64" i="9"/>
  <c r="M63" i="9"/>
  <c r="AS64" i="9"/>
  <c r="AI64" i="9"/>
  <c r="T63" i="9"/>
  <c r="AR64" i="9"/>
  <c r="AH64" i="9"/>
  <c r="S63" i="9"/>
  <c r="AG64" i="9"/>
  <c r="Y64" i="9"/>
  <c r="O64" i="9"/>
  <c r="R63" i="9"/>
  <c r="C42" i="9"/>
  <c r="AM42" i="1" s="1"/>
  <c r="C44" i="9"/>
  <c r="AM44" i="1" s="1"/>
  <c r="V46" i="9"/>
  <c r="AH48" i="9"/>
  <c r="AR48" i="9"/>
  <c r="R50" i="9"/>
  <c r="O51" i="9"/>
  <c r="Y51" i="9"/>
  <c r="AG51" i="9"/>
  <c r="T52" i="9"/>
  <c r="AI53" i="9"/>
  <c r="AS53" i="9"/>
  <c r="V54" i="9"/>
  <c r="AR55" i="9"/>
  <c r="AX63" i="9"/>
  <c r="AY64" i="9"/>
  <c r="M59" i="9"/>
  <c r="AX64" i="9"/>
  <c r="L68" i="9"/>
  <c r="B68" i="9"/>
  <c r="AS68" i="9"/>
  <c r="AI68" i="9"/>
  <c r="T67" i="9"/>
  <c r="AG68" i="9"/>
  <c r="Y68" i="9"/>
  <c r="O68" i="9"/>
  <c r="R67" i="9"/>
  <c r="V68" i="9"/>
  <c r="AH68" i="9"/>
  <c r="F67" i="9"/>
  <c r="C68" i="9"/>
  <c r="AM68" i="1" s="1"/>
  <c r="S67" i="9"/>
  <c r="AB68" i="9"/>
  <c r="P67" i="9"/>
  <c r="AR67" i="1" s="1"/>
  <c r="AR68" i="9"/>
  <c r="K68" i="9"/>
  <c r="M67" i="9"/>
  <c r="AK68" i="9"/>
  <c r="AB33" i="9"/>
  <c r="AB35" i="9"/>
  <c r="AB37" i="9"/>
  <c r="AB39" i="9"/>
  <c r="R41" i="9"/>
  <c r="AB41" i="9"/>
  <c r="V42" i="9"/>
  <c r="R43" i="9"/>
  <c r="AB43" i="9"/>
  <c r="V44" i="9"/>
  <c r="R45" i="9"/>
  <c r="AB45" i="9"/>
  <c r="O46" i="9"/>
  <c r="Y46" i="9"/>
  <c r="B47" i="9"/>
  <c r="L47" i="9"/>
  <c r="T47" i="9"/>
  <c r="AI48" i="9"/>
  <c r="V49" i="9"/>
  <c r="K50" i="9"/>
  <c r="S50" i="9"/>
  <c r="AH51" i="9"/>
  <c r="M52" i="9"/>
  <c r="R53" i="9"/>
  <c r="AB53" i="9"/>
  <c r="AX59" i="9"/>
  <c r="O54" i="9"/>
  <c r="Y54" i="9"/>
  <c r="AG54" i="9"/>
  <c r="L56" i="9"/>
  <c r="B56" i="9"/>
  <c r="AS56" i="9"/>
  <c r="AI56" i="9"/>
  <c r="T55" i="9"/>
  <c r="S55" i="9"/>
  <c r="AS55" i="9"/>
  <c r="AG56" i="9"/>
  <c r="AV61" i="9"/>
  <c r="AX62" i="9"/>
  <c r="AZ61" i="9"/>
  <c r="AY63" i="9"/>
  <c r="AW62" i="9"/>
  <c r="AV58" i="9"/>
  <c r="O59" i="9"/>
  <c r="AJ68" i="9"/>
  <c r="AY66" i="9"/>
  <c r="AB63" i="9"/>
  <c r="AJ63" i="9"/>
  <c r="AV68" i="9"/>
  <c r="AX69" i="9"/>
  <c r="AZ68" i="9"/>
  <c r="AX65" i="9"/>
  <c r="AZ64" i="9"/>
  <c r="AY65" i="9"/>
  <c r="C84" i="9"/>
  <c r="AM84" i="1" s="1"/>
  <c r="P83" i="9"/>
  <c r="AR83" i="1" s="1"/>
  <c r="F83" i="9"/>
  <c r="L84" i="9"/>
  <c r="B84" i="9"/>
  <c r="AK84" i="9"/>
  <c r="K84" i="9"/>
  <c r="AJ84" i="9"/>
  <c r="AB84" i="9"/>
  <c r="M83" i="9"/>
  <c r="AS84" i="9"/>
  <c r="AI84" i="9"/>
  <c r="T83" i="9"/>
  <c r="AR84" i="9"/>
  <c r="AH84" i="9"/>
  <c r="S83" i="9"/>
  <c r="O84" i="9"/>
  <c r="AG84" i="9"/>
  <c r="R83" i="9"/>
  <c r="Y84" i="9"/>
  <c r="V84" i="9"/>
  <c r="V57" i="9"/>
  <c r="K58" i="9"/>
  <c r="AK58" i="9"/>
  <c r="AZ59" i="9"/>
  <c r="M60" i="9"/>
  <c r="AB61" i="9"/>
  <c r="AJ61" i="9"/>
  <c r="B63" i="9"/>
  <c r="L63" i="9"/>
  <c r="AR65" i="9"/>
  <c r="AH65" i="9"/>
  <c r="V65" i="9"/>
  <c r="AG67" i="9"/>
  <c r="Y67" i="9"/>
  <c r="O67" i="9"/>
  <c r="L67" i="9"/>
  <c r="B67" i="9"/>
  <c r="AJ67" i="9"/>
  <c r="AB67" i="9"/>
  <c r="M66" i="9"/>
  <c r="S66" i="9"/>
  <c r="AS66" i="9"/>
  <c r="AR67" i="9"/>
  <c r="AY70" i="9"/>
  <c r="C73" i="9"/>
  <c r="AM73" i="1" s="1"/>
  <c r="P72" i="9"/>
  <c r="AR72" i="1" s="1"/>
  <c r="F72" i="9"/>
  <c r="L73" i="9"/>
  <c r="B73" i="9"/>
  <c r="AK73" i="9"/>
  <c r="K73" i="9"/>
  <c r="AJ73" i="9"/>
  <c r="AB73" i="9"/>
  <c r="M72" i="9"/>
  <c r="AS73" i="9"/>
  <c r="AI73" i="9"/>
  <c r="T72" i="9"/>
  <c r="AR73" i="9"/>
  <c r="AH73" i="9"/>
  <c r="S72" i="9"/>
  <c r="AG73" i="9"/>
  <c r="Y73" i="9"/>
  <c r="O73" i="9"/>
  <c r="R72" i="9"/>
  <c r="AY80" i="9"/>
  <c r="AW79" i="9"/>
  <c r="AX99" i="9"/>
  <c r="AV98" i="9"/>
  <c r="AV95" i="9"/>
  <c r="AZ98" i="9"/>
  <c r="AX96" i="9"/>
  <c r="AX70" i="9"/>
  <c r="AZ69" i="9"/>
  <c r="AV69" i="9"/>
  <c r="AX72" i="9"/>
  <c r="AZ71" i="9"/>
  <c r="AV73" i="9"/>
  <c r="AX74" i="9"/>
  <c r="AZ73" i="9"/>
  <c r="B61" i="9"/>
  <c r="L61" i="9"/>
  <c r="V63" i="9"/>
  <c r="F65" i="9"/>
  <c r="P65" i="9"/>
  <c r="AR65" i="1" s="1"/>
  <c r="AI65" i="9"/>
  <c r="AV70" i="9"/>
  <c r="K66" i="9"/>
  <c r="V66" i="9"/>
  <c r="AY72" i="9"/>
  <c r="AW71" i="9"/>
  <c r="C67" i="9"/>
  <c r="AM67" i="1" s="1"/>
  <c r="AZ72" i="9"/>
  <c r="AW73" i="9"/>
  <c r="AY74" i="9"/>
  <c r="AO71" i="9"/>
  <c r="AN71" i="9"/>
  <c r="AM71" i="9"/>
  <c r="AL71" i="9"/>
  <c r="T56" i="9"/>
  <c r="AI57" i="9"/>
  <c r="V58" i="9"/>
  <c r="F60" i="9"/>
  <c r="P60" i="9"/>
  <c r="AR60" i="1" s="1"/>
  <c r="C61" i="9"/>
  <c r="AM61" i="1" s="1"/>
  <c r="R62" i="9"/>
  <c r="AV67" i="9"/>
  <c r="AX68" i="9"/>
  <c r="O63" i="9"/>
  <c r="Y63" i="9"/>
  <c r="AG63" i="9"/>
  <c r="T64" i="9"/>
  <c r="AG66" i="9"/>
  <c r="Y66" i="9"/>
  <c r="O66" i="9"/>
  <c r="C66" i="9"/>
  <c r="AM66" i="1" s="1"/>
  <c r="AJ65" i="9"/>
  <c r="AW70" i="9"/>
  <c r="AY71" i="9"/>
  <c r="L66" i="9"/>
  <c r="AJ66" i="9"/>
  <c r="AH67" i="9"/>
  <c r="AW72" i="9"/>
  <c r="AY73" i="9"/>
  <c r="AW68" i="9"/>
  <c r="V73" i="9"/>
  <c r="AY76" i="9"/>
  <c r="Y58" i="9"/>
  <c r="V61" i="9"/>
  <c r="S62" i="9"/>
  <c r="AY68" i="9"/>
  <c r="AH63" i="9"/>
  <c r="AB65" i="9"/>
  <c r="AK65" i="9"/>
  <c r="AK66" i="9"/>
  <c r="AI67" i="9"/>
  <c r="AW67" i="9"/>
  <c r="AZ74" i="9"/>
  <c r="AV74" i="9"/>
  <c r="AY75" i="9"/>
  <c r="AH70" i="9"/>
  <c r="AR70" i="9"/>
  <c r="AZ70" i="9"/>
  <c r="M71" i="9"/>
  <c r="AB72" i="9"/>
  <c r="AJ72" i="9"/>
  <c r="AX78" i="9"/>
  <c r="AZ77" i="9"/>
  <c r="B74" i="9"/>
  <c r="L74" i="9"/>
  <c r="T74" i="9"/>
  <c r="M75" i="9"/>
  <c r="AK75" i="9"/>
  <c r="V76" i="9"/>
  <c r="AJ76" i="9"/>
  <c r="AX84" i="9"/>
  <c r="AX86" i="9"/>
  <c r="B69" i="9"/>
  <c r="L69" i="9"/>
  <c r="T69" i="9"/>
  <c r="AI70" i="9"/>
  <c r="AS70" i="9"/>
  <c r="V71" i="9"/>
  <c r="AX71" i="9"/>
  <c r="K72" i="9"/>
  <c r="AK72" i="9"/>
  <c r="AY78" i="9"/>
  <c r="F73" i="9"/>
  <c r="P73" i="9"/>
  <c r="AR73" i="1" s="1"/>
  <c r="C74" i="9"/>
  <c r="AM74" i="1" s="1"/>
  <c r="M74" i="9"/>
  <c r="AW74" i="9"/>
  <c r="Y76" i="9"/>
  <c r="AX83" i="9"/>
  <c r="T78" i="9"/>
  <c r="O79" i="9"/>
  <c r="AG79" i="9"/>
  <c r="V80" i="9"/>
  <c r="S81" i="9"/>
  <c r="AY84" i="9"/>
  <c r="AB70" i="9"/>
  <c r="AJ70" i="9"/>
  <c r="AZ75" i="9"/>
  <c r="AV75" i="9"/>
  <c r="B72" i="9"/>
  <c r="L72" i="9"/>
  <c r="AV72" i="9"/>
  <c r="V74" i="9"/>
  <c r="C75" i="9"/>
  <c r="AM75" i="1" s="1"/>
  <c r="AB75" i="9"/>
  <c r="K76" i="9"/>
  <c r="AX79" i="9"/>
  <c r="AB80" i="9"/>
  <c r="B82" i="9"/>
  <c r="AY87" i="9"/>
  <c r="AX97" i="9"/>
  <c r="V69" i="9"/>
  <c r="K70" i="9"/>
  <c r="AK70" i="9"/>
  <c r="F71" i="9"/>
  <c r="P71" i="9"/>
  <c r="AR71" i="1" s="1"/>
  <c r="AH71" i="9"/>
  <c r="C72" i="9"/>
  <c r="AM72" i="1" s="1"/>
  <c r="R73" i="9"/>
  <c r="O74" i="9"/>
  <c r="Y74" i="9"/>
  <c r="AG74" i="9"/>
  <c r="AS75" i="9"/>
  <c r="AB76" i="9"/>
  <c r="AR76" i="9"/>
  <c r="AV77" i="9"/>
  <c r="L79" i="9"/>
  <c r="B79" i="9"/>
  <c r="AK79" i="9"/>
  <c r="K79" i="9"/>
  <c r="AJ79" i="9"/>
  <c r="AB79" i="9"/>
  <c r="M78" i="9"/>
  <c r="AR79" i="9"/>
  <c r="AH79" i="9"/>
  <c r="S78" i="9"/>
  <c r="C79" i="9"/>
  <c r="AM79" i="1" s="1"/>
  <c r="K80" i="9"/>
  <c r="AW83" i="9"/>
  <c r="AW85" i="9"/>
  <c r="F81" i="9"/>
  <c r="AW82" i="9"/>
  <c r="AK87" i="9"/>
  <c r="K87" i="9"/>
  <c r="AJ87" i="9"/>
  <c r="AB87" i="9"/>
  <c r="AS87" i="9"/>
  <c r="AI87" i="9"/>
  <c r="AR87" i="9"/>
  <c r="AH87" i="9"/>
  <c r="V87" i="9"/>
  <c r="Y87" i="9"/>
  <c r="C87" i="9"/>
  <c r="AM87" i="1" s="1"/>
  <c r="M86" i="9"/>
  <c r="B87" i="9"/>
  <c r="T86" i="9"/>
  <c r="S86" i="9"/>
  <c r="O87" i="9"/>
  <c r="R86" i="9"/>
  <c r="L87" i="9"/>
  <c r="B70" i="9"/>
  <c r="L70" i="9"/>
  <c r="V72" i="9"/>
  <c r="S73" i="9"/>
  <c r="AW78" i="9"/>
  <c r="F74" i="9"/>
  <c r="P74" i="9"/>
  <c r="AR74" i="1" s="1"/>
  <c r="AH74" i="9"/>
  <c r="AR74" i="9"/>
  <c r="F75" i="9"/>
  <c r="R75" i="9"/>
  <c r="AX81" i="9"/>
  <c r="AZ80" i="9"/>
  <c r="O76" i="9"/>
  <c r="AV81" i="9"/>
  <c r="AX82" i="9"/>
  <c r="AW77" i="9"/>
  <c r="AZ83" i="9"/>
  <c r="AZ82" i="9"/>
  <c r="AV83" i="9"/>
  <c r="V79" i="9"/>
  <c r="L80" i="9"/>
  <c r="AV80" i="9"/>
  <c r="AK82" i="9"/>
  <c r="K82" i="9"/>
  <c r="AJ82" i="9"/>
  <c r="AB82" i="9"/>
  <c r="M81" i="9"/>
  <c r="AS82" i="9"/>
  <c r="AI82" i="9"/>
  <c r="T81" i="9"/>
  <c r="AR82" i="9"/>
  <c r="AH82" i="9"/>
  <c r="AG82" i="9"/>
  <c r="Y82" i="9"/>
  <c r="O82" i="9"/>
  <c r="R81" i="9"/>
  <c r="V82" i="9"/>
  <c r="AZ88" i="9"/>
  <c r="AV88" i="9"/>
  <c r="R71" i="9"/>
  <c r="AV76" i="9"/>
  <c r="AX77" i="9"/>
  <c r="O72" i="9"/>
  <c r="Y72" i="9"/>
  <c r="AG72" i="9"/>
  <c r="T73" i="9"/>
  <c r="AR75" i="9"/>
  <c r="AH75" i="9"/>
  <c r="AG75" i="9"/>
  <c r="Y75" i="9"/>
  <c r="O75" i="9"/>
  <c r="L75" i="9"/>
  <c r="B75" i="9"/>
  <c r="AI74" i="9"/>
  <c r="AS74" i="9"/>
  <c r="C76" i="9"/>
  <c r="AM76" i="1" s="1"/>
  <c r="L76" i="9"/>
  <c r="B76" i="9"/>
  <c r="AK76" i="9"/>
  <c r="AS76" i="9"/>
  <c r="AI76" i="9"/>
  <c r="T75" i="9"/>
  <c r="S75" i="9"/>
  <c r="AW81" i="9"/>
  <c r="Y79" i="9"/>
  <c r="AZ86" i="9"/>
  <c r="AO83" i="9"/>
  <c r="AN83" i="9"/>
  <c r="AM83" i="9"/>
  <c r="AL83" i="9"/>
  <c r="AY91" i="9"/>
  <c r="AW90" i="9"/>
  <c r="AY89" i="9"/>
  <c r="P86" i="9"/>
  <c r="AR86" i="1" s="1"/>
  <c r="AI69" i="9"/>
  <c r="V70" i="9"/>
  <c r="S71" i="9"/>
  <c r="AW76" i="9"/>
  <c r="AH72" i="9"/>
  <c r="M73" i="9"/>
  <c r="R74" i="9"/>
  <c r="AB74" i="9"/>
  <c r="AV79" i="9"/>
  <c r="AZ79" i="9"/>
  <c r="AI75" i="9"/>
  <c r="AG76" i="9"/>
  <c r="AX76" i="9"/>
  <c r="AS80" i="9"/>
  <c r="AI80" i="9"/>
  <c r="T79" i="9"/>
  <c r="AR80" i="9"/>
  <c r="AH80" i="9"/>
  <c r="S79" i="9"/>
  <c r="AG80" i="9"/>
  <c r="Y80" i="9"/>
  <c r="O80" i="9"/>
  <c r="R79" i="9"/>
  <c r="C80" i="9"/>
  <c r="AM80" i="1" s="1"/>
  <c r="P79" i="9"/>
  <c r="AR79" i="1" s="1"/>
  <c r="F79" i="9"/>
  <c r="AS79" i="9"/>
  <c r="AJ80" i="9"/>
  <c r="L82" i="9"/>
  <c r="AV85" i="9"/>
  <c r="AG87" i="9"/>
  <c r="AX89" i="9"/>
  <c r="AX94" i="9"/>
  <c r="AZ93" i="9"/>
  <c r="AV93" i="9"/>
  <c r="AJ90" i="9"/>
  <c r="AB90" i="9"/>
  <c r="M89" i="9"/>
  <c r="AS90" i="9"/>
  <c r="AI90" i="9"/>
  <c r="T89" i="9"/>
  <c r="AR90" i="9"/>
  <c r="AH90" i="9"/>
  <c r="S89" i="9"/>
  <c r="AG90" i="9"/>
  <c r="Y90" i="9"/>
  <c r="O90" i="9"/>
  <c r="R89" i="9"/>
  <c r="C90" i="9"/>
  <c r="AM90" i="1" s="1"/>
  <c r="P89" i="9"/>
  <c r="AR89" i="1" s="1"/>
  <c r="F89" i="9"/>
  <c r="AW96" i="9"/>
  <c r="AY97" i="9"/>
  <c r="AS102" i="9"/>
  <c r="AI102" i="9"/>
  <c r="AG102" i="9"/>
  <c r="Y102" i="9"/>
  <c r="O102" i="9"/>
  <c r="AK102" i="9"/>
  <c r="K102" i="9"/>
  <c r="AJ102" i="9"/>
  <c r="AB102" i="9"/>
  <c r="M101" i="9"/>
  <c r="AR102" i="9"/>
  <c r="C102" i="9"/>
  <c r="AM102" i="1" s="1"/>
  <c r="R101" i="9"/>
  <c r="F101" i="9"/>
  <c r="B102" i="9"/>
  <c r="P101" i="9"/>
  <c r="AR101" i="1" s="1"/>
  <c r="AH102" i="9"/>
  <c r="L102" i="9"/>
  <c r="T101" i="9"/>
  <c r="AW88" i="9"/>
  <c r="AZ84" i="9"/>
  <c r="AI89" i="9"/>
  <c r="AZ91" i="9"/>
  <c r="AV106" i="9"/>
  <c r="AX107" i="9"/>
  <c r="AZ106" i="9"/>
  <c r="V77" i="9"/>
  <c r="K78" i="9"/>
  <c r="AK78" i="9"/>
  <c r="M80" i="9"/>
  <c r="AB81" i="9"/>
  <c r="AJ81" i="9"/>
  <c r="AX87" i="9"/>
  <c r="AY82" i="9"/>
  <c r="B83" i="9"/>
  <c r="L83" i="9"/>
  <c r="V85" i="9"/>
  <c r="AX85" i="9"/>
  <c r="K86" i="9"/>
  <c r="L92" i="9"/>
  <c r="B92" i="9"/>
  <c r="AK92" i="9"/>
  <c r="K92" i="9"/>
  <c r="AJ92" i="9"/>
  <c r="AB92" i="9"/>
  <c r="M91" i="9"/>
  <c r="AS92" i="9"/>
  <c r="AI92" i="9"/>
  <c r="T91" i="9"/>
  <c r="AG92" i="9"/>
  <c r="Y92" i="9"/>
  <c r="O92" i="9"/>
  <c r="R91" i="9"/>
  <c r="V102" i="9"/>
  <c r="AV89" i="9"/>
  <c r="AZ89" i="9"/>
  <c r="AY85" i="9"/>
  <c r="AV92" i="9"/>
  <c r="C89" i="9"/>
  <c r="AM89" i="1" s="1"/>
  <c r="P88" i="9"/>
  <c r="AR88" i="1" s="1"/>
  <c r="F88" i="9"/>
  <c r="L89" i="9"/>
  <c r="B89" i="9"/>
  <c r="AK89" i="9"/>
  <c r="K89" i="9"/>
  <c r="AJ89" i="9"/>
  <c r="AB89" i="9"/>
  <c r="M88" i="9"/>
  <c r="AR89" i="9"/>
  <c r="AH89" i="9"/>
  <c r="S88" i="9"/>
  <c r="B90" i="9"/>
  <c r="V90" i="9"/>
  <c r="AW93" i="9"/>
  <c r="AY96" i="9"/>
  <c r="AW95" i="9"/>
  <c r="AH77" i="9"/>
  <c r="AR77" i="9"/>
  <c r="C78" i="9"/>
  <c r="AM78" i="1" s="1"/>
  <c r="B81" i="9"/>
  <c r="L81" i="9"/>
  <c r="V83" i="9"/>
  <c r="S84" i="9"/>
  <c r="AW89" i="9"/>
  <c r="AY90" i="9"/>
  <c r="F85" i="9"/>
  <c r="P85" i="9"/>
  <c r="AR85" i="1" s="1"/>
  <c r="AH85" i="9"/>
  <c r="AR85" i="9"/>
  <c r="C86" i="9"/>
  <c r="AM86" i="1" s="1"/>
  <c r="AV91" i="9"/>
  <c r="AX92" i="9"/>
  <c r="AY93" i="9"/>
  <c r="V89" i="9"/>
  <c r="AS89" i="9"/>
  <c r="P91" i="9"/>
  <c r="AR91" i="1" s="1"/>
  <c r="C92" i="9"/>
  <c r="AM92" i="1" s="1"/>
  <c r="AZ97" i="9"/>
  <c r="T76" i="9"/>
  <c r="AI77" i="9"/>
  <c r="AS77" i="9"/>
  <c r="V78" i="9"/>
  <c r="F80" i="9"/>
  <c r="P80" i="9"/>
  <c r="AR80" i="1" s="1"/>
  <c r="C81" i="9"/>
  <c r="AM81" i="1" s="1"/>
  <c r="R82" i="9"/>
  <c r="AX88" i="9"/>
  <c r="AZ87" i="9"/>
  <c r="O83" i="9"/>
  <c r="Y83" i="9"/>
  <c r="AG83" i="9"/>
  <c r="T84" i="9"/>
  <c r="AS86" i="9"/>
  <c r="AI86" i="9"/>
  <c r="AI85" i="9"/>
  <c r="AS85" i="9"/>
  <c r="V86" i="9"/>
  <c r="AH86" i="9"/>
  <c r="AW91" i="9"/>
  <c r="AV87" i="9"/>
  <c r="Y89" i="9"/>
  <c r="AV94" i="9"/>
  <c r="AX90" i="9"/>
  <c r="V92" i="9"/>
  <c r="AM96" i="9"/>
  <c r="AL96" i="9"/>
  <c r="AO96" i="9"/>
  <c r="AN96" i="9"/>
  <c r="S101" i="9"/>
  <c r="M76" i="9"/>
  <c r="R77" i="9"/>
  <c r="AB77" i="9"/>
  <c r="O78" i="9"/>
  <c r="Y78" i="9"/>
  <c r="V81" i="9"/>
  <c r="S82" i="9"/>
  <c r="AY88" i="9"/>
  <c r="AH83" i="9"/>
  <c r="M84" i="9"/>
  <c r="R85" i="9"/>
  <c r="AB85" i="9"/>
  <c r="AX91" i="9"/>
  <c r="AZ90" i="9"/>
  <c r="O86" i="9"/>
  <c r="Y86" i="9"/>
  <c r="AJ86" i="9"/>
  <c r="AV86" i="9"/>
  <c r="AW87" i="9"/>
  <c r="AW94" i="9"/>
  <c r="K90" i="9"/>
  <c r="S91" i="9"/>
  <c r="AW92" i="9"/>
  <c r="AZ94" i="9"/>
  <c r="AR99" i="9"/>
  <c r="AW106" i="9"/>
  <c r="AY107" i="9"/>
  <c r="K88" i="9"/>
  <c r="AK88" i="9"/>
  <c r="M90" i="9"/>
  <c r="AB91" i="9"/>
  <c r="AJ91" i="9"/>
  <c r="AV96" i="9"/>
  <c r="AY92" i="9"/>
  <c r="B93" i="9"/>
  <c r="L93" i="9"/>
  <c r="AI94" i="9"/>
  <c r="AS94" i="9"/>
  <c r="V95" i="9"/>
  <c r="AX95" i="9"/>
  <c r="AB96" i="9"/>
  <c r="AZ96" i="9"/>
  <c r="F98" i="9"/>
  <c r="R98" i="9"/>
  <c r="AS100" i="9"/>
  <c r="AI100" i="9"/>
  <c r="T99" i="9"/>
  <c r="AR100" i="9"/>
  <c r="AH100" i="9"/>
  <c r="S99" i="9"/>
  <c r="AG99" i="9"/>
  <c r="AZ105" i="9"/>
  <c r="AV105" i="9"/>
  <c r="AX106" i="9"/>
  <c r="AY101" i="9"/>
  <c r="AY95" i="9"/>
  <c r="L99" i="9"/>
  <c r="B99" i="9"/>
  <c r="AK99" i="9"/>
  <c r="K99" i="9"/>
  <c r="S98" i="9"/>
  <c r="V99" i="9"/>
  <c r="AH99" i="9"/>
  <c r="AX105" i="9"/>
  <c r="AZ104" i="9"/>
  <c r="AV104" i="9"/>
  <c r="AY105" i="9"/>
  <c r="AW105" i="9"/>
  <c r="AY106" i="9"/>
  <c r="AZ101" i="9"/>
  <c r="AW107" i="9"/>
  <c r="F87" i="9"/>
  <c r="P87" i="9"/>
  <c r="AR87" i="1" s="1"/>
  <c r="C88" i="9"/>
  <c r="AM88" i="1" s="1"/>
  <c r="B91" i="9"/>
  <c r="L91" i="9"/>
  <c r="V93" i="9"/>
  <c r="AX93" i="9"/>
  <c r="K94" i="9"/>
  <c r="S94" i="9"/>
  <c r="AK94" i="9"/>
  <c r="F95" i="9"/>
  <c r="P95" i="9"/>
  <c r="AR95" i="1" s="1"/>
  <c r="AH95" i="9"/>
  <c r="AR95" i="9"/>
  <c r="F96" i="9"/>
  <c r="R96" i="9"/>
  <c r="T98" i="9"/>
  <c r="AZ102" i="9"/>
  <c r="AV103" i="9"/>
  <c r="AZ103" i="9"/>
  <c r="M99" i="9"/>
  <c r="Y99" i="9"/>
  <c r="AI99" i="9"/>
  <c r="AW104" i="9"/>
  <c r="L100" i="9"/>
  <c r="V100" i="9"/>
  <c r="AJ100" i="9"/>
  <c r="AW109" i="9"/>
  <c r="V88" i="9"/>
  <c r="F90" i="9"/>
  <c r="P90" i="9"/>
  <c r="AR90" i="1" s="1"/>
  <c r="C91" i="9"/>
  <c r="AM91" i="1" s="1"/>
  <c r="R92" i="9"/>
  <c r="AX98" i="9"/>
  <c r="O93" i="9"/>
  <c r="Y93" i="9"/>
  <c r="AG93" i="9"/>
  <c r="B94" i="9"/>
  <c r="L94" i="9"/>
  <c r="T94" i="9"/>
  <c r="C96" i="9"/>
  <c r="AM96" i="1" s="1"/>
  <c r="L96" i="9"/>
  <c r="B96" i="9"/>
  <c r="AI95" i="9"/>
  <c r="AS95" i="9"/>
  <c r="AJ97" i="9"/>
  <c r="AB97" i="9"/>
  <c r="M96" i="9"/>
  <c r="AS97" i="9"/>
  <c r="AI97" i="9"/>
  <c r="T96" i="9"/>
  <c r="S96" i="9"/>
  <c r="AG96" i="9"/>
  <c r="AS96" i="9"/>
  <c r="K97" i="9"/>
  <c r="AG97" i="9"/>
  <c r="AX103" i="9"/>
  <c r="AW103" i="9"/>
  <c r="AY104" i="9"/>
  <c r="AJ99" i="9"/>
  <c r="AW99" i="9"/>
  <c r="B100" i="9"/>
  <c r="Y100" i="9"/>
  <c r="AK100" i="9"/>
  <c r="AX104" i="9"/>
  <c r="R87" i="9"/>
  <c r="O88" i="9"/>
  <c r="Y88" i="9"/>
  <c r="AG88" i="9"/>
  <c r="V91" i="9"/>
  <c r="AY98" i="9"/>
  <c r="F93" i="9"/>
  <c r="P93" i="9"/>
  <c r="AR93" i="1" s="1"/>
  <c r="AH93" i="9"/>
  <c r="AR93" i="9"/>
  <c r="C94" i="9"/>
  <c r="AM94" i="1" s="1"/>
  <c r="M94" i="9"/>
  <c r="AB95" i="9"/>
  <c r="AJ95" i="9"/>
  <c r="AX101" i="9"/>
  <c r="AZ100" i="9"/>
  <c r="V96" i="9"/>
  <c r="AH96" i="9"/>
  <c r="AV101" i="9"/>
  <c r="L97" i="9"/>
  <c r="V97" i="9"/>
  <c r="AH97" i="9"/>
  <c r="AW102" i="9"/>
  <c r="AY103" i="9"/>
  <c r="C99" i="9"/>
  <c r="AM99" i="1" s="1"/>
  <c r="O99" i="9"/>
  <c r="C100" i="9"/>
  <c r="AM100" i="1" s="1"/>
  <c r="AB100" i="9"/>
  <c r="AX100" i="9"/>
  <c r="AK104" i="9"/>
  <c r="K104" i="9"/>
  <c r="AJ104" i="9"/>
  <c r="AB104" i="9"/>
  <c r="M103" i="9"/>
  <c r="AS104" i="9"/>
  <c r="AI104" i="9"/>
  <c r="T103" i="9"/>
  <c r="AR104" i="9"/>
  <c r="AH104" i="9"/>
  <c r="AG104" i="9"/>
  <c r="Y104" i="9"/>
  <c r="O104" i="9"/>
  <c r="R103" i="9"/>
  <c r="C104" i="9"/>
  <c r="AM104" i="1" s="1"/>
  <c r="P103" i="9"/>
  <c r="AR103" i="1" s="1"/>
  <c r="F103" i="9"/>
  <c r="L104" i="9"/>
  <c r="B104" i="9"/>
  <c r="S87" i="9"/>
  <c r="AH88" i="9"/>
  <c r="R90" i="9"/>
  <c r="AZ95" i="9"/>
  <c r="O91" i="9"/>
  <c r="Y91" i="9"/>
  <c r="T92" i="9"/>
  <c r="AI93" i="9"/>
  <c r="V94" i="9"/>
  <c r="K95" i="9"/>
  <c r="K96" i="9"/>
  <c r="Y96" i="9"/>
  <c r="AI96" i="9"/>
  <c r="AY102" i="9"/>
  <c r="AW101" i="9"/>
  <c r="B97" i="9"/>
  <c r="Y97" i="9"/>
  <c r="AK97" i="9"/>
  <c r="AV97" i="9"/>
  <c r="M98" i="9"/>
  <c r="AW98" i="9"/>
  <c r="P99" i="9"/>
  <c r="AR99" i="1" s="1"/>
  <c r="AB99" i="9"/>
  <c r="O100" i="9"/>
  <c r="V98" i="9"/>
  <c r="F100" i="9"/>
  <c r="P100" i="9"/>
  <c r="AR100" i="1" s="1"/>
  <c r="C101" i="9"/>
  <c r="AM101" i="1" s="1"/>
  <c r="R102" i="9"/>
  <c r="O103" i="9"/>
  <c r="Y103" i="9"/>
  <c r="AG103" i="9"/>
  <c r="T104" i="9"/>
  <c r="AI105" i="9"/>
  <c r="AS105" i="9"/>
  <c r="V106" i="9"/>
  <c r="K107" i="9"/>
  <c r="S107" i="9"/>
  <c r="AK107" i="9"/>
  <c r="F108" i="9"/>
  <c r="P108" i="9"/>
  <c r="AR108" i="1" s="1"/>
  <c r="AH108" i="9"/>
  <c r="AR108" i="9"/>
  <c r="AZ108" i="9"/>
  <c r="C109" i="9"/>
  <c r="AM109" i="1" s="1"/>
  <c r="M109" i="9"/>
  <c r="X113" i="9" s="1"/>
  <c r="R97" i="9"/>
  <c r="O98" i="9"/>
  <c r="Y98" i="9"/>
  <c r="V101" i="9"/>
  <c r="S102" i="9"/>
  <c r="AH103" i="9"/>
  <c r="AR103" i="9"/>
  <c r="M104" i="9"/>
  <c r="AB105" i="9"/>
  <c r="AJ105" i="9"/>
  <c r="O106" i="9"/>
  <c r="Y106" i="9"/>
  <c r="B107" i="9"/>
  <c r="L107" i="9"/>
  <c r="T107" i="9"/>
  <c r="AV107" i="9"/>
  <c r="AI108" i="9"/>
  <c r="AS108" i="9"/>
  <c r="V109" i="9"/>
  <c r="AX109" i="9"/>
  <c r="AB103" i="9"/>
  <c r="AJ103" i="9"/>
  <c r="B105" i="9"/>
  <c r="L105" i="9"/>
  <c r="V107" i="9"/>
  <c r="K108" i="9"/>
  <c r="AK108" i="9"/>
  <c r="F109" i="9"/>
  <c r="W113" i="9" s="1"/>
  <c r="P109" i="9"/>
  <c r="AR109" i="1" s="1"/>
  <c r="DA109" i="16" s="1"/>
  <c r="AZ109" i="9"/>
  <c r="C105" i="9"/>
  <c r="AM105" i="1" s="1"/>
  <c r="O107" i="9"/>
  <c r="Y107" i="9"/>
  <c r="AG107" i="9"/>
  <c r="B108" i="9"/>
  <c r="L108" i="9"/>
  <c r="AV108" i="9"/>
  <c r="B103" i="9"/>
  <c r="L103" i="9"/>
  <c r="V105" i="9"/>
  <c r="S106" i="9"/>
  <c r="F107" i="9"/>
  <c r="P107" i="9"/>
  <c r="AR107" i="1" s="1"/>
  <c r="AH107" i="9"/>
  <c r="AR107" i="9"/>
  <c r="C108" i="9"/>
  <c r="AM108" i="1" s="1"/>
  <c r="R109" i="9"/>
  <c r="C103" i="9"/>
  <c r="AM103" i="1" s="1"/>
  <c r="O105" i="9"/>
  <c r="Y105" i="9"/>
  <c r="AG105" i="9"/>
  <c r="T106" i="9"/>
  <c r="AI107" i="9"/>
  <c r="AS107" i="9"/>
  <c r="V108" i="9"/>
  <c r="S109" i="9"/>
  <c r="V103" i="9"/>
  <c r="S104" i="9"/>
  <c r="AH105" i="9"/>
  <c r="M106" i="9"/>
  <c r="R107" i="9"/>
  <c r="AB107" i="9"/>
  <c r="O108" i="9"/>
  <c r="Y108" i="9"/>
  <c r="AG38" i="7"/>
  <c r="D38" i="7"/>
  <c r="AH38" i="7"/>
  <c r="E38" i="7"/>
  <c r="S38" i="7"/>
  <c r="AG39" i="7"/>
  <c r="D39" i="7"/>
  <c r="AH39" i="7"/>
  <c r="E39" i="7"/>
  <c r="AK46" i="7"/>
  <c r="AG46" i="7"/>
  <c r="D46" i="7"/>
  <c r="AH46" i="7"/>
  <c r="E46" i="7"/>
  <c r="AS61" i="7"/>
  <c r="AG61" i="7"/>
  <c r="D61" i="7"/>
  <c r="AH61" i="7"/>
  <c r="E61" i="7"/>
  <c r="AG63" i="7"/>
  <c r="D63" i="7"/>
  <c r="AH63" i="7"/>
  <c r="E63" i="7"/>
  <c r="AS74" i="7"/>
  <c r="AG74" i="7"/>
  <c r="AH74" i="7"/>
  <c r="AV86" i="7"/>
  <c r="AR90" i="7"/>
  <c r="AN90" i="7" s="1"/>
  <c r="AG90" i="7"/>
  <c r="AH90" i="7"/>
  <c r="L90" i="7"/>
  <c r="AJ100" i="7"/>
  <c r="AR109" i="7"/>
  <c r="AN109" i="7" s="1"/>
  <c r="AG109" i="7"/>
  <c r="AH109" i="7"/>
  <c r="AB39" i="8"/>
  <c r="Q39" i="8" s="1"/>
  <c r="S38" i="8"/>
  <c r="C42" i="8"/>
  <c r="AD42" i="1" s="1"/>
  <c r="AJ42" i="8"/>
  <c r="AB42" i="8"/>
  <c r="Q42" i="8" s="1"/>
  <c r="R41" i="8"/>
  <c r="M41" i="8"/>
  <c r="M44" i="6"/>
  <c r="R93" i="6"/>
  <c r="AG33" i="7"/>
  <c r="D33" i="7"/>
  <c r="AH33" i="7"/>
  <c r="E33" i="7"/>
  <c r="V47" i="7"/>
  <c r="AG51" i="7"/>
  <c r="D51" i="7"/>
  <c r="AH51" i="7"/>
  <c r="E51" i="7"/>
  <c r="M60" i="7"/>
  <c r="AG67" i="7"/>
  <c r="D67" i="7"/>
  <c r="AH67" i="7"/>
  <c r="E67" i="7"/>
  <c r="M67" i="7"/>
  <c r="AG70" i="7"/>
  <c r="AH70" i="7"/>
  <c r="AS72" i="7"/>
  <c r="AG72" i="7"/>
  <c r="M89" i="7"/>
  <c r="L97" i="7"/>
  <c r="AG97" i="7"/>
  <c r="AH97" i="7"/>
  <c r="T99" i="7"/>
  <c r="Y104" i="7"/>
  <c r="E90" i="7"/>
  <c r="E70" i="7"/>
  <c r="AW34" i="8"/>
  <c r="AY35" i="8"/>
  <c r="AJ51" i="8"/>
  <c r="AK51" i="8"/>
  <c r="L51" i="8"/>
  <c r="F50" i="8"/>
  <c r="AI51" i="8"/>
  <c r="K51" i="8"/>
  <c r="AG51" i="8"/>
  <c r="T50" i="8"/>
  <c r="S50" i="8"/>
  <c r="C51" i="8"/>
  <c r="AD51" i="1" s="1"/>
  <c r="R50" i="8"/>
  <c r="B51" i="8"/>
  <c r="P50" i="8"/>
  <c r="AI50" i="1" s="1"/>
  <c r="Y51" i="8"/>
  <c r="E39" i="6"/>
  <c r="T42" i="6"/>
  <c r="O44" i="6"/>
  <c r="AB45" i="6"/>
  <c r="Q45" i="6" s="1"/>
  <c r="C47" i="6"/>
  <c r="L47" i="1" s="1"/>
  <c r="F62" i="6"/>
  <c r="B63" i="6"/>
  <c r="F100" i="6"/>
  <c r="AS95" i="6"/>
  <c r="AH107" i="6"/>
  <c r="AY18" i="7"/>
  <c r="AG31" i="7"/>
  <c r="D31" i="7"/>
  <c r="AH31" i="7"/>
  <c r="E31" i="7"/>
  <c r="AG32" i="7"/>
  <c r="D32" i="7"/>
  <c r="O32" i="7"/>
  <c r="F35" i="7"/>
  <c r="S37" i="7"/>
  <c r="AK40" i="7"/>
  <c r="F43" i="7"/>
  <c r="B44" i="7"/>
  <c r="T46" i="7"/>
  <c r="T50" i="7"/>
  <c r="AV56" i="7"/>
  <c r="AJ54" i="7"/>
  <c r="F57" i="7"/>
  <c r="AG58" i="7"/>
  <c r="D58" i="7"/>
  <c r="AH58" i="7"/>
  <c r="E58" i="7"/>
  <c r="P60" i="7"/>
  <c r="Z60" i="1" s="1"/>
  <c r="P61" i="7"/>
  <c r="Z61" i="1" s="1"/>
  <c r="AB62" i="7"/>
  <c r="Q62" i="7" s="1"/>
  <c r="AG65" i="7"/>
  <c r="D65" i="7"/>
  <c r="AH65" i="7"/>
  <c r="E65" i="7"/>
  <c r="O65" i="7"/>
  <c r="M66" i="7"/>
  <c r="O67" i="7"/>
  <c r="AK71" i="7"/>
  <c r="AG71" i="7"/>
  <c r="AH71" i="7"/>
  <c r="L71" i="7"/>
  <c r="B73" i="7"/>
  <c r="AG73" i="7"/>
  <c r="AH73" i="7"/>
  <c r="R73" i="7"/>
  <c r="AS84" i="7"/>
  <c r="AG84" i="7"/>
  <c r="S86" i="7"/>
  <c r="B87" i="7"/>
  <c r="AR94" i="7"/>
  <c r="AM94" i="7" s="1"/>
  <c r="AG94" i="7"/>
  <c r="AH94" i="7"/>
  <c r="AZ101" i="7"/>
  <c r="AB97" i="7"/>
  <c r="Q97" i="7" s="1"/>
  <c r="K102" i="7"/>
  <c r="M103" i="7"/>
  <c r="AV109" i="7"/>
  <c r="AK108" i="7"/>
  <c r="D102" i="7"/>
  <c r="D98" i="7"/>
  <c r="D94" i="7"/>
  <c r="D90" i="7"/>
  <c r="D86" i="7"/>
  <c r="D82" i="7"/>
  <c r="D74" i="7"/>
  <c r="D70" i="7"/>
  <c r="AH64" i="7"/>
  <c r="AH32" i="7"/>
  <c r="AG68" i="7"/>
  <c r="D68" i="7"/>
  <c r="C77" i="7"/>
  <c r="U77" i="1" s="1"/>
  <c r="AG77" i="7"/>
  <c r="AH77" i="7"/>
  <c r="AB89" i="7"/>
  <c r="Q89" i="7" s="1"/>
  <c r="AG89" i="7"/>
  <c r="AH89" i="7"/>
  <c r="AK89" i="7"/>
  <c r="AG107" i="7"/>
  <c r="AH107" i="7"/>
  <c r="O43" i="6"/>
  <c r="Y45" i="6"/>
  <c r="B58" i="6"/>
  <c r="AS103" i="6"/>
  <c r="AK10" i="7"/>
  <c r="AW33" i="7"/>
  <c r="P37" i="7"/>
  <c r="Z37" i="1" s="1"/>
  <c r="L38" i="7"/>
  <c r="AG47" i="7"/>
  <c r="D47" i="7"/>
  <c r="AH47" i="7"/>
  <c r="E47" i="7"/>
  <c r="AG53" i="7"/>
  <c r="D53" i="7"/>
  <c r="AH53" i="7"/>
  <c r="E53" i="7"/>
  <c r="F65" i="7"/>
  <c r="AG66" i="7"/>
  <c r="D66" i="7"/>
  <c r="AH66" i="7"/>
  <c r="E66" i="7"/>
  <c r="AG69" i="7"/>
  <c r="D69" i="7"/>
  <c r="AH69" i="7"/>
  <c r="AK75" i="7"/>
  <c r="AG75" i="7"/>
  <c r="AH75" i="7"/>
  <c r="AG81" i="7"/>
  <c r="AH81" i="7"/>
  <c r="S88" i="7"/>
  <c r="AZ90" i="7"/>
  <c r="AG103" i="7"/>
  <c r="AH103" i="7"/>
  <c r="E74" i="7"/>
  <c r="AH100" i="7"/>
  <c r="AH68" i="7"/>
  <c r="AR82" i="4"/>
  <c r="AL82" i="4" s="1"/>
  <c r="AI43" i="6"/>
  <c r="AJ45" i="6"/>
  <c r="C53" i="6"/>
  <c r="L53" i="1" s="1"/>
  <c r="T58" i="6"/>
  <c r="E63" i="6"/>
  <c r="F75" i="6"/>
  <c r="E83" i="6"/>
  <c r="AK107" i="6"/>
  <c r="AS87" i="6"/>
  <c r="AH103" i="6"/>
  <c r="AK30" i="7"/>
  <c r="AG30" i="7"/>
  <c r="D30" i="7"/>
  <c r="AH30" i="7"/>
  <c r="E30" i="7"/>
  <c r="V30" i="7"/>
  <c r="P31" i="7"/>
  <c r="Z31" i="1" s="1"/>
  <c r="V32" i="7"/>
  <c r="F33" i="7"/>
  <c r="AG36" i="7"/>
  <c r="D36" i="7"/>
  <c r="Y37" i="7"/>
  <c r="AG37" i="7"/>
  <c r="D37" i="7"/>
  <c r="AH37" i="7"/>
  <c r="E37" i="7"/>
  <c r="AS36" i="7"/>
  <c r="T37" i="7"/>
  <c r="O38" i="7"/>
  <c r="F39" i="7"/>
  <c r="B40" i="7"/>
  <c r="AJ43" i="7"/>
  <c r="AG43" i="7"/>
  <c r="D43" i="7"/>
  <c r="AH43" i="7"/>
  <c r="E43" i="7"/>
  <c r="AR44" i="7"/>
  <c r="AL44" i="7" s="1"/>
  <c r="AG44" i="7"/>
  <c r="D44" i="7"/>
  <c r="AG45" i="7"/>
  <c r="D45" i="7"/>
  <c r="AH45" i="7"/>
  <c r="E45" i="7"/>
  <c r="AI44" i="7"/>
  <c r="V45" i="7"/>
  <c r="Y46" i="7"/>
  <c r="AZ51" i="7"/>
  <c r="AI50" i="7"/>
  <c r="AG50" i="7"/>
  <c r="D50" i="7"/>
  <c r="AH50" i="7"/>
  <c r="E50" i="7"/>
  <c r="AY59" i="7"/>
  <c r="AG60" i="7"/>
  <c r="D60" i="7"/>
  <c r="S61" i="7"/>
  <c r="R64" i="7"/>
  <c r="P65" i="7"/>
  <c r="Z65" i="1" s="1"/>
  <c r="T66" i="7"/>
  <c r="AB67" i="7"/>
  <c r="Q67" i="7" s="1"/>
  <c r="O69" i="7"/>
  <c r="M70" i="7"/>
  <c r="R71" i="7"/>
  <c r="R72" i="7"/>
  <c r="S73" i="7"/>
  <c r="AS80" i="7"/>
  <c r="AG80" i="7"/>
  <c r="AJ80" i="7"/>
  <c r="AR83" i="7"/>
  <c r="AM83" i="7" s="1"/>
  <c r="AG83" i="7"/>
  <c r="AH83" i="7"/>
  <c r="K83" i="7"/>
  <c r="F86" i="7"/>
  <c r="C87" i="7"/>
  <c r="U87" i="1" s="1"/>
  <c r="O89" i="7"/>
  <c r="B90" i="7"/>
  <c r="AB92" i="7"/>
  <c r="Q92" i="7" s="1"/>
  <c r="AG92" i="7"/>
  <c r="AY97" i="7"/>
  <c r="K93" i="7"/>
  <c r="AJ95" i="7"/>
  <c r="AG95" i="7"/>
  <c r="AH95" i="7"/>
  <c r="AY100" i="7"/>
  <c r="AI95" i="7"/>
  <c r="AB98" i="7"/>
  <c r="Q98" i="7" s="1"/>
  <c r="F101" i="7"/>
  <c r="P103" i="7"/>
  <c r="Z103" i="1" s="1"/>
  <c r="AS108" i="7"/>
  <c r="E109" i="7"/>
  <c r="E97" i="7"/>
  <c r="E89" i="7"/>
  <c r="E81" i="7"/>
  <c r="E77" i="7"/>
  <c r="E73" i="7"/>
  <c r="E69" i="7"/>
  <c r="AH92" i="7"/>
  <c r="AH60" i="7"/>
  <c r="K43" i="6"/>
  <c r="L61" i="7"/>
  <c r="AB77" i="7"/>
  <c r="Q77" i="7" s="1"/>
  <c r="D107" i="7"/>
  <c r="AJ106" i="4"/>
  <c r="AB105" i="4"/>
  <c r="C52" i="6"/>
  <c r="L52" i="1" s="1"/>
  <c r="Y67" i="6"/>
  <c r="AH95" i="6"/>
  <c r="AG34" i="7"/>
  <c r="D34" i="7"/>
  <c r="AH34" i="7"/>
  <c r="E34" i="7"/>
  <c r="B34" i="7"/>
  <c r="AI34" i="7"/>
  <c r="V38" i="7"/>
  <c r="AR40" i="7"/>
  <c r="AM40" i="7" s="1"/>
  <c r="AG40" i="7"/>
  <c r="D40" i="7"/>
  <c r="AG41" i="7"/>
  <c r="D41" i="7"/>
  <c r="AH41" i="7"/>
  <c r="E41" i="7"/>
  <c r="AJ67" i="7"/>
  <c r="S68" i="7"/>
  <c r="AB69" i="7"/>
  <c r="Q69" i="7" s="1"/>
  <c r="AG86" i="7"/>
  <c r="AH86" i="7"/>
  <c r="AG87" i="7"/>
  <c r="AH87" i="7"/>
  <c r="AB86" i="7"/>
  <c r="Q86" i="7" s="1"/>
  <c r="AS87" i="7"/>
  <c r="S89" i="7"/>
  <c r="C90" i="7"/>
  <c r="U90" i="1" s="1"/>
  <c r="Y90" i="7"/>
  <c r="AS93" i="7"/>
  <c r="AG93" i="7"/>
  <c r="AH93" i="7"/>
  <c r="B97" i="7"/>
  <c r="AG102" i="7"/>
  <c r="AH102" i="7"/>
  <c r="AR103" i="7"/>
  <c r="AN103" i="7" s="1"/>
  <c r="F105" i="7"/>
  <c r="AG106" i="7"/>
  <c r="AH106" i="7"/>
  <c r="D109" i="7"/>
  <c r="D97" i="7"/>
  <c r="D93" i="7"/>
  <c r="D89" i="7"/>
  <c r="D81" i="7"/>
  <c r="D77" i="7"/>
  <c r="E68" i="7"/>
  <c r="AB43" i="8"/>
  <c r="Q43" i="8" s="1"/>
  <c r="V43" i="8"/>
  <c r="AS43" i="8"/>
  <c r="AJ43" i="8"/>
  <c r="R42" i="8"/>
  <c r="AY62" i="8"/>
  <c r="AW61" i="8"/>
  <c r="T62" i="8"/>
  <c r="AS63" i="8"/>
  <c r="Y63" i="8"/>
  <c r="C63" i="8"/>
  <c r="AD63" i="1" s="1"/>
  <c r="S62" i="8"/>
  <c r="AR63" i="8"/>
  <c r="AO63" i="8" s="1"/>
  <c r="R62" i="8"/>
  <c r="AK63" i="8"/>
  <c r="P62" i="8"/>
  <c r="AI62" i="1" s="1"/>
  <c r="AI63" i="8"/>
  <c r="O63" i="8"/>
  <c r="AH63" i="8"/>
  <c r="K63" i="8"/>
  <c r="F62" i="8"/>
  <c r="M33" i="7"/>
  <c r="Y35" i="7"/>
  <c r="AG35" i="7"/>
  <c r="D35" i="7"/>
  <c r="AH35" i="7"/>
  <c r="E35" i="7"/>
  <c r="AK34" i="7"/>
  <c r="AY42" i="7"/>
  <c r="AV42" i="7"/>
  <c r="P39" i="7"/>
  <c r="Z39" i="1" s="1"/>
  <c r="O40" i="7"/>
  <c r="P43" i="7"/>
  <c r="Z43" i="1" s="1"/>
  <c r="O44" i="7"/>
  <c r="AB45" i="7"/>
  <c r="Q45" i="7" s="1"/>
  <c r="AG49" i="7"/>
  <c r="D49" i="7"/>
  <c r="AH49" i="7"/>
  <c r="E49" i="7"/>
  <c r="Y49" i="7"/>
  <c r="AG52" i="7"/>
  <c r="D52" i="7"/>
  <c r="AG54" i="7"/>
  <c r="D54" i="7"/>
  <c r="AH54" i="7"/>
  <c r="E54" i="7"/>
  <c r="V55" i="7"/>
  <c r="AG55" i="7"/>
  <c r="D55" i="7"/>
  <c r="AH55" i="7"/>
  <c r="E55" i="7"/>
  <c r="B58" i="7"/>
  <c r="AJ61" i="7"/>
  <c r="T64" i="7"/>
  <c r="AI65" i="7"/>
  <c r="AK67" i="7"/>
  <c r="Y68" i="7"/>
  <c r="AG79" i="7"/>
  <c r="AH79" i="7"/>
  <c r="Y79" i="7"/>
  <c r="R85" i="7"/>
  <c r="K86" i="7"/>
  <c r="M87" i="7"/>
  <c r="AG88" i="7"/>
  <c r="F90" i="7"/>
  <c r="M92" i="7"/>
  <c r="Y93" i="7"/>
  <c r="O94" i="7"/>
  <c r="AK96" i="7"/>
  <c r="AG96" i="7"/>
  <c r="AR95" i="7"/>
  <c r="AM95" i="7" s="1"/>
  <c r="F97" i="7"/>
  <c r="AG101" i="7"/>
  <c r="AH101" i="7"/>
  <c r="S101" i="7"/>
  <c r="AI102" i="7"/>
  <c r="T105" i="7"/>
  <c r="E108" i="7"/>
  <c r="E104" i="7"/>
  <c r="E100" i="7"/>
  <c r="E96" i="7"/>
  <c r="E92" i="7"/>
  <c r="E88" i="7"/>
  <c r="E84" i="7"/>
  <c r="E80" i="7"/>
  <c r="E76" i="7"/>
  <c r="E72" i="7"/>
  <c r="E64" i="7"/>
  <c r="E32" i="7"/>
  <c r="AH84" i="7"/>
  <c r="AH52" i="7"/>
  <c r="AH43" i="6"/>
  <c r="T29" i="7"/>
  <c r="AK32" i="7"/>
  <c r="P33" i="7"/>
  <c r="Z33" i="1" s="1"/>
  <c r="L34" i="7"/>
  <c r="AR34" i="7"/>
  <c r="AO34" i="7" s="1"/>
  <c r="S35" i="7"/>
  <c r="O36" i="7"/>
  <c r="AK38" i="7"/>
  <c r="R39" i="7"/>
  <c r="R40" i="7"/>
  <c r="AG42" i="7"/>
  <c r="D42" i="7"/>
  <c r="AH42" i="7"/>
  <c r="E42" i="7"/>
  <c r="AJ42" i="7"/>
  <c r="S43" i="7"/>
  <c r="R44" i="7"/>
  <c r="AR45" i="7"/>
  <c r="AN45" i="7" s="1"/>
  <c r="B47" i="7"/>
  <c r="R48" i="7"/>
  <c r="AS49" i="7"/>
  <c r="M53" i="7"/>
  <c r="O54" i="7"/>
  <c r="AR56" i="7"/>
  <c r="AL56" i="7" s="1"/>
  <c r="AG56" i="7"/>
  <c r="D56" i="7"/>
  <c r="AG57" i="7"/>
  <c r="D57" i="7"/>
  <c r="AH57" i="7"/>
  <c r="E57" i="7"/>
  <c r="AG59" i="7"/>
  <c r="D59" i="7"/>
  <c r="AH59" i="7"/>
  <c r="E59" i="7"/>
  <c r="C61" i="7"/>
  <c r="U61" i="1" s="1"/>
  <c r="AS65" i="7"/>
  <c r="AS69" i="7"/>
  <c r="AJ71" i="7"/>
  <c r="AZ76" i="7"/>
  <c r="AI73" i="7"/>
  <c r="AR78" i="7"/>
  <c r="AN78" i="7" s="1"/>
  <c r="AG78" i="7"/>
  <c r="AH78" i="7"/>
  <c r="S78" i="7"/>
  <c r="AJ82" i="7"/>
  <c r="AG82" i="7"/>
  <c r="AH82" i="7"/>
  <c r="S85" i="7"/>
  <c r="L86" i="7"/>
  <c r="AJ86" i="7"/>
  <c r="S87" i="7"/>
  <c r="C89" i="7"/>
  <c r="U89" i="1" s="1"/>
  <c r="AG91" i="7"/>
  <c r="AH91" i="7"/>
  <c r="AK90" i="7"/>
  <c r="AB91" i="7"/>
  <c r="Q91" i="7" s="1"/>
  <c r="R92" i="7"/>
  <c r="P94" i="7"/>
  <c r="Z94" i="1" s="1"/>
  <c r="L95" i="7"/>
  <c r="AS95" i="7"/>
  <c r="AK98" i="7"/>
  <c r="AG98" i="7"/>
  <c r="AH98" i="7"/>
  <c r="B98" i="7"/>
  <c r="T101" i="7"/>
  <c r="D108" i="7"/>
  <c r="D104" i="7"/>
  <c r="D100" i="7"/>
  <c r="D96" i="7"/>
  <c r="D92" i="7"/>
  <c r="D88" i="7"/>
  <c r="D84" i="7"/>
  <c r="D80" i="7"/>
  <c r="D76" i="7"/>
  <c r="D72" i="7"/>
  <c r="E60" i="7"/>
  <c r="AH80" i="7"/>
  <c r="F39" i="8"/>
  <c r="V40" i="8"/>
  <c r="K40" i="8"/>
  <c r="R39" i="8"/>
  <c r="AK40" i="8"/>
  <c r="P39" i="8"/>
  <c r="AI39" i="1" s="1"/>
  <c r="AJ40" i="8"/>
  <c r="M39" i="8"/>
  <c r="O51" i="8"/>
  <c r="O53" i="6"/>
  <c r="AB77" i="6"/>
  <c r="Q77" i="6" s="1"/>
  <c r="AS73" i="4"/>
  <c r="M52" i="6"/>
  <c r="Y53" i="6"/>
  <c r="S57" i="6"/>
  <c r="AI83" i="6"/>
  <c r="D44" i="6"/>
  <c r="E45" i="6"/>
  <c r="P46" i="6"/>
  <c r="Q46" i="1" s="1"/>
  <c r="AJ53" i="6"/>
  <c r="T55" i="6"/>
  <c r="R63" i="6"/>
  <c r="AI64" i="6"/>
  <c r="M66" i="6"/>
  <c r="F70" i="6"/>
  <c r="C76" i="6"/>
  <c r="L76" i="1" s="1"/>
  <c r="Y10" i="7"/>
  <c r="S33" i="7"/>
  <c r="F37" i="7"/>
  <c r="AS38" i="7"/>
  <c r="S39" i="7"/>
  <c r="Y40" i="7"/>
  <c r="AG48" i="7"/>
  <c r="D48" i="7"/>
  <c r="Y48" i="7"/>
  <c r="F60" i="7"/>
  <c r="AG62" i="7"/>
  <c r="D62" i="7"/>
  <c r="AH62" i="7"/>
  <c r="E62" i="7"/>
  <c r="AR64" i="7"/>
  <c r="AO64" i="7" s="1"/>
  <c r="AG64" i="7"/>
  <c r="D64" i="7"/>
  <c r="C67" i="7"/>
  <c r="U67" i="1" s="1"/>
  <c r="AY73" i="7"/>
  <c r="AW75" i="7"/>
  <c r="AS71" i="7"/>
  <c r="K77" i="7"/>
  <c r="AB78" i="7"/>
  <c r="Q78" i="7" s="1"/>
  <c r="S81" i="7"/>
  <c r="AR82" i="7"/>
  <c r="AN82" i="7" s="1"/>
  <c r="AG85" i="7"/>
  <c r="AH85" i="7"/>
  <c r="T85" i="7"/>
  <c r="M86" i="7"/>
  <c r="AK86" i="7"/>
  <c r="V87" i="7"/>
  <c r="F88" i="7"/>
  <c r="F89" i="7"/>
  <c r="AJ89" i="7"/>
  <c r="K90" i="7"/>
  <c r="AV91" i="7"/>
  <c r="T92" i="7"/>
  <c r="AK93" i="7"/>
  <c r="R94" i="7"/>
  <c r="O95" i="7"/>
  <c r="M97" i="7"/>
  <c r="AG99" i="7"/>
  <c r="AH99" i="7"/>
  <c r="AI100" i="7"/>
  <c r="F104" i="7"/>
  <c r="AG105" i="7"/>
  <c r="AH105" i="7"/>
  <c r="P109" i="7"/>
  <c r="Z109" i="1" s="1"/>
  <c r="CY109" i="16" s="1"/>
  <c r="E107" i="7"/>
  <c r="E103" i="7"/>
  <c r="E99" i="7"/>
  <c r="E95" i="7"/>
  <c r="E91" i="7"/>
  <c r="E87" i="7"/>
  <c r="E83" i="7"/>
  <c r="E79" i="7"/>
  <c r="E75" i="7"/>
  <c r="E71" i="7"/>
  <c r="E56" i="7"/>
  <c r="AH108" i="7"/>
  <c r="AH76" i="7"/>
  <c r="AH44" i="7"/>
  <c r="AW32" i="8"/>
  <c r="AY33" i="8"/>
  <c r="AW41" i="8"/>
  <c r="AS51" i="8"/>
  <c r="F31" i="8"/>
  <c r="B32" i="8"/>
  <c r="F33" i="8"/>
  <c r="S34" i="8"/>
  <c r="AB35" i="8"/>
  <c r="Q35" i="8" s="1"/>
  <c r="AX37" i="8"/>
  <c r="L38" i="8"/>
  <c r="AS38" i="8"/>
  <c r="Y46" i="8"/>
  <c r="F47" i="8"/>
  <c r="Y47" i="8"/>
  <c r="AK47" i="8"/>
  <c r="C48" i="8"/>
  <c r="AD48" i="1" s="1"/>
  <c r="AI48" i="8"/>
  <c r="AK55" i="8"/>
  <c r="F56" i="8"/>
  <c r="AV56" i="8"/>
  <c r="AB57" i="8"/>
  <c r="Q57" i="8" s="1"/>
  <c r="AX61" i="8"/>
  <c r="AJ79" i="8"/>
  <c r="L79" i="8"/>
  <c r="F78" i="8"/>
  <c r="Y79" i="8"/>
  <c r="K79" i="8"/>
  <c r="AK79" i="8"/>
  <c r="C79" i="8"/>
  <c r="AD79" i="1" s="1"/>
  <c r="R78" i="8"/>
  <c r="AG79" i="8"/>
  <c r="O79" i="8"/>
  <c r="B79" i="8"/>
  <c r="P78" i="8"/>
  <c r="AI78" i="1" s="1"/>
  <c r="AW101" i="8"/>
  <c r="C32" i="8"/>
  <c r="AD32" i="1" s="1"/>
  <c r="V34" i="8"/>
  <c r="AY40" i="8"/>
  <c r="AY37" i="8"/>
  <c r="AB47" i="8"/>
  <c r="Q47" i="8" s="1"/>
  <c r="C57" i="8"/>
  <c r="AD57" i="1" s="1"/>
  <c r="K30" i="8"/>
  <c r="M31" i="8"/>
  <c r="M33" i="8"/>
  <c r="AB34" i="8"/>
  <c r="Q34" i="8" s="1"/>
  <c r="L36" i="8"/>
  <c r="AS36" i="8"/>
  <c r="P37" i="8"/>
  <c r="AI37" i="1" s="1"/>
  <c r="AZ37" i="8"/>
  <c r="V38" i="8"/>
  <c r="R44" i="8"/>
  <c r="AJ45" i="8"/>
  <c r="K46" i="8"/>
  <c r="AJ46" i="8"/>
  <c r="K47" i="8"/>
  <c r="L48" i="8"/>
  <c r="V49" i="8"/>
  <c r="F52" i="8"/>
  <c r="AX58" i="8"/>
  <c r="S54" i="8"/>
  <c r="C55" i="8"/>
  <c r="AD55" i="1" s="1"/>
  <c r="Y55" i="8"/>
  <c r="AR55" i="8"/>
  <c r="AO55" i="8" s="1"/>
  <c r="AZ83" i="8"/>
  <c r="AS91" i="8"/>
  <c r="AG91" i="8"/>
  <c r="R90" i="8"/>
  <c r="AR91" i="8"/>
  <c r="AN91" i="8" s="1"/>
  <c r="P90" i="8"/>
  <c r="AI90" i="1" s="1"/>
  <c r="C91" i="8"/>
  <c r="AD91" i="1" s="1"/>
  <c r="AB91" i="8"/>
  <c r="Q91" i="8" s="1"/>
  <c r="M90" i="8"/>
  <c r="AK91" i="8"/>
  <c r="Y91" i="8"/>
  <c r="AJ91" i="8"/>
  <c r="O91" i="8"/>
  <c r="AW95" i="8"/>
  <c r="F97" i="8"/>
  <c r="AR98" i="8"/>
  <c r="AM98" i="8" s="1"/>
  <c r="O98" i="8"/>
  <c r="AI98" i="8"/>
  <c r="S97" i="8"/>
  <c r="AH98" i="8"/>
  <c r="R97" i="8"/>
  <c r="AG98" i="8"/>
  <c r="P97" i="8"/>
  <c r="AI97" i="1" s="1"/>
  <c r="V98" i="8"/>
  <c r="AZ100" i="8"/>
  <c r="AW12" i="8"/>
  <c r="P31" i="8"/>
  <c r="AI31" i="1" s="1"/>
  <c r="AJ32" i="8"/>
  <c r="P33" i="8"/>
  <c r="AI33" i="1" s="1"/>
  <c r="B34" i="8"/>
  <c r="S36" i="8"/>
  <c r="AY45" i="8"/>
  <c r="M46" i="8"/>
  <c r="L47" i="8"/>
  <c r="AR47" i="8"/>
  <c r="AN47" i="8" s="1"/>
  <c r="M48" i="8"/>
  <c r="AR48" i="8"/>
  <c r="AO48" i="8" s="1"/>
  <c r="AS55" i="8"/>
  <c r="M56" i="8"/>
  <c r="AG58" i="8"/>
  <c r="Y58" i="8"/>
  <c r="V58" i="8"/>
  <c r="AG57" i="8"/>
  <c r="O58" i="8"/>
  <c r="F91" i="8"/>
  <c r="V92" i="8"/>
  <c r="T109" i="8"/>
  <c r="F109" i="8"/>
  <c r="W113" i="8" s="1"/>
  <c r="S109" i="8"/>
  <c r="P109" i="8"/>
  <c r="AI109" i="1" s="1"/>
  <c r="CZ109" i="16" s="1"/>
  <c r="M109" i="8"/>
  <c r="X113" i="8" s="1"/>
  <c r="AR6" i="8"/>
  <c r="AR7" i="8" s="1"/>
  <c r="AR8" i="8" s="1"/>
  <c r="AR9" i="8" s="1"/>
  <c r="S29" i="8"/>
  <c r="Y30" i="8"/>
  <c r="R31" i="8"/>
  <c r="L32" i="8"/>
  <c r="AS32" i="8"/>
  <c r="R33" i="8"/>
  <c r="C34" i="8"/>
  <c r="AD34" i="1" s="1"/>
  <c r="V36" i="8"/>
  <c r="AB37" i="8"/>
  <c r="Q37" i="8" s="1"/>
  <c r="B38" i="8"/>
  <c r="R43" i="8"/>
  <c r="M45" i="8"/>
  <c r="AW49" i="8"/>
  <c r="O47" i="8"/>
  <c r="AG47" i="8"/>
  <c r="AS47" i="8"/>
  <c r="P48" i="8"/>
  <c r="AI48" i="1" s="1"/>
  <c r="AS48" i="8"/>
  <c r="K57" i="8"/>
  <c r="AI57" i="8"/>
  <c r="V81" i="8"/>
  <c r="AS81" i="8"/>
  <c r="AI81" i="8"/>
  <c r="P80" i="8"/>
  <c r="AI80" i="1" s="1"/>
  <c r="C81" i="8"/>
  <c r="AD81" i="1" s="1"/>
  <c r="AV102" i="8"/>
  <c r="AV35" i="8"/>
  <c r="S32" i="8"/>
  <c r="AV37" i="8"/>
  <c r="AB33" i="8"/>
  <c r="Q33" i="8" s="1"/>
  <c r="M35" i="8"/>
  <c r="AB36" i="8"/>
  <c r="Q36" i="8" s="1"/>
  <c r="C38" i="8"/>
  <c r="AD38" i="1" s="1"/>
  <c r="AZ47" i="8"/>
  <c r="AJ44" i="8"/>
  <c r="R45" i="8"/>
  <c r="R46" i="8"/>
  <c r="AY46" i="8"/>
  <c r="P47" i="8"/>
  <c r="AI47" i="1" s="1"/>
  <c r="AH47" i="8"/>
  <c r="AZ52" i="8"/>
  <c r="AV52" i="8"/>
  <c r="P52" i="8"/>
  <c r="AI52" i="1" s="1"/>
  <c r="F54" i="8"/>
  <c r="AB54" i="8"/>
  <c r="Q54" i="8" s="1"/>
  <c r="AG55" i="8"/>
  <c r="P56" i="8"/>
  <c r="AI56" i="1" s="1"/>
  <c r="AR56" i="8"/>
  <c r="AO56" i="8" s="1"/>
  <c r="O57" i="8"/>
  <c r="AJ57" i="8"/>
  <c r="AK64" i="8"/>
  <c r="L64" i="8"/>
  <c r="S63" i="8"/>
  <c r="P63" i="8"/>
  <c r="AI63" i="1" s="1"/>
  <c r="C64" i="8"/>
  <c r="AD64" i="1" s="1"/>
  <c r="B64" i="8"/>
  <c r="AH78" i="8"/>
  <c r="AB78" i="8"/>
  <c r="Q78" i="8" s="1"/>
  <c r="Y78" i="8"/>
  <c r="V78" i="8"/>
  <c r="R77" i="8"/>
  <c r="M77" i="8"/>
  <c r="AH91" i="8"/>
  <c r="L94" i="8"/>
  <c r="AI94" i="8"/>
  <c r="T93" i="8"/>
  <c r="AH94" i="8"/>
  <c r="S93" i="8"/>
  <c r="AW103" i="8"/>
  <c r="AG103" i="8"/>
  <c r="AB103" i="8"/>
  <c r="Q103" i="8" s="1"/>
  <c r="T102" i="8"/>
  <c r="Y103" i="8"/>
  <c r="S102" i="8"/>
  <c r="AS103" i="8"/>
  <c r="O103" i="8"/>
  <c r="R102" i="8"/>
  <c r="AR103" i="8"/>
  <c r="AO103" i="8" s="1"/>
  <c r="M102" i="8"/>
  <c r="AJ103" i="8"/>
  <c r="AW11" i="8"/>
  <c r="AY36" i="8"/>
  <c r="AY38" i="8"/>
  <c r="P35" i="8"/>
  <c r="AI35" i="1" s="1"/>
  <c r="B36" i="8"/>
  <c r="AW45" i="8"/>
  <c r="S46" i="8"/>
  <c r="B47" i="8"/>
  <c r="S47" i="8"/>
  <c r="AI47" i="8"/>
  <c r="T52" i="8"/>
  <c r="K55" i="8"/>
  <c r="AH55" i="8"/>
  <c r="R56" i="8"/>
  <c r="R57" i="8"/>
  <c r="AK57" i="8"/>
  <c r="AW63" i="8"/>
  <c r="AJ74" i="8"/>
  <c r="L74" i="8"/>
  <c r="Y74" i="8"/>
  <c r="K74" i="8"/>
  <c r="B74" i="8"/>
  <c r="R73" i="8"/>
  <c r="AY94" i="8"/>
  <c r="AY104" i="8"/>
  <c r="R58" i="8"/>
  <c r="S59" i="8"/>
  <c r="AK59" i="8"/>
  <c r="K62" i="8"/>
  <c r="AJ62" i="8"/>
  <c r="R64" i="8"/>
  <c r="AG65" i="8"/>
  <c r="AY74" i="8"/>
  <c r="AJ72" i="8"/>
  <c r="R74" i="8"/>
  <c r="AV79" i="8"/>
  <c r="AB75" i="8"/>
  <c r="Q75" i="8" s="1"/>
  <c r="AS75" i="8"/>
  <c r="L80" i="8"/>
  <c r="AG80" i="8"/>
  <c r="F82" i="8"/>
  <c r="AS83" i="8"/>
  <c r="S85" i="8"/>
  <c r="C86" i="8"/>
  <c r="AD86" i="1" s="1"/>
  <c r="P86" i="8"/>
  <c r="AI86" i="1" s="1"/>
  <c r="S87" i="8"/>
  <c r="AK87" i="8"/>
  <c r="AK88" i="8"/>
  <c r="Y89" i="8"/>
  <c r="K90" i="8"/>
  <c r="AR90" i="8"/>
  <c r="AL90" i="8" s="1"/>
  <c r="K93" i="8"/>
  <c r="P94" i="8"/>
  <c r="AI94" i="1" s="1"/>
  <c r="B95" i="8"/>
  <c r="AK96" i="8"/>
  <c r="L97" i="8"/>
  <c r="AI97" i="8"/>
  <c r="T99" i="8"/>
  <c r="AI100" i="8"/>
  <c r="F101" i="8"/>
  <c r="L102" i="8"/>
  <c r="F103" i="8"/>
  <c r="T104" i="8"/>
  <c r="B105" i="8"/>
  <c r="AI105" i="8"/>
  <c r="S58" i="8"/>
  <c r="B59" i="8"/>
  <c r="T59" i="8"/>
  <c r="AS59" i="8"/>
  <c r="AH60" i="8"/>
  <c r="M61" i="8"/>
  <c r="AK62" i="8"/>
  <c r="T64" i="8"/>
  <c r="AI65" i="8"/>
  <c r="AI67" i="8"/>
  <c r="Y70" i="8"/>
  <c r="K72" i="8"/>
  <c r="AK72" i="8"/>
  <c r="V73" i="8"/>
  <c r="AY79" i="8"/>
  <c r="AX81" i="8"/>
  <c r="R79" i="8"/>
  <c r="O80" i="8"/>
  <c r="AH80" i="8"/>
  <c r="L83" i="8"/>
  <c r="F85" i="8"/>
  <c r="R86" i="8"/>
  <c r="T87" i="8"/>
  <c r="AS87" i="8"/>
  <c r="L90" i="8"/>
  <c r="V90" i="8"/>
  <c r="L93" i="8"/>
  <c r="AG93" i="8"/>
  <c r="T94" i="8"/>
  <c r="C95" i="8"/>
  <c r="AD95" i="1" s="1"/>
  <c r="AV101" i="8"/>
  <c r="AJ100" i="8"/>
  <c r="AR106" i="8"/>
  <c r="AO106" i="8" s="1"/>
  <c r="AI106" i="8"/>
  <c r="AH106" i="8"/>
  <c r="S105" i="8"/>
  <c r="V106" i="8"/>
  <c r="Y106" i="8"/>
  <c r="AG109" i="8"/>
  <c r="F108" i="8"/>
  <c r="Y109" i="8"/>
  <c r="AH109" i="8"/>
  <c r="T58" i="8"/>
  <c r="C59" i="8"/>
  <c r="AD59" i="1" s="1"/>
  <c r="Y59" i="8"/>
  <c r="AI60" i="8"/>
  <c r="F64" i="8"/>
  <c r="K65" i="8"/>
  <c r="AJ65" i="8"/>
  <c r="P66" i="8"/>
  <c r="AI66" i="1" s="1"/>
  <c r="AJ67" i="8"/>
  <c r="M69" i="8"/>
  <c r="B71" i="8"/>
  <c r="S71" i="8"/>
  <c r="AR71" i="8"/>
  <c r="AO71" i="8" s="1"/>
  <c r="L72" i="8"/>
  <c r="AS72" i="8"/>
  <c r="AB73" i="8"/>
  <c r="Q73" i="8" s="1"/>
  <c r="T74" i="8"/>
  <c r="B75" i="8"/>
  <c r="AV80" i="8"/>
  <c r="AZ84" i="8"/>
  <c r="AI80" i="8"/>
  <c r="AW88" i="8"/>
  <c r="AG85" i="8"/>
  <c r="F86" i="8"/>
  <c r="S86" i="8"/>
  <c r="AG86" i="8"/>
  <c r="B87" i="8"/>
  <c r="V87" i="8"/>
  <c r="AB90" i="8"/>
  <c r="Q90" i="8" s="1"/>
  <c r="O93" i="8"/>
  <c r="AI93" i="8"/>
  <c r="AK95" i="8"/>
  <c r="AK97" i="8"/>
  <c r="K99" i="8"/>
  <c r="K100" i="8"/>
  <c r="AK100" i="8"/>
  <c r="M101" i="8"/>
  <c r="AJ102" i="8"/>
  <c r="AS105" i="8"/>
  <c r="L105" i="8"/>
  <c r="AK105" i="8"/>
  <c r="Y105" i="8"/>
  <c r="AJ105" i="8"/>
  <c r="C105" i="8"/>
  <c r="AD105" i="1" s="1"/>
  <c r="AH105" i="8"/>
  <c r="Y104" i="8"/>
  <c r="K105" i="8"/>
  <c r="AR105" i="8"/>
  <c r="AN105" i="8" s="1"/>
  <c r="F58" i="8"/>
  <c r="AR60" i="8"/>
  <c r="AL60" i="8" s="1"/>
  <c r="O65" i="8"/>
  <c r="AK65" i="8"/>
  <c r="R66" i="8"/>
  <c r="AZ72" i="8"/>
  <c r="F70" i="8"/>
  <c r="AG70" i="8"/>
  <c r="C71" i="8"/>
  <c r="AD71" i="1" s="1"/>
  <c r="T71" i="8"/>
  <c r="AB72" i="8"/>
  <c r="Q72" i="8" s="1"/>
  <c r="AH75" i="8"/>
  <c r="T79" i="8"/>
  <c r="AJ80" i="8"/>
  <c r="S82" i="8"/>
  <c r="K85" i="8"/>
  <c r="AH85" i="8"/>
  <c r="T86" i="8"/>
  <c r="AH86" i="8"/>
  <c r="C87" i="8"/>
  <c r="AD87" i="1" s="1"/>
  <c r="Y87" i="8"/>
  <c r="AZ101" i="8"/>
  <c r="AS60" i="8"/>
  <c r="Y65" i="8"/>
  <c r="AS65" i="8"/>
  <c r="T66" i="8"/>
  <c r="R69" i="8"/>
  <c r="AH70" i="8"/>
  <c r="F71" i="8"/>
  <c r="AG73" i="8"/>
  <c r="K75" i="8"/>
  <c r="AI75" i="8"/>
  <c r="AR76" i="8"/>
  <c r="AN76" i="8" s="1"/>
  <c r="B80" i="8"/>
  <c r="Y80" i="8"/>
  <c r="AK80" i="8"/>
  <c r="R84" i="8"/>
  <c r="M85" i="8"/>
  <c r="AR85" i="8"/>
  <c r="AN85" i="8" s="1"/>
  <c r="K86" i="8"/>
  <c r="AJ86" i="8"/>
  <c r="C90" i="8"/>
  <c r="AD90" i="1" s="1"/>
  <c r="L95" i="8"/>
  <c r="M99" i="8"/>
  <c r="AS100" i="8"/>
  <c r="R105" i="8"/>
  <c r="AG108" i="8"/>
  <c r="AJ108" i="8"/>
  <c r="S107" i="8"/>
  <c r="AI108" i="8"/>
  <c r="AH108" i="8"/>
  <c r="M107" i="8"/>
  <c r="AB108" i="8"/>
  <c r="Q108" i="8" s="1"/>
  <c r="AR108" i="8"/>
  <c r="AO108" i="8" s="1"/>
  <c r="K108" i="8"/>
  <c r="AS108" i="8"/>
  <c r="K59" i="8"/>
  <c r="B60" i="8"/>
  <c r="M64" i="8"/>
  <c r="AB65" i="8"/>
  <c r="Q65" i="8" s="1"/>
  <c r="AX72" i="8"/>
  <c r="S69" i="8"/>
  <c r="K70" i="8"/>
  <c r="AK70" i="8"/>
  <c r="AV71" i="8"/>
  <c r="M74" i="8"/>
  <c r="L75" i="8"/>
  <c r="AJ75" i="8"/>
  <c r="AB80" i="8"/>
  <c r="Q80" i="8" s="1"/>
  <c r="AR80" i="8"/>
  <c r="AO80" i="8" s="1"/>
  <c r="S84" i="8"/>
  <c r="L86" i="8"/>
  <c r="Y86" i="8"/>
  <c r="AK86" i="8"/>
  <c r="AV103" i="8"/>
  <c r="AZ103" i="8"/>
  <c r="AB105" i="8"/>
  <c r="Q105" i="8" s="1"/>
  <c r="T107" i="8"/>
  <c r="AY109" i="8"/>
  <c r="C107" i="8"/>
  <c r="AD107" i="1" s="1"/>
  <c r="V107" i="8"/>
  <c r="K107" i="8"/>
  <c r="L107" i="8"/>
  <c r="AY15" i="8"/>
  <c r="AK10" i="8"/>
  <c r="O10" i="8"/>
  <c r="Y10" i="8"/>
  <c r="AW15" i="8"/>
  <c r="AT14" i="8"/>
  <c r="AT7" i="8"/>
  <c r="AY19" i="8"/>
  <c r="AW18" i="8"/>
  <c r="AR41" i="8"/>
  <c r="AH41" i="8"/>
  <c r="T40" i="8"/>
  <c r="AG41" i="8"/>
  <c r="Y41" i="8"/>
  <c r="O41" i="8"/>
  <c r="L41" i="8"/>
  <c r="B41" i="8"/>
  <c r="P40" i="8"/>
  <c r="AI40" i="1" s="1"/>
  <c r="F40" i="8"/>
  <c r="AK41" i="8"/>
  <c r="K41" i="8"/>
  <c r="AS41" i="8"/>
  <c r="C41" i="8"/>
  <c r="AD41" i="1" s="1"/>
  <c r="R40" i="8"/>
  <c r="AI41" i="8"/>
  <c r="M40" i="8"/>
  <c r="AJ41" i="8"/>
  <c r="S40" i="8"/>
  <c r="V41" i="8"/>
  <c r="AB41" i="8"/>
  <c r="Q41" i="8" s="1"/>
  <c r="AW10" i="8"/>
  <c r="AT12" i="8"/>
  <c r="AY18" i="8"/>
  <c r="AY17" i="8"/>
  <c r="AW16" i="8"/>
  <c r="AW13" i="8"/>
  <c r="AW14" i="8"/>
  <c r="AY16" i="8"/>
  <c r="L31" i="8"/>
  <c r="B31" i="8"/>
  <c r="P30" i="8"/>
  <c r="AI30" i="1" s="1"/>
  <c r="F30" i="8"/>
  <c r="AK31" i="8"/>
  <c r="K31" i="8"/>
  <c r="AJ31" i="8"/>
  <c r="S30" i="8"/>
  <c r="AH31" i="8"/>
  <c r="V31" i="8"/>
  <c r="AS31" i="8"/>
  <c r="AG31" i="8"/>
  <c r="AR31" i="8"/>
  <c r="Y31" i="8"/>
  <c r="T30" i="8"/>
  <c r="R30" i="8"/>
  <c r="C31" i="8"/>
  <c r="AD31" i="1" s="1"/>
  <c r="AI31" i="8"/>
  <c r="M30" i="8"/>
  <c r="O31" i="8"/>
  <c r="AV70" i="8"/>
  <c r="AX71" i="8"/>
  <c r="AZ70" i="8"/>
  <c r="AV67" i="8"/>
  <c r="AT20" i="8"/>
  <c r="F29" i="8"/>
  <c r="L30" i="8"/>
  <c r="O33" i="8"/>
  <c r="O35" i="8"/>
  <c r="AX35" i="8"/>
  <c r="O37" i="8"/>
  <c r="O39" i="8"/>
  <c r="AU19" i="8"/>
  <c r="AR30" i="8"/>
  <c r="AH30" i="8"/>
  <c r="T29" i="8"/>
  <c r="P29" i="8"/>
  <c r="AI29" i="1" s="1"/>
  <c r="AK30" i="8"/>
  <c r="AB30" i="8"/>
  <c r="Q30" i="8" s="1"/>
  <c r="AJ30" i="8"/>
  <c r="O30" i="8"/>
  <c r="M29" i="8"/>
  <c r="L33" i="8"/>
  <c r="B33" i="8"/>
  <c r="P32" i="8"/>
  <c r="AI32" i="1" s="1"/>
  <c r="F32" i="8"/>
  <c r="AK33" i="8"/>
  <c r="K33" i="8"/>
  <c r="AJ33" i="8"/>
  <c r="M32" i="8"/>
  <c r="AH33" i="8"/>
  <c r="V33" i="8"/>
  <c r="AS33" i="8"/>
  <c r="AG33" i="8"/>
  <c r="T32" i="8"/>
  <c r="AI33" i="8"/>
  <c r="L35" i="8"/>
  <c r="B35" i="8"/>
  <c r="P34" i="8"/>
  <c r="AI34" i="1" s="1"/>
  <c r="F34" i="8"/>
  <c r="AK35" i="8"/>
  <c r="K35" i="8"/>
  <c r="AJ35" i="8"/>
  <c r="M34" i="8"/>
  <c r="AH35" i="8"/>
  <c r="V35" i="8"/>
  <c r="AS35" i="8"/>
  <c r="AG35" i="8"/>
  <c r="T34" i="8"/>
  <c r="AI35" i="8"/>
  <c r="L37" i="8"/>
  <c r="B37" i="8"/>
  <c r="P36" i="8"/>
  <c r="AI36" i="1" s="1"/>
  <c r="F36" i="8"/>
  <c r="AK37" i="8"/>
  <c r="K37" i="8"/>
  <c r="AJ37" i="8"/>
  <c r="M36" i="8"/>
  <c r="AH37" i="8"/>
  <c r="V37" i="8"/>
  <c r="AS37" i="8"/>
  <c r="AG37" i="8"/>
  <c r="T36" i="8"/>
  <c r="AI37" i="8"/>
  <c r="L39" i="8"/>
  <c r="B39" i="8"/>
  <c r="P38" i="8"/>
  <c r="AI38" i="1" s="1"/>
  <c r="F38" i="8"/>
  <c r="AK39" i="8"/>
  <c r="K39" i="8"/>
  <c r="AJ39" i="8"/>
  <c r="M38" i="8"/>
  <c r="AH39" i="8"/>
  <c r="V39" i="8"/>
  <c r="AS39" i="8"/>
  <c r="AG39" i="8"/>
  <c r="T38" i="8"/>
  <c r="AI39" i="8"/>
  <c r="C50" i="8"/>
  <c r="AD50" i="1" s="1"/>
  <c r="AK50" i="8"/>
  <c r="AS50" i="8"/>
  <c r="AI50" i="8"/>
  <c r="AR50" i="8"/>
  <c r="T49" i="8"/>
  <c r="AB50" i="8"/>
  <c r="Q50" i="8" s="1"/>
  <c r="O50" i="8"/>
  <c r="S49" i="8"/>
  <c r="AJ50" i="8"/>
  <c r="V50" i="8"/>
  <c r="K50" i="8"/>
  <c r="P49" i="8"/>
  <c r="AI49" i="1" s="1"/>
  <c r="F49" i="8"/>
  <c r="AH50" i="8"/>
  <c r="B50" i="8"/>
  <c r="R49" i="8"/>
  <c r="AG50" i="8"/>
  <c r="M49" i="8"/>
  <c r="L50" i="8"/>
  <c r="Y50" i="8"/>
  <c r="AO52" i="8"/>
  <c r="AM52" i="8"/>
  <c r="AN52" i="8"/>
  <c r="AL52" i="8"/>
  <c r="AY60" i="8"/>
  <c r="AW59" i="8"/>
  <c r="AY58" i="8"/>
  <c r="AW19" i="8"/>
  <c r="C33" i="8"/>
  <c r="AD33" i="1" s="1"/>
  <c r="C35" i="8"/>
  <c r="AD35" i="1" s="1"/>
  <c r="AZ35" i="8"/>
  <c r="C37" i="8"/>
  <c r="AD37" i="1" s="1"/>
  <c r="C39" i="8"/>
  <c r="AD39" i="1" s="1"/>
  <c r="L61" i="8"/>
  <c r="B61" i="8"/>
  <c r="AK61" i="8"/>
  <c r="K61" i="8"/>
  <c r="AJ61" i="8"/>
  <c r="AB61" i="8"/>
  <c r="Q61" i="8" s="1"/>
  <c r="M60" i="8"/>
  <c r="AS61" i="8"/>
  <c r="AI61" i="8"/>
  <c r="T60" i="8"/>
  <c r="AR61" i="8"/>
  <c r="AH61" i="8"/>
  <c r="S60" i="8"/>
  <c r="AG61" i="8"/>
  <c r="Y61" i="8"/>
  <c r="O61" i="8"/>
  <c r="R60" i="8"/>
  <c r="V61" i="8"/>
  <c r="P60" i="8"/>
  <c r="AI60" i="1" s="1"/>
  <c r="F60" i="8"/>
  <c r="C61" i="8"/>
  <c r="AD61" i="1" s="1"/>
  <c r="C66" i="8"/>
  <c r="AD66" i="1" s="1"/>
  <c r="P65" i="8"/>
  <c r="AI65" i="1" s="1"/>
  <c r="F65" i="8"/>
  <c r="L66" i="8"/>
  <c r="B66" i="8"/>
  <c r="AK66" i="8"/>
  <c r="K66" i="8"/>
  <c r="AJ66" i="8"/>
  <c r="AB66" i="8"/>
  <c r="Q66" i="8" s="1"/>
  <c r="M65" i="8"/>
  <c r="AS66" i="8"/>
  <c r="AI66" i="8"/>
  <c r="T65" i="8"/>
  <c r="AR66" i="8"/>
  <c r="AH66" i="8"/>
  <c r="S65" i="8"/>
  <c r="Y66" i="8"/>
  <c r="V66" i="8"/>
  <c r="R65" i="8"/>
  <c r="O66" i="8"/>
  <c r="AG66" i="8"/>
  <c r="T7" i="8"/>
  <c r="T8" i="8" s="1"/>
  <c r="T9" i="8" s="1"/>
  <c r="AY13" i="8"/>
  <c r="AT16" i="8"/>
  <c r="AW17" i="8"/>
  <c r="AZ34" i="8"/>
  <c r="AG30" i="8"/>
  <c r="AV34" i="8"/>
  <c r="AZ45" i="8"/>
  <c r="AV45" i="8"/>
  <c r="AX46" i="8"/>
  <c r="AX44" i="8"/>
  <c r="AX42" i="8"/>
  <c r="AT24" i="8"/>
  <c r="AT25" i="8" s="1"/>
  <c r="AT26" i="8" s="1"/>
  <c r="AT27" i="8" s="1"/>
  <c r="AT28" i="8" s="1"/>
  <c r="AZ33" i="8" s="1"/>
  <c r="B30" i="8"/>
  <c r="AI30" i="8"/>
  <c r="Y33" i="8"/>
  <c r="Y35" i="8"/>
  <c r="AX36" i="8"/>
  <c r="Y37" i="8"/>
  <c r="Y39" i="8"/>
  <c r="AV46" i="8"/>
  <c r="AX47" i="8"/>
  <c r="AZ46" i="8"/>
  <c r="AX48" i="8"/>
  <c r="AV47" i="8"/>
  <c r="AZ49" i="8"/>
  <c r="AV49" i="8"/>
  <c r="AX50" i="8"/>
  <c r="AW58" i="8"/>
  <c r="J113" i="8"/>
  <c r="J112" i="8"/>
  <c r="AS6" i="8"/>
  <c r="AS7" i="8" s="1"/>
  <c r="AS8" i="8" s="1"/>
  <c r="AS9" i="8" s="1"/>
  <c r="AU23" i="8"/>
  <c r="AU24" i="8" s="1"/>
  <c r="AU25" i="8" s="1"/>
  <c r="AU26" i="8" s="1"/>
  <c r="AW31" i="8" s="1"/>
  <c r="AY34" i="8"/>
  <c r="AW33" i="8"/>
  <c r="C30" i="8"/>
  <c r="AD30" i="1" s="1"/>
  <c r="R32" i="8"/>
  <c r="AR33" i="8"/>
  <c r="R34" i="8"/>
  <c r="AR35" i="8"/>
  <c r="R36" i="8"/>
  <c r="AR37" i="8"/>
  <c r="R38" i="8"/>
  <c r="AR39" i="8"/>
  <c r="AX49" i="8"/>
  <c r="AZ48" i="8"/>
  <c r="AX51" i="8"/>
  <c r="AV50" i="8"/>
  <c r="AR32" i="8"/>
  <c r="AH32" i="8"/>
  <c r="T31" i="8"/>
  <c r="AG32" i="8"/>
  <c r="Y32" i="8"/>
  <c r="O32" i="8"/>
  <c r="S31" i="8"/>
  <c r="AR34" i="8"/>
  <c r="AH34" i="8"/>
  <c r="T33" i="8"/>
  <c r="AG34" i="8"/>
  <c r="Y34" i="8"/>
  <c r="O34" i="8"/>
  <c r="S33" i="8"/>
  <c r="AZ39" i="8"/>
  <c r="AV39" i="8"/>
  <c r="AR36" i="8"/>
  <c r="AH36" i="8"/>
  <c r="T35" i="8"/>
  <c r="AG36" i="8"/>
  <c r="Y36" i="8"/>
  <c r="O36" i="8"/>
  <c r="S35" i="8"/>
  <c r="AZ41" i="8"/>
  <c r="AV41" i="8"/>
  <c r="AR38" i="8"/>
  <c r="AH38" i="8"/>
  <c r="T37" i="8"/>
  <c r="AG38" i="8"/>
  <c r="Y38" i="8"/>
  <c r="O38" i="8"/>
  <c r="S37" i="8"/>
  <c r="AZ43" i="8"/>
  <c r="AV43" i="8"/>
  <c r="L40" i="8"/>
  <c r="B40" i="8"/>
  <c r="AR40" i="8"/>
  <c r="AH40" i="8"/>
  <c r="T39" i="8"/>
  <c r="AG40" i="8"/>
  <c r="Y40" i="8"/>
  <c r="O40" i="8"/>
  <c r="S39" i="8"/>
  <c r="AB40" i="8"/>
  <c r="Q40" i="8" s="1"/>
  <c r="V42" i="8"/>
  <c r="V44" i="8"/>
  <c r="AK46" i="8"/>
  <c r="AW48" i="8"/>
  <c r="AB49" i="8"/>
  <c r="Q49" i="8" s="1"/>
  <c r="AW54" i="8"/>
  <c r="AY55" i="8"/>
  <c r="AW53" i="8"/>
  <c r="AX54" i="8"/>
  <c r="AZ67" i="8"/>
  <c r="AZ36" i="8"/>
  <c r="K32" i="8"/>
  <c r="AI32" i="8"/>
  <c r="AZ38" i="8"/>
  <c r="K34" i="8"/>
  <c r="AI34" i="8"/>
  <c r="AV40" i="8"/>
  <c r="AZ40" i="8"/>
  <c r="K36" i="8"/>
  <c r="AI36" i="8"/>
  <c r="AY41" i="8"/>
  <c r="AY42" i="8"/>
  <c r="AV42" i="8"/>
  <c r="AZ42" i="8"/>
  <c r="K38" i="8"/>
  <c r="AI38" i="8"/>
  <c r="AY43" i="8"/>
  <c r="AY44" i="8"/>
  <c r="AV44" i="8"/>
  <c r="AZ44" i="8"/>
  <c r="AS40" i="8"/>
  <c r="AX41" i="8"/>
  <c r="AR43" i="8"/>
  <c r="AH43" i="8"/>
  <c r="T42" i="8"/>
  <c r="AG43" i="8"/>
  <c r="Y43" i="8"/>
  <c r="O43" i="8"/>
  <c r="S42" i="8"/>
  <c r="L43" i="8"/>
  <c r="B43" i="8"/>
  <c r="P42" i="8"/>
  <c r="AI42" i="1" s="1"/>
  <c r="F42" i="8"/>
  <c r="AK43" i="8"/>
  <c r="K43" i="8"/>
  <c r="AS42" i="8"/>
  <c r="AI43" i="8"/>
  <c r="AX43" i="8"/>
  <c r="AR45" i="8"/>
  <c r="AH45" i="8"/>
  <c r="T44" i="8"/>
  <c r="AG45" i="8"/>
  <c r="Y45" i="8"/>
  <c r="O45" i="8"/>
  <c r="S44" i="8"/>
  <c r="L45" i="8"/>
  <c r="B45" i="8"/>
  <c r="P44" i="8"/>
  <c r="AI44" i="1" s="1"/>
  <c r="F44" i="8"/>
  <c r="AK45" i="8"/>
  <c r="K45" i="8"/>
  <c r="AS44" i="8"/>
  <c r="AI45" i="8"/>
  <c r="AX45" i="8"/>
  <c r="V46" i="8"/>
  <c r="T48" i="8"/>
  <c r="AV89" i="8"/>
  <c r="AX90" i="8"/>
  <c r="AZ89" i="8"/>
  <c r="AX88" i="8"/>
  <c r="AV88" i="8"/>
  <c r="AX89" i="8"/>
  <c r="AZ86" i="8"/>
  <c r="AV86" i="8"/>
  <c r="AX87" i="8"/>
  <c r="AV87" i="8"/>
  <c r="AZ88" i="8"/>
  <c r="AV31" i="8"/>
  <c r="AK32" i="8"/>
  <c r="AK34" i="8"/>
  <c r="AW35" i="8"/>
  <c r="AK36" i="8"/>
  <c r="AW36" i="8"/>
  <c r="AW37" i="8"/>
  <c r="AK38" i="8"/>
  <c r="AW38" i="8"/>
  <c r="AW39" i="8"/>
  <c r="C40" i="8"/>
  <c r="AD40" i="1" s="1"/>
  <c r="M42" i="8"/>
  <c r="AY48" i="8"/>
  <c r="C43" i="8"/>
  <c r="AD43" i="1" s="1"/>
  <c r="M44" i="8"/>
  <c r="AY49" i="8"/>
  <c r="C45" i="8"/>
  <c r="AD45" i="1" s="1"/>
  <c r="AB46" i="8"/>
  <c r="Q46" i="8" s="1"/>
  <c r="AZ51" i="8"/>
  <c r="AX52" i="8"/>
  <c r="AV51" i="8"/>
  <c r="AW52" i="8"/>
  <c r="AY53" i="8"/>
  <c r="F48" i="8"/>
  <c r="AW82" i="8"/>
  <c r="AY83" i="8"/>
  <c r="AY52" i="8"/>
  <c r="AY51" i="8"/>
  <c r="AR49" i="8"/>
  <c r="L49" i="8"/>
  <c r="B49" i="8"/>
  <c r="AK49" i="8"/>
  <c r="K49" i="8"/>
  <c r="AH49" i="8"/>
  <c r="S48" i="8"/>
  <c r="AS49" i="8"/>
  <c r="AG49" i="8"/>
  <c r="Y49" i="8"/>
  <c r="O49" i="8"/>
  <c r="R48" i="8"/>
  <c r="AJ49" i="8"/>
  <c r="AV55" i="8"/>
  <c r="AX56" i="8"/>
  <c r="AZ55" i="8"/>
  <c r="AG52" i="8"/>
  <c r="Y52" i="8"/>
  <c r="O52" i="8"/>
  <c r="R51" i="8"/>
  <c r="C52" i="8"/>
  <c r="AD52" i="1" s="1"/>
  <c r="P51" i="8"/>
  <c r="AI51" i="1" s="1"/>
  <c r="F51" i="8"/>
  <c r="AK52" i="8"/>
  <c r="K52" i="8"/>
  <c r="L52" i="8"/>
  <c r="M51" i="8"/>
  <c r="AJ52" i="8"/>
  <c r="V52" i="8"/>
  <c r="AH52" i="8"/>
  <c r="T51" i="8"/>
  <c r="B52" i="8"/>
  <c r="S51" i="8"/>
  <c r="AW51" i="8"/>
  <c r="AB52" i="8"/>
  <c r="Q52" i="8" s="1"/>
  <c r="L42" i="8"/>
  <c r="B42" i="8"/>
  <c r="P41" i="8"/>
  <c r="AI41" i="1" s="1"/>
  <c r="F41" i="8"/>
  <c r="AK42" i="8"/>
  <c r="K42" i="8"/>
  <c r="AR42" i="8"/>
  <c r="AH42" i="8"/>
  <c r="T41" i="8"/>
  <c r="AG42" i="8"/>
  <c r="Y42" i="8"/>
  <c r="O42" i="8"/>
  <c r="S41" i="8"/>
  <c r="AI42" i="8"/>
  <c r="L44" i="8"/>
  <c r="B44" i="8"/>
  <c r="P43" i="8"/>
  <c r="AI43" i="1" s="1"/>
  <c r="F43" i="8"/>
  <c r="AK44" i="8"/>
  <c r="K44" i="8"/>
  <c r="AR44" i="8"/>
  <c r="AH44" i="8"/>
  <c r="T43" i="8"/>
  <c r="AG44" i="8"/>
  <c r="Y44" i="8"/>
  <c r="O44" i="8"/>
  <c r="S43" i="8"/>
  <c r="AI44" i="8"/>
  <c r="C46" i="8"/>
  <c r="AD46" i="1" s="1"/>
  <c r="P45" i="8"/>
  <c r="AI45" i="1" s="1"/>
  <c r="F45" i="8"/>
  <c r="L46" i="8"/>
  <c r="B46" i="8"/>
  <c r="AS46" i="8"/>
  <c r="AI46" i="8"/>
  <c r="T45" i="8"/>
  <c r="AR46" i="8"/>
  <c r="AH46" i="8"/>
  <c r="S45" i="8"/>
  <c r="O46" i="8"/>
  <c r="AY47" i="8"/>
  <c r="C49" i="8"/>
  <c r="AD49" i="1" s="1"/>
  <c r="AW55" i="8"/>
  <c r="AW60" i="8"/>
  <c r="AY61" i="8"/>
  <c r="L68" i="8"/>
  <c r="B68" i="8"/>
  <c r="AK68" i="8"/>
  <c r="K68" i="8"/>
  <c r="AJ68" i="8"/>
  <c r="AB68" i="8"/>
  <c r="Q68" i="8" s="1"/>
  <c r="M67" i="8"/>
  <c r="AR68" i="8"/>
  <c r="AH68" i="8"/>
  <c r="AG68" i="8"/>
  <c r="Y68" i="8"/>
  <c r="O68" i="8"/>
  <c r="AI68" i="8"/>
  <c r="R67" i="8"/>
  <c r="P67" i="8"/>
  <c r="AI67" i="1" s="1"/>
  <c r="C68" i="8"/>
  <c r="AD68" i="1" s="1"/>
  <c r="V68" i="8"/>
  <c r="AS68" i="8"/>
  <c r="T67" i="8"/>
  <c r="S67" i="8"/>
  <c r="AW50" i="8"/>
  <c r="F46" i="8"/>
  <c r="P46" i="8"/>
  <c r="AI46" i="1" s="1"/>
  <c r="C47" i="8"/>
  <c r="AD47" i="1" s="1"/>
  <c r="M47" i="8"/>
  <c r="AW47" i="8"/>
  <c r="AB48" i="8"/>
  <c r="Q48" i="8" s="1"/>
  <c r="AJ48" i="8"/>
  <c r="AV53" i="8"/>
  <c r="AZ53" i="8"/>
  <c r="AY57" i="8"/>
  <c r="AZ57" i="8"/>
  <c r="AZ56" i="8"/>
  <c r="AV57" i="8"/>
  <c r="O53" i="8"/>
  <c r="AX53" i="8"/>
  <c r="K54" i="8"/>
  <c r="AW56" i="8"/>
  <c r="AX65" i="8"/>
  <c r="AV64" i="8"/>
  <c r="AZ77" i="8"/>
  <c r="AV77" i="8"/>
  <c r="AX78" i="8"/>
  <c r="AX76" i="8"/>
  <c r="AZ75" i="8"/>
  <c r="AV75" i="8"/>
  <c r="AV74" i="8"/>
  <c r="V47" i="8"/>
  <c r="K48" i="8"/>
  <c r="AK48" i="8"/>
  <c r="AY54" i="8"/>
  <c r="AX55" i="8"/>
  <c r="AZ54" i="8"/>
  <c r="AV54" i="8"/>
  <c r="R52" i="8"/>
  <c r="C53" i="8"/>
  <c r="AD53" i="1" s="1"/>
  <c r="AV63" i="8"/>
  <c r="AY65" i="8"/>
  <c r="AW64" i="8"/>
  <c r="AW71" i="8"/>
  <c r="C82" i="8"/>
  <c r="AD82" i="1" s="1"/>
  <c r="AJ82" i="8"/>
  <c r="AB82" i="8"/>
  <c r="Q82" i="8" s="1"/>
  <c r="O82" i="8"/>
  <c r="B82" i="8"/>
  <c r="T81" i="8"/>
  <c r="AK82" i="8"/>
  <c r="S81" i="8"/>
  <c r="AI82" i="8"/>
  <c r="Y82" i="8"/>
  <c r="L82" i="8"/>
  <c r="R81" i="8"/>
  <c r="AS82" i="8"/>
  <c r="AG82" i="8"/>
  <c r="P81" i="8"/>
  <c r="AI81" i="1" s="1"/>
  <c r="F81" i="8"/>
  <c r="AH82" i="8"/>
  <c r="K82" i="8"/>
  <c r="M81" i="8"/>
  <c r="V82" i="8"/>
  <c r="AR82" i="8"/>
  <c r="L53" i="8"/>
  <c r="B53" i="8"/>
  <c r="AK53" i="8"/>
  <c r="AJ53" i="8"/>
  <c r="AB53" i="8"/>
  <c r="Q53" i="8" s="1"/>
  <c r="M52" i="8"/>
  <c r="AR53" i="8"/>
  <c r="AH53" i="8"/>
  <c r="S52" i="8"/>
  <c r="AG53" i="8"/>
  <c r="Y53" i="8"/>
  <c r="AY76" i="8"/>
  <c r="AW75" i="8"/>
  <c r="AR77" i="8"/>
  <c r="AH77" i="8"/>
  <c r="AG77" i="8"/>
  <c r="Y77" i="8"/>
  <c r="O77" i="8"/>
  <c r="R76" i="8"/>
  <c r="V77" i="8"/>
  <c r="L77" i="8"/>
  <c r="B77" i="8"/>
  <c r="AS77" i="8"/>
  <c r="M76" i="8"/>
  <c r="C77" i="8"/>
  <c r="AD77" i="1" s="1"/>
  <c r="AK77" i="8"/>
  <c r="AI77" i="8"/>
  <c r="S76" i="8"/>
  <c r="F76" i="8"/>
  <c r="P76" i="8"/>
  <c r="AI76" i="1" s="1"/>
  <c r="AJ77" i="8"/>
  <c r="AB77" i="8"/>
  <c r="Q77" i="8" s="1"/>
  <c r="T76" i="8"/>
  <c r="K77" i="8"/>
  <c r="V48" i="8"/>
  <c r="AS54" i="8"/>
  <c r="AI54" i="8"/>
  <c r="T53" i="8"/>
  <c r="AR54" i="8"/>
  <c r="AH54" i="8"/>
  <c r="AG54" i="8"/>
  <c r="Y54" i="8"/>
  <c r="O54" i="8"/>
  <c r="R53" i="8"/>
  <c r="C54" i="8"/>
  <c r="AD54" i="1" s="1"/>
  <c r="P53" i="8"/>
  <c r="AI53" i="1" s="1"/>
  <c r="F53" i="8"/>
  <c r="L54" i="8"/>
  <c r="B54" i="8"/>
  <c r="V53" i="8"/>
  <c r="AS53" i="8"/>
  <c r="AX68" i="8"/>
  <c r="AX66" i="8"/>
  <c r="AW46" i="8"/>
  <c r="R47" i="8"/>
  <c r="O48" i="8"/>
  <c r="Y48" i="8"/>
  <c r="K53" i="8"/>
  <c r="AX60" i="8"/>
  <c r="AZ59" i="8"/>
  <c r="C58" i="8"/>
  <c r="AD58" i="1" s="1"/>
  <c r="P57" i="8"/>
  <c r="AI57" i="1" s="1"/>
  <c r="F57" i="8"/>
  <c r="L58" i="8"/>
  <c r="B58" i="8"/>
  <c r="AK58" i="8"/>
  <c r="K58" i="8"/>
  <c r="AJ58" i="8"/>
  <c r="AB58" i="8"/>
  <c r="Q58" i="8" s="1"/>
  <c r="M57" i="8"/>
  <c r="AS58" i="8"/>
  <c r="AI58" i="8"/>
  <c r="T57" i="8"/>
  <c r="AR58" i="8"/>
  <c r="AH58" i="8"/>
  <c r="S57" i="8"/>
  <c r="AX63" i="8"/>
  <c r="AZ62" i="8"/>
  <c r="AV62" i="8"/>
  <c r="AW67" i="8"/>
  <c r="AY68" i="8"/>
  <c r="AY63" i="8"/>
  <c r="AY66" i="8"/>
  <c r="AY73" i="8"/>
  <c r="V56" i="8"/>
  <c r="AZ58" i="8"/>
  <c r="M59" i="8"/>
  <c r="AB60" i="8"/>
  <c r="Q60" i="8" s="1"/>
  <c r="AJ60" i="8"/>
  <c r="B62" i="8"/>
  <c r="L62" i="8"/>
  <c r="V64" i="8"/>
  <c r="AX64" i="8"/>
  <c r="AW70" i="8"/>
  <c r="AY71" i="8"/>
  <c r="AX75" i="8"/>
  <c r="AZ74" i="8"/>
  <c r="AZ71" i="8"/>
  <c r="AY78" i="8"/>
  <c r="O76" i="8"/>
  <c r="AX97" i="8"/>
  <c r="AZ96" i="8"/>
  <c r="AV96" i="8"/>
  <c r="V51" i="8"/>
  <c r="M54" i="8"/>
  <c r="R55" i="8"/>
  <c r="AB55" i="8"/>
  <c r="Q55" i="8" s="1"/>
  <c r="AJ55" i="8"/>
  <c r="O56" i="8"/>
  <c r="Y56" i="8"/>
  <c r="AG56" i="8"/>
  <c r="AY56" i="8"/>
  <c r="B57" i="8"/>
  <c r="L57" i="8"/>
  <c r="V59" i="8"/>
  <c r="AX59" i="8"/>
  <c r="K60" i="8"/>
  <c r="AK60" i="8"/>
  <c r="F61" i="8"/>
  <c r="P61" i="8"/>
  <c r="AI61" i="1" s="1"/>
  <c r="AZ61" i="8"/>
  <c r="C62" i="8"/>
  <c r="AD62" i="1" s="1"/>
  <c r="M62" i="8"/>
  <c r="R63" i="8"/>
  <c r="AB63" i="8"/>
  <c r="Q63" i="8" s="1"/>
  <c r="AJ63" i="8"/>
  <c r="AV68" i="8"/>
  <c r="AZ68" i="8"/>
  <c r="O64" i="8"/>
  <c r="Y64" i="8"/>
  <c r="AG64" i="8"/>
  <c r="AY64" i="8"/>
  <c r="L65" i="8"/>
  <c r="AV65" i="8"/>
  <c r="AG67" i="8"/>
  <c r="Y67" i="8"/>
  <c r="O67" i="8"/>
  <c r="V67" i="8"/>
  <c r="C67" i="8"/>
  <c r="AD67" i="1" s="1"/>
  <c r="K67" i="8"/>
  <c r="AV73" i="8"/>
  <c r="V69" i="8"/>
  <c r="AY75" i="8"/>
  <c r="AW74" i="8"/>
  <c r="M72" i="8"/>
  <c r="AW72" i="8"/>
  <c r="AJ73" i="8"/>
  <c r="T75" i="8"/>
  <c r="AY82" i="8"/>
  <c r="AW57" i="8"/>
  <c r="AY59" i="8"/>
  <c r="AV60" i="8"/>
  <c r="V62" i="8"/>
  <c r="AX62" i="8"/>
  <c r="AH64" i="8"/>
  <c r="AR64" i="8"/>
  <c r="AZ64" i="8"/>
  <c r="L67" i="8"/>
  <c r="AB67" i="8"/>
  <c r="Q67" i="8" s="1"/>
  <c r="AR67" i="8"/>
  <c r="AW73" i="8"/>
  <c r="AB69" i="8"/>
  <c r="Q69" i="8" s="1"/>
  <c r="AX69" i="8"/>
  <c r="O73" i="8"/>
  <c r="AW76" i="8"/>
  <c r="AY92" i="8"/>
  <c r="AW91" i="8"/>
  <c r="AW87" i="8"/>
  <c r="AX96" i="8"/>
  <c r="AZ95" i="8"/>
  <c r="AV95" i="8"/>
  <c r="AX95" i="8"/>
  <c r="AV94" i="8"/>
  <c r="AH51" i="8"/>
  <c r="AR51" i="8"/>
  <c r="B55" i="8"/>
  <c r="L55" i="8"/>
  <c r="T55" i="8"/>
  <c r="AI56" i="8"/>
  <c r="AS56" i="8"/>
  <c r="V57" i="8"/>
  <c r="F59" i="8"/>
  <c r="P59" i="8"/>
  <c r="AI59" i="1" s="1"/>
  <c r="AH59" i="8"/>
  <c r="AR59" i="8"/>
  <c r="C60" i="8"/>
  <c r="AD60" i="1" s="1"/>
  <c r="R61" i="8"/>
  <c r="AX67" i="8"/>
  <c r="AZ66" i="8"/>
  <c r="O62" i="8"/>
  <c r="Y62" i="8"/>
  <c r="AG62" i="8"/>
  <c r="B63" i="8"/>
  <c r="L63" i="8"/>
  <c r="T63" i="8"/>
  <c r="AI64" i="8"/>
  <c r="AS64" i="8"/>
  <c r="V65" i="8"/>
  <c r="S66" i="8"/>
  <c r="AY72" i="8"/>
  <c r="AS67" i="8"/>
  <c r="AW68" i="8"/>
  <c r="K69" i="8"/>
  <c r="F75" i="8"/>
  <c r="AY85" i="8"/>
  <c r="AW84" i="8"/>
  <c r="M55" i="8"/>
  <c r="AB56" i="8"/>
  <c r="Q56" i="8" s="1"/>
  <c r="AJ56" i="8"/>
  <c r="V60" i="8"/>
  <c r="S61" i="8"/>
  <c r="AY67" i="8"/>
  <c r="AH62" i="8"/>
  <c r="AR62" i="8"/>
  <c r="M63" i="8"/>
  <c r="AB64" i="8"/>
  <c r="Q64" i="8" s="1"/>
  <c r="AJ64" i="8"/>
  <c r="AX70" i="8"/>
  <c r="AZ69" i="8"/>
  <c r="AV69" i="8"/>
  <c r="AV66" i="8"/>
  <c r="AS69" i="8"/>
  <c r="AI69" i="8"/>
  <c r="T68" i="8"/>
  <c r="AR69" i="8"/>
  <c r="AH69" i="8"/>
  <c r="S68" i="8"/>
  <c r="AG69" i="8"/>
  <c r="Y69" i="8"/>
  <c r="O69" i="8"/>
  <c r="R68" i="8"/>
  <c r="C69" i="8"/>
  <c r="AD69" i="1" s="1"/>
  <c r="P68" i="8"/>
  <c r="AI68" i="1" s="1"/>
  <c r="F68" i="8"/>
  <c r="L69" i="8"/>
  <c r="B69" i="8"/>
  <c r="AZ76" i="8"/>
  <c r="AV78" i="8"/>
  <c r="AX79" i="8"/>
  <c r="AZ78" i="8"/>
  <c r="AJ76" i="8"/>
  <c r="AB76" i="8"/>
  <c r="Q76" i="8" s="1"/>
  <c r="AS76" i="8"/>
  <c r="AI76" i="8"/>
  <c r="AK76" i="8"/>
  <c r="Y76" i="8"/>
  <c r="B76" i="8"/>
  <c r="AH76" i="8"/>
  <c r="V76" i="8"/>
  <c r="L76" i="8"/>
  <c r="AG76" i="8"/>
  <c r="K76" i="8"/>
  <c r="M75" i="8"/>
  <c r="S75" i="8"/>
  <c r="R75" i="8"/>
  <c r="C76" i="8"/>
  <c r="AD76" i="1" s="1"/>
  <c r="AZ94" i="8"/>
  <c r="M50" i="8"/>
  <c r="AB51" i="8"/>
  <c r="Q51" i="8" s="1"/>
  <c r="V55" i="8"/>
  <c r="K56" i="8"/>
  <c r="S56" i="8"/>
  <c r="AH57" i="8"/>
  <c r="M58" i="8"/>
  <c r="R59" i="8"/>
  <c r="AB59" i="8"/>
  <c r="Q59" i="8" s="1"/>
  <c r="O60" i="8"/>
  <c r="Y60" i="8"/>
  <c r="T61" i="8"/>
  <c r="AI62" i="8"/>
  <c r="V63" i="8"/>
  <c r="K64" i="8"/>
  <c r="S64" i="8"/>
  <c r="AW69" i="8"/>
  <c r="AH65" i="8"/>
  <c r="M66" i="8"/>
  <c r="AW66" i="8"/>
  <c r="B67" i="8"/>
  <c r="AH67" i="8"/>
  <c r="M68" i="8"/>
  <c r="AJ69" i="8"/>
  <c r="C73" i="8"/>
  <c r="AD73" i="1" s="1"/>
  <c r="P72" i="8"/>
  <c r="AI72" i="1" s="1"/>
  <c r="F72" i="8"/>
  <c r="L73" i="8"/>
  <c r="B73" i="8"/>
  <c r="AK73" i="8"/>
  <c r="K73" i="8"/>
  <c r="AS73" i="8"/>
  <c r="AI73" i="8"/>
  <c r="T72" i="8"/>
  <c r="AR73" i="8"/>
  <c r="AH73" i="8"/>
  <c r="S72" i="8"/>
  <c r="Y73" i="8"/>
  <c r="AY80" i="8"/>
  <c r="AW79" i="8"/>
  <c r="AX83" i="8"/>
  <c r="AV82" i="8"/>
  <c r="AZ82" i="8"/>
  <c r="AX91" i="8"/>
  <c r="AV90" i="8"/>
  <c r="AZ90" i="8"/>
  <c r="AV93" i="8"/>
  <c r="AI70" i="8"/>
  <c r="AS70" i="8"/>
  <c r="V71" i="8"/>
  <c r="F73" i="8"/>
  <c r="P73" i="8"/>
  <c r="AI73" i="1" s="1"/>
  <c r="AZ73" i="8"/>
  <c r="C74" i="8"/>
  <c r="AD74" i="1" s="1"/>
  <c r="AW77" i="8"/>
  <c r="AR78" i="8"/>
  <c r="F80" i="8"/>
  <c r="R80" i="8"/>
  <c r="AV85" i="8"/>
  <c r="AZ85" i="8"/>
  <c r="AX85" i="8"/>
  <c r="AX86" i="8"/>
  <c r="R70" i="8"/>
  <c r="AB70" i="8"/>
  <c r="Q70" i="8" s="1"/>
  <c r="AJ70" i="8"/>
  <c r="O71" i="8"/>
  <c r="Y71" i="8"/>
  <c r="AG71" i="8"/>
  <c r="AV72" i="8"/>
  <c r="V74" i="8"/>
  <c r="AX74" i="8"/>
  <c r="AW80" i="8"/>
  <c r="AX84" i="8"/>
  <c r="AV83" i="8"/>
  <c r="L81" i="8"/>
  <c r="B81" i="8"/>
  <c r="AK81" i="8"/>
  <c r="K81" i="8"/>
  <c r="AJ81" i="8"/>
  <c r="AB81" i="8"/>
  <c r="Q81" i="8" s="1"/>
  <c r="M80" i="8"/>
  <c r="AR81" i="8"/>
  <c r="AH81" i="8"/>
  <c r="S80" i="8"/>
  <c r="T80" i="8"/>
  <c r="Y81" i="8"/>
  <c r="AG84" i="8"/>
  <c r="Y84" i="8"/>
  <c r="O84" i="8"/>
  <c r="R83" i="8"/>
  <c r="L84" i="8"/>
  <c r="B84" i="8"/>
  <c r="P83" i="8"/>
  <c r="AI83" i="1" s="1"/>
  <c r="AB84" i="8"/>
  <c r="Q84" i="8" s="1"/>
  <c r="C84" i="8"/>
  <c r="AD84" i="1" s="1"/>
  <c r="AK84" i="8"/>
  <c r="M83" i="8"/>
  <c r="AJ84" i="8"/>
  <c r="AI84" i="8"/>
  <c r="V84" i="8"/>
  <c r="K84" i="8"/>
  <c r="AV91" i="8"/>
  <c r="AX92" i="8"/>
  <c r="AZ91" i="8"/>
  <c r="B70" i="8"/>
  <c r="L70" i="8"/>
  <c r="T70" i="8"/>
  <c r="AI71" i="8"/>
  <c r="AS71" i="8"/>
  <c r="V72" i="8"/>
  <c r="S73" i="8"/>
  <c r="AW78" i="8"/>
  <c r="F74" i="8"/>
  <c r="P74" i="8"/>
  <c r="AI74" i="1" s="1"/>
  <c r="AH74" i="8"/>
  <c r="AR74" i="8"/>
  <c r="C75" i="8"/>
  <c r="AD75" i="1" s="1"/>
  <c r="S77" i="8"/>
  <c r="O78" i="8"/>
  <c r="AG78" i="8"/>
  <c r="AZ80" i="8"/>
  <c r="AH84" i="8"/>
  <c r="AY91" i="8"/>
  <c r="AW90" i="8"/>
  <c r="L89" i="8"/>
  <c r="B89" i="8"/>
  <c r="AJ89" i="8"/>
  <c r="AB89" i="8"/>
  <c r="Q89" i="8" s="1"/>
  <c r="M88" i="8"/>
  <c r="AK89" i="8"/>
  <c r="AS89" i="8"/>
  <c r="AG89" i="8"/>
  <c r="R88" i="8"/>
  <c r="F88" i="8"/>
  <c r="V89" i="8"/>
  <c r="S88" i="8"/>
  <c r="AI89" i="8"/>
  <c r="AH89" i="8"/>
  <c r="P88" i="8"/>
  <c r="AI88" i="1" s="1"/>
  <c r="C89" i="8"/>
  <c r="AD89" i="1" s="1"/>
  <c r="O89" i="8"/>
  <c r="K89" i="8"/>
  <c r="L101" i="8"/>
  <c r="B101" i="8"/>
  <c r="AK101" i="8"/>
  <c r="K101" i="8"/>
  <c r="AJ101" i="8"/>
  <c r="AB101" i="8"/>
  <c r="Q101" i="8" s="1"/>
  <c r="M100" i="8"/>
  <c r="AS101" i="8"/>
  <c r="AI101" i="8"/>
  <c r="T100" i="8"/>
  <c r="AH101" i="8"/>
  <c r="C101" i="8"/>
  <c r="AD101" i="1" s="1"/>
  <c r="F100" i="8"/>
  <c r="O101" i="8"/>
  <c r="S100" i="8"/>
  <c r="AG101" i="8"/>
  <c r="V101" i="8"/>
  <c r="R100" i="8"/>
  <c r="AR101" i="8"/>
  <c r="F69" i="8"/>
  <c r="P69" i="8"/>
  <c r="AI69" i="1" s="1"/>
  <c r="C70" i="8"/>
  <c r="AD70" i="1" s="1"/>
  <c r="M70" i="8"/>
  <c r="R71" i="8"/>
  <c r="AB71" i="8"/>
  <c r="Q71" i="8" s="1"/>
  <c r="AJ71" i="8"/>
  <c r="AX77" i="8"/>
  <c r="O72" i="8"/>
  <c r="Y72" i="8"/>
  <c r="AG72" i="8"/>
  <c r="T73" i="8"/>
  <c r="AI74" i="8"/>
  <c r="AS74" i="8"/>
  <c r="V75" i="8"/>
  <c r="AW81" i="8"/>
  <c r="S83" i="8"/>
  <c r="L85" i="8"/>
  <c r="B85" i="8"/>
  <c r="AS85" i="8"/>
  <c r="AI85" i="8"/>
  <c r="T84" i="8"/>
  <c r="P84" i="8"/>
  <c r="AI84" i="1" s="1"/>
  <c r="AB85" i="8"/>
  <c r="Q85" i="8" s="1"/>
  <c r="O85" i="8"/>
  <c r="AK85" i="8"/>
  <c r="C85" i="8"/>
  <c r="AD85" i="1" s="1"/>
  <c r="M84" i="8"/>
  <c r="AJ85" i="8"/>
  <c r="Y85" i="8"/>
  <c r="AR84" i="8"/>
  <c r="AR89" i="8"/>
  <c r="Y101" i="8"/>
  <c r="AV108" i="8"/>
  <c r="AX106" i="8"/>
  <c r="AX109" i="8"/>
  <c r="AV107" i="8"/>
  <c r="AZ106" i="8"/>
  <c r="V70" i="8"/>
  <c r="K71" i="8"/>
  <c r="AY77" i="8"/>
  <c r="AH72" i="8"/>
  <c r="M73" i="8"/>
  <c r="AB74" i="8"/>
  <c r="Q74" i="8" s="1"/>
  <c r="AX80" i="8"/>
  <c r="AZ79" i="8"/>
  <c r="O75" i="8"/>
  <c r="Y75" i="8"/>
  <c r="AV76" i="8"/>
  <c r="C78" i="8"/>
  <c r="AD78" i="1" s="1"/>
  <c r="P77" i="8"/>
  <c r="AI77" i="1" s="1"/>
  <c r="F77" i="8"/>
  <c r="L78" i="8"/>
  <c r="B78" i="8"/>
  <c r="AK78" i="8"/>
  <c r="K78" i="8"/>
  <c r="AS78" i="8"/>
  <c r="AI78" i="8"/>
  <c r="T77" i="8"/>
  <c r="AJ78" i="8"/>
  <c r="O81" i="8"/>
  <c r="AG81" i="8"/>
  <c r="T83" i="8"/>
  <c r="AS84" i="8"/>
  <c r="V85" i="8"/>
  <c r="AZ97" i="8"/>
  <c r="AV97" i="8"/>
  <c r="AX98" i="8"/>
  <c r="V79" i="8"/>
  <c r="AY86" i="8"/>
  <c r="AJ83" i="8"/>
  <c r="AB83" i="8"/>
  <c r="Q83" i="8" s="1"/>
  <c r="M82" i="8"/>
  <c r="AG83" i="8"/>
  <c r="Y83" i="8"/>
  <c r="O83" i="8"/>
  <c r="R82" i="8"/>
  <c r="T82" i="8"/>
  <c r="K83" i="8"/>
  <c r="AH83" i="8"/>
  <c r="AY90" i="8"/>
  <c r="AW89" i="8"/>
  <c r="AW85" i="8"/>
  <c r="AG88" i="8"/>
  <c r="Y88" i="8"/>
  <c r="O88" i="8"/>
  <c r="R87" i="8"/>
  <c r="C88" i="8"/>
  <c r="AD88" i="1" s="1"/>
  <c r="P87" i="8"/>
  <c r="AI87" i="1" s="1"/>
  <c r="F87" i="8"/>
  <c r="AI88" i="8"/>
  <c r="V88" i="8"/>
  <c r="K88" i="8"/>
  <c r="AR88" i="8"/>
  <c r="L88" i="8"/>
  <c r="AB88" i="8"/>
  <c r="Q88" i="8" s="1"/>
  <c r="AS88" i="8"/>
  <c r="AK92" i="8"/>
  <c r="K92" i="8"/>
  <c r="AS92" i="8"/>
  <c r="AI92" i="8"/>
  <c r="T91" i="8"/>
  <c r="AR92" i="8"/>
  <c r="AH92" i="8"/>
  <c r="S91" i="8"/>
  <c r="AB92" i="8"/>
  <c r="Q92" i="8" s="1"/>
  <c r="C92" i="8"/>
  <c r="AD92" i="1" s="1"/>
  <c r="AJ92" i="8"/>
  <c r="AG92" i="8"/>
  <c r="P91" i="8"/>
  <c r="AI91" i="1" s="1"/>
  <c r="L92" i="8"/>
  <c r="Y92" i="8"/>
  <c r="AZ93" i="8"/>
  <c r="AX94" i="8"/>
  <c r="AV92" i="8"/>
  <c r="AW94" i="8"/>
  <c r="AY95" i="8"/>
  <c r="C94" i="8"/>
  <c r="AD94" i="1" s="1"/>
  <c r="P93" i="8"/>
  <c r="AI93" i="1" s="1"/>
  <c r="F93" i="8"/>
  <c r="AK94" i="8"/>
  <c r="K94" i="8"/>
  <c r="AJ94" i="8"/>
  <c r="AB94" i="8"/>
  <c r="Q94" i="8" s="1"/>
  <c r="M93" i="8"/>
  <c r="Y94" i="8"/>
  <c r="AG94" i="8"/>
  <c r="R93" i="8"/>
  <c r="AS94" i="8"/>
  <c r="B94" i="8"/>
  <c r="S78" i="8"/>
  <c r="AY84" i="8"/>
  <c r="F79" i="8"/>
  <c r="P79" i="8"/>
  <c r="AI79" i="1" s="1"/>
  <c r="AH79" i="8"/>
  <c r="AR79" i="8"/>
  <c r="C80" i="8"/>
  <c r="AD80" i="1" s="1"/>
  <c r="AY88" i="8"/>
  <c r="AK83" i="8"/>
  <c r="M87" i="8"/>
  <c r="M91" i="8"/>
  <c r="V94" i="8"/>
  <c r="AR94" i="8"/>
  <c r="AW100" i="8"/>
  <c r="AY101" i="8"/>
  <c r="AY96" i="8"/>
  <c r="AV105" i="8"/>
  <c r="AZ81" i="8"/>
  <c r="T78" i="8"/>
  <c r="AI79" i="8"/>
  <c r="AS79" i="8"/>
  <c r="V80" i="8"/>
  <c r="AW86" i="8"/>
  <c r="AY87" i="8"/>
  <c r="B83" i="8"/>
  <c r="AW83" i="8"/>
  <c r="AH88" i="8"/>
  <c r="AY89" i="8"/>
  <c r="B92" i="8"/>
  <c r="O92" i="8"/>
  <c r="AS96" i="8"/>
  <c r="AI96" i="8"/>
  <c r="AR96" i="8"/>
  <c r="AH96" i="8"/>
  <c r="AB96" i="8"/>
  <c r="Q96" i="8" s="1"/>
  <c r="R95" i="8"/>
  <c r="AJ96" i="8"/>
  <c r="Y96" i="8"/>
  <c r="P95" i="8"/>
  <c r="AI95" i="1" s="1"/>
  <c r="F95" i="8"/>
  <c r="AG96" i="8"/>
  <c r="V96" i="8"/>
  <c r="C96" i="8"/>
  <c r="AD96" i="1" s="1"/>
  <c r="O96" i="8"/>
  <c r="T95" i="8"/>
  <c r="L96" i="8"/>
  <c r="K96" i="8"/>
  <c r="M95" i="8"/>
  <c r="AY108" i="8"/>
  <c r="AW107" i="8"/>
  <c r="M78" i="8"/>
  <c r="AB79" i="8"/>
  <c r="Q79" i="8" s="1"/>
  <c r="AV84" i="8"/>
  <c r="AV81" i="8"/>
  <c r="AX82" i="8"/>
  <c r="C83" i="8"/>
  <c r="AD83" i="1" s="1"/>
  <c r="AW92" i="8"/>
  <c r="B88" i="8"/>
  <c r="AJ88" i="8"/>
  <c r="R91" i="8"/>
  <c r="AV98" i="8"/>
  <c r="AZ98" i="8"/>
  <c r="AY103" i="8"/>
  <c r="AV109" i="8"/>
  <c r="AZ87" i="8"/>
  <c r="V86" i="8"/>
  <c r="AS90" i="8"/>
  <c r="AI90" i="8"/>
  <c r="T89" i="8"/>
  <c r="AG90" i="8"/>
  <c r="Y90" i="8"/>
  <c r="O90" i="8"/>
  <c r="R89" i="8"/>
  <c r="AH90" i="8"/>
  <c r="AW98" i="8"/>
  <c r="AY99" i="8"/>
  <c r="AY98" i="8"/>
  <c r="AX99" i="8"/>
  <c r="AX107" i="8"/>
  <c r="AK104" i="8"/>
  <c r="K104" i="8"/>
  <c r="AJ104" i="8"/>
  <c r="AB104" i="8"/>
  <c r="Q104" i="8" s="1"/>
  <c r="M103" i="8"/>
  <c r="AS104" i="8"/>
  <c r="AI104" i="8"/>
  <c r="T103" i="8"/>
  <c r="AR104" i="8"/>
  <c r="AH104" i="8"/>
  <c r="S103" i="8"/>
  <c r="V104" i="8"/>
  <c r="AG104" i="8"/>
  <c r="P103" i="8"/>
  <c r="AI103" i="1" s="1"/>
  <c r="L104" i="8"/>
  <c r="T85" i="8"/>
  <c r="AJ87" i="8"/>
  <c r="AB87" i="8"/>
  <c r="Q87" i="8" s="1"/>
  <c r="AR87" i="8"/>
  <c r="AH87" i="8"/>
  <c r="AI86" i="8"/>
  <c r="K87" i="8"/>
  <c r="AG87" i="8"/>
  <c r="AX93" i="8"/>
  <c r="AW93" i="8"/>
  <c r="B90" i="8"/>
  <c r="AJ95" i="8"/>
  <c r="AB95" i="8"/>
  <c r="Q95" i="8" s="1"/>
  <c r="M94" i="8"/>
  <c r="AR95" i="8"/>
  <c r="AH95" i="8"/>
  <c r="S94" i="8"/>
  <c r="AG95" i="8"/>
  <c r="Y95" i="8"/>
  <c r="O95" i="8"/>
  <c r="R94" i="8"/>
  <c r="AI95" i="8"/>
  <c r="AW105" i="8"/>
  <c r="AY106" i="8"/>
  <c r="AW102" i="8"/>
  <c r="R103" i="8"/>
  <c r="C104" i="8"/>
  <c r="AD104" i="1" s="1"/>
  <c r="O104" i="8"/>
  <c r="L109" i="8"/>
  <c r="B109" i="8"/>
  <c r="AK109" i="8"/>
  <c r="K109" i="8"/>
  <c r="AJ109" i="8"/>
  <c r="AB109" i="8"/>
  <c r="Q109" i="8" s="1"/>
  <c r="M108" i="8"/>
  <c r="AS109" i="8"/>
  <c r="AI109" i="8"/>
  <c r="T108" i="8"/>
  <c r="O109" i="8"/>
  <c r="S108" i="8"/>
  <c r="R108" i="8"/>
  <c r="AR109" i="8"/>
  <c r="V109" i="8"/>
  <c r="C109" i="8"/>
  <c r="AD109" i="1" s="1"/>
  <c r="AY97" i="8"/>
  <c r="AZ92" i="8"/>
  <c r="AX100" i="8"/>
  <c r="AZ99" i="8"/>
  <c r="AY102" i="8"/>
  <c r="AX103" i="8"/>
  <c r="AZ102" i="8"/>
  <c r="AX105" i="8"/>
  <c r="AV106" i="8"/>
  <c r="B91" i="8"/>
  <c r="L91" i="8"/>
  <c r="V93" i="8"/>
  <c r="AY100" i="8"/>
  <c r="AY105" i="8"/>
  <c r="AO100" i="8"/>
  <c r="AN100" i="8"/>
  <c r="AM100" i="8"/>
  <c r="AL100" i="8"/>
  <c r="AW106" i="8"/>
  <c r="AX104" i="8"/>
  <c r="C106" i="8"/>
  <c r="AD106" i="1" s="1"/>
  <c r="P105" i="8"/>
  <c r="AI105" i="1" s="1"/>
  <c r="F105" i="8"/>
  <c r="L106" i="8"/>
  <c r="B106" i="8"/>
  <c r="AK106" i="8"/>
  <c r="K106" i="8"/>
  <c r="AJ106" i="8"/>
  <c r="AB106" i="8"/>
  <c r="Q106" i="8" s="1"/>
  <c r="M105" i="8"/>
  <c r="T105" i="8"/>
  <c r="AJ107" i="8"/>
  <c r="AB107" i="8"/>
  <c r="Q107" i="8" s="1"/>
  <c r="M106" i="8"/>
  <c r="AS107" i="8"/>
  <c r="AI107" i="8"/>
  <c r="T106" i="8"/>
  <c r="AR107" i="8"/>
  <c r="AH107" i="8"/>
  <c r="S106" i="8"/>
  <c r="AG107" i="8"/>
  <c r="Y107" i="8"/>
  <c r="O107" i="8"/>
  <c r="R106" i="8"/>
  <c r="AS106" i="8"/>
  <c r="B107" i="8"/>
  <c r="AK107" i="8"/>
  <c r="V91" i="8"/>
  <c r="S92" i="8"/>
  <c r="AW97" i="8"/>
  <c r="AH93" i="8"/>
  <c r="AV100" i="8"/>
  <c r="C98" i="8"/>
  <c r="AD98" i="1" s="1"/>
  <c r="L98" i="8"/>
  <c r="B98" i="8"/>
  <c r="AK98" i="8"/>
  <c r="K98" i="8"/>
  <c r="AJ98" i="8"/>
  <c r="AB98" i="8"/>
  <c r="Q98" i="8" s="1"/>
  <c r="M97" i="8"/>
  <c r="T97" i="8"/>
  <c r="AJ99" i="8"/>
  <c r="AB99" i="8"/>
  <c r="Q99" i="8" s="1"/>
  <c r="M98" i="8"/>
  <c r="AS99" i="8"/>
  <c r="AI99" i="8"/>
  <c r="T98" i="8"/>
  <c r="AR99" i="8"/>
  <c r="AH99" i="8"/>
  <c r="S98" i="8"/>
  <c r="AG99" i="8"/>
  <c r="Y99" i="8"/>
  <c r="O99" i="8"/>
  <c r="R98" i="8"/>
  <c r="AS98" i="8"/>
  <c r="B99" i="8"/>
  <c r="AW99" i="8"/>
  <c r="AZ105" i="8"/>
  <c r="AX101" i="8"/>
  <c r="AX108" i="8"/>
  <c r="AZ107" i="8"/>
  <c r="O106" i="8"/>
  <c r="AG106" i="8"/>
  <c r="C97" i="8"/>
  <c r="AD97" i="1" s="1"/>
  <c r="B100" i="8"/>
  <c r="L100" i="8"/>
  <c r="V102" i="8"/>
  <c r="AX102" i="8"/>
  <c r="K103" i="8"/>
  <c r="AK103" i="8"/>
  <c r="AZ104" i="8"/>
  <c r="AY107" i="8"/>
  <c r="B108" i="8"/>
  <c r="L108" i="8"/>
  <c r="V97" i="8"/>
  <c r="F99" i="8"/>
  <c r="P99" i="8"/>
  <c r="AI99" i="1" s="1"/>
  <c r="C100" i="8"/>
  <c r="AD100" i="1" s="1"/>
  <c r="R101" i="8"/>
  <c r="O102" i="8"/>
  <c r="Y102" i="8"/>
  <c r="AG102" i="8"/>
  <c r="B103" i="8"/>
  <c r="L103" i="8"/>
  <c r="V105" i="8"/>
  <c r="F107" i="8"/>
  <c r="P107" i="8"/>
  <c r="AI107" i="1" s="1"/>
  <c r="C108" i="8"/>
  <c r="AD108" i="1" s="1"/>
  <c r="R109" i="8"/>
  <c r="O97" i="8"/>
  <c r="Y97" i="8"/>
  <c r="V100" i="8"/>
  <c r="F102" i="8"/>
  <c r="P102" i="8"/>
  <c r="AI102" i="1" s="1"/>
  <c r="AH102" i="8"/>
  <c r="AR102" i="8"/>
  <c r="C103" i="8"/>
  <c r="AD103" i="1" s="1"/>
  <c r="V108" i="8"/>
  <c r="O100" i="8"/>
  <c r="Y100" i="8"/>
  <c r="AI102" i="8"/>
  <c r="V103" i="8"/>
  <c r="R107" i="8"/>
  <c r="O108" i="8"/>
  <c r="Y108" i="8"/>
  <c r="AR55" i="6"/>
  <c r="AM55" i="6" s="1"/>
  <c r="AG55" i="6"/>
  <c r="AI104" i="4"/>
  <c r="Y38" i="6"/>
  <c r="AR38" i="6"/>
  <c r="AG38" i="6"/>
  <c r="AH38" i="6"/>
  <c r="AS38" i="6"/>
  <c r="AR39" i="6"/>
  <c r="AG39" i="6"/>
  <c r="AS41" i="6"/>
  <c r="AG41" i="6"/>
  <c r="AH41" i="6"/>
  <c r="AR41" i="6"/>
  <c r="S44" i="6"/>
  <c r="R50" i="6"/>
  <c r="AS51" i="6"/>
  <c r="AG51" i="6"/>
  <c r="F52" i="6"/>
  <c r="AK52" i="6"/>
  <c r="M54" i="6"/>
  <c r="E55" i="6"/>
  <c r="R62" i="6"/>
  <c r="F63" i="6"/>
  <c r="T63" i="6"/>
  <c r="T66" i="6"/>
  <c r="AR78" i="6"/>
  <c r="AG78" i="6"/>
  <c r="AH78" i="6"/>
  <c r="AS78" i="6"/>
  <c r="AI80" i="6"/>
  <c r="AG84" i="6"/>
  <c r="AR84" i="6"/>
  <c r="AH84" i="6"/>
  <c r="AS84" i="6"/>
  <c r="AR85" i="6"/>
  <c r="AG85" i="6"/>
  <c r="AH85" i="6"/>
  <c r="AS85" i="6"/>
  <c r="K85" i="6"/>
  <c r="AK92" i="6"/>
  <c r="AG92" i="6"/>
  <c r="AR92" i="6"/>
  <c r="AH92" i="6"/>
  <c r="AS92" i="6"/>
  <c r="B93" i="6"/>
  <c r="AJ99" i="6"/>
  <c r="AS99" i="6"/>
  <c r="AG99" i="6"/>
  <c r="K99" i="6"/>
  <c r="AH71" i="6"/>
  <c r="AH39" i="6"/>
  <c r="B50" i="6"/>
  <c r="C55" i="6"/>
  <c r="L55" i="1" s="1"/>
  <c r="AR62" i="6"/>
  <c r="AG62" i="6"/>
  <c r="AH62" i="6"/>
  <c r="AS62" i="6"/>
  <c r="AR96" i="4"/>
  <c r="AN96" i="4" s="1"/>
  <c r="C33" i="6"/>
  <c r="L33" i="1" s="1"/>
  <c r="AS33" i="6"/>
  <c r="AG33" i="6"/>
  <c r="AH33" i="6"/>
  <c r="AR33" i="6"/>
  <c r="B35" i="6"/>
  <c r="AS35" i="6"/>
  <c r="AG35" i="6"/>
  <c r="AS43" i="6"/>
  <c r="AG43" i="6"/>
  <c r="C44" i="6"/>
  <c r="L44" i="1" s="1"/>
  <c r="AG44" i="6"/>
  <c r="AR44" i="6"/>
  <c r="AH44" i="6"/>
  <c r="AS44" i="6"/>
  <c r="M49" i="6"/>
  <c r="L50" i="6"/>
  <c r="AR53" i="6"/>
  <c r="AG53" i="6"/>
  <c r="AH53" i="6"/>
  <c r="AS53" i="6"/>
  <c r="AG56" i="6"/>
  <c r="AS56" i="6"/>
  <c r="AH56" i="6"/>
  <c r="AR56" i="6"/>
  <c r="AR61" i="6"/>
  <c r="AG61" i="6"/>
  <c r="AH61" i="6"/>
  <c r="AS61" i="6"/>
  <c r="AG64" i="6"/>
  <c r="AS64" i="6"/>
  <c r="AH64" i="6"/>
  <c r="AR64" i="6"/>
  <c r="E64" i="6"/>
  <c r="AS66" i="6"/>
  <c r="AG66" i="6"/>
  <c r="AH66" i="6"/>
  <c r="AR66" i="6"/>
  <c r="B71" i="6"/>
  <c r="O75" i="6"/>
  <c r="AS75" i="6"/>
  <c r="AG75" i="6"/>
  <c r="K77" i="6"/>
  <c r="AR77" i="6"/>
  <c r="AG77" i="6"/>
  <c r="AH77" i="6"/>
  <c r="AS77" i="6"/>
  <c r="V77" i="6"/>
  <c r="B80" i="6"/>
  <c r="AS83" i="6"/>
  <c r="AG83" i="6"/>
  <c r="AB83" i="6"/>
  <c r="Q83" i="6" s="1"/>
  <c r="M84" i="6"/>
  <c r="M85" i="6"/>
  <c r="AJ87" i="6"/>
  <c r="AR87" i="6"/>
  <c r="AG87" i="6"/>
  <c r="Y94" i="6"/>
  <c r="AR94" i="6"/>
  <c r="AG94" i="6"/>
  <c r="AH94" i="6"/>
  <c r="AS94" i="6"/>
  <c r="V94" i="6"/>
  <c r="AS97" i="6"/>
  <c r="T96" i="6"/>
  <c r="AG97" i="6"/>
  <c r="AH97" i="6"/>
  <c r="AR97" i="6"/>
  <c r="AB97" i="6"/>
  <c r="Q97" i="6" s="1"/>
  <c r="F96" i="6"/>
  <c r="F103" i="6"/>
  <c r="AG104" i="6"/>
  <c r="AS104" i="6"/>
  <c r="AH104" i="6"/>
  <c r="S103" i="6"/>
  <c r="P103" i="6"/>
  <c r="Q103" i="1" s="1"/>
  <c r="AR104" i="6"/>
  <c r="C104" i="6"/>
  <c r="L104" i="1" s="1"/>
  <c r="AR67" i="6"/>
  <c r="AH99" i="6"/>
  <c r="AH67" i="6"/>
  <c r="AH35" i="6"/>
  <c r="D70" i="6"/>
  <c r="AR70" i="6"/>
  <c r="AG70" i="6"/>
  <c r="AH70" i="6"/>
  <c r="AS70" i="6"/>
  <c r="AS106" i="6"/>
  <c r="AG106" i="6"/>
  <c r="AH106" i="6"/>
  <c r="AR106" i="6"/>
  <c r="AR31" i="6"/>
  <c r="AG31" i="6"/>
  <c r="AR37" i="6"/>
  <c r="AG37" i="6"/>
  <c r="AH37" i="6"/>
  <c r="AS37" i="6"/>
  <c r="AG40" i="6"/>
  <c r="AS40" i="6"/>
  <c r="AH40" i="6"/>
  <c r="AR40" i="6"/>
  <c r="S49" i="6"/>
  <c r="AG52" i="6"/>
  <c r="AR52" i="6"/>
  <c r="AH52" i="6"/>
  <c r="AS52" i="6"/>
  <c r="P54" i="6"/>
  <c r="Q54" i="1" s="1"/>
  <c r="K55" i="6"/>
  <c r="AI55" i="6"/>
  <c r="AS65" i="6"/>
  <c r="AG65" i="6"/>
  <c r="AH65" i="6"/>
  <c r="AR65" i="6"/>
  <c r="AG72" i="6"/>
  <c r="AS72" i="6"/>
  <c r="AH72" i="6"/>
  <c r="AR72" i="6"/>
  <c r="AS74" i="6"/>
  <c r="AG74" i="6"/>
  <c r="AH74" i="6"/>
  <c r="AR74" i="6"/>
  <c r="L74" i="6"/>
  <c r="AG80" i="6"/>
  <c r="AS80" i="6"/>
  <c r="J80" i="6" s="1"/>
  <c r="M80" i="1" s="1"/>
  <c r="AH80" i="6"/>
  <c r="AR80" i="6"/>
  <c r="AL80" i="6" s="1"/>
  <c r="AS81" i="6"/>
  <c r="AG81" i="6"/>
  <c r="AH81" i="6"/>
  <c r="AR81" i="6"/>
  <c r="AK80" i="6"/>
  <c r="AS63" i="6"/>
  <c r="AH31" i="6"/>
  <c r="AR30" i="6"/>
  <c r="AG30" i="6"/>
  <c r="AH30" i="6"/>
  <c r="AS90" i="6"/>
  <c r="AG90" i="6"/>
  <c r="AH90" i="6"/>
  <c r="AR90" i="6"/>
  <c r="AS6" i="6"/>
  <c r="AS7" i="6" s="1"/>
  <c r="AS8" i="6" s="1"/>
  <c r="AS9" i="6" s="1"/>
  <c r="AR6" i="6"/>
  <c r="C6" i="6" s="1"/>
  <c r="T7" i="6"/>
  <c r="T8" i="6" s="1"/>
  <c r="T9" i="6" s="1"/>
  <c r="R39" i="6"/>
  <c r="AG48" i="6"/>
  <c r="AS48" i="6"/>
  <c r="AH48" i="6"/>
  <c r="AR48" i="6"/>
  <c r="F48" i="6"/>
  <c r="AS49" i="6"/>
  <c r="AG49" i="6"/>
  <c r="AH49" i="6"/>
  <c r="AR49" i="6"/>
  <c r="T49" i="6"/>
  <c r="R54" i="6"/>
  <c r="L55" i="6"/>
  <c r="AJ55" i="6"/>
  <c r="AS58" i="6"/>
  <c r="AG58" i="6"/>
  <c r="AH58" i="6"/>
  <c r="AR58" i="6"/>
  <c r="C59" i="6"/>
  <c r="L59" i="1" s="1"/>
  <c r="AS59" i="6"/>
  <c r="AG59" i="6"/>
  <c r="AG60" i="6"/>
  <c r="AR60" i="6"/>
  <c r="AH60" i="6"/>
  <c r="AS60" i="6"/>
  <c r="AK62" i="6"/>
  <c r="AG68" i="6"/>
  <c r="AR68" i="6"/>
  <c r="AH68" i="6"/>
  <c r="AS68" i="6"/>
  <c r="V69" i="6"/>
  <c r="AR69" i="6"/>
  <c r="AG69" i="6"/>
  <c r="AH69" i="6"/>
  <c r="AS69" i="6"/>
  <c r="AJ71" i="6"/>
  <c r="AR71" i="6"/>
  <c r="AG71" i="6"/>
  <c r="K71" i="6"/>
  <c r="B72" i="6"/>
  <c r="M73" i="6"/>
  <c r="AB74" i="6"/>
  <c r="Q74" i="6" s="1"/>
  <c r="AG76" i="6"/>
  <c r="AR76" i="6"/>
  <c r="AH76" i="6"/>
  <c r="AS76" i="6"/>
  <c r="V76" i="6"/>
  <c r="M79" i="6"/>
  <c r="L80" i="6"/>
  <c r="AS91" i="6"/>
  <c r="AG91" i="6"/>
  <c r="AG100" i="6"/>
  <c r="AR100" i="6"/>
  <c r="AH100" i="6"/>
  <c r="AS100" i="6"/>
  <c r="AS55" i="6"/>
  <c r="AR51" i="6"/>
  <c r="AH91" i="6"/>
  <c r="AH59" i="6"/>
  <c r="AS50" i="6"/>
  <c r="AG50" i="6"/>
  <c r="AH50" i="6"/>
  <c r="AR50" i="6"/>
  <c r="AS57" i="6"/>
  <c r="AG57" i="6"/>
  <c r="AH57" i="6"/>
  <c r="AR57" i="6"/>
  <c r="C79" i="6"/>
  <c r="L79" i="1" s="1"/>
  <c r="AR79" i="6"/>
  <c r="AG79" i="6"/>
  <c r="V107" i="7"/>
  <c r="B107" i="7"/>
  <c r="AR72" i="4"/>
  <c r="AM72" i="4" s="1"/>
  <c r="S43" i="6"/>
  <c r="AR45" i="6"/>
  <c r="AG45" i="6"/>
  <c r="AH45" i="6"/>
  <c r="AS45" i="6"/>
  <c r="R47" i="6"/>
  <c r="O48" i="6"/>
  <c r="P51" i="6"/>
  <c r="Q51" i="1" s="1"/>
  <c r="R52" i="6"/>
  <c r="E53" i="6"/>
  <c r="T54" i="6"/>
  <c r="O55" i="6"/>
  <c r="AK55" i="6"/>
  <c r="K57" i="6"/>
  <c r="L58" i="6"/>
  <c r="M59" i="6"/>
  <c r="V60" i="6"/>
  <c r="AR63" i="6"/>
  <c r="AG63" i="6"/>
  <c r="O63" i="6"/>
  <c r="AI63" i="6"/>
  <c r="Y64" i="6"/>
  <c r="P70" i="6"/>
  <c r="Q70" i="1" s="1"/>
  <c r="L71" i="6"/>
  <c r="F72" i="6"/>
  <c r="AS73" i="6"/>
  <c r="AG73" i="6"/>
  <c r="AH73" i="6"/>
  <c r="AR73" i="6"/>
  <c r="T75" i="6"/>
  <c r="P80" i="6"/>
  <c r="Q80" i="1" s="1"/>
  <c r="S82" i="6"/>
  <c r="AK83" i="6"/>
  <c r="F88" i="6"/>
  <c r="AS89" i="6"/>
  <c r="AG89" i="6"/>
  <c r="AH89" i="6"/>
  <c r="AR89" i="6"/>
  <c r="T90" i="6"/>
  <c r="AR93" i="6"/>
  <c r="AG93" i="6"/>
  <c r="AH93" i="6"/>
  <c r="L93" i="6"/>
  <c r="AS93" i="6"/>
  <c r="C93" i="6"/>
  <c r="L93" i="1" s="1"/>
  <c r="AJ93" i="6"/>
  <c r="AS105" i="6"/>
  <c r="T104" i="6"/>
  <c r="AG105" i="6"/>
  <c r="AH105" i="6"/>
  <c r="M104" i="6"/>
  <c r="AR105" i="6"/>
  <c r="C105" i="6"/>
  <c r="L105" i="1" s="1"/>
  <c r="F104" i="6"/>
  <c r="B105" i="6"/>
  <c r="AS47" i="6"/>
  <c r="AR43" i="6"/>
  <c r="AH87" i="6"/>
  <c r="AH55" i="6"/>
  <c r="AZ16" i="7"/>
  <c r="AX17" i="7"/>
  <c r="AV17" i="7"/>
  <c r="AI17" i="7" s="1"/>
  <c r="AR17" i="7" s="1"/>
  <c r="AB55" i="6"/>
  <c r="Q55" i="6" s="1"/>
  <c r="AS34" i="6"/>
  <c r="AG34" i="6"/>
  <c r="AH34" i="6"/>
  <c r="AR34" i="6"/>
  <c r="AG36" i="6"/>
  <c r="AR36" i="6"/>
  <c r="AH36" i="6"/>
  <c r="AS36" i="6"/>
  <c r="AS42" i="6"/>
  <c r="AG42" i="6"/>
  <c r="AH42" i="6"/>
  <c r="AR42" i="6"/>
  <c r="AB43" i="6"/>
  <c r="Q43" i="6" s="1"/>
  <c r="L44" i="6"/>
  <c r="AI50" i="6"/>
  <c r="S52" i="6"/>
  <c r="F53" i="6"/>
  <c r="AR54" i="6"/>
  <c r="AG54" i="6"/>
  <c r="AH54" i="6"/>
  <c r="AS54" i="6"/>
  <c r="S55" i="6"/>
  <c r="R57" i="6"/>
  <c r="S58" i="6"/>
  <c r="M62" i="6"/>
  <c r="P63" i="6"/>
  <c r="Q63" i="1" s="1"/>
  <c r="AJ63" i="6"/>
  <c r="AS67" i="6"/>
  <c r="AG67" i="6"/>
  <c r="T67" i="6"/>
  <c r="S70" i="6"/>
  <c r="AB72" i="6"/>
  <c r="Q72" i="6" s="1"/>
  <c r="AI76" i="6"/>
  <c r="S79" i="6"/>
  <c r="AB80" i="6"/>
  <c r="Q80" i="6" s="1"/>
  <c r="D81" i="6"/>
  <c r="M92" i="6"/>
  <c r="P95" i="6"/>
  <c r="Q95" i="1" s="1"/>
  <c r="AG96" i="6"/>
  <c r="AS96" i="6"/>
  <c r="T95" i="6"/>
  <c r="AH96" i="6"/>
  <c r="S95" i="6"/>
  <c r="L96" i="6"/>
  <c r="M95" i="6"/>
  <c r="AR96" i="6"/>
  <c r="T109" i="6"/>
  <c r="M109" i="6"/>
  <c r="X113" i="6" s="1"/>
  <c r="AS39" i="6"/>
  <c r="AR99" i="6"/>
  <c r="AR35" i="6"/>
  <c r="AH83" i="6"/>
  <c r="AH51" i="6"/>
  <c r="AY16" i="7"/>
  <c r="AW15" i="7"/>
  <c r="S45" i="6"/>
  <c r="AR46" i="6"/>
  <c r="AG46" i="6"/>
  <c r="AH46" i="6"/>
  <c r="AS46" i="6"/>
  <c r="R85" i="6"/>
  <c r="AR86" i="6"/>
  <c r="AG86" i="6"/>
  <c r="AH86" i="6"/>
  <c r="AS86" i="6"/>
  <c r="AB96" i="4"/>
  <c r="AB64" i="4"/>
  <c r="AJ64" i="4"/>
  <c r="AG32" i="6"/>
  <c r="AH32" i="6"/>
  <c r="AR32" i="6"/>
  <c r="AR47" i="6"/>
  <c r="AG47" i="6"/>
  <c r="AK47" i="6"/>
  <c r="AJ50" i="6"/>
  <c r="F54" i="6"/>
  <c r="AK70" i="6"/>
  <c r="P71" i="6"/>
  <c r="Q71" i="1" s="1"/>
  <c r="AJ74" i="6"/>
  <c r="F78" i="6"/>
  <c r="AS82" i="6"/>
  <c r="AG82" i="6"/>
  <c r="AH82" i="6"/>
  <c r="AR82" i="6"/>
  <c r="B88" i="6"/>
  <c r="AG88" i="6"/>
  <c r="AS88" i="6"/>
  <c r="AH88" i="6"/>
  <c r="AR88" i="6"/>
  <c r="AG108" i="6"/>
  <c r="AR108" i="6"/>
  <c r="AH108" i="6"/>
  <c r="AI108" i="6"/>
  <c r="M107" i="6"/>
  <c r="AS108" i="6"/>
  <c r="AR91" i="6"/>
  <c r="AH79" i="6"/>
  <c r="AH47" i="6"/>
  <c r="F32" i="7"/>
  <c r="S32" i="7"/>
  <c r="AJ33" i="7"/>
  <c r="AX38" i="7"/>
  <c r="AV37" i="7"/>
  <c r="AS102" i="6"/>
  <c r="AR98" i="6"/>
  <c r="AG107" i="6"/>
  <c r="AG103" i="6"/>
  <c r="AG95" i="6"/>
  <c r="AW14" i="7"/>
  <c r="K32" i="7"/>
  <c r="AR38" i="7"/>
  <c r="AI38" i="7"/>
  <c r="B38" i="7"/>
  <c r="AR42" i="7"/>
  <c r="AM42" i="7" s="1"/>
  <c r="AS42" i="7"/>
  <c r="AB42" i="7"/>
  <c r="Q42" i="7" s="1"/>
  <c r="L42" i="7"/>
  <c r="AK42" i="7"/>
  <c r="Y42" i="7"/>
  <c r="K42" i="7"/>
  <c r="M41" i="7"/>
  <c r="AI42" i="7"/>
  <c r="F41" i="7"/>
  <c r="B42" i="7"/>
  <c r="B46" i="7"/>
  <c r="AY47" i="7"/>
  <c r="AK85" i="7"/>
  <c r="AJ85" i="7"/>
  <c r="AB85" i="7"/>
  <c r="Q85" i="7" s="1"/>
  <c r="R84" i="7"/>
  <c r="M84" i="7"/>
  <c r="E95" i="6"/>
  <c r="M101" i="6"/>
  <c r="AS109" i="6"/>
  <c r="AS101" i="6"/>
  <c r="AH102" i="6"/>
  <c r="AH98" i="6"/>
  <c r="AY12" i="7"/>
  <c r="AW17" i="7"/>
  <c r="F30" i="7"/>
  <c r="M31" i="7"/>
  <c r="L32" i="7"/>
  <c r="AR36" i="7"/>
  <c r="AM36" i="7" s="1"/>
  <c r="M37" i="7"/>
  <c r="AJ37" i="7"/>
  <c r="K38" i="7"/>
  <c r="P41" i="7"/>
  <c r="Z41" i="1" s="1"/>
  <c r="S46" i="7"/>
  <c r="F46" i="7"/>
  <c r="R46" i="7"/>
  <c r="L47" i="7"/>
  <c r="P46" i="7"/>
  <c r="Z46" i="1" s="1"/>
  <c r="Y47" i="7"/>
  <c r="M46" i="7"/>
  <c r="AR48" i="7"/>
  <c r="AN48" i="7" s="1"/>
  <c r="AI48" i="7"/>
  <c r="L48" i="7"/>
  <c r="K48" i="7"/>
  <c r="M47" i="7"/>
  <c r="AS48" i="7"/>
  <c r="AB48" i="7"/>
  <c r="Q48" i="7" s="1"/>
  <c r="B48" i="7"/>
  <c r="AJ51" i="7"/>
  <c r="AI51" i="7"/>
  <c r="AG102" i="6"/>
  <c r="AG98" i="6"/>
  <c r="AJ35" i="7"/>
  <c r="AB43" i="7"/>
  <c r="Q43" i="7" s="1"/>
  <c r="AR43" i="7"/>
  <c r="AN43" i="7" s="1"/>
  <c r="Y43" i="7"/>
  <c r="K43" i="7"/>
  <c r="AK43" i="7"/>
  <c r="V43" i="7"/>
  <c r="T42" i="7"/>
  <c r="O43" i="7"/>
  <c r="AY49" i="7"/>
  <c r="K46" i="7"/>
  <c r="AJ46" i="7"/>
  <c r="AB81" i="7"/>
  <c r="Q81" i="7" s="1"/>
  <c r="Y81" i="7"/>
  <c r="V81" i="7"/>
  <c r="R80" i="7"/>
  <c r="M80" i="7"/>
  <c r="K103" i="6"/>
  <c r="L107" i="6"/>
  <c r="AS107" i="6"/>
  <c r="AH109" i="6"/>
  <c r="AH101" i="6"/>
  <c r="O10" i="7"/>
  <c r="K30" i="7"/>
  <c r="AS30" i="7"/>
  <c r="R31" i="7"/>
  <c r="B32" i="7"/>
  <c r="AI32" i="7"/>
  <c r="AV38" i="7"/>
  <c r="K34" i="7"/>
  <c r="AS34" i="7"/>
  <c r="P35" i="7"/>
  <c r="Z35" i="1" s="1"/>
  <c r="AX41" i="7"/>
  <c r="L36" i="7"/>
  <c r="R37" i="7"/>
  <c r="O41" i="7"/>
  <c r="AR41" i="7"/>
  <c r="AN41" i="7" s="1"/>
  <c r="S41" i="7"/>
  <c r="O42" i="7"/>
  <c r="L46" i="7"/>
  <c r="T47" i="7"/>
  <c r="O48" i="7"/>
  <c r="AS53" i="7"/>
  <c r="AR53" i="7"/>
  <c r="AN53" i="7" s="1"/>
  <c r="L53" i="7"/>
  <c r="AB53" i="7"/>
  <c r="Q53" i="7" s="1"/>
  <c r="K53" i="7"/>
  <c r="S52" i="7"/>
  <c r="P52" i="7"/>
  <c r="Z52" i="1" s="1"/>
  <c r="AK53" i="7"/>
  <c r="AJ53" i="7"/>
  <c r="C53" i="7"/>
  <c r="U53" i="1" s="1"/>
  <c r="M52" i="7"/>
  <c r="AS98" i="6"/>
  <c r="AR102" i="6"/>
  <c r="AG109" i="6"/>
  <c r="AG101" i="6"/>
  <c r="S30" i="7"/>
  <c r="AZ35" i="7"/>
  <c r="AS46" i="7"/>
  <c r="S45" i="7"/>
  <c r="F45" i="7"/>
  <c r="AR46" i="7"/>
  <c r="R45" i="7"/>
  <c r="C46" i="7"/>
  <c r="U46" i="1" s="1"/>
  <c r="P45" i="7"/>
  <c r="Z45" i="1" s="1"/>
  <c r="AB46" i="7"/>
  <c r="Q46" i="7" s="1"/>
  <c r="O46" i="7"/>
  <c r="AY71" i="7"/>
  <c r="AW70" i="7"/>
  <c r="AI76" i="7"/>
  <c r="F75" i="7"/>
  <c r="S75" i="7"/>
  <c r="C76" i="7"/>
  <c r="U76" i="1" s="1"/>
  <c r="P75" i="7"/>
  <c r="Z75" i="1" s="1"/>
  <c r="AB76" i="7"/>
  <c r="Q76" i="7" s="1"/>
  <c r="AS76" i="7"/>
  <c r="V76" i="7"/>
  <c r="M75" i="7"/>
  <c r="AR76" i="7"/>
  <c r="AM76" i="7" s="1"/>
  <c r="K102" i="6"/>
  <c r="AR109" i="6"/>
  <c r="AR101" i="6"/>
  <c r="AV16" i="7"/>
  <c r="AW32" i="7"/>
  <c r="AZ34" i="7"/>
  <c r="AW39" i="7"/>
  <c r="S42" i="7"/>
  <c r="AB102" i="6"/>
  <c r="Q102" i="6" s="1"/>
  <c r="AW12" i="7"/>
  <c r="AU23" i="7"/>
  <c r="AU24" i="7" s="1"/>
  <c r="AU25" i="7" s="1"/>
  <c r="AS32" i="7"/>
  <c r="R33" i="7"/>
  <c r="O34" i="7"/>
  <c r="T35" i="7"/>
  <c r="B36" i="7"/>
  <c r="P36" i="7"/>
  <c r="Z36" i="1" s="1"/>
  <c r="AI36" i="7"/>
  <c r="Y38" i="7"/>
  <c r="T40" i="7"/>
  <c r="V42" i="7"/>
  <c r="M45" i="7"/>
  <c r="AZ50" i="7"/>
  <c r="AX51" i="7"/>
  <c r="AV50" i="7"/>
  <c r="AJ48" i="7"/>
  <c r="V51" i="7"/>
  <c r="B53" i="7"/>
  <c r="AI59" i="7"/>
  <c r="AB59" i="7"/>
  <c r="Q59" i="7" s="1"/>
  <c r="T58" i="7"/>
  <c r="AS59" i="7"/>
  <c r="K59" i="7"/>
  <c r="S58" i="7"/>
  <c r="AR59" i="7"/>
  <c r="AN59" i="7" s="1"/>
  <c r="AK59" i="7"/>
  <c r="M58" i="7"/>
  <c r="P38" i="7"/>
  <c r="Z38" i="1" s="1"/>
  <c r="V40" i="7"/>
  <c r="AJ40" i="7"/>
  <c r="R43" i="7"/>
  <c r="S44" i="7"/>
  <c r="S53" i="7"/>
  <c r="C54" i="7"/>
  <c r="U54" i="1" s="1"/>
  <c r="AB54" i="7"/>
  <c r="Q54" i="7" s="1"/>
  <c r="AS54" i="7"/>
  <c r="M55" i="7"/>
  <c r="O56" i="7"/>
  <c r="AI56" i="7"/>
  <c r="AW63" i="7"/>
  <c r="B61" i="7"/>
  <c r="R61" i="7"/>
  <c r="C62" i="7"/>
  <c r="U62" i="1" s="1"/>
  <c r="B64" i="7"/>
  <c r="AK64" i="7"/>
  <c r="B66" i="7"/>
  <c r="AR66" i="7"/>
  <c r="AO66" i="7" s="1"/>
  <c r="M68" i="7"/>
  <c r="AB68" i="7"/>
  <c r="Q68" i="7" s="1"/>
  <c r="M69" i="7"/>
  <c r="O70" i="7"/>
  <c r="T74" i="7"/>
  <c r="L75" i="7"/>
  <c r="R76" i="7"/>
  <c r="M77" i="7"/>
  <c r="AK79" i="7"/>
  <c r="L79" i="7"/>
  <c r="AS79" i="7"/>
  <c r="AJ79" i="7"/>
  <c r="B79" i="7"/>
  <c r="P78" i="7"/>
  <c r="Z78" i="1" s="1"/>
  <c r="T82" i="7"/>
  <c r="L83" i="7"/>
  <c r="AB103" i="7"/>
  <c r="Q103" i="7" s="1"/>
  <c r="F102" i="7"/>
  <c r="S102" i="7"/>
  <c r="P102" i="7"/>
  <c r="Z102" i="1" s="1"/>
  <c r="M102" i="7"/>
  <c r="C103" i="7"/>
  <c r="U103" i="1" s="1"/>
  <c r="AB105" i="7"/>
  <c r="Q105" i="7" s="1"/>
  <c r="L106" i="7"/>
  <c r="AZ59" i="7"/>
  <c r="AJ56" i="7"/>
  <c r="Y57" i="7"/>
  <c r="Y64" i="7"/>
  <c r="AS64" i="7"/>
  <c r="C66" i="7"/>
  <c r="U66" i="1" s="1"/>
  <c r="AJ77" i="7"/>
  <c r="L78" i="7"/>
  <c r="AI79" i="7"/>
  <c r="L99" i="7"/>
  <c r="AS99" i="7"/>
  <c r="J99" i="7" s="1"/>
  <c r="V99" i="1" s="1"/>
  <c r="AJ99" i="7"/>
  <c r="AI99" i="7"/>
  <c r="B99" i="7"/>
  <c r="P98" i="7"/>
  <c r="Z98" i="1" s="1"/>
  <c r="AJ105" i="7"/>
  <c r="AJ39" i="7"/>
  <c r="K40" i="7"/>
  <c r="AB40" i="7"/>
  <c r="Q40" i="7" s="1"/>
  <c r="V44" i="7"/>
  <c r="AJ44" i="7"/>
  <c r="F54" i="7"/>
  <c r="R55" i="7"/>
  <c r="R56" i="7"/>
  <c r="AK56" i="7"/>
  <c r="AR57" i="7"/>
  <c r="AM57" i="7" s="1"/>
  <c r="R60" i="7"/>
  <c r="F61" i="7"/>
  <c r="T61" i="7"/>
  <c r="AK61" i="7"/>
  <c r="AI62" i="7"/>
  <c r="M63" i="7"/>
  <c r="AB64" i="7"/>
  <c r="Q64" i="7" s="1"/>
  <c r="P67" i="7"/>
  <c r="Z67" i="1" s="1"/>
  <c r="B68" i="7"/>
  <c r="O68" i="7"/>
  <c r="B69" i="7"/>
  <c r="P69" i="7"/>
  <c r="Z69" i="1" s="1"/>
  <c r="AI69" i="7"/>
  <c r="B70" i="7"/>
  <c r="R70" i="7"/>
  <c r="O71" i="7"/>
  <c r="B72" i="7"/>
  <c r="AI74" i="7"/>
  <c r="P77" i="7"/>
  <c r="Z77" i="1" s="1"/>
  <c r="AK77" i="7"/>
  <c r="M78" i="7"/>
  <c r="O79" i="7"/>
  <c r="AI83" i="7"/>
  <c r="AV103" i="7"/>
  <c r="AZ103" i="7"/>
  <c r="M39" i="7"/>
  <c r="AX40" i="7"/>
  <c r="L40" i="7"/>
  <c r="AS40" i="7"/>
  <c r="K44" i="7"/>
  <c r="Y44" i="7"/>
  <c r="AK44" i="7"/>
  <c r="AJ45" i="7"/>
  <c r="T55" i="7"/>
  <c r="B56" i="7"/>
  <c r="Y56" i="7"/>
  <c r="AS56" i="7"/>
  <c r="AS57" i="7"/>
  <c r="S60" i="7"/>
  <c r="AJ62" i="7"/>
  <c r="K64" i="7"/>
  <c r="S67" i="7"/>
  <c r="C68" i="7"/>
  <c r="U68" i="1" s="1"/>
  <c r="P68" i="7"/>
  <c r="Z68" i="1" s="1"/>
  <c r="AJ68" i="7"/>
  <c r="C69" i="7"/>
  <c r="U69" i="1" s="1"/>
  <c r="T69" i="7"/>
  <c r="AJ69" i="7"/>
  <c r="C70" i="7"/>
  <c r="U70" i="1" s="1"/>
  <c r="S70" i="7"/>
  <c r="P71" i="7"/>
  <c r="Z71" i="1" s="1"/>
  <c r="AK74" i="7"/>
  <c r="R77" i="7"/>
  <c r="AZ82" i="7"/>
  <c r="AV82" i="7"/>
  <c r="O78" i="7"/>
  <c r="AR79" i="7"/>
  <c r="AO79" i="7" s="1"/>
  <c r="AK83" i="7"/>
  <c r="AK105" i="7"/>
  <c r="Y105" i="7"/>
  <c r="K105" i="7"/>
  <c r="C105" i="7"/>
  <c r="U105" i="1" s="1"/>
  <c r="S104" i="7"/>
  <c r="B105" i="7"/>
  <c r="R104" i="7"/>
  <c r="O105" i="7"/>
  <c r="P104" i="7"/>
  <c r="Z104" i="1" s="1"/>
  <c r="CY104" i="16" s="1"/>
  <c r="AR105" i="7"/>
  <c r="AM105" i="7" s="1"/>
  <c r="L105" i="7"/>
  <c r="M43" i="7"/>
  <c r="L44" i="7"/>
  <c r="AB44" i="7"/>
  <c r="Q44" i="7" s="1"/>
  <c r="AX52" i="7"/>
  <c r="B49" i="7"/>
  <c r="AI54" i="7"/>
  <c r="C55" i="7"/>
  <c r="U55" i="1" s="1"/>
  <c r="AB56" i="7"/>
  <c r="Q56" i="7" s="1"/>
  <c r="K61" i="7"/>
  <c r="AB61" i="7"/>
  <c r="Q61" i="7" s="1"/>
  <c r="O62" i="7"/>
  <c r="AR62" i="7"/>
  <c r="AO62" i="7" s="1"/>
  <c r="R63" i="7"/>
  <c r="L64" i="7"/>
  <c r="AR65" i="7"/>
  <c r="AN65" i="7" s="1"/>
  <c r="Y67" i="7"/>
  <c r="R68" i="7"/>
  <c r="AK68" i="7"/>
  <c r="Y69" i="7"/>
  <c r="T70" i="7"/>
  <c r="AI71" i="7"/>
  <c r="K73" i="7"/>
  <c r="AV78" i="7"/>
  <c r="S77" i="7"/>
  <c r="R78" i="7"/>
  <c r="AV87" i="7"/>
  <c r="AZ89" i="7"/>
  <c r="AV94" i="7"/>
  <c r="F96" i="7"/>
  <c r="M104" i="7"/>
  <c r="AR61" i="7"/>
  <c r="AN61" i="7" s="1"/>
  <c r="T63" i="7"/>
  <c r="O64" i="7"/>
  <c r="Y77" i="7"/>
  <c r="AX84" i="7"/>
  <c r="AZ83" i="7"/>
  <c r="AV83" i="7"/>
  <c r="AV92" i="7"/>
  <c r="AK97" i="7"/>
  <c r="Y97" i="7"/>
  <c r="K97" i="7"/>
  <c r="AJ97" i="7"/>
  <c r="S96" i="7"/>
  <c r="R96" i="7"/>
  <c r="P96" i="7"/>
  <c r="Z96" i="1" s="1"/>
  <c r="C97" i="7"/>
  <c r="U97" i="1" s="1"/>
  <c r="AR97" i="7"/>
  <c r="AL97" i="7" s="1"/>
  <c r="AK106" i="7"/>
  <c r="AR106" i="7"/>
  <c r="AN106" i="7" s="1"/>
  <c r="C106" i="7"/>
  <c r="U106" i="1" s="1"/>
  <c r="B106" i="7"/>
  <c r="R105" i="7"/>
  <c r="AS106" i="7"/>
  <c r="AB106" i="7"/>
  <c r="Q106" i="7" s="1"/>
  <c r="P105" i="7"/>
  <c r="Z105" i="1" s="1"/>
  <c r="Y106" i="7"/>
  <c r="M105" i="7"/>
  <c r="AJ106" i="7"/>
  <c r="O106" i="7"/>
  <c r="K56" i="7"/>
  <c r="AX66" i="7"/>
  <c r="AX67" i="7"/>
  <c r="AZ68" i="7"/>
  <c r="AI64" i="7"/>
  <c r="V66" i="7"/>
  <c r="T68" i="7"/>
  <c r="AR68" i="7"/>
  <c r="AO68" i="7" s="1"/>
  <c r="K69" i="7"/>
  <c r="AR69" i="7"/>
  <c r="AO69" i="7" s="1"/>
  <c r="AB70" i="7"/>
  <c r="Q70" i="7" s="1"/>
  <c r="C71" i="7"/>
  <c r="U71" i="1" s="1"/>
  <c r="Y71" i="7"/>
  <c r="AR71" i="7"/>
  <c r="AO71" i="7" s="1"/>
  <c r="AK78" i="7"/>
  <c r="Y78" i="7"/>
  <c r="K78" i="7"/>
  <c r="AJ78" i="7"/>
  <c r="C78" i="7"/>
  <c r="U78" i="1" s="1"/>
  <c r="V77" i="7"/>
  <c r="T78" i="7"/>
  <c r="AB79" i="7"/>
  <c r="Q79" i="7" s="1"/>
  <c r="S82" i="7"/>
  <c r="C83" i="7"/>
  <c r="U83" i="1" s="1"/>
  <c r="P82" i="7"/>
  <c r="Z82" i="1" s="1"/>
  <c r="B83" i="7"/>
  <c r="AS83" i="7"/>
  <c r="AZ87" i="7"/>
  <c r="M96" i="7"/>
  <c r="O97" i="7"/>
  <c r="AV99" i="7"/>
  <c r="V99" i="7"/>
  <c r="AJ103" i="7"/>
  <c r="T104" i="7"/>
  <c r="S105" i="7"/>
  <c r="T79" i="7"/>
  <c r="L80" i="7"/>
  <c r="L82" i="7"/>
  <c r="T83" i="7"/>
  <c r="F85" i="7"/>
  <c r="B86" i="7"/>
  <c r="O86" i="7"/>
  <c r="AR87" i="7"/>
  <c r="AO87" i="7" s="1"/>
  <c r="AB88" i="7"/>
  <c r="Q88" i="7" s="1"/>
  <c r="P89" i="7"/>
  <c r="Z89" i="1" s="1"/>
  <c r="AI89" i="7"/>
  <c r="T90" i="7"/>
  <c r="AJ90" i="7"/>
  <c r="B91" i="7"/>
  <c r="Y91" i="7"/>
  <c r="AJ91" i="7"/>
  <c r="S94" i="7"/>
  <c r="AK94" i="7"/>
  <c r="B95" i="7"/>
  <c r="P97" i="7"/>
  <c r="Z97" i="1" s="1"/>
  <c r="AJ98" i="7"/>
  <c r="AK102" i="7"/>
  <c r="AK104" i="7"/>
  <c r="AX107" i="7"/>
  <c r="AX109" i="7"/>
  <c r="C86" i="7"/>
  <c r="U86" i="1" s="1"/>
  <c r="AR86" i="7"/>
  <c r="AM86" i="7" s="1"/>
  <c r="K88" i="7"/>
  <c r="K94" i="7"/>
  <c r="AW108" i="7"/>
  <c r="AZ109" i="7"/>
  <c r="O82" i="7"/>
  <c r="M85" i="7"/>
  <c r="AS86" i="7"/>
  <c r="L88" i="7"/>
  <c r="AK88" i="7"/>
  <c r="L94" i="7"/>
  <c r="V94" i="7"/>
  <c r="V100" i="7"/>
  <c r="B102" i="7"/>
  <c r="AR102" i="7"/>
  <c r="AM102" i="7" s="1"/>
  <c r="AW109" i="7"/>
  <c r="V80" i="7"/>
  <c r="B82" i="7"/>
  <c r="AK82" i="7"/>
  <c r="AJ84" i="7"/>
  <c r="AX92" i="7"/>
  <c r="K87" i="7"/>
  <c r="M88" i="7"/>
  <c r="AR88" i="7"/>
  <c r="AO88" i="7" s="1"/>
  <c r="Y89" i="7"/>
  <c r="M90" i="7"/>
  <c r="AR91" i="7"/>
  <c r="AL91" i="7" s="1"/>
  <c r="Y94" i="7"/>
  <c r="AX101" i="7"/>
  <c r="T97" i="7"/>
  <c r="C98" i="7"/>
  <c r="U98" i="1" s="1"/>
  <c r="AB100" i="7"/>
  <c r="Q100" i="7" s="1"/>
  <c r="C102" i="7"/>
  <c r="U102" i="1" s="1"/>
  <c r="AS102" i="7"/>
  <c r="R103" i="7"/>
  <c r="C104" i="7"/>
  <c r="U104" i="1" s="1"/>
  <c r="AB80" i="7"/>
  <c r="Q80" i="7" s="1"/>
  <c r="R81" i="7"/>
  <c r="P85" i="7"/>
  <c r="Z85" i="1" s="1"/>
  <c r="T86" i="7"/>
  <c r="AI86" i="7"/>
  <c r="P88" i="7"/>
  <c r="Z88" i="1" s="1"/>
  <c r="K89" i="7"/>
  <c r="K91" i="7"/>
  <c r="AS91" i="7"/>
  <c r="R93" i="7"/>
  <c r="B94" i="7"/>
  <c r="K95" i="7"/>
  <c r="AR98" i="7"/>
  <c r="P101" i="7"/>
  <c r="Z101" i="1" s="1"/>
  <c r="AX108" i="7"/>
  <c r="F109" i="7"/>
  <c r="W113" i="7" s="1"/>
  <c r="K108" i="7"/>
  <c r="T107" i="7"/>
  <c r="T7" i="7"/>
  <c r="T8" i="7" s="1"/>
  <c r="T9" i="7" s="1"/>
  <c r="AV36" i="7"/>
  <c r="AX37" i="7"/>
  <c r="AX36" i="7"/>
  <c r="AV35" i="7"/>
  <c r="AW38" i="7"/>
  <c r="AY39" i="7"/>
  <c r="AY36" i="7"/>
  <c r="AY34" i="7"/>
  <c r="AW37" i="7"/>
  <c r="AW35" i="7"/>
  <c r="AZ17" i="7"/>
  <c r="AW40" i="7"/>
  <c r="AY41" i="7"/>
  <c r="AW42" i="7"/>
  <c r="AY43" i="7"/>
  <c r="AW56" i="7"/>
  <c r="AY57" i="7"/>
  <c r="AW55" i="7"/>
  <c r="AW52" i="7"/>
  <c r="AZ36" i="7"/>
  <c r="AW45" i="7"/>
  <c r="AY46" i="7"/>
  <c r="AY45" i="7"/>
  <c r="AT17" i="7"/>
  <c r="AV34" i="7"/>
  <c r="AX35" i="7"/>
  <c r="AW11" i="7"/>
  <c r="AS31" i="7"/>
  <c r="AI31" i="7"/>
  <c r="M30" i="7"/>
  <c r="V31" i="7"/>
  <c r="R30" i="7"/>
  <c r="T30" i="7"/>
  <c r="AR31" i="7"/>
  <c r="AS33" i="7"/>
  <c r="AI33" i="7"/>
  <c r="M32" i="7"/>
  <c r="AR33" i="7"/>
  <c r="V33" i="7"/>
  <c r="R32" i="7"/>
  <c r="T32" i="7"/>
  <c r="AV49" i="7"/>
  <c r="AX50" i="7"/>
  <c r="AX49" i="7"/>
  <c r="AZ49" i="7"/>
  <c r="L52" i="7"/>
  <c r="B52" i="7"/>
  <c r="AJ52" i="7"/>
  <c r="AB52" i="7"/>
  <c r="Q52" i="7" s="1"/>
  <c r="M51" i="7"/>
  <c r="AS52" i="7"/>
  <c r="AI52" i="7"/>
  <c r="T51" i="7"/>
  <c r="AR52" i="7"/>
  <c r="O52" i="7"/>
  <c r="C52" i="7"/>
  <c r="U52" i="1" s="1"/>
  <c r="P51" i="7"/>
  <c r="Z51" i="1" s="1"/>
  <c r="Y52" i="7"/>
  <c r="K52" i="7"/>
  <c r="AK52" i="7"/>
  <c r="V52" i="7"/>
  <c r="S51" i="7"/>
  <c r="R51" i="7"/>
  <c r="F51" i="7"/>
  <c r="AY13" i="7"/>
  <c r="AY15" i="7"/>
  <c r="AY17" i="7"/>
  <c r="AU18" i="7"/>
  <c r="AY19" i="7" s="1"/>
  <c r="AW34" i="7"/>
  <c r="L30" i="7"/>
  <c r="Y30" i="7"/>
  <c r="AI30" i="7"/>
  <c r="K31" i="7"/>
  <c r="AW36" i="7"/>
  <c r="AY38" i="7"/>
  <c r="K33" i="7"/>
  <c r="AK33" i="7"/>
  <c r="AY33" i="7"/>
  <c r="K35" i="7"/>
  <c r="AK35" i="7"/>
  <c r="AY35" i="7"/>
  <c r="K37" i="7"/>
  <c r="AK37" i="7"/>
  <c r="AY37" i="7"/>
  <c r="AV46" i="7"/>
  <c r="AK63" i="7"/>
  <c r="K63" i="7"/>
  <c r="AJ63" i="7"/>
  <c r="AB63" i="7"/>
  <c r="Q63" i="7" s="1"/>
  <c r="M62" i="7"/>
  <c r="AS63" i="7"/>
  <c r="AI63" i="7"/>
  <c r="T62" i="7"/>
  <c r="AR63" i="7"/>
  <c r="S62" i="7"/>
  <c r="F62" i="7"/>
  <c r="Y63" i="7"/>
  <c r="L63" i="7"/>
  <c r="R62" i="7"/>
  <c r="V63" i="7"/>
  <c r="P62" i="7"/>
  <c r="Z62" i="1" s="1"/>
  <c r="C63" i="7"/>
  <c r="U63" i="1" s="1"/>
  <c r="B63" i="7"/>
  <c r="O63" i="7"/>
  <c r="F29" i="7"/>
  <c r="P29" i="7"/>
  <c r="Z29" i="1" s="1"/>
  <c r="L31" i="7"/>
  <c r="Y31" i="7"/>
  <c r="AJ31" i="7"/>
  <c r="L33" i="7"/>
  <c r="Y33" i="7"/>
  <c r="F34" i="7"/>
  <c r="S34" i="7"/>
  <c r="L35" i="7"/>
  <c r="F36" i="7"/>
  <c r="S36" i="7"/>
  <c r="L37" i="7"/>
  <c r="F38" i="7"/>
  <c r="AV43" i="7"/>
  <c r="AY54" i="7"/>
  <c r="AX62" i="7"/>
  <c r="AZ61" i="7"/>
  <c r="AV61" i="7"/>
  <c r="AZ60" i="7"/>
  <c r="AX60" i="7"/>
  <c r="AY92" i="7"/>
  <c r="AW91" i="7"/>
  <c r="AW89" i="7"/>
  <c r="AW87" i="7"/>
  <c r="J112" i="7"/>
  <c r="J113" i="7"/>
  <c r="AS6" i="7"/>
  <c r="AS7" i="7" s="1"/>
  <c r="AS8" i="7" s="1"/>
  <c r="AS9" i="7" s="1"/>
  <c r="AW16" i="7"/>
  <c r="AW18" i="7"/>
  <c r="C30" i="7"/>
  <c r="U30" i="1" s="1"/>
  <c r="AJ30" i="7"/>
  <c r="AB30" i="7"/>
  <c r="Q30" i="7" s="1"/>
  <c r="B30" i="7"/>
  <c r="O30" i="7"/>
  <c r="B31" i="7"/>
  <c r="AK31" i="7"/>
  <c r="B33" i="7"/>
  <c r="AB33" i="7"/>
  <c r="Q33" i="7" s="1"/>
  <c r="AS35" i="7"/>
  <c r="AI35" i="7"/>
  <c r="M34" i="7"/>
  <c r="AR35" i="7"/>
  <c r="T34" i="7"/>
  <c r="V35" i="7"/>
  <c r="R34" i="7"/>
  <c r="AY40" i="7"/>
  <c r="B35" i="7"/>
  <c r="AB35" i="7"/>
  <c r="Q35" i="7" s="1"/>
  <c r="AS37" i="7"/>
  <c r="AI37" i="7"/>
  <c r="M36" i="7"/>
  <c r="AR37" i="7"/>
  <c r="T36" i="7"/>
  <c r="V37" i="7"/>
  <c r="R36" i="7"/>
  <c r="AW41" i="7"/>
  <c r="B37" i="7"/>
  <c r="AB37" i="7"/>
  <c r="Q37" i="7" s="1"/>
  <c r="L39" i="7"/>
  <c r="B39" i="7"/>
  <c r="AS39" i="7"/>
  <c r="AI39" i="7"/>
  <c r="AR39" i="7"/>
  <c r="AB39" i="7"/>
  <c r="Q39" i="7" s="1"/>
  <c r="O39" i="7"/>
  <c r="M38" i="7"/>
  <c r="AK39" i="7"/>
  <c r="C39" i="7"/>
  <c r="U39" i="1" s="1"/>
  <c r="T38" i="7"/>
  <c r="V39" i="7"/>
  <c r="K39" i="7"/>
  <c r="R38" i="7"/>
  <c r="Y39" i="7"/>
  <c r="AZ39" i="7"/>
  <c r="AW57" i="7"/>
  <c r="AY58" i="7"/>
  <c r="AY70" i="7"/>
  <c r="AW67" i="7"/>
  <c r="AY68" i="7"/>
  <c r="AW68" i="7"/>
  <c r="AY69" i="7"/>
  <c r="AY67" i="7"/>
  <c r="AW69" i="7"/>
  <c r="AZ44" i="7"/>
  <c r="AX45" i="7"/>
  <c r="AV44" i="7"/>
  <c r="AT6" i="7"/>
  <c r="R29" i="7"/>
  <c r="P30" i="7"/>
  <c r="Z30" i="1" s="1"/>
  <c r="C31" i="7"/>
  <c r="U31" i="1" s="1"/>
  <c r="O31" i="7"/>
  <c r="AB31" i="7"/>
  <c r="Q31" i="7" s="1"/>
  <c r="P32" i="7"/>
  <c r="Z32" i="1" s="1"/>
  <c r="C33" i="7"/>
  <c r="U33" i="1" s="1"/>
  <c r="O33" i="7"/>
  <c r="C35" i="7"/>
  <c r="U35" i="1" s="1"/>
  <c r="O35" i="7"/>
  <c r="C37" i="7"/>
  <c r="U37" i="1" s="1"/>
  <c r="O37" i="7"/>
  <c r="AZ43" i="7"/>
  <c r="AW10" i="7"/>
  <c r="AY14" i="7"/>
  <c r="AZ38" i="7"/>
  <c r="AX39" i="7"/>
  <c r="AZ40" i="7"/>
  <c r="AV40" i="7"/>
  <c r="AZ42" i="7"/>
  <c r="AZ41" i="7"/>
  <c r="AX43" i="7"/>
  <c r="AZ45" i="7"/>
  <c r="AJ50" i="7"/>
  <c r="AB50" i="7"/>
  <c r="Q50" i="7" s="1"/>
  <c r="M49" i="7"/>
  <c r="AR50" i="7"/>
  <c r="S49" i="7"/>
  <c r="Y50" i="7"/>
  <c r="O50" i="7"/>
  <c r="R49" i="7"/>
  <c r="C50" i="7"/>
  <c r="U50" i="1" s="1"/>
  <c r="F49" i="7"/>
  <c r="B50" i="7"/>
  <c r="T49" i="7"/>
  <c r="AS50" i="7"/>
  <c r="P49" i="7"/>
  <c r="Z49" i="1" s="1"/>
  <c r="L50" i="7"/>
  <c r="V50" i="7"/>
  <c r="K50" i="7"/>
  <c r="AK50" i="7"/>
  <c r="AB32" i="7"/>
  <c r="Q32" i="7" s="1"/>
  <c r="AJ32" i="7"/>
  <c r="AB34" i="7"/>
  <c r="Q34" i="7" s="1"/>
  <c r="AJ34" i="7"/>
  <c r="AV39" i="7"/>
  <c r="AB36" i="7"/>
  <c r="Q36" i="7" s="1"/>
  <c r="AJ36" i="7"/>
  <c r="AV41" i="7"/>
  <c r="AB38" i="7"/>
  <c r="Q38" i="7" s="1"/>
  <c r="AJ38" i="7"/>
  <c r="AW43" i="7"/>
  <c r="AY44" i="7"/>
  <c r="AW44" i="7"/>
  <c r="AB41" i="7"/>
  <c r="Q41" i="7" s="1"/>
  <c r="AX42" i="7"/>
  <c r="AZ48" i="7"/>
  <c r="AV48" i="7"/>
  <c r="AX57" i="7"/>
  <c r="AY62" i="7"/>
  <c r="AW60" i="7"/>
  <c r="AZ37" i="7"/>
  <c r="AX47" i="7"/>
  <c r="AZ46" i="7"/>
  <c r="AW49" i="7"/>
  <c r="AY50" i="7"/>
  <c r="Y51" i="7"/>
  <c r="O51" i="7"/>
  <c r="R50" i="7"/>
  <c r="C51" i="7"/>
  <c r="U51" i="1" s="1"/>
  <c r="P50" i="7"/>
  <c r="Z50" i="1" s="1"/>
  <c r="F50" i="7"/>
  <c r="L51" i="7"/>
  <c r="B51" i="7"/>
  <c r="S50" i="7"/>
  <c r="AS51" i="7"/>
  <c r="AR51" i="7"/>
  <c r="AB51" i="7"/>
  <c r="Q51" i="7" s="1"/>
  <c r="K51" i="7"/>
  <c r="M50" i="7"/>
  <c r="AK51" i="7"/>
  <c r="AX59" i="7"/>
  <c r="AV57" i="7"/>
  <c r="AZ58" i="7"/>
  <c r="AZ57" i="7"/>
  <c r="AV60" i="7"/>
  <c r="AV58" i="7"/>
  <c r="AW64" i="7"/>
  <c r="AY65" i="7"/>
  <c r="AY63" i="7"/>
  <c r="AY81" i="7"/>
  <c r="AY79" i="7"/>
  <c r="AY77" i="7"/>
  <c r="AW80" i="7"/>
  <c r="C32" i="7"/>
  <c r="U32" i="1" s="1"/>
  <c r="C34" i="7"/>
  <c r="U34" i="1" s="1"/>
  <c r="C36" i="7"/>
  <c r="U36" i="1" s="1"/>
  <c r="C38" i="7"/>
  <c r="U38" i="1" s="1"/>
  <c r="AW51" i="7"/>
  <c r="AY52" i="7"/>
  <c r="AY55" i="7"/>
  <c r="AY61" i="7"/>
  <c r="AW58" i="7"/>
  <c r="AW61" i="7"/>
  <c r="AY90" i="7"/>
  <c r="AJ58" i="7"/>
  <c r="AB58" i="7"/>
  <c r="Q58" i="7" s="1"/>
  <c r="M57" i="7"/>
  <c r="AS58" i="7"/>
  <c r="AI58" i="7"/>
  <c r="T57" i="7"/>
  <c r="AR58" i="7"/>
  <c r="S57" i="7"/>
  <c r="Y58" i="7"/>
  <c r="O58" i="7"/>
  <c r="R57" i="7"/>
  <c r="L58" i="7"/>
  <c r="K58" i="7"/>
  <c r="V58" i="7"/>
  <c r="P57" i="7"/>
  <c r="Z57" i="1" s="1"/>
  <c r="C58" i="7"/>
  <c r="U58" i="1" s="1"/>
  <c r="AX58" i="7"/>
  <c r="AV67" i="7"/>
  <c r="AX68" i="7"/>
  <c r="AZ67" i="7"/>
  <c r="AZ66" i="7"/>
  <c r="C41" i="7"/>
  <c r="U41" i="1" s="1"/>
  <c r="L41" i="7"/>
  <c r="B41" i="7"/>
  <c r="P40" i="7"/>
  <c r="Z40" i="1" s="1"/>
  <c r="F40" i="7"/>
  <c r="AS41" i="7"/>
  <c r="AI41" i="7"/>
  <c r="M40" i="7"/>
  <c r="S40" i="7"/>
  <c r="V41" i="7"/>
  <c r="AJ41" i="7"/>
  <c r="AX48" i="7"/>
  <c r="AZ47" i="7"/>
  <c r="AV47" i="7"/>
  <c r="L60" i="7"/>
  <c r="B60" i="7"/>
  <c r="AK60" i="7"/>
  <c r="K60" i="7"/>
  <c r="AJ60" i="7"/>
  <c r="AB60" i="7"/>
  <c r="Q60" i="7" s="1"/>
  <c r="M59" i="7"/>
  <c r="AS60" i="7"/>
  <c r="AI60" i="7"/>
  <c r="T59" i="7"/>
  <c r="C60" i="7"/>
  <c r="U60" i="1" s="1"/>
  <c r="F59" i="7"/>
  <c r="O60" i="7"/>
  <c r="S59" i="7"/>
  <c r="AR60" i="7"/>
  <c r="R59" i="7"/>
  <c r="Y60" i="7"/>
  <c r="V60" i="7"/>
  <c r="P59" i="7"/>
  <c r="Z59" i="1" s="1"/>
  <c r="AV45" i="7"/>
  <c r="AX46" i="7"/>
  <c r="K41" i="7"/>
  <c r="Y41" i="7"/>
  <c r="AK41" i="7"/>
  <c r="AY48" i="7"/>
  <c r="AW47" i="7"/>
  <c r="AX76" i="7"/>
  <c r="AZ75" i="7"/>
  <c r="AV74" i="7"/>
  <c r="AZ71" i="7"/>
  <c r="AV75" i="7"/>
  <c r="AZ74" i="7"/>
  <c r="AY87" i="7"/>
  <c r="AW86" i="7"/>
  <c r="AW85" i="7"/>
  <c r="AY86" i="7"/>
  <c r="AW84" i="7"/>
  <c r="AY85" i="7"/>
  <c r="AY82" i="7"/>
  <c r="AX65" i="7"/>
  <c r="AV63" i="7"/>
  <c r="AZ64" i="7"/>
  <c r="AV64" i="7"/>
  <c r="AV71" i="7"/>
  <c r="C40" i="7"/>
  <c r="U40" i="1" s="1"/>
  <c r="C42" i="7"/>
  <c r="U42" i="1" s="1"/>
  <c r="M42" i="7"/>
  <c r="AI43" i="7"/>
  <c r="AS43" i="7"/>
  <c r="C44" i="7"/>
  <c r="U44" i="1" s="1"/>
  <c r="M44" i="7"/>
  <c r="AI45" i="7"/>
  <c r="AS45" i="7"/>
  <c r="V46" i="7"/>
  <c r="C47" i="7"/>
  <c r="U47" i="1" s="1"/>
  <c r="O47" i="7"/>
  <c r="AV52" i="7"/>
  <c r="AX53" i="7"/>
  <c r="O49" i="7"/>
  <c r="AR49" i="7"/>
  <c r="AW53" i="7"/>
  <c r="AK55" i="7"/>
  <c r="K55" i="7"/>
  <c r="AJ55" i="7"/>
  <c r="AB55" i="7"/>
  <c r="Q55" i="7" s="1"/>
  <c r="M54" i="7"/>
  <c r="AS55" i="7"/>
  <c r="AI55" i="7"/>
  <c r="T54" i="7"/>
  <c r="AR55" i="7"/>
  <c r="S54" i="7"/>
  <c r="B55" i="7"/>
  <c r="O55" i="7"/>
  <c r="AV55" i="7"/>
  <c r="S56" i="7"/>
  <c r="AV62" i="7"/>
  <c r="AY76" i="7"/>
  <c r="AY53" i="7"/>
  <c r="AX54" i="7"/>
  <c r="AZ53" i="7"/>
  <c r="C57" i="7"/>
  <c r="U57" i="1" s="1"/>
  <c r="P56" i="7"/>
  <c r="Z56" i="1" s="1"/>
  <c r="F56" i="7"/>
  <c r="L57" i="7"/>
  <c r="B57" i="7"/>
  <c r="AK57" i="7"/>
  <c r="K57" i="7"/>
  <c r="AJ57" i="7"/>
  <c r="AB57" i="7"/>
  <c r="Q57" i="7" s="1"/>
  <c r="M56" i="7"/>
  <c r="T56" i="7"/>
  <c r="O57" i="7"/>
  <c r="AY84" i="7"/>
  <c r="AW83" i="7"/>
  <c r="AW48" i="7"/>
  <c r="AK45" i="7"/>
  <c r="AY51" i="7"/>
  <c r="AV54" i="7"/>
  <c r="AZ52" i="7"/>
  <c r="AV59" i="7"/>
  <c r="AX55" i="7"/>
  <c r="AV66" i="7"/>
  <c r="AV65" i="7"/>
  <c r="AZ62" i="7"/>
  <c r="L66" i="7"/>
  <c r="AV81" i="7"/>
  <c r="AX82" i="7"/>
  <c r="AZ81" i="7"/>
  <c r="AV80" i="7"/>
  <c r="AX81" i="7"/>
  <c r="AV79" i="7"/>
  <c r="AX80" i="7"/>
  <c r="AZ79" i="7"/>
  <c r="AY95" i="7"/>
  <c r="AW94" i="7"/>
  <c r="T39" i="7"/>
  <c r="T41" i="7"/>
  <c r="F42" i="7"/>
  <c r="P42" i="7"/>
  <c r="Z42" i="1" s="1"/>
  <c r="B43" i="7"/>
  <c r="L43" i="7"/>
  <c r="T43" i="7"/>
  <c r="F44" i="7"/>
  <c r="P44" i="7"/>
  <c r="Z44" i="1" s="1"/>
  <c r="B45" i="7"/>
  <c r="L45" i="7"/>
  <c r="T45" i="7"/>
  <c r="AK47" i="7"/>
  <c r="K47" i="7"/>
  <c r="AS47" i="7"/>
  <c r="AI47" i="7"/>
  <c r="AR47" i="7"/>
  <c r="AI46" i="7"/>
  <c r="AJ47" i="7"/>
  <c r="S48" i="7"/>
  <c r="AX56" i="7"/>
  <c r="P54" i="7"/>
  <c r="Z54" i="1" s="1"/>
  <c r="AW59" i="7"/>
  <c r="AI57" i="7"/>
  <c r="AX64" i="7"/>
  <c r="AW66" i="7"/>
  <c r="AW81" i="7"/>
  <c r="C43" i="7"/>
  <c r="U43" i="1" s="1"/>
  <c r="C45" i="7"/>
  <c r="U45" i="1" s="1"/>
  <c r="AV51" i="7"/>
  <c r="C49" i="7"/>
  <c r="U49" i="1" s="1"/>
  <c r="P48" i="7"/>
  <c r="Z48" i="1" s="1"/>
  <c r="F48" i="7"/>
  <c r="AK49" i="7"/>
  <c r="K49" i="7"/>
  <c r="AJ49" i="7"/>
  <c r="AB49" i="7"/>
  <c r="Q49" i="7" s="1"/>
  <c r="M48" i="7"/>
  <c r="T48" i="7"/>
  <c r="V49" i="7"/>
  <c r="AI49" i="7"/>
  <c r="AY56" i="7"/>
  <c r="AW54" i="7"/>
  <c r="AZ56" i="7"/>
  <c r="V57" i="7"/>
  <c r="AY64" i="7"/>
  <c r="AW62" i="7"/>
  <c r="AX63" i="7"/>
  <c r="AX70" i="7"/>
  <c r="AZ69" i="7"/>
  <c r="K66" i="7"/>
  <c r="AK66" i="7"/>
  <c r="AB66" i="7"/>
  <c r="Q66" i="7" s="1"/>
  <c r="M65" i="7"/>
  <c r="AJ66" i="7"/>
  <c r="T65" i="7"/>
  <c r="AI66" i="7"/>
  <c r="S65" i="7"/>
  <c r="AS66" i="7"/>
  <c r="Y66" i="7"/>
  <c r="O66" i="7"/>
  <c r="R65" i="7"/>
  <c r="AZ65" i="7"/>
  <c r="AV69" i="7"/>
  <c r="F47" i="7"/>
  <c r="P47" i="7"/>
  <c r="Z47" i="1" s="1"/>
  <c r="C48" i="7"/>
  <c r="U48" i="1" s="1"/>
  <c r="V53" i="7"/>
  <c r="K54" i="7"/>
  <c r="AK54" i="7"/>
  <c r="F55" i="7"/>
  <c r="P55" i="7"/>
  <c r="Z55" i="1" s="1"/>
  <c r="AZ55" i="7"/>
  <c r="C56" i="7"/>
  <c r="U56" i="1" s="1"/>
  <c r="B59" i="7"/>
  <c r="L59" i="7"/>
  <c r="V61" i="7"/>
  <c r="AX61" i="7"/>
  <c r="K62" i="7"/>
  <c r="AK62" i="7"/>
  <c r="F63" i="7"/>
  <c r="P63" i="7"/>
  <c r="Z63" i="1" s="1"/>
  <c r="AZ63" i="7"/>
  <c r="C64" i="7"/>
  <c r="U64" i="1" s="1"/>
  <c r="M64" i="7"/>
  <c r="AB65" i="7"/>
  <c r="Q65" i="7" s="1"/>
  <c r="AJ65" i="7"/>
  <c r="AX71" i="7"/>
  <c r="AV70" i="7"/>
  <c r="F67" i="7"/>
  <c r="F69" i="7"/>
  <c r="F71" i="7"/>
  <c r="T71" i="7"/>
  <c r="T73" i="7"/>
  <c r="V74" i="7"/>
  <c r="AI75" i="7"/>
  <c r="AY83" i="7"/>
  <c r="AW82" i="7"/>
  <c r="AK92" i="7"/>
  <c r="K92" i="7"/>
  <c r="AR92" i="7"/>
  <c r="S91" i="7"/>
  <c r="Y92" i="7"/>
  <c r="O92" i="7"/>
  <c r="R91" i="7"/>
  <c r="V92" i="7"/>
  <c r="T91" i="7"/>
  <c r="F91" i="7"/>
  <c r="AJ92" i="7"/>
  <c r="B92" i="7"/>
  <c r="M91" i="7"/>
  <c r="AS92" i="7"/>
  <c r="L92" i="7"/>
  <c r="AI92" i="7"/>
  <c r="P91" i="7"/>
  <c r="Z91" i="1" s="1"/>
  <c r="C92" i="7"/>
  <c r="U92" i="1" s="1"/>
  <c r="V48" i="7"/>
  <c r="R52" i="7"/>
  <c r="O53" i="7"/>
  <c r="Y53" i="7"/>
  <c r="B54" i="7"/>
  <c r="L54" i="7"/>
  <c r="V56" i="7"/>
  <c r="F58" i="7"/>
  <c r="P58" i="7"/>
  <c r="Z58" i="1" s="1"/>
  <c r="C59" i="7"/>
  <c r="U59" i="1" s="1"/>
  <c r="O61" i="7"/>
  <c r="Y61" i="7"/>
  <c r="B62" i="7"/>
  <c r="L62" i="7"/>
  <c r="V64" i="7"/>
  <c r="K65" i="7"/>
  <c r="AK65" i="7"/>
  <c r="F66" i="7"/>
  <c r="P66" i="7"/>
  <c r="Z66" i="1" s="1"/>
  <c r="AX72" i="7"/>
  <c r="AS68" i="7"/>
  <c r="AI68" i="7"/>
  <c r="T67" i="7"/>
  <c r="V68" i="7"/>
  <c r="R67" i="7"/>
  <c r="V70" i="7"/>
  <c r="AS70" i="7"/>
  <c r="AI70" i="7"/>
  <c r="AJ70" i="7"/>
  <c r="Y70" i="7"/>
  <c r="L70" i="7"/>
  <c r="AR70" i="7"/>
  <c r="S69" i="7"/>
  <c r="R69" i="7"/>
  <c r="AK70" i="7"/>
  <c r="AZ70" i="7"/>
  <c r="AR72" i="7"/>
  <c r="S71" i="7"/>
  <c r="AK72" i="7"/>
  <c r="K72" i="7"/>
  <c r="AB72" i="7"/>
  <c r="Q72" i="7" s="1"/>
  <c r="O72" i="7"/>
  <c r="C72" i="7"/>
  <c r="U72" i="1" s="1"/>
  <c r="AJ72" i="7"/>
  <c r="Y72" i="7"/>
  <c r="AI72" i="7"/>
  <c r="V72" i="7"/>
  <c r="L72" i="7"/>
  <c r="C73" i="7"/>
  <c r="U73" i="1" s="1"/>
  <c r="P72" i="7"/>
  <c r="Z72" i="1" s="1"/>
  <c r="F72" i="7"/>
  <c r="AR73" i="7"/>
  <c r="S72" i="7"/>
  <c r="AK73" i="7"/>
  <c r="M72" i="7"/>
  <c r="AJ73" i="7"/>
  <c r="Y73" i="7"/>
  <c r="L73" i="7"/>
  <c r="AX78" i="7"/>
  <c r="AZ77" i="7"/>
  <c r="AV77" i="7"/>
  <c r="V73" i="7"/>
  <c r="AS73" i="7"/>
  <c r="Y74" i="7"/>
  <c r="B75" i="7"/>
  <c r="AX77" i="7"/>
  <c r="C81" i="7"/>
  <c r="U81" i="1" s="1"/>
  <c r="P80" i="7"/>
  <c r="Z80" i="1" s="1"/>
  <c r="F80" i="7"/>
  <c r="L81" i="7"/>
  <c r="B81" i="7"/>
  <c r="AS81" i="7"/>
  <c r="AI81" i="7"/>
  <c r="AR81" i="7"/>
  <c r="S80" i="7"/>
  <c r="AK81" i="7"/>
  <c r="T80" i="7"/>
  <c r="O81" i="7"/>
  <c r="K81" i="7"/>
  <c r="AJ81" i="7"/>
  <c r="AX96" i="7"/>
  <c r="V59" i="7"/>
  <c r="AY66" i="7"/>
  <c r="AX69" i="7"/>
  <c r="B65" i="7"/>
  <c r="L65" i="7"/>
  <c r="L67" i="7"/>
  <c r="B67" i="7"/>
  <c r="AS67" i="7"/>
  <c r="AI67" i="7"/>
  <c r="AW71" i="7"/>
  <c r="AR67" i="7"/>
  <c r="AJ74" i="7"/>
  <c r="AB74" i="7"/>
  <c r="Q74" i="7" s="1"/>
  <c r="M73" i="7"/>
  <c r="C74" i="7"/>
  <c r="U74" i="1" s="1"/>
  <c r="P73" i="7"/>
  <c r="Z73" i="1" s="1"/>
  <c r="F73" i="7"/>
  <c r="AR74" i="7"/>
  <c r="O74" i="7"/>
  <c r="B74" i="7"/>
  <c r="AX79" i="7"/>
  <c r="AZ78" i="7"/>
  <c r="Y75" i="7"/>
  <c r="O75" i="7"/>
  <c r="R74" i="7"/>
  <c r="AJ75" i="7"/>
  <c r="AB75" i="7"/>
  <c r="Q75" i="7" s="1"/>
  <c r="M74" i="7"/>
  <c r="AS75" i="7"/>
  <c r="S74" i="7"/>
  <c r="F74" i="7"/>
  <c r="P74" i="7"/>
  <c r="Z74" i="1" s="1"/>
  <c r="C75" i="7"/>
  <c r="U75" i="1" s="1"/>
  <c r="AY96" i="7"/>
  <c r="AW95" i="7"/>
  <c r="AV98" i="7"/>
  <c r="AX99" i="7"/>
  <c r="AZ98" i="7"/>
  <c r="AZ94" i="7"/>
  <c r="S47" i="7"/>
  <c r="T52" i="7"/>
  <c r="AI53" i="7"/>
  <c r="V54" i="7"/>
  <c r="S55" i="7"/>
  <c r="R58" i="7"/>
  <c r="O59" i="7"/>
  <c r="Y59" i="7"/>
  <c r="T60" i="7"/>
  <c r="AI61" i="7"/>
  <c r="V62" i="7"/>
  <c r="S63" i="7"/>
  <c r="F64" i="7"/>
  <c r="P64" i="7"/>
  <c r="Z64" i="1" s="1"/>
  <c r="C65" i="7"/>
  <c r="U65" i="1" s="1"/>
  <c r="AW65" i="7"/>
  <c r="R66" i="7"/>
  <c r="K67" i="7"/>
  <c r="AZ72" i="7"/>
  <c r="AX73" i="7"/>
  <c r="AV72" i="7"/>
  <c r="K68" i="7"/>
  <c r="AZ73" i="7"/>
  <c r="AX74" i="7"/>
  <c r="AV73" i="7"/>
  <c r="AX75" i="7"/>
  <c r="K70" i="7"/>
  <c r="M71" i="7"/>
  <c r="AW72" i="7"/>
  <c r="AW78" i="7"/>
  <c r="AW77" i="7"/>
  <c r="AY78" i="7"/>
  <c r="AW76" i="7"/>
  <c r="K74" i="7"/>
  <c r="AY80" i="7"/>
  <c r="AW79" i="7"/>
  <c r="V75" i="7"/>
  <c r="AR75" i="7"/>
  <c r="L84" i="7"/>
  <c r="B84" i="7"/>
  <c r="AK84" i="7"/>
  <c r="K84" i="7"/>
  <c r="AR84" i="7"/>
  <c r="S83" i="7"/>
  <c r="Y84" i="7"/>
  <c r="O84" i="7"/>
  <c r="R83" i="7"/>
  <c r="AB84" i="7"/>
  <c r="Q84" i="7" s="1"/>
  <c r="F83" i="7"/>
  <c r="V84" i="7"/>
  <c r="C84" i="7"/>
  <c r="U84" i="1" s="1"/>
  <c r="P83" i="7"/>
  <c r="Z83" i="1" s="1"/>
  <c r="AS85" i="7"/>
  <c r="AI85" i="7"/>
  <c r="T84" i="7"/>
  <c r="AR85" i="7"/>
  <c r="S84" i="7"/>
  <c r="C85" i="7"/>
  <c r="U85" i="1" s="1"/>
  <c r="P84" i="7"/>
  <c r="Z84" i="1" s="1"/>
  <c r="F84" i="7"/>
  <c r="L85" i="7"/>
  <c r="B85" i="7"/>
  <c r="O85" i="7"/>
  <c r="Y85" i="7"/>
  <c r="V85" i="7"/>
  <c r="K85" i="7"/>
  <c r="AI84" i="7"/>
  <c r="AX91" i="7"/>
  <c r="AZ88" i="7"/>
  <c r="AX94" i="7"/>
  <c r="AV90" i="7"/>
  <c r="AS96" i="7"/>
  <c r="AI96" i="7"/>
  <c r="L96" i="7"/>
  <c r="B96" i="7"/>
  <c r="R95" i="7"/>
  <c r="AB96" i="7"/>
  <c r="Q96" i="7" s="1"/>
  <c r="O96" i="7"/>
  <c r="K96" i="7"/>
  <c r="M95" i="7"/>
  <c r="AR96" i="7"/>
  <c r="Y96" i="7"/>
  <c r="AJ96" i="7"/>
  <c r="S95" i="7"/>
  <c r="F95" i="7"/>
  <c r="V96" i="7"/>
  <c r="C96" i="7"/>
  <c r="U96" i="1" s="1"/>
  <c r="T95" i="7"/>
  <c r="P95" i="7"/>
  <c r="Z95" i="1" s="1"/>
  <c r="V65" i="7"/>
  <c r="S66" i="7"/>
  <c r="V67" i="7"/>
  <c r="AW73" i="7"/>
  <c r="AY74" i="7"/>
  <c r="AY72" i="7"/>
  <c r="L74" i="7"/>
  <c r="K75" i="7"/>
  <c r="AZ80" i="7"/>
  <c r="AX87" i="7"/>
  <c r="AZ86" i="7"/>
  <c r="AW93" i="7"/>
  <c r="AY94" i="7"/>
  <c r="AK69" i="7"/>
  <c r="AY75" i="7"/>
  <c r="AW74" i="7"/>
  <c r="AV76" i="7"/>
  <c r="F76" i="7"/>
  <c r="O77" i="7"/>
  <c r="F79" i="7"/>
  <c r="AV84" i="7"/>
  <c r="AX89" i="7"/>
  <c r="Y88" i="7"/>
  <c r="O88" i="7"/>
  <c r="R87" i="7"/>
  <c r="AI88" i="7"/>
  <c r="C88" i="7"/>
  <c r="U88" i="1" s="1"/>
  <c r="AS88" i="7"/>
  <c r="V88" i="7"/>
  <c r="B88" i="7"/>
  <c r="T87" i="7"/>
  <c r="P87" i="7"/>
  <c r="Z87" i="1" s="1"/>
  <c r="AY99" i="7"/>
  <c r="AW98" i="7"/>
  <c r="AW97" i="7"/>
  <c r="AY98" i="7"/>
  <c r="AS77" i="7"/>
  <c r="AI77" i="7"/>
  <c r="T76" i="7"/>
  <c r="AR77" i="7"/>
  <c r="S76" i="7"/>
  <c r="L77" i="7"/>
  <c r="B77" i="7"/>
  <c r="AX83" i="7"/>
  <c r="AR80" i="7"/>
  <c r="S79" i="7"/>
  <c r="Y80" i="7"/>
  <c r="O80" i="7"/>
  <c r="R79" i="7"/>
  <c r="AK80" i="7"/>
  <c r="K80" i="7"/>
  <c r="B80" i="7"/>
  <c r="AX86" i="7"/>
  <c r="AZ85" i="7"/>
  <c r="AV85" i="7"/>
  <c r="AY89" i="7"/>
  <c r="AJ88" i="7"/>
  <c r="AW100" i="7"/>
  <c r="AY101" i="7"/>
  <c r="AW96" i="7"/>
  <c r="AJ101" i="7"/>
  <c r="AB101" i="7"/>
  <c r="Q101" i="7" s="1"/>
  <c r="M100" i="7"/>
  <c r="AS101" i="7"/>
  <c r="AI101" i="7"/>
  <c r="T100" i="7"/>
  <c r="C101" i="7"/>
  <c r="U101" i="1" s="1"/>
  <c r="P100" i="7"/>
  <c r="Z100" i="1" s="1"/>
  <c r="F100" i="7"/>
  <c r="AR101" i="7"/>
  <c r="O101" i="7"/>
  <c r="B101" i="7"/>
  <c r="Y101" i="7"/>
  <c r="K101" i="7"/>
  <c r="AK101" i="7"/>
  <c r="V101" i="7"/>
  <c r="L101" i="7"/>
  <c r="S100" i="7"/>
  <c r="R100" i="7"/>
  <c r="V69" i="7"/>
  <c r="L76" i="7"/>
  <c r="B76" i="7"/>
  <c r="AK76" i="7"/>
  <c r="K76" i="7"/>
  <c r="Y76" i="7"/>
  <c r="O76" i="7"/>
  <c r="R75" i="7"/>
  <c r="T75" i="7"/>
  <c r="M76" i="7"/>
  <c r="M79" i="7"/>
  <c r="AI80" i="7"/>
  <c r="AY88" i="7"/>
  <c r="AV89" i="7"/>
  <c r="AX90" i="7"/>
  <c r="AX88" i="7"/>
  <c r="AY91" i="7"/>
  <c r="AW90" i="7"/>
  <c r="AY93" i="7"/>
  <c r="AV97" i="7"/>
  <c r="V71" i="7"/>
  <c r="T77" i="7"/>
  <c r="AI78" i="7"/>
  <c r="AS78" i="7"/>
  <c r="V79" i="7"/>
  <c r="F81" i="7"/>
  <c r="P81" i="7"/>
  <c r="Z81" i="1" s="1"/>
  <c r="C82" i="7"/>
  <c r="U82" i="1" s="1"/>
  <c r="M82" i="7"/>
  <c r="AB83" i="7"/>
  <c r="Q83" i="7" s="1"/>
  <c r="AJ83" i="7"/>
  <c r="AJ87" i="7"/>
  <c r="AB87" i="7"/>
  <c r="Q87" i="7" s="1"/>
  <c r="O87" i="7"/>
  <c r="AI87" i="7"/>
  <c r="AZ92" i="7"/>
  <c r="L89" i="7"/>
  <c r="B89" i="7"/>
  <c r="AS89" i="7"/>
  <c r="R88" i="7"/>
  <c r="AW88" i="7"/>
  <c r="V89" i="7"/>
  <c r="AR89" i="7"/>
  <c r="AB93" i="7"/>
  <c r="Q93" i="7" s="1"/>
  <c r="AW106" i="7"/>
  <c r="AY107" i="7"/>
  <c r="V82" i="7"/>
  <c r="AZ84" i="7"/>
  <c r="AX95" i="7"/>
  <c r="AZ95" i="7"/>
  <c r="AX98" i="7"/>
  <c r="AZ97" i="7"/>
  <c r="O93" i="7"/>
  <c r="AV101" i="7"/>
  <c r="AZ102" i="7"/>
  <c r="T81" i="7"/>
  <c r="AI82" i="7"/>
  <c r="AS82" i="7"/>
  <c r="V83" i="7"/>
  <c r="AR93" i="7"/>
  <c r="S92" i="7"/>
  <c r="C93" i="7"/>
  <c r="U93" i="1" s="1"/>
  <c r="P92" i="7"/>
  <c r="Z92" i="1" s="1"/>
  <c r="F92" i="7"/>
  <c r="L93" i="7"/>
  <c r="B93" i="7"/>
  <c r="AW92" i="7"/>
  <c r="AI93" i="7"/>
  <c r="AX93" i="7"/>
  <c r="AV95" i="7"/>
  <c r="K71" i="7"/>
  <c r="V78" i="7"/>
  <c r="K79" i="7"/>
  <c r="M81" i="7"/>
  <c r="R82" i="7"/>
  <c r="AB82" i="7"/>
  <c r="Q82" i="7" s="1"/>
  <c r="O83" i="7"/>
  <c r="Y83" i="7"/>
  <c r="V86" i="7"/>
  <c r="L87" i="7"/>
  <c r="AZ93" i="7"/>
  <c r="AV93" i="7"/>
  <c r="AS90" i="7"/>
  <c r="AI90" i="7"/>
  <c r="T89" i="7"/>
  <c r="V90" i="7"/>
  <c r="R89" i="7"/>
  <c r="O90" i="7"/>
  <c r="AB90" i="7"/>
  <c r="Q90" i="7" s="1"/>
  <c r="AZ91" i="7"/>
  <c r="C94" i="7"/>
  <c r="U94" i="1" s="1"/>
  <c r="P93" i="7"/>
  <c r="Z93" i="1" s="1"/>
  <c r="F93" i="7"/>
  <c r="AJ94" i="7"/>
  <c r="AB94" i="7"/>
  <c r="Q94" i="7" s="1"/>
  <c r="M93" i="7"/>
  <c r="AS94" i="7"/>
  <c r="AI94" i="7"/>
  <c r="T93" i="7"/>
  <c r="V93" i="7"/>
  <c r="AJ93" i="7"/>
  <c r="C100" i="7"/>
  <c r="U100" i="1" s="1"/>
  <c r="P99" i="7"/>
  <c r="Z99" i="1" s="1"/>
  <c r="F99" i="7"/>
  <c r="L100" i="7"/>
  <c r="B100" i="7"/>
  <c r="AR100" i="7"/>
  <c r="S99" i="7"/>
  <c r="R99" i="7"/>
  <c r="AS100" i="7"/>
  <c r="O100" i="7"/>
  <c r="K100" i="7"/>
  <c r="M99" i="7"/>
  <c r="AK100" i="7"/>
  <c r="Y100" i="7"/>
  <c r="AW99" i="7"/>
  <c r="AY105" i="7"/>
  <c r="AW103" i="7"/>
  <c r="AW105" i="7"/>
  <c r="AY104" i="7"/>
  <c r="AY106" i="7"/>
  <c r="AW104" i="7"/>
  <c r="L109" i="7"/>
  <c r="B109" i="7"/>
  <c r="AK109" i="7"/>
  <c r="K109" i="7"/>
  <c r="AJ109" i="7"/>
  <c r="AB109" i="7"/>
  <c r="Q109" i="7" s="1"/>
  <c r="M108" i="7"/>
  <c r="AS109" i="7"/>
  <c r="AI109" i="7"/>
  <c r="T108" i="7"/>
  <c r="Y109" i="7"/>
  <c r="O109" i="7"/>
  <c r="R108" i="7"/>
  <c r="C109" i="7"/>
  <c r="U109" i="1" s="1"/>
  <c r="P108" i="7"/>
  <c r="Z108" i="1" s="1"/>
  <c r="F108" i="7"/>
  <c r="V109" i="7"/>
  <c r="S108" i="7"/>
  <c r="AY102" i="7"/>
  <c r="AW101" i="7"/>
  <c r="AX103" i="7"/>
  <c r="AV102" i="7"/>
  <c r="AX100" i="7"/>
  <c r="AX97" i="7"/>
  <c r="AV96" i="7"/>
  <c r="V95" i="7"/>
  <c r="F98" i="7"/>
  <c r="R98" i="7"/>
  <c r="AJ107" i="7"/>
  <c r="AB107" i="7"/>
  <c r="Q107" i="7" s="1"/>
  <c r="M106" i="7"/>
  <c r="AS107" i="7"/>
  <c r="AI107" i="7"/>
  <c r="T106" i="7"/>
  <c r="AR107" i="7"/>
  <c r="S106" i="7"/>
  <c r="Y107" i="7"/>
  <c r="O107" i="7"/>
  <c r="R106" i="7"/>
  <c r="C107" i="7"/>
  <c r="U107" i="1" s="1"/>
  <c r="P106" i="7"/>
  <c r="Z106" i="1" s="1"/>
  <c r="F106" i="7"/>
  <c r="AK107" i="7"/>
  <c r="K107" i="7"/>
  <c r="L107" i="7"/>
  <c r="AZ99" i="7"/>
  <c r="AZ96" i="7"/>
  <c r="AR99" i="7"/>
  <c r="S98" i="7"/>
  <c r="Y99" i="7"/>
  <c r="O99" i="7"/>
  <c r="AK99" i="7"/>
  <c r="K99" i="7"/>
  <c r="T98" i="7"/>
  <c r="AB99" i="7"/>
  <c r="Q99" i="7" s="1"/>
  <c r="AX105" i="7"/>
  <c r="AZ104" i="7"/>
  <c r="AV104" i="7"/>
  <c r="AY108" i="7"/>
  <c r="AW107" i="7"/>
  <c r="V91" i="7"/>
  <c r="AB95" i="7"/>
  <c r="Q95" i="7" s="1"/>
  <c r="AV100" i="7"/>
  <c r="AZ100" i="7"/>
  <c r="AX102" i="7"/>
  <c r="AY103" i="7"/>
  <c r="M98" i="7"/>
  <c r="C99" i="7"/>
  <c r="U99" i="1" s="1"/>
  <c r="AZ105" i="7"/>
  <c r="AX106" i="7"/>
  <c r="AW102" i="7"/>
  <c r="AV106" i="7"/>
  <c r="AV108" i="7"/>
  <c r="AZ106" i="7"/>
  <c r="AZ108" i="7"/>
  <c r="T96" i="7"/>
  <c r="AI97" i="7"/>
  <c r="AS97" i="7"/>
  <c r="J98" i="7" s="1"/>
  <c r="V98" i="1" s="1"/>
  <c r="V98" i="7"/>
  <c r="M101" i="7"/>
  <c r="R102" i="7"/>
  <c r="AB102" i="7"/>
  <c r="Q102" i="7" s="1"/>
  <c r="AJ102" i="7"/>
  <c r="O103" i="7"/>
  <c r="Y103" i="7"/>
  <c r="B104" i="7"/>
  <c r="L104" i="7"/>
  <c r="AI105" i="7"/>
  <c r="AS105" i="7"/>
  <c r="V106" i="7"/>
  <c r="S107" i="7"/>
  <c r="AR108" i="7"/>
  <c r="M109" i="7"/>
  <c r="X113" i="7" s="1"/>
  <c r="T102" i="7"/>
  <c r="AI103" i="7"/>
  <c r="AS103" i="7"/>
  <c r="V104" i="7"/>
  <c r="AX104" i="7"/>
  <c r="M107" i="7"/>
  <c r="AB108" i="7"/>
  <c r="Q108" i="7" s="1"/>
  <c r="AJ108" i="7"/>
  <c r="AY109" i="7"/>
  <c r="V102" i="7"/>
  <c r="K103" i="7"/>
  <c r="S103" i="7"/>
  <c r="AK103" i="7"/>
  <c r="AR104" i="7"/>
  <c r="B108" i="7"/>
  <c r="L108" i="7"/>
  <c r="V97" i="7"/>
  <c r="K98" i="7"/>
  <c r="R101" i="7"/>
  <c r="O102" i="7"/>
  <c r="Y102" i="7"/>
  <c r="B103" i="7"/>
  <c r="L103" i="7"/>
  <c r="T103" i="7"/>
  <c r="AI104" i="7"/>
  <c r="AS104" i="7"/>
  <c r="V105" i="7"/>
  <c r="K106" i="7"/>
  <c r="F107" i="7"/>
  <c r="P107" i="7"/>
  <c r="Z107" i="1" s="1"/>
  <c r="AZ107" i="7"/>
  <c r="C108" i="7"/>
  <c r="U108" i="1" s="1"/>
  <c r="AB104" i="7"/>
  <c r="Q104" i="7" s="1"/>
  <c r="AJ104" i="7"/>
  <c r="V108" i="7"/>
  <c r="V103" i="7"/>
  <c r="K104" i="7"/>
  <c r="R107" i="7"/>
  <c r="O108" i="7"/>
  <c r="Y108" i="7"/>
  <c r="AX60" i="6"/>
  <c r="AY53" i="6"/>
  <c r="AZ71" i="6"/>
  <c r="AW74" i="6"/>
  <c r="AW76" i="6"/>
  <c r="AW32" i="6"/>
  <c r="AV56" i="6"/>
  <c r="AW54" i="6"/>
  <c r="AW33" i="6"/>
  <c r="AZ45" i="6"/>
  <c r="AX56" i="6"/>
  <c r="AZ47" i="6"/>
  <c r="AV88" i="6"/>
  <c r="AZ53" i="6"/>
  <c r="AW59" i="6"/>
  <c r="AW46" i="6"/>
  <c r="AV86" i="6"/>
  <c r="AX94" i="6"/>
  <c r="AW86" i="6"/>
  <c r="AY94" i="6"/>
  <c r="AX62" i="6"/>
  <c r="AZ88" i="6"/>
  <c r="AW95" i="6"/>
  <c r="AW38" i="6"/>
  <c r="AY62" i="6"/>
  <c r="AZ63" i="6"/>
  <c r="AV58" i="6"/>
  <c r="AY103" i="6"/>
  <c r="AX36" i="6"/>
  <c r="AX42" i="6"/>
  <c r="AX93" i="6"/>
  <c r="AW35" i="6"/>
  <c r="AZ37" i="6"/>
  <c r="AZ35" i="6"/>
  <c r="AW42" i="6"/>
  <c r="AV89" i="6"/>
  <c r="AY102" i="6"/>
  <c r="O42" i="6"/>
  <c r="D69" i="6"/>
  <c r="V82" i="6"/>
  <c r="AK82" i="6"/>
  <c r="AJ82" i="6"/>
  <c r="D82" i="6"/>
  <c r="B82" i="6"/>
  <c r="P81" i="6"/>
  <c r="Q81" i="1" s="1"/>
  <c r="AW37" i="6"/>
  <c r="M35" i="6"/>
  <c r="AI37" i="6"/>
  <c r="D38" i="6"/>
  <c r="F39" i="6"/>
  <c r="K41" i="6"/>
  <c r="AI41" i="6"/>
  <c r="S42" i="6"/>
  <c r="R43" i="6"/>
  <c r="AJ43" i="6"/>
  <c r="T44" i="6"/>
  <c r="K45" i="6"/>
  <c r="AI45" i="6"/>
  <c r="B46" i="6"/>
  <c r="R46" i="6"/>
  <c r="E47" i="6"/>
  <c r="AB47" i="6"/>
  <c r="Q47" i="6" s="1"/>
  <c r="P48" i="6"/>
  <c r="Q48" i="1" s="1"/>
  <c r="F50" i="6"/>
  <c r="V51" i="6"/>
  <c r="T52" i="6"/>
  <c r="AV57" i="6"/>
  <c r="AB53" i="6"/>
  <c r="Q53" i="6" s="1"/>
  <c r="F56" i="6"/>
  <c r="C57" i="6"/>
  <c r="L57" i="1" s="1"/>
  <c r="T57" i="6"/>
  <c r="F58" i="6"/>
  <c r="V58" i="6"/>
  <c r="D60" i="6"/>
  <c r="AB60" i="6"/>
  <c r="Q60" i="6" s="1"/>
  <c r="D61" i="6"/>
  <c r="AB61" i="6"/>
  <c r="Q61" i="6" s="1"/>
  <c r="R65" i="6"/>
  <c r="R66" i="6"/>
  <c r="M74" i="6"/>
  <c r="T35" i="6"/>
  <c r="C36" i="6"/>
  <c r="L36" i="1" s="1"/>
  <c r="AW41" i="6"/>
  <c r="K37" i="6"/>
  <c r="O41" i="6"/>
  <c r="AJ41" i="6"/>
  <c r="C42" i="6"/>
  <c r="L42" i="1" s="1"/>
  <c r="AK43" i="6"/>
  <c r="C46" i="6"/>
  <c r="L46" i="1" s="1"/>
  <c r="T46" i="6"/>
  <c r="AV52" i="6"/>
  <c r="V48" i="6"/>
  <c r="D49" i="6"/>
  <c r="AW55" i="6"/>
  <c r="K52" i="6"/>
  <c r="AW57" i="6"/>
  <c r="AZ59" i="6"/>
  <c r="D57" i="6"/>
  <c r="AB58" i="6"/>
  <c r="Q58" i="6" s="1"/>
  <c r="O59" i="6"/>
  <c r="E61" i="6"/>
  <c r="AZ61" i="6"/>
  <c r="B67" i="6"/>
  <c r="P68" i="6"/>
  <c r="Q68" i="1" s="1"/>
  <c r="AJ73" i="6"/>
  <c r="T74" i="6"/>
  <c r="B75" i="6"/>
  <c r="AI75" i="6"/>
  <c r="AV99" i="6"/>
  <c r="K69" i="6"/>
  <c r="AJ69" i="6"/>
  <c r="M68" i="6"/>
  <c r="AV20" i="6"/>
  <c r="AY33" i="6"/>
  <c r="AY37" i="6"/>
  <c r="F34" i="6"/>
  <c r="D36" i="6"/>
  <c r="M39" i="6"/>
  <c r="B40" i="6"/>
  <c r="R41" i="6"/>
  <c r="AK41" i="6"/>
  <c r="Y43" i="6"/>
  <c r="P45" i="6"/>
  <c r="Q45" i="1" s="1"/>
  <c r="AK45" i="6"/>
  <c r="F46" i="6"/>
  <c r="K47" i="6"/>
  <c r="Y48" i="6"/>
  <c r="K50" i="6"/>
  <c r="E51" i="6"/>
  <c r="L52" i="6"/>
  <c r="AB52" i="6"/>
  <c r="Q52" i="6" s="1"/>
  <c r="V57" i="6"/>
  <c r="K58" i="6"/>
  <c r="P59" i="6"/>
  <c r="Q59" i="1" s="1"/>
  <c r="L60" i="6"/>
  <c r="F61" i="6"/>
  <c r="D62" i="6"/>
  <c r="V68" i="6"/>
  <c r="D68" i="6"/>
  <c r="AI68" i="6"/>
  <c r="AW72" i="6"/>
  <c r="T68" i="6"/>
  <c r="AB69" i="6"/>
  <c r="Q69" i="6" s="1"/>
  <c r="E75" i="6"/>
  <c r="AJ75" i="6"/>
  <c r="S83" i="6"/>
  <c r="V84" i="6"/>
  <c r="D84" i="6"/>
  <c r="C84" i="6"/>
  <c r="L84" i="1" s="1"/>
  <c r="P83" i="6"/>
  <c r="Q83" i="1" s="1"/>
  <c r="B84" i="6"/>
  <c r="AW34" i="6"/>
  <c r="AY36" i="6"/>
  <c r="AV45" i="6"/>
  <c r="Y41" i="6"/>
  <c r="K42" i="6"/>
  <c r="V42" i="6"/>
  <c r="AX50" i="6"/>
  <c r="L47" i="6"/>
  <c r="AV63" i="6"/>
  <c r="AJ60" i="6"/>
  <c r="E62" i="6"/>
  <c r="B66" i="6"/>
  <c r="V66" i="6"/>
  <c r="AK69" i="6"/>
  <c r="R72" i="6"/>
  <c r="D73" i="6"/>
  <c r="P72" i="6"/>
  <c r="Q72" i="1" s="1"/>
  <c r="V73" i="6"/>
  <c r="C73" i="6"/>
  <c r="L73" i="1" s="1"/>
  <c r="M72" i="6"/>
  <c r="O73" i="6"/>
  <c r="E106" i="6"/>
  <c r="D106" i="6"/>
  <c r="M33" i="6"/>
  <c r="P34" i="6"/>
  <c r="Q34" i="1" s="1"/>
  <c r="AV40" i="6"/>
  <c r="O36" i="6"/>
  <c r="Y37" i="6"/>
  <c r="M40" i="6"/>
  <c r="AB41" i="6"/>
  <c r="Q41" i="6" s="1"/>
  <c r="L42" i="6"/>
  <c r="Y42" i="6"/>
  <c r="AX48" i="6"/>
  <c r="M46" i="6"/>
  <c r="O47" i="6"/>
  <c r="AW56" i="6"/>
  <c r="AX54" i="6"/>
  <c r="P56" i="6"/>
  <c r="Q56" i="1" s="1"/>
  <c r="M57" i="6"/>
  <c r="AK57" i="6"/>
  <c r="AK60" i="6"/>
  <c r="O61" i="6"/>
  <c r="AK61" i="6"/>
  <c r="AB67" i="6"/>
  <c r="Q67" i="6" s="1"/>
  <c r="E67" i="6"/>
  <c r="O67" i="6"/>
  <c r="S66" i="6"/>
  <c r="L67" i="6"/>
  <c r="AJ67" i="6"/>
  <c r="C68" i="6"/>
  <c r="L68" i="1" s="1"/>
  <c r="E73" i="6"/>
  <c r="L84" i="6"/>
  <c r="T87" i="6"/>
  <c r="S87" i="6"/>
  <c r="AB88" i="6"/>
  <c r="Q88" i="6" s="1"/>
  <c r="AK88" i="6"/>
  <c r="L88" i="6"/>
  <c r="M87" i="6"/>
  <c r="AJ88" i="6"/>
  <c r="K88" i="6"/>
  <c r="AI88" i="6"/>
  <c r="AW98" i="6"/>
  <c r="AY99" i="6"/>
  <c r="AJ98" i="6"/>
  <c r="E98" i="6"/>
  <c r="D98" i="6"/>
  <c r="R97" i="6"/>
  <c r="AB98" i="6"/>
  <c r="Q98" i="6" s="1"/>
  <c r="Y98" i="6"/>
  <c r="M97" i="6"/>
  <c r="O103" i="6"/>
  <c r="AK103" i="6"/>
  <c r="T102" i="6"/>
  <c r="E103" i="6"/>
  <c r="S102" i="6"/>
  <c r="R102" i="6"/>
  <c r="Y103" i="6"/>
  <c r="M102" i="6"/>
  <c r="AY34" i="6"/>
  <c r="T33" i="6"/>
  <c r="AY41" i="6"/>
  <c r="S36" i="6"/>
  <c r="C37" i="6"/>
  <c r="L37" i="1" s="1"/>
  <c r="AB37" i="6"/>
  <c r="Q37" i="6" s="1"/>
  <c r="AY38" i="6"/>
  <c r="M42" i="6"/>
  <c r="AY52" i="6"/>
  <c r="AI47" i="6"/>
  <c r="AK50" i="6"/>
  <c r="M51" i="6"/>
  <c r="B52" i="6"/>
  <c r="P52" i="6"/>
  <c r="Q52" i="1" s="1"/>
  <c r="K53" i="6"/>
  <c r="AI53" i="6"/>
  <c r="S54" i="6"/>
  <c r="B55" i="6"/>
  <c r="AV61" i="6"/>
  <c r="R58" i="6"/>
  <c r="R60" i="6"/>
  <c r="P61" i="6"/>
  <c r="Q61" i="1" s="1"/>
  <c r="AB63" i="6"/>
  <c r="Q63" i="6" s="1"/>
  <c r="C63" i="6"/>
  <c r="L63" i="1" s="1"/>
  <c r="AK63" i="6"/>
  <c r="F65" i="6"/>
  <c r="K66" i="6"/>
  <c r="P67" i="6"/>
  <c r="Q67" i="1" s="1"/>
  <c r="AK67" i="6"/>
  <c r="E68" i="6"/>
  <c r="O79" i="6"/>
  <c r="R78" i="6"/>
  <c r="E79" i="6"/>
  <c r="Y79" i="6"/>
  <c r="AI100" i="6"/>
  <c r="B100" i="6"/>
  <c r="T99" i="6"/>
  <c r="S99" i="6"/>
  <c r="L100" i="6"/>
  <c r="AV21" i="6"/>
  <c r="AV35" i="6"/>
  <c r="AI34" i="6"/>
  <c r="AY35" i="6"/>
  <c r="E37" i="6"/>
  <c r="S40" i="6"/>
  <c r="E41" i="6"/>
  <c r="AV46" i="6"/>
  <c r="AK42" i="6"/>
  <c r="AY43" i="6"/>
  <c r="O46" i="6"/>
  <c r="B47" i="6"/>
  <c r="AJ47" i="6"/>
  <c r="AV49" i="6"/>
  <c r="B60" i="6"/>
  <c r="Y66" i="6"/>
  <c r="L66" i="6"/>
  <c r="M65" i="6"/>
  <c r="AK66" i="6"/>
  <c r="AJ66" i="6"/>
  <c r="F68" i="6"/>
  <c r="L75" i="6"/>
  <c r="S74" i="6"/>
  <c r="K75" i="6"/>
  <c r="R74" i="6"/>
  <c r="AB75" i="6"/>
  <c r="Q75" i="6" s="1"/>
  <c r="AK75" i="6"/>
  <c r="Y75" i="6"/>
  <c r="AB90" i="6"/>
  <c r="Q90" i="6" s="1"/>
  <c r="AX101" i="6"/>
  <c r="V101" i="6"/>
  <c r="C71" i="6"/>
  <c r="L71" i="1" s="1"/>
  <c r="R71" i="6"/>
  <c r="AK71" i="6"/>
  <c r="K72" i="6"/>
  <c r="AZ77" i="6"/>
  <c r="O78" i="6"/>
  <c r="O81" i="6"/>
  <c r="T82" i="6"/>
  <c r="K83" i="6"/>
  <c r="R86" i="6"/>
  <c r="L87" i="6"/>
  <c r="M89" i="6"/>
  <c r="K90" i="6"/>
  <c r="K91" i="6"/>
  <c r="AY97" i="6"/>
  <c r="P92" i="6"/>
  <c r="Q92" i="1" s="1"/>
  <c r="E94" i="6"/>
  <c r="Y95" i="6"/>
  <c r="AW102" i="6"/>
  <c r="L99" i="6"/>
  <c r="AK99" i="6"/>
  <c r="AJ102" i="6"/>
  <c r="AZ72" i="6"/>
  <c r="F71" i="6"/>
  <c r="S71" i="6"/>
  <c r="L72" i="6"/>
  <c r="R73" i="6"/>
  <c r="AX73" i="6"/>
  <c r="O74" i="6"/>
  <c r="M76" i="6"/>
  <c r="R80" i="6"/>
  <c r="O83" i="6"/>
  <c r="P84" i="6"/>
  <c r="Q84" i="1" s="1"/>
  <c r="B85" i="6"/>
  <c r="AB85" i="6"/>
  <c r="Q85" i="6" s="1"/>
  <c r="AV91" i="6"/>
  <c r="M90" i="6"/>
  <c r="AJ90" i="6"/>
  <c r="O91" i="6"/>
  <c r="B92" i="6"/>
  <c r="T92" i="6"/>
  <c r="K93" i="6"/>
  <c r="AI93" i="6"/>
  <c r="F94" i="6"/>
  <c r="K95" i="6"/>
  <c r="C96" i="6"/>
  <c r="L96" i="1" s="1"/>
  <c r="O99" i="6"/>
  <c r="AX105" i="6"/>
  <c r="AV104" i="6"/>
  <c r="P100" i="6"/>
  <c r="Q100" i="1" s="1"/>
  <c r="AZ105" i="6"/>
  <c r="AX106" i="6"/>
  <c r="B104" i="6"/>
  <c r="AV108" i="6"/>
  <c r="T71" i="6"/>
  <c r="AZ76" i="6"/>
  <c r="Y78" i="6"/>
  <c r="Y81" i="6"/>
  <c r="V89" i="6"/>
  <c r="AK90" i="6"/>
  <c r="P91" i="6"/>
  <c r="Q91" i="1" s="1"/>
  <c r="AI91" i="6"/>
  <c r="C92" i="6"/>
  <c r="L92" i="1" s="1"/>
  <c r="L95" i="6"/>
  <c r="AX102" i="6"/>
  <c r="T100" i="6"/>
  <c r="AI101" i="6"/>
  <c r="AV109" i="6"/>
  <c r="AY77" i="6"/>
  <c r="AI72" i="6"/>
  <c r="AX81" i="6"/>
  <c r="T76" i="6"/>
  <c r="D77" i="6"/>
  <c r="AI78" i="6"/>
  <c r="AJ83" i="6"/>
  <c r="F86" i="6"/>
  <c r="B87" i="6"/>
  <c r="O87" i="6"/>
  <c r="AK87" i="6"/>
  <c r="P90" i="6"/>
  <c r="Q90" i="1" s="1"/>
  <c r="AJ91" i="6"/>
  <c r="F92" i="6"/>
  <c r="AK93" i="6"/>
  <c r="C101" i="6"/>
  <c r="L101" i="1" s="1"/>
  <c r="AV106" i="6"/>
  <c r="AV87" i="6"/>
  <c r="C87" i="6"/>
  <c r="L87" i="1" s="1"/>
  <c r="AZ93" i="6"/>
  <c r="AW94" i="6"/>
  <c r="R90" i="6"/>
  <c r="AY96" i="6"/>
  <c r="S91" i="6"/>
  <c r="AK91" i="6"/>
  <c r="AX98" i="6"/>
  <c r="P94" i="6"/>
  <c r="Q94" i="1" s="1"/>
  <c r="AI97" i="6"/>
  <c r="B99" i="6"/>
  <c r="Y99" i="6"/>
  <c r="M71" i="6"/>
  <c r="C72" i="6"/>
  <c r="L72" i="1" s="1"/>
  <c r="AK72" i="6"/>
  <c r="K74" i="6"/>
  <c r="Y74" i="6"/>
  <c r="AW77" i="6"/>
  <c r="P75" i="6"/>
  <c r="Q75" i="1" s="1"/>
  <c r="B76" i="6"/>
  <c r="T79" i="6"/>
  <c r="K80" i="6"/>
  <c r="C81" i="6"/>
  <c r="L81" i="1" s="1"/>
  <c r="Y83" i="6"/>
  <c r="L85" i="6"/>
  <c r="AI85" i="6"/>
  <c r="E87" i="6"/>
  <c r="AW93" i="6"/>
  <c r="AX89" i="6"/>
  <c r="S90" i="6"/>
  <c r="E91" i="6"/>
  <c r="Y91" i="6"/>
  <c r="L92" i="6"/>
  <c r="AW97" i="6"/>
  <c r="AB93" i="6"/>
  <c r="Q93" i="6" s="1"/>
  <c r="R94" i="6"/>
  <c r="B95" i="6"/>
  <c r="O95" i="6"/>
  <c r="AK95" i="6"/>
  <c r="M96" i="6"/>
  <c r="C97" i="6"/>
  <c r="L97" i="1" s="1"/>
  <c r="AJ97" i="6"/>
  <c r="R98" i="6"/>
  <c r="E99" i="6"/>
  <c r="AW101" i="6"/>
  <c r="AK104" i="6"/>
  <c r="L104" i="6"/>
  <c r="O107" i="6"/>
  <c r="AB105" i="6"/>
  <c r="Q105" i="6" s="1"/>
  <c r="B107" i="6"/>
  <c r="S107" i="6"/>
  <c r="AW109" i="6"/>
  <c r="E107" i="6"/>
  <c r="T107" i="6"/>
  <c r="B108" i="6"/>
  <c r="AI105" i="6"/>
  <c r="Y107" i="6"/>
  <c r="P104" i="6"/>
  <c r="Q104" i="1" s="1"/>
  <c r="CX104" i="16" s="1"/>
  <c r="AJ105" i="6"/>
  <c r="R106" i="6"/>
  <c r="K107" i="6"/>
  <c r="L108" i="6"/>
  <c r="AY11" i="6"/>
  <c r="AW25" i="6"/>
  <c r="AW10" i="6"/>
  <c r="AY24" i="6"/>
  <c r="AW23" i="6"/>
  <c r="AU12" i="6"/>
  <c r="AW13" i="6" s="1"/>
  <c r="AY12" i="6"/>
  <c r="AW11" i="6"/>
  <c r="AW12" i="6"/>
  <c r="M32" i="6"/>
  <c r="Y10" i="6"/>
  <c r="AT21" i="6"/>
  <c r="AX22" i="6" s="1"/>
  <c r="P32" i="6"/>
  <c r="Q32" i="1" s="1"/>
  <c r="O10" i="6"/>
  <c r="AT14" i="6"/>
  <c r="AZ21" i="6"/>
  <c r="B33" i="6"/>
  <c r="AY55" i="6"/>
  <c r="AY54" i="6"/>
  <c r="AW52" i="6"/>
  <c r="AY25" i="6"/>
  <c r="AW69" i="6"/>
  <c r="AY70" i="6"/>
  <c r="AW66" i="6"/>
  <c r="AU16" i="6"/>
  <c r="AW20" i="6" s="1"/>
  <c r="AX21" i="6"/>
  <c r="AY23" i="6"/>
  <c r="AK33" i="6"/>
  <c r="K33" i="6"/>
  <c r="AJ33" i="6"/>
  <c r="AB33" i="6"/>
  <c r="Q33" i="6" s="1"/>
  <c r="AI33" i="6"/>
  <c r="T32" i="6"/>
  <c r="Y33" i="6"/>
  <c r="O33" i="6"/>
  <c r="E33" i="6"/>
  <c r="S32" i="6"/>
  <c r="V33" i="6"/>
  <c r="D33" i="6"/>
  <c r="R32" i="6"/>
  <c r="AT7" i="6"/>
  <c r="AX45" i="6"/>
  <c r="AZ44" i="6"/>
  <c r="AX44" i="6"/>
  <c r="AV44" i="6"/>
  <c r="AZ43" i="6"/>
  <c r="AY50" i="6"/>
  <c r="AW49" i="6"/>
  <c r="AX53" i="6"/>
  <c r="AZ52" i="6"/>
  <c r="AZ51" i="6"/>
  <c r="AZ48" i="6"/>
  <c r="C56" i="6"/>
  <c r="L56" i="1" s="1"/>
  <c r="P55" i="6"/>
  <c r="Q55" i="1" s="1"/>
  <c r="F55" i="6"/>
  <c r="L56" i="6"/>
  <c r="B56" i="6"/>
  <c r="AK56" i="6"/>
  <c r="K56" i="6"/>
  <c r="AJ56" i="6"/>
  <c r="AB56" i="6"/>
  <c r="Q56" i="6" s="1"/>
  <c r="M55" i="6"/>
  <c r="R55" i="6"/>
  <c r="Y56" i="6"/>
  <c r="E56" i="6"/>
  <c r="V56" i="6"/>
  <c r="D56" i="6"/>
  <c r="AI56" i="6"/>
  <c r="AK10" i="6"/>
  <c r="AZ20" i="6"/>
  <c r="L33" i="6"/>
  <c r="AK35" i="6"/>
  <c r="K35" i="6"/>
  <c r="AJ35" i="6"/>
  <c r="AB35" i="6"/>
  <c r="Q35" i="6" s="1"/>
  <c r="AI35" i="6"/>
  <c r="M34" i="6"/>
  <c r="T34" i="6"/>
  <c r="Y35" i="6"/>
  <c r="O35" i="6"/>
  <c r="E35" i="6"/>
  <c r="S34" i="6"/>
  <c r="V35" i="6"/>
  <c r="D35" i="6"/>
  <c r="R34" i="6"/>
  <c r="C35" i="6"/>
  <c r="L35" i="1" s="1"/>
  <c r="AY45" i="6"/>
  <c r="AW48" i="6"/>
  <c r="AY49" i="6"/>
  <c r="AY51" i="6"/>
  <c r="J113" i="6"/>
  <c r="J112" i="6"/>
  <c r="AW22" i="6"/>
  <c r="AW24" i="6"/>
  <c r="F32" i="6"/>
  <c r="AV51" i="6"/>
  <c r="AK54" i="6"/>
  <c r="K54" i="6"/>
  <c r="AJ54" i="6"/>
  <c r="AB54" i="6"/>
  <c r="Q54" i="6" s="1"/>
  <c r="M53" i="6"/>
  <c r="AI54" i="6"/>
  <c r="T53" i="6"/>
  <c r="S53" i="6"/>
  <c r="E54" i="6"/>
  <c r="R53" i="6"/>
  <c r="D54" i="6"/>
  <c r="O54" i="6"/>
  <c r="C54" i="6"/>
  <c r="L54" i="1" s="1"/>
  <c r="P53" i="6"/>
  <c r="Q53" i="1" s="1"/>
  <c r="Y54" i="6"/>
  <c r="B54" i="6"/>
  <c r="V54" i="6"/>
  <c r="L54" i="6"/>
  <c r="AV70" i="6"/>
  <c r="AX71" i="6"/>
  <c r="AZ70" i="6"/>
  <c r="AV66" i="6"/>
  <c r="AV37" i="6"/>
  <c r="AB34" i="6"/>
  <c r="Q34" i="6" s="1"/>
  <c r="AJ34" i="6"/>
  <c r="AV39" i="6"/>
  <c r="E36" i="6"/>
  <c r="V39" i="6"/>
  <c r="D39" i="6"/>
  <c r="R38" i="6"/>
  <c r="L39" i="6"/>
  <c r="B39" i="6"/>
  <c r="P38" i="6"/>
  <c r="Q38" i="1" s="1"/>
  <c r="F38" i="6"/>
  <c r="T38" i="6"/>
  <c r="AJ40" i="6"/>
  <c r="AB40" i="6"/>
  <c r="Q40" i="6" s="1"/>
  <c r="AI40" i="6"/>
  <c r="T39" i="6"/>
  <c r="S39" i="6"/>
  <c r="C40" i="6"/>
  <c r="L40" i="1" s="1"/>
  <c r="O40" i="6"/>
  <c r="AY42" i="6"/>
  <c r="AJ44" i="6"/>
  <c r="AB44" i="6"/>
  <c r="Q44" i="6" s="1"/>
  <c r="AI44" i="6"/>
  <c r="M43" i="6"/>
  <c r="T43" i="6"/>
  <c r="E44" i="6"/>
  <c r="AV50" i="6"/>
  <c r="D46" i="6"/>
  <c r="L51" i="6"/>
  <c r="B51" i="6"/>
  <c r="AK51" i="6"/>
  <c r="K51" i="6"/>
  <c r="AJ51" i="6"/>
  <c r="AB51" i="6"/>
  <c r="Q51" i="6" s="1"/>
  <c r="M50" i="6"/>
  <c r="AI51" i="6"/>
  <c r="T50" i="6"/>
  <c r="O51" i="6"/>
  <c r="AW51" i="6"/>
  <c r="AY56" i="6"/>
  <c r="K34" i="6"/>
  <c r="AK34" i="6"/>
  <c r="AW39" i="6"/>
  <c r="V37" i="6"/>
  <c r="D37" i="6"/>
  <c r="R36" i="6"/>
  <c r="L37" i="6"/>
  <c r="B37" i="6"/>
  <c r="P36" i="6"/>
  <c r="Q36" i="1" s="1"/>
  <c r="F36" i="6"/>
  <c r="T36" i="6"/>
  <c r="AJ38" i="6"/>
  <c r="AB38" i="6"/>
  <c r="Q38" i="6" s="1"/>
  <c r="T37" i="6"/>
  <c r="S37" i="6"/>
  <c r="K38" i="6"/>
  <c r="AV43" i="6"/>
  <c r="AI39" i="6"/>
  <c r="AY39" i="6"/>
  <c r="D40" i="6"/>
  <c r="AW45" i="6"/>
  <c r="P41" i="6"/>
  <c r="Q41" i="1" s="1"/>
  <c r="AK44" i="6"/>
  <c r="AW44" i="6"/>
  <c r="R45" i="6"/>
  <c r="AW50" i="6"/>
  <c r="E46" i="6"/>
  <c r="S47" i="6"/>
  <c r="AV47" i="6"/>
  <c r="AJ49" i="6"/>
  <c r="AB49" i="6"/>
  <c r="Q49" i="6" s="1"/>
  <c r="M48" i="6"/>
  <c r="AI49" i="6"/>
  <c r="T48" i="6"/>
  <c r="S48" i="6"/>
  <c r="Y49" i="6"/>
  <c r="O49" i="6"/>
  <c r="E49" i="6"/>
  <c r="R48" i="6"/>
  <c r="B49" i="6"/>
  <c r="AK49" i="6"/>
  <c r="AX49" i="6"/>
  <c r="C51" i="6"/>
  <c r="L51" i="1" s="1"/>
  <c r="AX51" i="6"/>
  <c r="AZ56" i="6"/>
  <c r="L57" i="6"/>
  <c r="AY58" i="6"/>
  <c r="AX59" i="6"/>
  <c r="F33" i="6"/>
  <c r="P33" i="6"/>
  <c r="Q33" i="1" s="1"/>
  <c r="B34" i="6"/>
  <c r="L34" i="6"/>
  <c r="F35" i="6"/>
  <c r="P35" i="6"/>
  <c r="Q35" i="1" s="1"/>
  <c r="K36" i="6"/>
  <c r="AV41" i="6"/>
  <c r="AX43" i="6"/>
  <c r="AZ42" i="6"/>
  <c r="L38" i="6"/>
  <c r="V38" i="6"/>
  <c r="AI38" i="6"/>
  <c r="AW43" i="6"/>
  <c r="K39" i="6"/>
  <c r="Y39" i="6"/>
  <c r="AJ39" i="6"/>
  <c r="AZ39" i="6"/>
  <c r="E40" i="6"/>
  <c r="AX47" i="6"/>
  <c r="AZ46" i="6"/>
  <c r="B42" i="6"/>
  <c r="K44" i="6"/>
  <c r="V44" i="6"/>
  <c r="F45" i="6"/>
  <c r="AX46" i="6"/>
  <c r="C48" i="6"/>
  <c r="L48" i="1" s="1"/>
  <c r="P47" i="6"/>
  <c r="Q47" i="1" s="1"/>
  <c r="F47" i="6"/>
  <c r="L48" i="6"/>
  <c r="B48" i="6"/>
  <c r="AK48" i="6"/>
  <c r="K48" i="6"/>
  <c r="AJ48" i="6"/>
  <c r="AB48" i="6"/>
  <c r="Q48" i="6" s="1"/>
  <c r="M47" i="6"/>
  <c r="T47" i="6"/>
  <c r="AV53" i="6"/>
  <c r="C49" i="6"/>
  <c r="L49" i="1" s="1"/>
  <c r="D51" i="6"/>
  <c r="AZ60" i="6"/>
  <c r="AV59" i="6"/>
  <c r="AV60" i="6"/>
  <c r="AX61" i="6"/>
  <c r="AY63" i="6"/>
  <c r="AW62" i="6"/>
  <c r="AZ58" i="6"/>
  <c r="C34" i="6"/>
  <c r="L34" i="1" s="1"/>
  <c r="AJ36" i="6"/>
  <c r="AB36" i="6"/>
  <c r="Q36" i="6" s="1"/>
  <c r="AX41" i="6"/>
  <c r="AZ40" i="6"/>
  <c r="L36" i="6"/>
  <c r="V36" i="6"/>
  <c r="AI36" i="6"/>
  <c r="AV38" i="6"/>
  <c r="AK39" i="6"/>
  <c r="AK40" i="6"/>
  <c r="AW40" i="6"/>
  <c r="AY47" i="6"/>
  <c r="Y44" i="6"/>
  <c r="AY44" i="6"/>
  <c r="AK46" i="6"/>
  <c r="K46" i="6"/>
  <c r="AJ46" i="6"/>
  <c r="AB46" i="6"/>
  <c r="Q46" i="6" s="1"/>
  <c r="M45" i="6"/>
  <c r="AI46" i="6"/>
  <c r="T45" i="6"/>
  <c r="AY46" i="6"/>
  <c r="AW53" i="6"/>
  <c r="AZ55" i="6"/>
  <c r="AZ54" i="6"/>
  <c r="AW60" i="6"/>
  <c r="AY61" i="6"/>
  <c r="L65" i="6"/>
  <c r="B65" i="6"/>
  <c r="AK65" i="6"/>
  <c r="K65" i="6"/>
  <c r="E65" i="6"/>
  <c r="T64" i="6"/>
  <c r="AB65" i="6"/>
  <c r="Q65" i="6" s="1"/>
  <c r="D65" i="6"/>
  <c r="S64" i="6"/>
  <c r="O65" i="6"/>
  <c r="C65" i="6"/>
  <c r="L65" i="1" s="1"/>
  <c r="R64" i="6"/>
  <c r="AI65" i="6"/>
  <c r="F64" i="6"/>
  <c r="Y65" i="6"/>
  <c r="V65" i="6"/>
  <c r="P64" i="6"/>
  <c r="Q64" i="1" s="1"/>
  <c r="AX37" i="6"/>
  <c r="AZ36" i="6"/>
  <c r="R33" i="6"/>
  <c r="AX39" i="6"/>
  <c r="AZ38" i="6"/>
  <c r="D34" i="6"/>
  <c r="V34" i="6"/>
  <c r="R35" i="6"/>
  <c r="M36" i="6"/>
  <c r="Y36" i="6"/>
  <c r="AK36" i="6"/>
  <c r="AV36" i="6"/>
  <c r="M37" i="6"/>
  <c r="AJ37" i="6"/>
  <c r="B38" i="6"/>
  <c r="O39" i="6"/>
  <c r="K40" i="6"/>
  <c r="V40" i="6"/>
  <c r="AX40" i="6"/>
  <c r="F41" i="6"/>
  <c r="S41" i="6"/>
  <c r="D42" i="6"/>
  <c r="AW47" i="6"/>
  <c r="P43" i="6"/>
  <c r="Q43" i="1" s="1"/>
  <c r="L46" i="6"/>
  <c r="V46" i="6"/>
  <c r="V49" i="6"/>
  <c r="P50" i="6"/>
  <c r="Q50" i="1" s="1"/>
  <c r="Y51" i="6"/>
  <c r="AX58" i="6"/>
  <c r="AZ57" i="6"/>
  <c r="AV55" i="6"/>
  <c r="AJ57" i="6"/>
  <c r="AB57" i="6"/>
  <c r="Q57" i="6" s="1"/>
  <c r="M56" i="6"/>
  <c r="AI57" i="6"/>
  <c r="T56" i="6"/>
  <c r="S56" i="6"/>
  <c r="Y57" i="6"/>
  <c r="O57" i="6"/>
  <c r="E57" i="6"/>
  <c r="R56" i="6"/>
  <c r="B57" i="6"/>
  <c r="AK59" i="6"/>
  <c r="K59" i="6"/>
  <c r="AJ59" i="6"/>
  <c r="AB59" i="6"/>
  <c r="Q59" i="6" s="1"/>
  <c r="M58" i="6"/>
  <c r="B59" i="6"/>
  <c r="AI59" i="6"/>
  <c r="Y59" i="6"/>
  <c r="V59" i="6"/>
  <c r="L59" i="6"/>
  <c r="P58" i="6"/>
  <c r="Q58" i="1" s="1"/>
  <c r="E59" i="6"/>
  <c r="D59" i="6"/>
  <c r="M64" i="6"/>
  <c r="AU25" i="6"/>
  <c r="S33" i="6"/>
  <c r="E34" i="6"/>
  <c r="O34" i="6"/>
  <c r="Y34" i="6"/>
  <c r="S35" i="6"/>
  <c r="B36" i="6"/>
  <c r="AW36" i="6"/>
  <c r="O37" i="6"/>
  <c r="AK37" i="6"/>
  <c r="C38" i="6"/>
  <c r="L38" i="1" s="1"/>
  <c r="O38" i="6"/>
  <c r="AX38" i="6"/>
  <c r="C39" i="6"/>
  <c r="L39" i="1" s="1"/>
  <c r="P39" i="6"/>
  <c r="Q39" i="1" s="1"/>
  <c r="AB39" i="6"/>
  <c r="Q39" i="6" s="1"/>
  <c r="L40" i="6"/>
  <c r="Y40" i="6"/>
  <c r="AY40" i="6"/>
  <c r="AJ42" i="6"/>
  <c r="AB42" i="6"/>
  <c r="Q42" i="6" s="1"/>
  <c r="AI42" i="6"/>
  <c r="M41" i="6"/>
  <c r="T41" i="6"/>
  <c r="AZ41" i="6"/>
  <c r="E42" i="6"/>
  <c r="AV42" i="6"/>
  <c r="AV48" i="6"/>
  <c r="B44" i="6"/>
  <c r="Y46" i="6"/>
  <c r="AI48" i="6"/>
  <c r="AY48" i="6"/>
  <c r="K49" i="6"/>
  <c r="AX55" i="6"/>
  <c r="AZ50" i="6"/>
  <c r="AV54" i="6"/>
  <c r="AX57" i="6"/>
  <c r="AW65" i="6"/>
  <c r="AV68" i="6"/>
  <c r="AJ65" i="6"/>
  <c r="D52" i="6"/>
  <c r="V52" i="6"/>
  <c r="AX52" i="6"/>
  <c r="AW58" i="6"/>
  <c r="AY57" i="6"/>
  <c r="AY59" i="6"/>
  <c r="L62" i="6"/>
  <c r="AJ62" i="6"/>
  <c r="AB62" i="6"/>
  <c r="Q62" i="6" s="1"/>
  <c r="M61" i="6"/>
  <c r="AI62" i="6"/>
  <c r="T61" i="6"/>
  <c r="S61" i="6"/>
  <c r="K62" i="6"/>
  <c r="AW70" i="6"/>
  <c r="F40" i="6"/>
  <c r="P40" i="6"/>
  <c r="Q40" i="1" s="1"/>
  <c r="B41" i="6"/>
  <c r="L41" i="6"/>
  <c r="F42" i="6"/>
  <c r="P42" i="6"/>
  <c r="Q42" i="1" s="1"/>
  <c r="B43" i="6"/>
  <c r="L43" i="6"/>
  <c r="F44" i="6"/>
  <c r="P44" i="6"/>
  <c r="Q44" i="1" s="1"/>
  <c r="B45" i="6"/>
  <c r="L45" i="6"/>
  <c r="D47" i="6"/>
  <c r="V47" i="6"/>
  <c r="F49" i="6"/>
  <c r="P49" i="6"/>
  <c r="Q49" i="1" s="1"/>
  <c r="AZ49" i="6"/>
  <c r="C50" i="6"/>
  <c r="L50" i="1" s="1"/>
  <c r="R51" i="6"/>
  <c r="E52" i="6"/>
  <c r="O52" i="6"/>
  <c r="Y52" i="6"/>
  <c r="B53" i="6"/>
  <c r="L53" i="6"/>
  <c r="D55" i="6"/>
  <c r="V55" i="6"/>
  <c r="AW61" i="6"/>
  <c r="F57" i="6"/>
  <c r="P57" i="6"/>
  <c r="Q57" i="1" s="1"/>
  <c r="C58" i="6"/>
  <c r="L58" i="1" s="1"/>
  <c r="Y58" i="6"/>
  <c r="F59" i="6"/>
  <c r="T59" i="6"/>
  <c r="C61" i="6"/>
  <c r="L61" i="1" s="1"/>
  <c r="P60" i="6"/>
  <c r="Q60" i="1" s="1"/>
  <c r="F60" i="6"/>
  <c r="L61" i="6"/>
  <c r="B61" i="6"/>
  <c r="S60" i="6"/>
  <c r="V61" i="6"/>
  <c r="AX67" i="6"/>
  <c r="AZ66" i="6"/>
  <c r="V62" i="6"/>
  <c r="AV67" i="6"/>
  <c r="C41" i="6"/>
  <c r="L41" i="1" s="1"/>
  <c r="C43" i="6"/>
  <c r="L43" i="1" s="1"/>
  <c r="C45" i="6"/>
  <c r="L45" i="1" s="1"/>
  <c r="D50" i="6"/>
  <c r="V50" i="6"/>
  <c r="S51" i="6"/>
  <c r="Y55" i="6"/>
  <c r="D58" i="6"/>
  <c r="O58" i="6"/>
  <c r="AI58" i="6"/>
  <c r="AX64" i="6"/>
  <c r="S59" i="6"/>
  <c r="Y60" i="6"/>
  <c r="O60" i="6"/>
  <c r="E60" i="6"/>
  <c r="R59" i="6"/>
  <c r="AV65" i="6"/>
  <c r="AZ65" i="6"/>
  <c r="AX66" i="6"/>
  <c r="K61" i="6"/>
  <c r="Y61" i="6"/>
  <c r="AI61" i="6"/>
  <c r="AY67" i="6"/>
  <c r="B62" i="6"/>
  <c r="Y62" i="6"/>
  <c r="R40" i="6"/>
  <c r="D41" i="6"/>
  <c r="V41" i="6"/>
  <c r="R42" i="6"/>
  <c r="D43" i="6"/>
  <c r="V43" i="6"/>
  <c r="R44" i="6"/>
  <c r="D45" i="6"/>
  <c r="V45" i="6"/>
  <c r="S46" i="6"/>
  <c r="R49" i="6"/>
  <c r="E50" i="6"/>
  <c r="O50" i="6"/>
  <c r="Y50" i="6"/>
  <c r="T51" i="6"/>
  <c r="AI52" i="6"/>
  <c r="D53" i="6"/>
  <c r="V53" i="6"/>
  <c r="AY60" i="6"/>
  <c r="AV62" i="6"/>
  <c r="AX63" i="6"/>
  <c r="AZ62" i="6"/>
  <c r="E58" i="6"/>
  <c r="AJ58" i="6"/>
  <c r="AY64" i="6"/>
  <c r="AW63" i="6"/>
  <c r="AZ64" i="6"/>
  <c r="K60" i="6"/>
  <c r="AI60" i="6"/>
  <c r="AY66" i="6"/>
  <c r="AJ61" i="6"/>
  <c r="C62" i="6"/>
  <c r="L62" i="1" s="1"/>
  <c r="O62" i="6"/>
  <c r="AY65" i="6"/>
  <c r="AW67" i="6"/>
  <c r="AY68" i="6"/>
  <c r="AZ68" i="6"/>
  <c r="AX69" i="6"/>
  <c r="AX68" i="6"/>
  <c r="AZ67" i="6"/>
  <c r="C70" i="6"/>
  <c r="L70" i="1" s="1"/>
  <c r="P69" i="6"/>
  <c r="Q69" i="1" s="1"/>
  <c r="F69" i="6"/>
  <c r="L70" i="6"/>
  <c r="B70" i="6"/>
  <c r="AJ70" i="6"/>
  <c r="AB70" i="6"/>
  <c r="Q70" i="6" s="1"/>
  <c r="M69" i="6"/>
  <c r="AI70" i="6"/>
  <c r="T69" i="6"/>
  <c r="O70" i="6"/>
  <c r="S69" i="6"/>
  <c r="R69" i="6"/>
  <c r="K70" i="6"/>
  <c r="Y70" i="6"/>
  <c r="V70" i="6"/>
  <c r="E70" i="6"/>
  <c r="AY69" i="6"/>
  <c r="AW68" i="6"/>
  <c r="AZ69" i="6"/>
  <c r="AV69" i="6"/>
  <c r="AX70" i="6"/>
  <c r="AY72" i="6"/>
  <c r="AW71" i="6"/>
  <c r="AX75" i="6"/>
  <c r="AZ74" i="6"/>
  <c r="AY73" i="6"/>
  <c r="AX76" i="6"/>
  <c r="AV77" i="6"/>
  <c r="AX80" i="6"/>
  <c r="AZ79" i="6"/>
  <c r="V78" i="6"/>
  <c r="AW83" i="6"/>
  <c r="L79" i="6"/>
  <c r="AZ85" i="6"/>
  <c r="AV85" i="6"/>
  <c r="AX82" i="6"/>
  <c r="AZ84" i="6"/>
  <c r="AV84" i="6"/>
  <c r="AZ83" i="6"/>
  <c r="AX86" i="6"/>
  <c r="M63" i="6"/>
  <c r="AB64" i="6"/>
  <c r="Q64" i="6" s="1"/>
  <c r="AJ64" i="6"/>
  <c r="AV64" i="6"/>
  <c r="AX65" i="6"/>
  <c r="C66" i="6"/>
  <c r="L66" i="1" s="1"/>
  <c r="AB66" i="6"/>
  <c r="Q66" i="6" s="1"/>
  <c r="AV71" i="6"/>
  <c r="AY80" i="6"/>
  <c r="AY79" i="6"/>
  <c r="AW79" i="6"/>
  <c r="AX78" i="6"/>
  <c r="AW85" i="6"/>
  <c r="AY86" i="6"/>
  <c r="D63" i="6"/>
  <c r="V63" i="6"/>
  <c r="K64" i="6"/>
  <c r="AK64" i="6"/>
  <c r="AW64" i="6"/>
  <c r="P65" i="6"/>
  <c r="Q65" i="1" s="1"/>
  <c r="D66" i="6"/>
  <c r="O66" i="6"/>
  <c r="F67" i="6"/>
  <c r="R67" i="6"/>
  <c r="S68" i="6"/>
  <c r="Y69" i="6"/>
  <c r="O69" i="6"/>
  <c r="E69" i="6"/>
  <c r="R68" i="6"/>
  <c r="C69" i="6"/>
  <c r="L69" i="1" s="1"/>
  <c r="L69" i="6"/>
  <c r="B69" i="6"/>
  <c r="AI69" i="6"/>
  <c r="L73" i="6"/>
  <c r="B73" i="6"/>
  <c r="AK73" i="6"/>
  <c r="K73" i="6"/>
  <c r="AI73" i="6"/>
  <c r="T72" i="6"/>
  <c r="S72" i="6"/>
  <c r="Y73" i="6"/>
  <c r="AV74" i="6"/>
  <c r="AK76" i="6"/>
  <c r="K76" i="6"/>
  <c r="AJ76" i="6"/>
  <c r="AB76" i="6"/>
  <c r="Q76" i="6" s="1"/>
  <c r="M75" i="6"/>
  <c r="S75" i="6"/>
  <c r="Y76" i="6"/>
  <c r="O76" i="6"/>
  <c r="E76" i="6"/>
  <c r="R75" i="6"/>
  <c r="AV75" i="6"/>
  <c r="S76" i="6"/>
  <c r="Y77" i="6"/>
  <c r="O77" i="6"/>
  <c r="E77" i="6"/>
  <c r="R76" i="6"/>
  <c r="C77" i="6"/>
  <c r="L77" i="1" s="1"/>
  <c r="P76" i="6"/>
  <c r="Q76" i="1" s="1"/>
  <c r="F76" i="6"/>
  <c r="L77" i="6"/>
  <c r="B77" i="6"/>
  <c r="R77" i="6"/>
  <c r="AJ77" i="6"/>
  <c r="AB78" i="6"/>
  <c r="Q78" i="6" s="1"/>
  <c r="AY78" i="6"/>
  <c r="Y63" i="6"/>
  <c r="B64" i="6"/>
  <c r="L64" i="6"/>
  <c r="E66" i="6"/>
  <c r="AK68" i="6"/>
  <c r="K68" i="6"/>
  <c r="AJ68" i="6"/>
  <c r="AB68" i="6"/>
  <c r="Q68" i="6" s="1"/>
  <c r="M67" i="6"/>
  <c r="Y68" i="6"/>
  <c r="O68" i="6"/>
  <c r="S67" i="6"/>
  <c r="L68" i="6"/>
  <c r="AW75" i="6"/>
  <c r="AY76" i="6"/>
  <c r="AB73" i="6"/>
  <c r="Q73" i="6" s="1"/>
  <c r="AV78" i="6"/>
  <c r="AX79" i="6"/>
  <c r="AZ78" i="6"/>
  <c r="AY74" i="6"/>
  <c r="AY75" i="6"/>
  <c r="L76" i="6"/>
  <c r="S77" i="6"/>
  <c r="AK77" i="6"/>
  <c r="E78" i="6"/>
  <c r="AX85" i="6"/>
  <c r="AV72" i="6"/>
  <c r="AV73" i="6"/>
  <c r="AZ75" i="6"/>
  <c r="AY85" i="6"/>
  <c r="AW84" i="6"/>
  <c r="AY81" i="6"/>
  <c r="AY83" i="6"/>
  <c r="AW81" i="6"/>
  <c r="AY93" i="6"/>
  <c r="AW92" i="6"/>
  <c r="AY91" i="6"/>
  <c r="D64" i="6"/>
  <c r="V64" i="6"/>
  <c r="AI66" i="6"/>
  <c r="T65" i="6"/>
  <c r="S65" i="6"/>
  <c r="AX72" i="6"/>
  <c r="AW73" i="6"/>
  <c r="AV76" i="6"/>
  <c r="C78" i="6"/>
  <c r="L78" i="1" s="1"/>
  <c r="L78" i="6"/>
  <c r="B78" i="6"/>
  <c r="AK78" i="6"/>
  <c r="K78" i="6"/>
  <c r="D78" i="6"/>
  <c r="P77" i="6"/>
  <c r="Q77" i="1" s="1"/>
  <c r="F77" i="6"/>
  <c r="M77" i="6"/>
  <c r="T77" i="6"/>
  <c r="AJ79" i="6"/>
  <c r="AB79" i="6"/>
  <c r="Q79" i="6" s="1"/>
  <c r="M78" i="6"/>
  <c r="AI79" i="6"/>
  <c r="T78" i="6"/>
  <c r="S78" i="6"/>
  <c r="B79" i="6"/>
  <c r="P78" i="6"/>
  <c r="Q78" i="1" s="1"/>
  <c r="V79" i="6"/>
  <c r="K79" i="6"/>
  <c r="AK79" i="6"/>
  <c r="AJ78" i="6"/>
  <c r="D79" i="6"/>
  <c r="AV79" i="6"/>
  <c r="AW89" i="6"/>
  <c r="D71" i="6"/>
  <c r="V71" i="6"/>
  <c r="F73" i="6"/>
  <c r="P73" i="6"/>
  <c r="Q73" i="1" s="1"/>
  <c r="AZ73" i="6"/>
  <c r="C74" i="6"/>
  <c r="L74" i="1" s="1"/>
  <c r="F80" i="6"/>
  <c r="S80" i="6"/>
  <c r="AV80" i="6"/>
  <c r="E81" i="6"/>
  <c r="AW88" i="6"/>
  <c r="AY89" i="6"/>
  <c r="AW91" i="6"/>
  <c r="P88" i="6"/>
  <c r="Q88" i="1" s="1"/>
  <c r="AX96" i="6"/>
  <c r="AZ95" i="6"/>
  <c r="R70" i="6"/>
  <c r="E71" i="6"/>
  <c r="O71" i="6"/>
  <c r="Y71" i="6"/>
  <c r="AY71" i="6"/>
  <c r="D74" i="6"/>
  <c r="V74" i="6"/>
  <c r="AX74" i="6"/>
  <c r="AW80" i="6"/>
  <c r="L81" i="6"/>
  <c r="B81" i="6"/>
  <c r="AK81" i="6"/>
  <c r="K81" i="6"/>
  <c r="AJ81" i="6"/>
  <c r="AB81" i="6"/>
  <c r="Q81" i="6" s="1"/>
  <c r="M80" i="6"/>
  <c r="T80" i="6"/>
  <c r="AZ80" i="6"/>
  <c r="F81" i="6"/>
  <c r="V81" i="6"/>
  <c r="AI81" i="6"/>
  <c r="AY90" i="6"/>
  <c r="C86" i="6"/>
  <c r="L86" i="1" s="1"/>
  <c r="P85" i="6"/>
  <c r="Q85" i="1" s="1"/>
  <c r="F85" i="6"/>
  <c r="L86" i="6"/>
  <c r="B86" i="6"/>
  <c r="AK86" i="6"/>
  <c r="K86" i="6"/>
  <c r="AJ86" i="6"/>
  <c r="AB86" i="6"/>
  <c r="Q86" i="6" s="1"/>
  <c r="AI86" i="6"/>
  <c r="T85" i="6"/>
  <c r="S85" i="6"/>
  <c r="D86" i="6"/>
  <c r="V86" i="6"/>
  <c r="C89" i="6"/>
  <c r="L89" i="1" s="1"/>
  <c r="AV98" i="6"/>
  <c r="AX99" i="6"/>
  <c r="AZ98" i="6"/>
  <c r="AY108" i="6"/>
  <c r="AY107" i="6"/>
  <c r="AW105" i="6"/>
  <c r="AW107" i="6"/>
  <c r="AY106" i="6"/>
  <c r="AI82" i="6"/>
  <c r="T81" i="6"/>
  <c r="S81" i="6"/>
  <c r="Y82" i="6"/>
  <c r="O82" i="6"/>
  <c r="E82" i="6"/>
  <c r="R81" i="6"/>
  <c r="C82" i="6"/>
  <c r="L82" i="1" s="1"/>
  <c r="K82" i="6"/>
  <c r="AB82" i="6"/>
  <c r="Q82" i="6" s="1"/>
  <c r="AX88" i="6"/>
  <c r="AZ87" i="6"/>
  <c r="AZ86" i="6"/>
  <c r="E86" i="6"/>
  <c r="Y86" i="6"/>
  <c r="D89" i="6"/>
  <c r="C94" i="6"/>
  <c r="L94" i="1" s="1"/>
  <c r="P93" i="6"/>
  <c r="Q93" i="1" s="1"/>
  <c r="F93" i="6"/>
  <c r="L94" i="6"/>
  <c r="B94" i="6"/>
  <c r="AK94" i="6"/>
  <c r="K94" i="6"/>
  <c r="AJ94" i="6"/>
  <c r="AB94" i="6"/>
  <c r="Q94" i="6" s="1"/>
  <c r="M93" i="6"/>
  <c r="AI94" i="6"/>
  <c r="T93" i="6"/>
  <c r="S93" i="6"/>
  <c r="O94" i="6"/>
  <c r="AW106" i="6"/>
  <c r="F66" i="6"/>
  <c r="P66" i="6"/>
  <c r="Q66" i="1" s="1"/>
  <c r="C67" i="6"/>
  <c r="L67" i="1" s="1"/>
  <c r="T70" i="6"/>
  <c r="AI71" i="6"/>
  <c r="D72" i="6"/>
  <c r="V72" i="6"/>
  <c r="S73" i="6"/>
  <c r="AW78" i="6"/>
  <c r="F74" i="6"/>
  <c r="P74" i="6"/>
  <c r="Q74" i="1" s="1"/>
  <c r="C75" i="6"/>
  <c r="L75" i="1" s="1"/>
  <c r="AV81" i="6"/>
  <c r="AZ81" i="6"/>
  <c r="AX83" i="6"/>
  <c r="AZ82" i="6"/>
  <c r="M81" i="6"/>
  <c r="L82" i="6"/>
  <c r="AY88" i="6"/>
  <c r="AY87" i="6"/>
  <c r="AW87" i="6"/>
  <c r="F83" i="6"/>
  <c r="AX91" i="6"/>
  <c r="AZ90" i="6"/>
  <c r="AX90" i="6"/>
  <c r="AV90" i="6"/>
  <c r="AZ91" i="6"/>
  <c r="AV96" i="6"/>
  <c r="D67" i="6"/>
  <c r="V67" i="6"/>
  <c r="M70" i="6"/>
  <c r="AB71" i="6"/>
  <c r="Q71" i="6" s="1"/>
  <c r="AX77" i="6"/>
  <c r="E72" i="6"/>
  <c r="O72" i="6"/>
  <c r="Y72" i="6"/>
  <c r="T73" i="6"/>
  <c r="AI74" i="6"/>
  <c r="D75" i="6"/>
  <c r="V75" i="6"/>
  <c r="AY82" i="6"/>
  <c r="AW82" i="6"/>
  <c r="AV83" i="6"/>
  <c r="AX84" i="6"/>
  <c r="AV82" i="6"/>
  <c r="AK84" i="6"/>
  <c r="K84" i="6"/>
  <c r="AJ84" i="6"/>
  <c r="AB84" i="6"/>
  <c r="Q84" i="6" s="1"/>
  <c r="M83" i="6"/>
  <c r="AI84" i="6"/>
  <c r="T83" i="6"/>
  <c r="Y84" i="6"/>
  <c r="O84" i="6"/>
  <c r="E84" i="6"/>
  <c r="R83" i="6"/>
  <c r="AW90" i="6"/>
  <c r="AV94" i="6"/>
  <c r="AV92" i="6"/>
  <c r="AV95" i="6"/>
  <c r="L89" i="6"/>
  <c r="B89" i="6"/>
  <c r="AK89" i="6"/>
  <c r="K89" i="6"/>
  <c r="AJ89" i="6"/>
  <c r="AB89" i="6"/>
  <c r="Q89" i="6" s="1"/>
  <c r="M88" i="6"/>
  <c r="AI89" i="6"/>
  <c r="T88" i="6"/>
  <c r="S88" i="6"/>
  <c r="Y89" i="6"/>
  <c r="O89" i="6"/>
  <c r="E89" i="6"/>
  <c r="R88" i="6"/>
  <c r="AV103" i="6"/>
  <c r="AX104" i="6"/>
  <c r="AZ103" i="6"/>
  <c r="L109" i="6"/>
  <c r="B109" i="6"/>
  <c r="AK109" i="6"/>
  <c r="K109" i="6"/>
  <c r="AJ109" i="6"/>
  <c r="AB109" i="6"/>
  <c r="Q109" i="6" s="1"/>
  <c r="M108" i="6"/>
  <c r="AI109" i="6"/>
  <c r="T108" i="6"/>
  <c r="S108" i="6"/>
  <c r="Y109" i="6"/>
  <c r="O109" i="6"/>
  <c r="E109" i="6"/>
  <c r="R108" i="6"/>
  <c r="C109" i="6"/>
  <c r="L109" i="1" s="1"/>
  <c r="F108" i="6"/>
  <c r="V109" i="6"/>
  <c r="P108" i="6"/>
  <c r="Q108" i="1" s="1"/>
  <c r="B90" i="6"/>
  <c r="L90" i="6"/>
  <c r="D92" i="6"/>
  <c r="V92" i="6"/>
  <c r="AX92" i="6"/>
  <c r="AZ94" i="6"/>
  <c r="AX95" i="6"/>
  <c r="AW96" i="6"/>
  <c r="AW103" i="6"/>
  <c r="C106" i="6"/>
  <c r="L106" i="1" s="1"/>
  <c r="P105" i="6"/>
  <c r="Q105" i="1" s="1"/>
  <c r="F105" i="6"/>
  <c r="L106" i="6"/>
  <c r="B106" i="6"/>
  <c r="AK106" i="6"/>
  <c r="K106" i="6"/>
  <c r="AJ106" i="6"/>
  <c r="AB106" i="6"/>
  <c r="Q106" i="6" s="1"/>
  <c r="M105" i="6"/>
  <c r="AI106" i="6"/>
  <c r="T105" i="6"/>
  <c r="S105" i="6"/>
  <c r="AY84" i="6"/>
  <c r="D87" i="6"/>
  <c r="V87" i="6"/>
  <c r="AX87" i="6"/>
  <c r="F89" i="6"/>
  <c r="P89" i="6"/>
  <c r="Q89" i="1" s="1"/>
  <c r="AZ89" i="6"/>
  <c r="C90" i="6"/>
  <c r="L90" i="1" s="1"/>
  <c r="R91" i="6"/>
  <c r="AX97" i="6"/>
  <c r="E92" i="6"/>
  <c r="O92" i="6"/>
  <c r="Y92" i="6"/>
  <c r="AY92" i="6"/>
  <c r="AV93" i="6"/>
  <c r="D95" i="6"/>
  <c r="V95" i="6"/>
  <c r="AY95" i="6"/>
  <c r="AZ96" i="6"/>
  <c r="AI102" i="6"/>
  <c r="T101" i="6"/>
  <c r="S101" i="6"/>
  <c r="Y102" i="6"/>
  <c r="O102" i="6"/>
  <c r="E102" i="6"/>
  <c r="R101" i="6"/>
  <c r="C102" i="6"/>
  <c r="L102" i="1" s="1"/>
  <c r="P101" i="6"/>
  <c r="Q101" i="1" s="1"/>
  <c r="F101" i="6"/>
  <c r="L102" i="6"/>
  <c r="B102" i="6"/>
  <c r="AV107" i="6"/>
  <c r="D90" i="6"/>
  <c r="V90" i="6"/>
  <c r="AZ92" i="6"/>
  <c r="AX100" i="6"/>
  <c r="AZ99" i="6"/>
  <c r="AX103" i="6"/>
  <c r="AZ102" i="6"/>
  <c r="AV102" i="6"/>
  <c r="AY98" i="6"/>
  <c r="O106" i="6"/>
  <c r="F79" i="6"/>
  <c r="P79" i="6"/>
  <c r="Q79" i="1" s="1"/>
  <c r="C80" i="6"/>
  <c r="L80" i="1" s="1"/>
  <c r="B83" i="6"/>
  <c r="L83" i="6"/>
  <c r="D85" i="6"/>
  <c r="V85" i="6"/>
  <c r="S86" i="6"/>
  <c r="F87" i="6"/>
  <c r="P87" i="6"/>
  <c r="Q87" i="1" s="1"/>
  <c r="C88" i="6"/>
  <c r="L88" i="1" s="1"/>
  <c r="R89" i="6"/>
  <c r="E90" i="6"/>
  <c r="O90" i="6"/>
  <c r="Y90" i="6"/>
  <c r="B91" i="6"/>
  <c r="L91" i="6"/>
  <c r="T91" i="6"/>
  <c r="AI92" i="6"/>
  <c r="D93" i="6"/>
  <c r="V93" i="6"/>
  <c r="S94" i="6"/>
  <c r="AY100" i="6"/>
  <c r="AW99" i="6"/>
  <c r="F95" i="6"/>
  <c r="AV100" i="6"/>
  <c r="AK102" i="6"/>
  <c r="AW108" i="6"/>
  <c r="AY109" i="6"/>
  <c r="AW104" i="6"/>
  <c r="R105" i="6"/>
  <c r="AZ108" i="6"/>
  <c r="AX109" i="6"/>
  <c r="D80" i="6"/>
  <c r="V80" i="6"/>
  <c r="F82" i="6"/>
  <c r="P82" i="6"/>
  <c r="Q82" i="1" s="1"/>
  <c r="C83" i="6"/>
  <c r="L83" i="1" s="1"/>
  <c r="R84" i="6"/>
  <c r="E85" i="6"/>
  <c r="O85" i="6"/>
  <c r="Y85" i="6"/>
  <c r="T86" i="6"/>
  <c r="AI87" i="6"/>
  <c r="D88" i="6"/>
  <c r="V88" i="6"/>
  <c r="S89" i="6"/>
  <c r="C91" i="6"/>
  <c r="L91" i="1" s="1"/>
  <c r="M91" i="6"/>
  <c r="R92" i="6"/>
  <c r="AB92" i="6"/>
  <c r="Q92" i="6" s="1"/>
  <c r="AJ92" i="6"/>
  <c r="AZ97" i="6"/>
  <c r="AV97" i="6"/>
  <c r="E93" i="6"/>
  <c r="O93" i="6"/>
  <c r="Y93" i="6"/>
  <c r="T94" i="6"/>
  <c r="AK96" i="6"/>
  <c r="K96" i="6"/>
  <c r="AJ96" i="6"/>
  <c r="AB96" i="6"/>
  <c r="Q96" i="6" s="1"/>
  <c r="AI96" i="6"/>
  <c r="Y96" i="6"/>
  <c r="O96" i="6"/>
  <c r="E96" i="6"/>
  <c r="V96" i="6"/>
  <c r="D96" i="6"/>
  <c r="AI95" i="6"/>
  <c r="L101" i="6"/>
  <c r="B101" i="6"/>
  <c r="AK101" i="6"/>
  <c r="K101" i="6"/>
  <c r="AJ101" i="6"/>
  <c r="AB101" i="6"/>
  <c r="Q101" i="6" s="1"/>
  <c r="M100" i="6"/>
  <c r="S100" i="6"/>
  <c r="Y101" i="6"/>
  <c r="O101" i="6"/>
  <c r="E101" i="6"/>
  <c r="R100" i="6"/>
  <c r="AZ100" i="6"/>
  <c r="V106" i="6"/>
  <c r="R79" i="6"/>
  <c r="E80" i="6"/>
  <c r="O80" i="6"/>
  <c r="Y80" i="6"/>
  <c r="D83" i="6"/>
  <c r="V83" i="6"/>
  <c r="S84" i="6"/>
  <c r="M86" i="6"/>
  <c r="R87" i="6"/>
  <c r="AB87" i="6"/>
  <c r="Q87" i="6" s="1"/>
  <c r="E88" i="6"/>
  <c r="O88" i="6"/>
  <c r="Y88" i="6"/>
  <c r="T89" i="6"/>
  <c r="AI90" i="6"/>
  <c r="D91" i="6"/>
  <c r="V91" i="6"/>
  <c r="K92" i="6"/>
  <c r="S92" i="6"/>
  <c r="M94" i="6"/>
  <c r="R95" i="6"/>
  <c r="AB95" i="6"/>
  <c r="Q95" i="6" s="1"/>
  <c r="AJ95" i="6"/>
  <c r="AW100" i="6"/>
  <c r="AY101" i="6"/>
  <c r="B96" i="6"/>
  <c r="AV101" i="6"/>
  <c r="C98" i="6"/>
  <c r="L98" i="1" s="1"/>
  <c r="P97" i="6"/>
  <c r="Q97" i="1" s="1"/>
  <c r="F97" i="6"/>
  <c r="L98" i="6"/>
  <c r="B98" i="6"/>
  <c r="AK98" i="6"/>
  <c r="K98" i="6"/>
  <c r="AI98" i="6"/>
  <c r="T97" i="6"/>
  <c r="S97" i="6"/>
  <c r="O98" i="6"/>
  <c r="AY105" i="6"/>
  <c r="D102" i="6"/>
  <c r="AX108" i="6"/>
  <c r="AZ107" i="6"/>
  <c r="AZ104" i="6"/>
  <c r="Y106" i="6"/>
  <c r="K97" i="6"/>
  <c r="AK97" i="6"/>
  <c r="F98" i="6"/>
  <c r="P98" i="6"/>
  <c r="Q98" i="1" s="1"/>
  <c r="C99" i="6"/>
  <c r="L99" i="1" s="1"/>
  <c r="M99" i="6"/>
  <c r="AB100" i="6"/>
  <c r="Q100" i="6" s="1"/>
  <c r="AJ100" i="6"/>
  <c r="AI103" i="6"/>
  <c r="D104" i="6"/>
  <c r="V104" i="6"/>
  <c r="K105" i="6"/>
  <c r="AK105" i="6"/>
  <c r="F106" i="6"/>
  <c r="P106" i="6"/>
  <c r="Q106" i="1" s="1"/>
  <c r="AZ106" i="6"/>
  <c r="C107" i="6"/>
  <c r="L107" i="1" s="1"/>
  <c r="AB108" i="6"/>
  <c r="Q108" i="6" s="1"/>
  <c r="AJ108" i="6"/>
  <c r="B97" i="6"/>
  <c r="L97" i="6"/>
  <c r="D99" i="6"/>
  <c r="V99" i="6"/>
  <c r="K100" i="6"/>
  <c r="AK100" i="6"/>
  <c r="AZ101" i="6"/>
  <c r="R103" i="6"/>
  <c r="AB103" i="6"/>
  <c r="Q103" i="6" s="1"/>
  <c r="AJ103" i="6"/>
  <c r="E104" i="6"/>
  <c r="O104" i="6"/>
  <c r="Y104" i="6"/>
  <c r="AY104" i="6"/>
  <c r="L105" i="6"/>
  <c r="AV105" i="6"/>
  <c r="D107" i="6"/>
  <c r="V107" i="6"/>
  <c r="AX107" i="6"/>
  <c r="K108" i="6"/>
  <c r="AK108" i="6"/>
  <c r="F109" i="6"/>
  <c r="W113" i="6" s="1"/>
  <c r="P109" i="6"/>
  <c r="Q109" i="1" s="1"/>
  <c r="CX109" i="16" s="1"/>
  <c r="AZ109" i="6"/>
  <c r="D97" i="6"/>
  <c r="V97" i="6"/>
  <c r="S98" i="6"/>
  <c r="F99" i="6"/>
  <c r="P99" i="6"/>
  <c r="Q99" i="1" s="1"/>
  <c r="C100" i="6"/>
  <c r="L100" i="1" s="1"/>
  <c r="B103" i="6"/>
  <c r="L103" i="6"/>
  <c r="T103" i="6"/>
  <c r="AI104" i="6"/>
  <c r="D105" i="6"/>
  <c r="V105" i="6"/>
  <c r="S106" i="6"/>
  <c r="F107" i="6"/>
  <c r="P107" i="6"/>
  <c r="Q107" i="1" s="1"/>
  <c r="C108" i="6"/>
  <c r="L108" i="1" s="1"/>
  <c r="R109" i="6"/>
  <c r="R96" i="6"/>
  <c r="E97" i="6"/>
  <c r="O97" i="6"/>
  <c r="Y97" i="6"/>
  <c r="T98" i="6"/>
  <c r="AI99" i="6"/>
  <c r="D100" i="6"/>
  <c r="V100" i="6"/>
  <c r="F102" i="6"/>
  <c r="P102" i="6"/>
  <c r="Q102" i="1" s="1"/>
  <c r="C103" i="6"/>
  <c r="L103" i="1" s="1"/>
  <c r="M103" i="6"/>
  <c r="R104" i="6"/>
  <c r="AB104" i="6"/>
  <c r="Q104" i="6" s="1"/>
  <c r="AJ104" i="6"/>
  <c r="E105" i="6"/>
  <c r="O105" i="6"/>
  <c r="Y105" i="6"/>
  <c r="T106" i="6"/>
  <c r="AI107" i="6"/>
  <c r="D108" i="6"/>
  <c r="V108" i="6"/>
  <c r="S109" i="6"/>
  <c r="S96" i="6"/>
  <c r="M98" i="6"/>
  <c r="R99" i="6"/>
  <c r="AB99" i="6"/>
  <c r="Q99" i="6" s="1"/>
  <c r="E100" i="6"/>
  <c r="O100" i="6"/>
  <c r="Y100" i="6"/>
  <c r="D103" i="6"/>
  <c r="V103" i="6"/>
  <c r="K104" i="6"/>
  <c r="S104" i="6"/>
  <c r="M106" i="6"/>
  <c r="R107" i="6"/>
  <c r="AB107" i="6"/>
  <c r="Q107" i="6" s="1"/>
  <c r="E108" i="6"/>
  <c r="O108" i="6"/>
  <c r="Y108" i="6"/>
  <c r="AR108" i="4"/>
  <c r="AL108" i="4" s="1"/>
  <c r="AR107" i="4"/>
  <c r="AO107" i="4" s="1"/>
  <c r="AR99" i="4"/>
  <c r="AO99" i="4" s="1"/>
  <c r="AK107" i="4"/>
  <c r="AK99" i="4"/>
  <c r="AH84" i="4"/>
  <c r="AS67" i="4"/>
  <c r="AJ105" i="4"/>
  <c r="AS100" i="4"/>
  <c r="AS108" i="4"/>
  <c r="AI105" i="4"/>
  <c r="AR100" i="4"/>
  <c r="AM100" i="4" s="1"/>
  <c r="Y69" i="4"/>
  <c r="AB104" i="4"/>
  <c r="AH104" i="4"/>
  <c r="AK106" i="4"/>
  <c r="AH102" i="4"/>
  <c r="AB106" i="4"/>
  <c r="AH78" i="4"/>
  <c r="AG109" i="4"/>
  <c r="AG101" i="4"/>
  <c r="AS101" i="4"/>
  <c r="AR50" i="4"/>
  <c r="AL50" i="4" s="1"/>
  <c r="AK98" i="4"/>
  <c r="AG98" i="4"/>
  <c r="AS109" i="4"/>
  <c r="AB71" i="4"/>
  <c r="AJ71" i="4"/>
  <c r="AR71" i="4"/>
  <c r="AO71" i="4" s="1"/>
  <c r="AS71" i="4"/>
  <c r="AG71" i="4"/>
  <c r="AH71" i="4"/>
  <c r="AK55" i="4"/>
  <c r="Y94" i="4"/>
  <c r="AI94" i="4"/>
  <c r="AK94" i="4"/>
  <c r="AR94" i="4"/>
  <c r="AL94" i="4" s="1"/>
  <c r="AS94" i="4"/>
  <c r="AG94" i="4"/>
  <c r="Y62" i="4"/>
  <c r="AI62" i="4"/>
  <c r="AK62" i="4"/>
  <c r="AR62" i="4"/>
  <c r="AL62" i="4" s="1"/>
  <c r="AS62" i="4"/>
  <c r="AG62" i="4"/>
  <c r="AI55" i="4"/>
  <c r="AH93" i="4"/>
  <c r="AB93" i="4"/>
  <c r="AJ93" i="4"/>
  <c r="AK93" i="4"/>
  <c r="AR93" i="4"/>
  <c r="AL93" i="4" s="1"/>
  <c r="AS93" i="4"/>
  <c r="AH85" i="4"/>
  <c r="AB85" i="4"/>
  <c r="AJ85" i="4"/>
  <c r="AK85" i="4"/>
  <c r="AR85" i="4"/>
  <c r="AL85" i="4" s="1"/>
  <c r="AS85" i="4"/>
  <c r="AH77" i="4"/>
  <c r="AB77" i="4"/>
  <c r="AJ77" i="4"/>
  <c r="AK77" i="4"/>
  <c r="AR77" i="4"/>
  <c r="AL77" i="4" s="1"/>
  <c r="AS77" i="4"/>
  <c r="AH69" i="4"/>
  <c r="AB69" i="4"/>
  <c r="AJ69" i="4"/>
  <c r="AK69" i="4"/>
  <c r="AR69" i="4"/>
  <c r="AM69" i="4" s="1"/>
  <c r="AS69" i="4"/>
  <c r="AH61" i="4"/>
  <c r="AB61" i="4"/>
  <c r="AJ61" i="4"/>
  <c r="AK61" i="4"/>
  <c r="AR61" i="4"/>
  <c r="AM61" i="4" s="1"/>
  <c r="AS61" i="4"/>
  <c r="AH53" i="4"/>
  <c r="AB53" i="4"/>
  <c r="AJ53" i="4"/>
  <c r="AK53" i="4"/>
  <c r="AR53" i="4"/>
  <c r="AO53" i="4" s="1"/>
  <c r="AS53" i="4"/>
  <c r="AR109" i="4"/>
  <c r="AL109" i="4" s="1"/>
  <c r="AK108" i="4"/>
  <c r="AJ107" i="4"/>
  <c r="AB107" i="4"/>
  <c r="AI106" i="4"/>
  <c r="Y106" i="4"/>
  <c r="AH105" i="4"/>
  <c r="AG104" i="4"/>
  <c r="AS102" i="4"/>
  <c r="AR101" i="4"/>
  <c r="AL101" i="4" s="1"/>
  <c r="AK100" i="4"/>
  <c r="AJ99" i="4"/>
  <c r="AB99" i="4"/>
  <c r="AI98" i="4"/>
  <c r="AS97" i="4"/>
  <c r="AG93" i="4"/>
  <c r="AS91" i="4"/>
  <c r="AR88" i="4"/>
  <c r="AM88" i="4" s="1"/>
  <c r="AB78" i="4"/>
  <c r="AS65" i="4"/>
  <c r="AG61" i="4"/>
  <c r="AS59" i="4"/>
  <c r="AR56" i="4"/>
  <c r="AM56" i="4" s="1"/>
  <c r="AK47" i="4"/>
  <c r="AB79" i="4"/>
  <c r="AJ79" i="4"/>
  <c r="AR79" i="4"/>
  <c r="AO79" i="4" s="1"/>
  <c r="AS79" i="4"/>
  <c r="AG79" i="4"/>
  <c r="AH79" i="4"/>
  <c r="Y70" i="4"/>
  <c r="AI70" i="4"/>
  <c r="AK70" i="4"/>
  <c r="AR70" i="4"/>
  <c r="AL70" i="4" s="1"/>
  <c r="AS70" i="4"/>
  <c r="AG70" i="4"/>
  <c r="AG92" i="4"/>
  <c r="Y92" i="4"/>
  <c r="AI92" i="4"/>
  <c r="AB92" i="4"/>
  <c r="AJ92" i="4"/>
  <c r="AK92" i="4"/>
  <c r="AR92" i="4"/>
  <c r="AM92" i="4" s="1"/>
  <c r="AS92" i="4"/>
  <c r="AG84" i="4"/>
  <c r="Y84" i="4"/>
  <c r="AI84" i="4"/>
  <c r="AB84" i="4"/>
  <c r="AJ84" i="4"/>
  <c r="AK84" i="4"/>
  <c r="AR84" i="4"/>
  <c r="AM84" i="4" s="1"/>
  <c r="AS84" i="4"/>
  <c r="AG76" i="4"/>
  <c r="Y76" i="4"/>
  <c r="AI76" i="4"/>
  <c r="AB76" i="4"/>
  <c r="AJ76" i="4"/>
  <c r="AK76" i="4"/>
  <c r="AR76" i="4"/>
  <c r="AN76" i="4" s="1"/>
  <c r="AS76" i="4"/>
  <c r="AG68" i="4"/>
  <c r="Y68" i="4"/>
  <c r="AI68" i="4"/>
  <c r="AB68" i="4"/>
  <c r="AJ68" i="4"/>
  <c r="AK68" i="4"/>
  <c r="AR68" i="4"/>
  <c r="AL68" i="4" s="1"/>
  <c r="AS68" i="4"/>
  <c r="AG60" i="4"/>
  <c r="Y60" i="4"/>
  <c r="AI60" i="4"/>
  <c r="AB60" i="4"/>
  <c r="AJ60" i="4"/>
  <c r="AK60" i="4"/>
  <c r="AR60" i="4"/>
  <c r="AO60" i="4" s="1"/>
  <c r="AS60" i="4"/>
  <c r="AG52" i="4"/>
  <c r="Y52" i="4"/>
  <c r="AI52" i="4"/>
  <c r="AB52" i="4"/>
  <c r="AJ52" i="4"/>
  <c r="AK52" i="4"/>
  <c r="AR52" i="4"/>
  <c r="AO52" i="4" s="1"/>
  <c r="AS52" i="4"/>
  <c r="AK109" i="4"/>
  <c r="AJ108" i="4"/>
  <c r="AB108" i="4"/>
  <c r="AI107" i="4"/>
  <c r="Y107" i="4"/>
  <c r="AH106" i="4"/>
  <c r="AG105" i="4"/>
  <c r="AS103" i="4"/>
  <c r="AR102" i="4"/>
  <c r="AL102" i="4" s="1"/>
  <c r="AK101" i="4"/>
  <c r="AJ100" i="4"/>
  <c r="AB100" i="4"/>
  <c r="AI99" i="4"/>
  <c r="Y99" i="4"/>
  <c r="AH98" i="4"/>
  <c r="AK97" i="4"/>
  <c r="Y93" i="4"/>
  <c r="AJ88" i="4"/>
  <c r="Y87" i="4"/>
  <c r="AI85" i="4"/>
  <c r="AI79" i="4"/>
  <c r="AR74" i="4"/>
  <c r="AL74" i="4" s="1"/>
  <c r="AH70" i="4"/>
  <c r="AK65" i="4"/>
  <c r="Y61" i="4"/>
  <c r="AJ56" i="4"/>
  <c r="AI53" i="4"/>
  <c r="AB95" i="4"/>
  <c r="AJ95" i="4"/>
  <c r="AR95" i="4"/>
  <c r="AL95" i="4" s="1"/>
  <c r="AS95" i="4"/>
  <c r="AG95" i="4"/>
  <c r="AH95" i="4"/>
  <c r="AK87" i="4"/>
  <c r="AB47" i="4"/>
  <c r="AJ47" i="4"/>
  <c r="AR47" i="4"/>
  <c r="AO47" i="4" s="1"/>
  <c r="AS47" i="4"/>
  <c r="AG47" i="4"/>
  <c r="AH47" i="4"/>
  <c r="AH91" i="4"/>
  <c r="Y91" i="4"/>
  <c r="AI91" i="4"/>
  <c r="AB91" i="4"/>
  <c r="AJ91" i="4"/>
  <c r="AK91" i="4"/>
  <c r="AR91" i="4"/>
  <c r="AO91" i="4" s="1"/>
  <c r="AH83" i="4"/>
  <c r="Y83" i="4"/>
  <c r="AI83" i="4"/>
  <c r="AB83" i="4"/>
  <c r="AJ83" i="4"/>
  <c r="AK83" i="4"/>
  <c r="AR83" i="4"/>
  <c r="AO83" i="4" s="1"/>
  <c r="AH75" i="4"/>
  <c r="Y75" i="4"/>
  <c r="AI75" i="4"/>
  <c r="AB75" i="4"/>
  <c r="AJ75" i="4"/>
  <c r="AK75" i="4"/>
  <c r="AR75" i="4"/>
  <c r="AO75" i="4" s="1"/>
  <c r="AH67" i="4"/>
  <c r="Y67" i="4"/>
  <c r="AI67" i="4"/>
  <c r="AB67" i="4"/>
  <c r="AJ67" i="4"/>
  <c r="AK67" i="4"/>
  <c r="AR67" i="4"/>
  <c r="AL67" i="4" s="1"/>
  <c r="AH59" i="4"/>
  <c r="Y59" i="4"/>
  <c r="AI59" i="4"/>
  <c r="AB59" i="4"/>
  <c r="AJ59" i="4"/>
  <c r="AK59" i="4"/>
  <c r="AR59" i="4"/>
  <c r="AL59" i="4" s="1"/>
  <c r="AH51" i="4"/>
  <c r="Y51" i="4"/>
  <c r="AI51" i="4"/>
  <c r="AB51" i="4"/>
  <c r="AJ51" i="4"/>
  <c r="AK51" i="4"/>
  <c r="AR51" i="4"/>
  <c r="AL51" i="4" s="1"/>
  <c r="AJ109" i="4"/>
  <c r="AB109" i="4"/>
  <c r="AI108" i="4"/>
  <c r="Y108" i="4"/>
  <c r="AH107" i="4"/>
  <c r="AG106" i="4"/>
  <c r="AS104" i="4"/>
  <c r="AR103" i="4"/>
  <c r="AO103" i="4" s="1"/>
  <c r="AK102" i="4"/>
  <c r="AJ101" i="4"/>
  <c r="AB101" i="4"/>
  <c r="AI100" i="4"/>
  <c r="Y100" i="4"/>
  <c r="AH99" i="4"/>
  <c r="AJ94" i="4"/>
  <c r="AS89" i="4"/>
  <c r="AG85" i="4"/>
  <c r="AS83" i="4"/>
  <c r="AR80" i="4"/>
  <c r="AO80" i="4" s="1"/>
  <c r="AK71" i="4"/>
  <c r="AB70" i="4"/>
  <c r="AH68" i="4"/>
  <c r="AJ62" i="4"/>
  <c r="AS57" i="4"/>
  <c r="AG53" i="4"/>
  <c r="AS51" i="4"/>
  <c r="AR48" i="4"/>
  <c r="AL48" i="4" s="1"/>
  <c r="AB63" i="4"/>
  <c r="AJ63" i="4"/>
  <c r="AR63" i="4"/>
  <c r="AL63" i="4" s="1"/>
  <c r="AS63" i="4"/>
  <c r="AG63" i="4"/>
  <c r="AH63" i="4"/>
  <c r="Y54" i="4"/>
  <c r="AI54" i="4"/>
  <c r="AK54" i="4"/>
  <c r="AR54" i="4"/>
  <c r="AL54" i="4" s="1"/>
  <c r="AS54" i="4"/>
  <c r="AG54" i="4"/>
  <c r="AG103" i="4"/>
  <c r="Y63" i="4"/>
  <c r="Y98" i="4"/>
  <c r="AB98" i="4"/>
  <c r="AS90" i="4"/>
  <c r="AG90" i="4"/>
  <c r="AH90" i="4"/>
  <c r="Y90" i="4"/>
  <c r="AI90" i="4"/>
  <c r="AB90" i="4"/>
  <c r="AJ90" i="4"/>
  <c r="AK90" i="4"/>
  <c r="AS82" i="4"/>
  <c r="AG82" i="4"/>
  <c r="AH82" i="4"/>
  <c r="Y82" i="4"/>
  <c r="AI82" i="4"/>
  <c r="AB82" i="4"/>
  <c r="AJ82" i="4"/>
  <c r="AK82" i="4"/>
  <c r="AS74" i="4"/>
  <c r="AG74" i="4"/>
  <c r="AH74" i="4"/>
  <c r="Y74" i="4"/>
  <c r="AI74" i="4"/>
  <c r="AB74" i="4"/>
  <c r="AJ74" i="4"/>
  <c r="AK74" i="4"/>
  <c r="AS66" i="4"/>
  <c r="AG66" i="4"/>
  <c r="AH66" i="4"/>
  <c r="Y66" i="4"/>
  <c r="AI66" i="4"/>
  <c r="AB66" i="4"/>
  <c r="AJ66" i="4"/>
  <c r="AK66" i="4"/>
  <c r="AS58" i="4"/>
  <c r="AG58" i="4"/>
  <c r="AH58" i="4"/>
  <c r="Y58" i="4"/>
  <c r="AI58" i="4"/>
  <c r="AB58" i="4"/>
  <c r="AJ58" i="4"/>
  <c r="AK58" i="4"/>
  <c r="AS50" i="4"/>
  <c r="AG50" i="4"/>
  <c r="AH50" i="4"/>
  <c r="Y50" i="4"/>
  <c r="AI50" i="4"/>
  <c r="AB50" i="4"/>
  <c r="AJ50" i="4"/>
  <c r="AK50" i="4"/>
  <c r="AI109" i="4"/>
  <c r="Y109" i="4"/>
  <c r="AH108" i="4"/>
  <c r="AG107" i="4"/>
  <c r="AS105" i="4"/>
  <c r="AR104" i="4"/>
  <c r="AM104" i="4" s="1"/>
  <c r="AK103" i="4"/>
  <c r="AJ102" i="4"/>
  <c r="AB102" i="4"/>
  <c r="AI101" i="4"/>
  <c r="Y101" i="4"/>
  <c r="AH100" i="4"/>
  <c r="AG99" i="4"/>
  <c r="AH94" i="4"/>
  <c r="Y85" i="4"/>
  <c r="AG83" i="4"/>
  <c r="AJ80" i="4"/>
  <c r="Y79" i="4"/>
  <c r="AI77" i="4"/>
  <c r="AI71" i="4"/>
  <c r="AR66" i="4"/>
  <c r="AM66" i="4" s="1"/>
  <c r="AH62" i="4"/>
  <c r="Y53" i="4"/>
  <c r="AG51" i="4"/>
  <c r="AJ48" i="4"/>
  <c r="Y47" i="4"/>
  <c r="AB87" i="4"/>
  <c r="AJ87" i="4"/>
  <c r="AR87" i="4"/>
  <c r="AO87" i="4" s="1"/>
  <c r="AS87" i="4"/>
  <c r="AG87" i="4"/>
  <c r="AH87" i="4"/>
  <c r="AH103" i="4"/>
  <c r="Y86" i="4"/>
  <c r="AI86" i="4"/>
  <c r="AK86" i="4"/>
  <c r="AR86" i="4"/>
  <c r="AL86" i="4" s="1"/>
  <c r="AS86" i="4"/>
  <c r="AG86" i="4"/>
  <c r="AR97" i="4"/>
  <c r="AL97" i="4" s="1"/>
  <c r="AG97" i="4"/>
  <c r="AH97" i="4"/>
  <c r="Y97" i="4"/>
  <c r="AI97" i="4"/>
  <c r="AB97" i="4"/>
  <c r="AJ97" i="4"/>
  <c r="AR89" i="4"/>
  <c r="AL89" i="4" s="1"/>
  <c r="AG89" i="4"/>
  <c r="AH89" i="4"/>
  <c r="Y89" i="4"/>
  <c r="AI89" i="4"/>
  <c r="AB89" i="4"/>
  <c r="AJ89" i="4"/>
  <c r="AR81" i="4"/>
  <c r="AL81" i="4" s="1"/>
  <c r="AG81" i="4"/>
  <c r="AH81" i="4"/>
  <c r="Y81" i="4"/>
  <c r="AI81" i="4"/>
  <c r="AB81" i="4"/>
  <c r="AJ81" i="4"/>
  <c r="AR73" i="4"/>
  <c r="AL73" i="4" s="1"/>
  <c r="AG73" i="4"/>
  <c r="AH73" i="4"/>
  <c r="Y73" i="4"/>
  <c r="AI73" i="4"/>
  <c r="AB73" i="4"/>
  <c r="AJ73" i="4"/>
  <c r="AR65" i="4"/>
  <c r="AN65" i="4" s="1"/>
  <c r="AG65" i="4"/>
  <c r="AH65" i="4"/>
  <c r="Y65" i="4"/>
  <c r="AI65" i="4"/>
  <c r="AB65" i="4"/>
  <c r="AJ65" i="4"/>
  <c r="AR57" i="4"/>
  <c r="AM57" i="4" s="1"/>
  <c r="AG57" i="4"/>
  <c r="AH57" i="4"/>
  <c r="Y57" i="4"/>
  <c r="AI57" i="4"/>
  <c r="AB57" i="4"/>
  <c r="AJ57" i="4"/>
  <c r="AR49" i="4"/>
  <c r="AO49" i="4" s="1"/>
  <c r="AG49" i="4"/>
  <c r="AH49" i="4"/>
  <c r="Y49" i="4"/>
  <c r="AI49" i="4"/>
  <c r="AB49" i="4"/>
  <c r="AJ49" i="4"/>
  <c r="AH109" i="4"/>
  <c r="AG108" i="4"/>
  <c r="AS106" i="4"/>
  <c r="AR105" i="4"/>
  <c r="AL105" i="4" s="1"/>
  <c r="AK104" i="4"/>
  <c r="AJ103" i="4"/>
  <c r="AB103" i="4"/>
  <c r="AI102" i="4"/>
  <c r="Y102" i="4"/>
  <c r="AH101" i="4"/>
  <c r="AG100" i="4"/>
  <c r="AS98" i="4"/>
  <c r="AK95" i="4"/>
  <c r="AB94" i="4"/>
  <c r="AH92" i="4"/>
  <c r="AJ86" i="4"/>
  <c r="AS81" i="4"/>
  <c r="AG77" i="4"/>
  <c r="AS75" i="4"/>
  <c r="AK63" i="4"/>
  <c r="AB62" i="4"/>
  <c r="AH60" i="4"/>
  <c r="AJ54" i="4"/>
  <c r="AS49" i="4"/>
  <c r="AB55" i="4"/>
  <c r="AJ55" i="4"/>
  <c r="AR55" i="4"/>
  <c r="AL55" i="4" s="1"/>
  <c r="AS55" i="4"/>
  <c r="AG55" i="4"/>
  <c r="AH55" i="4"/>
  <c r="Y78" i="4"/>
  <c r="AI78" i="4"/>
  <c r="AK78" i="4"/>
  <c r="AR78" i="4"/>
  <c r="AL78" i="4" s="1"/>
  <c r="AS78" i="4"/>
  <c r="AG78" i="4"/>
  <c r="AK96" i="4"/>
  <c r="AS96" i="4"/>
  <c r="AG96" i="4"/>
  <c r="AH96" i="4"/>
  <c r="Y96" i="4"/>
  <c r="AI96" i="4"/>
  <c r="AK88" i="4"/>
  <c r="AS88" i="4"/>
  <c r="AG88" i="4"/>
  <c r="AH88" i="4"/>
  <c r="Y88" i="4"/>
  <c r="AI88" i="4"/>
  <c r="AK80" i="4"/>
  <c r="AS80" i="4"/>
  <c r="AG80" i="4"/>
  <c r="AH80" i="4"/>
  <c r="Y80" i="4"/>
  <c r="AI80" i="4"/>
  <c r="AK72" i="4"/>
  <c r="AS72" i="4"/>
  <c r="AG72" i="4"/>
  <c r="AH72" i="4"/>
  <c r="Y72" i="4"/>
  <c r="AI72" i="4"/>
  <c r="AK64" i="4"/>
  <c r="AS64" i="4"/>
  <c r="AG64" i="4"/>
  <c r="AH64" i="4"/>
  <c r="Y64" i="4"/>
  <c r="AI64" i="4"/>
  <c r="AK56" i="4"/>
  <c r="AS56" i="4"/>
  <c r="AG56" i="4"/>
  <c r="AH56" i="4"/>
  <c r="Y56" i="4"/>
  <c r="AI56" i="4"/>
  <c r="AK48" i="4"/>
  <c r="AS48" i="4"/>
  <c r="AG48" i="4"/>
  <c r="AH48" i="4"/>
  <c r="Y48" i="4"/>
  <c r="AI48" i="4"/>
  <c r="AS107" i="4"/>
  <c r="AR106" i="4"/>
  <c r="AL106" i="4" s="1"/>
  <c r="AK105" i="4"/>
  <c r="AJ104" i="4"/>
  <c r="AI103" i="4"/>
  <c r="AS99" i="4"/>
  <c r="AR98" i="4"/>
  <c r="AL98" i="4" s="1"/>
  <c r="AI95" i="4"/>
  <c r="AR90" i="4"/>
  <c r="AL90" i="4" s="1"/>
  <c r="AH86" i="4"/>
  <c r="AK81" i="4"/>
  <c r="AB80" i="4"/>
  <c r="Y77" i="4"/>
  <c r="AG75" i="4"/>
  <c r="AJ72" i="4"/>
  <c r="Y71" i="4"/>
  <c r="AI69" i="4"/>
  <c r="AI63" i="4"/>
  <c r="AR58" i="4"/>
  <c r="AO58" i="4" s="1"/>
  <c r="AH54" i="4"/>
  <c r="AK49" i="4"/>
  <c r="AB48" i="4"/>
  <c r="AX69" i="4"/>
  <c r="AX63" i="4"/>
  <c r="AZ93" i="4"/>
  <c r="AW84" i="4"/>
  <c r="AY64" i="4"/>
  <c r="AX84" i="4"/>
  <c r="AY69" i="4"/>
  <c r="AV54" i="4"/>
  <c r="AV98" i="4"/>
  <c r="AV91" i="4"/>
  <c r="AZ73" i="4"/>
  <c r="AZ60" i="4"/>
  <c r="AY97" i="4"/>
  <c r="AV71" i="4"/>
  <c r="AZ101" i="4"/>
  <c r="AW96" i="4"/>
  <c r="AY109" i="4"/>
  <c r="AX104" i="4"/>
  <c r="AW108" i="4"/>
  <c r="AV79" i="4"/>
  <c r="AX80" i="4"/>
  <c r="AW76" i="4"/>
  <c r="AW54" i="4"/>
  <c r="AY73" i="4"/>
  <c r="AW34" i="4"/>
  <c r="AV87" i="4"/>
  <c r="AV83" i="4"/>
  <c r="AX76" i="4"/>
  <c r="AX72" i="4"/>
  <c r="AV58" i="4"/>
  <c r="AX108" i="4"/>
  <c r="AY89" i="4"/>
  <c r="AW72" i="4"/>
  <c r="AV65" i="4"/>
  <c r="AW58" i="4"/>
  <c r="AY101" i="4"/>
  <c r="AV95" i="4"/>
  <c r="AZ55" i="4"/>
  <c r="AV38" i="4"/>
  <c r="AY105" i="4"/>
  <c r="AW80" i="4"/>
  <c r="AX51" i="4"/>
  <c r="AV42" i="4"/>
  <c r="AZ105" i="4"/>
  <c r="AZ70" i="4"/>
  <c r="AW62" i="4"/>
  <c r="AW91" i="4"/>
  <c r="AV107" i="4"/>
  <c r="AW100" i="4"/>
  <c r="AX96" i="4"/>
  <c r="AV90" i="4"/>
  <c r="AZ85" i="4"/>
  <c r="AZ88" i="4"/>
  <c r="AW83" i="4"/>
  <c r="AV75" i="4"/>
  <c r="AV68" i="4"/>
  <c r="AV61" i="4"/>
  <c r="AZ56" i="4"/>
  <c r="AZ59" i="4"/>
  <c r="AV53" i="4"/>
  <c r="AW87" i="4"/>
  <c r="AZ63" i="4"/>
  <c r="AW109" i="4"/>
  <c r="AV103" i="4"/>
  <c r="AX92" i="4"/>
  <c r="AY85" i="4"/>
  <c r="AV86" i="4"/>
  <c r="AZ81" i="4"/>
  <c r="AZ84" i="4"/>
  <c r="AW79" i="4"/>
  <c r="AW71" i="4"/>
  <c r="AW63" i="4"/>
  <c r="AX59" i="4"/>
  <c r="AY56" i="4"/>
  <c r="AV57" i="4"/>
  <c r="AZ52" i="4"/>
  <c r="AW104" i="4"/>
  <c r="AY93" i="4"/>
  <c r="AZ109" i="4"/>
  <c r="AW107" i="4"/>
  <c r="AV99" i="4"/>
  <c r="AW92" i="4"/>
  <c r="AX88" i="4"/>
  <c r="AY81" i="4"/>
  <c r="AV82" i="4"/>
  <c r="AZ77" i="4"/>
  <c r="AZ80" i="4"/>
  <c r="AW75" i="4"/>
  <c r="AZ69" i="4"/>
  <c r="AW59" i="4"/>
  <c r="AZ89" i="4"/>
  <c r="AY60" i="4"/>
  <c r="AV109" i="4"/>
  <c r="AZ108" i="4"/>
  <c r="AW103" i="4"/>
  <c r="AW88" i="4"/>
  <c r="AY77" i="4"/>
  <c r="AV78" i="4"/>
  <c r="AZ76" i="4"/>
  <c r="AX66" i="4"/>
  <c r="AV62" i="4"/>
  <c r="AX55" i="4"/>
  <c r="AX100" i="4"/>
  <c r="AV106" i="4"/>
  <c r="AZ104" i="4"/>
  <c r="AW99" i="4"/>
  <c r="AY66" i="4"/>
  <c r="AY58" i="4"/>
  <c r="AW55" i="4"/>
  <c r="AZ96" i="4"/>
  <c r="AV94" i="4"/>
  <c r="AZ92" i="4"/>
  <c r="AZ51" i="4"/>
  <c r="AZ50" i="4"/>
  <c r="AV102" i="4"/>
  <c r="AZ97" i="4"/>
  <c r="AZ100" i="4"/>
  <c r="AW95" i="4"/>
  <c r="AV74" i="4"/>
  <c r="AW68" i="4"/>
  <c r="AX68" i="4"/>
  <c r="AV50" i="4"/>
  <c r="AY37" i="4"/>
  <c r="AU37" i="4"/>
  <c r="AY38" i="4" s="1"/>
  <c r="AW37" i="4"/>
  <c r="AW22" i="4"/>
  <c r="AU41" i="4"/>
  <c r="AW45" i="4" s="1"/>
  <c r="AY34" i="4"/>
  <c r="AW33" i="4"/>
  <c r="AT43" i="4"/>
  <c r="AV44" i="4" s="1"/>
  <c r="AW66" i="4"/>
  <c r="AZ66" i="4"/>
  <c r="AY35" i="4"/>
  <c r="AY33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W69" i="4"/>
  <c r="AY67" i="4"/>
  <c r="AV66" i="4"/>
  <c r="AX64" i="4"/>
  <c r="AV63" i="4"/>
  <c r="AZ61" i="4"/>
  <c r="AX60" i="4"/>
  <c r="AV59" i="4"/>
  <c r="AZ57" i="4"/>
  <c r="AX56" i="4"/>
  <c r="AV55" i="4"/>
  <c r="AZ53" i="4"/>
  <c r="AX52" i="4"/>
  <c r="AV51" i="4"/>
  <c r="AY106" i="4"/>
  <c r="AW105" i="4"/>
  <c r="AY102" i="4"/>
  <c r="AW101" i="4"/>
  <c r="AY98" i="4"/>
  <c r="AW97" i="4"/>
  <c r="AY94" i="4"/>
  <c r="AW93" i="4"/>
  <c r="AY90" i="4"/>
  <c r="AW89" i="4"/>
  <c r="AY86" i="4"/>
  <c r="AW85" i="4"/>
  <c r="AY82" i="4"/>
  <c r="AW81" i="4"/>
  <c r="AY78" i="4"/>
  <c r="AW77" i="4"/>
  <c r="AY74" i="4"/>
  <c r="AW73" i="4"/>
  <c r="AY70" i="4"/>
  <c r="AV69" i="4"/>
  <c r="AX67" i="4"/>
  <c r="AW64" i="4"/>
  <c r="AY61" i="4"/>
  <c r="AW60" i="4"/>
  <c r="AY57" i="4"/>
  <c r="AW56" i="4"/>
  <c r="AY53" i="4"/>
  <c r="AW52" i="4"/>
  <c r="AW32" i="4"/>
  <c r="AU22" i="4"/>
  <c r="AV40" i="4"/>
  <c r="AY21" i="4"/>
  <c r="AW20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W67" i="4"/>
  <c r="AZ67" i="4"/>
  <c r="AY65" i="4"/>
  <c r="AV64" i="4"/>
  <c r="AZ64" i="4"/>
  <c r="AZ62" i="4"/>
  <c r="AX61" i="4"/>
  <c r="AV60" i="4"/>
  <c r="AZ58" i="4"/>
  <c r="AX57" i="4"/>
  <c r="AV56" i="4"/>
  <c r="AZ54" i="4"/>
  <c r="AX53" i="4"/>
  <c r="AV52" i="4"/>
  <c r="AY20" i="4"/>
  <c r="AY36" i="4"/>
  <c r="AT15" i="4"/>
  <c r="AY107" i="4"/>
  <c r="AW106" i="4"/>
  <c r="AY103" i="4"/>
  <c r="AW102" i="4"/>
  <c r="AY99" i="4"/>
  <c r="AW98" i="4"/>
  <c r="AY95" i="4"/>
  <c r="AW94" i="4"/>
  <c r="AY91" i="4"/>
  <c r="AW90" i="4"/>
  <c r="AY87" i="4"/>
  <c r="AW86" i="4"/>
  <c r="AY83" i="4"/>
  <c r="AW82" i="4"/>
  <c r="AY79" i="4"/>
  <c r="AW78" i="4"/>
  <c r="AY75" i="4"/>
  <c r="AW74" i="4"/>
  <c r="AY71" i="4"/>
  <c r="AW70" i="4"/>
  <c r="AY68" i="4"/>
  <c r="AV67" i="4"/>
  <c r="AX65" i="4"/>
  <c r="AY62" i="4"/>
  <c r="AW61" i="4"/>
  <c r="AW57" i="4"/>
  <c r="AY54" i="4"/>
  <c r="AW53" i="4"/>
  <c r="AW19" i="4"/>
  <c r="AW36" i="4"/>
  <c r="AY22" i="4"/>
  <c r="AW21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W65" i="4"/>
  <c r="AZ65" i="4"/>
  <c r="AX62" i="4"/>
  <c r="AX58" i="4"/>
  <c r="AX54" i="4"/>
  <c r="AW35" i="4"/>
  <c r="AY108" i="4"/>
  <c r="AY104" i="4"/>
  <c r="AY100" i="4"/>
  <c r="AY96" i="4"/>
  <c r="AY92" i="4"/>
  <c r="AY88" i="4"/>
  <c r="AY84" i="4"/>
  <c r="AY80" i="4"/>
  <c r="AY76" i="4"/>
  <c r="AY72" i="4"/>
  <c r="AZ68" i="4"/>
  <c r="AY63" i="4"/>
  <c r="AY59" i="4"/>
  <c r="AY55" i="4"/>
  <c r="AX37" i="4"/>
  <c r="AK37" i="4" s="1"/>
  <c r="AX38" i="4"/>
  <c r="AK38" i="4" s="1"/>
  <c r="AZ36" i="4"/>
  <c r="AZ37" i="4"/>
  <c r="AX42" i="4"/>
  <c r="AK42" i="4" s="1"/>
  <c r="AZ41" i="4"/>
  <c r="AX41" i="4"/>
  <c r="AK41" i="4" s="1"/>
  <c r="AZ40" i="4"/>
  <c r="AV41" i="4"/>
  <c r="AV37" i="4"/>
  <c r="AX40" i="4"/>
  <c r="AK40" i="4" s="1"/>
  <c r="AZ39" i="4"/>
  <c r="AV43" i="4"/>
  <c r="AV39" i="4"/>
  <c r="AT26" i="4"/>
  <c r="AZ43" i="4"/>
  <c r="AX43" i="4"/>
  <c r="AZ42" i="4"/>
  <c r="AV36" i="4"/>
  <c r="AX39" i="4"/>
  <c r="AK39" i="4" s="1"/>
  <c r="AZ38" i="4"/>
  <c r="AU46" i="4"/>
  <c r="AY48" i="4" s="1"/>
  <c r="T6" i="4"/>
  <c r="AU7" i="4"/>
  <c r="AU8" i="4" s="1"/>
  <c r="AU9" i="4" s="1"/>
  <c r="AU10" i="4" s="1"/>
  <c r="AU11" i="4" s="1"/>
  <c r="AU12" i="4" s="1"/>
  <c r="AU6" i="4"/>
  <c r="AU5" i="4"/>
  <c r="J87" i="13" l="1"/>
  <c r="CH87" i="1" s="1"/>
  <c r="J88" i="13"/>
  <c r="CH88" i="1" s="1"/>
  <c r="J50" i="13"/>
  <c r="CH50" i="1" s="1"/>
  <c r="J49" i="13"/>
  <c r="CH49" i="1" s="1"/>
  <c r="J84" i="13"/>
  <c r="CH84" i="1" s="1"/>
  <c r="AN81" i="12"/>
  <c r="AO81" i="12"/>
  <c r="AL81" i="12"/>
  <c r="AL88" i="12"/>
  <c r="AN88" i="12"/>
  <c r="J89" i="12"/>
  <c r="BY89" i="1" s="1"/>
  <c r="AO88" i="12"/>
  <c r="J57" i="12"/>
  <c r="BY57" i="1" s="1"/>
  <c r="J56" i="12"/>
  <c r="BY56" i="1" s="1"/>
  <c r="AL79" i="11"/>
  <c r="AM79" i="11"/>
  <c r="AN79" i="11"/>
  <c r="AO55" i="11"/>
  <c r="AN55" i="11"/>
  <c r="AL55" i="11"/>
  <c r="AN82" i="10"/>
  <c r="AO82" i="10"/>
  <c r="AL82" i="10"/>
  <c r="AO63" i="10"/>
  <c r="AN63" i="10"/>
  <c r="AM63" i="10"/>
  <c r="AM83" i="8"/>
  <c r="AO83" i="8"/>
  <c r="AL83" i="8"/>
  <c r="J99" i="13"/>
  <c r="CH99" i="1" s="1"/>
  <c r="AO58" i="13"/>
  <c r="J98" i="13"/>
  <c r="CH98" i="1" s="1"/>
  <c r="J85" i="13"/>
  <c r="CH85" i="1" s="1"/>
  <c r="AM58" i="13"/>
  <c r="AL58" i="13"/>
  <c r="AN57" i="13"/>
  <c r="AL57" i="13"/>
  <c r="AO57" i="13"/>
  <c r="AL108" i="14"/>
  <c r="AO108" i="14"/>
  <c r="AN90" i="14"/>
  <c r="J67" i="14"/>
  <c r="CQ67" i="1" s="1"/>
  <c r="AO90" i="14"/>
  <c r="W84" i="14"/>
  <c r="J90" i="14"/>
  <c r="CQ90" i="1" s="1"/>
  <c r="AL65" i="14"/>
  <c r="AO51" i="14"/>
  <c r="AM65" i="14"/>
  <c r="AO65" i="14"/>
  <c r="J77" i="14"/>
  <c r="CQ77" i="1" s="1"/>
  <c r="X43" i="14"/>
  <c r="AM95" i="14"/>
  <c r="AO95" i="14"/>
  <c r="AL95" i="14"/>
  <c r="J63" i="14"/>
  <c r="CQ63" i="1" s="1"/>
  <c r="AO92" i="14"/>
  <c r="X70" i="14"/>
  <c r="BC51" i="14"/>
  <c r="AM92" i="14"/>
  <c r="BC59" i="14"/>
  <c r="X69" i="14"/>
  <c r="AN92" i="14"/>
  <c r="AO89" i="14"/>
  <c r="AM90" i="14"/>
  <c r="J40" i="14"/>
  <c r="CQ40" i="1" s="1"/>
  <c r="AO62" i="14"/>
  <c r="X52" i="14"/>
  <c r="AL42" i="14"/>
  <c r="AN62" i="14"/>
  <c r="AM108" i="14"/>
  <c r="W60" i="14"/>
  <c r="AL49" i="14"/>
  <c r="J56" i="14"/>
  <c r="CQ56" i="1" s="1"/>
  <c r="BA66" i="14"/>
  <c r="AN76" i="14"/>
  <c r="X105" i="14"/>
  <c r="J76" i="14"/>
  <c r="CQ76" i="1" s="1"/>
  <c r="W39" i="14"/>
  <c r="AN89" i="14"/>
  <c r="AO44" i="14"/>
  <c r="AN42" i="14"/>
  <c r="AO76" i="14"/>
  <c r="J51" i="14"/>
  <c r="CQ51" i="1" s="1"/>
  <c r="J36" i="14"/>
  <c r="CQ36" i="1" s="1"/>
  <c r="W85" i="14"/>
  <c r="AN109" i="14"/>
  <c r="AM76" i="14"/>
  <c r="W49" i="14"/>
  <c r="J47" i="14"/>
  <c r="CQ47" i="1" s="1"/>
  <c r="J57" i="10"/>
  <c r="BG57" i="1" s="1"/>
  <c r="J99" i="12"/>
  <c r="BY99" i="1" s="1"/>
  <c r="AM72" i="9"/>
  <c r="W93" i="6"/>
  <c r="AN72" i="9"/>
  <c r="BA44" i="6"/>
  <c r="X111" i="13"/>
  <c r="AO72" i="9"/>
  <c r="AL51" i="14"/>
  <c r="AK25" i="10"/>
  <c r="J100" i="12"/>
  <c r="BY100" i="1" s="1"/>
  <c r="J58" i="10"/>
  <c r="BG58" i="1" s="1"/>
  <c r="J101" i="14"/>
  <c r="CQ101" i="1" s="1"/>
  <c r="AL96" i="14"/>
  <c r="AM51" i="14"/>
  <c r="J90" i="10"/>
  <c r="BG90" i="1" s="1"/>
  <c r="W54" i="14"/>
  <c r="X91" i="14"/>
  <c r="AX31" i="9"/>
  <c r="AM96" i="14"/>
  <c r="AL88" i="14"/>
  <c r="J59" i="14"/>
  <c r="CQ59" i="1" s="1"/>
  <c r="J60" i="14"/>
  <c r="CQ60" i="1" s="1"/>
  <c r="AZ32" i="9"/>
  <c r="AO59" i="14"/>
  <c r="AM64" i="4"/>
  <c r="J72" i="6"/>
  <c r="M72" i="1" s="1"/>
  <c r="AL88" i="9"/>
  <c r="J57" i="9"/>
  <c r="AN57" i="1" s="1"/>
  <c r="AX32" i="9"/>
  <c r="AM104" i="14"/>
  <c r="AM88" i="14"/>
  <c r="J58" i="9"/>
  <c r="AN58" i="1" s="1"/>
  <c r="AN104" i="14"/>
  <c r="X82" i="14"/>
  <c r="AN88" i="14"/>
  <c r="X112" i="14"/>
  <c r="AN64" i="4"/>
  <c r="AM88" i="9"/>
  <c r="J85" i="10"/>
  <c r="BG85" i="1" s="1"/>
  <c r="AO104" i="14"/>
  <c r="AN88" i="9"/>
  <c r="AL59" i="14"/>
  <c r="AM54" i="14"/>
  <c r="BC102" i="14"/>
  <c r="BC68" i="14"/>
  <c r="AL64" i="4"/>
  <c r="W63" i="10"/>
  <c r="AM52" i="13"/>
  <c r="AO52" i="13"/>
  <c r="AM59" i="14"/>
  <c r="AN54" i="14"/>
  <c r="AV33" i="8"/>
  <c r="AN96" i="14"/>
  <c r="AL54" i="14"/>
  <c r="AL68" i="14"/>
  <c r="W87" i="14"/>
  <c r="AO66" i="14"/>
  <c r="AO42" i="14"/>
  <c r="AO47" i="14"/>
  <c r="AL66" i="14"/>
  <c r="J62" i="14"/>
  <c r="CQ62" i="1" s="1"/>
  <c r="W53" i="6"/>
  <c r="J39" i="13"/>
  <c r="CH39" i="1" s="1"/>
  <c r="J32" i="14"/>
  <c r="CQ32" i="1" s="1"/>
  <c r="AO68" i="14"/>
  <c r="AN66" i="14"/>
  <c r="BA51" i="14"/>
  <c r="AV32" i="8"/>
  <c r="AL89" i="14"/>
  <c r="AL35" i="13"/>
  <c r="AM68" i="14"/>
  <c r="X71" i="14"/>
  <c r="X98" i="6"/>
  <c r="AV30" i="8"/>
  <c r="AL105" i="12"/>
  <c r="AM35" i="13"/>
  <c r="AL97" i="14"/>
  <c r="J81" i="14"/>
  <c r="CQ81" i="1" s="1"/>
  <c r="AN44" i="14"/>
  <c r="J103" i="10"/>
  <c r="BG103" i="1" s="1"/>
  <c r="AN35" i="13"/>
  <c r="J102" i="10"/>
  <c r="BG102" i="1" s="1"/>
  <c r="AO97" i="14"/>
  <c r="AL44" i="14"/>
  <c r="J34" i="14"/>
  <c r="CQ34" i="1" s="1"/>
  <c r="AL47" i="14"/>
  <c r="J103" i="8"/>
  <c r="AE103" i="1" s="1"/>
  <c r="AX34" i="8"/>
  <c r="AZ31" i="8"/>
  <c r="AY32" i="8"/>
  <c r="AZ32" i="8"/>
  <c r="AV32" i="9"/>
  <c r="AZ31" i="9"/>
  <c r="AU26" i="9"/>
  <c r="AW28" i="9" s="1"/>
  <c r="AU26" i="6"/>
  <c r="AY31" i="6" s="1"/>
  <c r="AX32" i="8"/>
  <c r="AX33" i="8"/>
  <c r="AX34" i="9"/>
  <c r="AV30" i="9"/>
  <c r="AV31" i="9"/>
  <c r="AZ30" i="8"/>
  <c r="AZ30" i="9"/>
  <c r="AX33" i="9"/>
  <c r="AU26" i="7"/>
  <c r="AX31" i="8"/>
  <c r="AZ33" i="9"/>
  <c r="AM105" i="11"/>
  <c r="AN105" i="11"/>
  <c r="X56" i="9"/>
  <c r="X95" i="10"/>
  <c r="W94" i="9"/>
  <c r="X112" i="8"/>
  <c r="W89" i="7"/>
  <c r="X45" i="10"/>
  <c r="AL52" i="13"/>
  <c r="X68" i="6"/>
  <c r="W54" i="6"/>
  <c r="W82" i="10"/>
  <c r="X54" i="6"/>
  <c r="X76" i="6"/>
  <c r="BC100" i="14"/>
  <c r="W85" i="7"/>
  <c r="BA75" i="14"/>
  <c r="W79" i="9"/>
  <c r="W92" i="8"/>
  <c r="X88" i="13"/>
  <c r="W94" i="10"/>
  <c r="J103" i="13"/>
  <c r="CH103" i="1" s="1"/>
  <c r="W43" i="13"/>
  <c r="W41" i="6"/>
  <c r="W65" i="6"/>
  <c r="X67" i="13"/>
  <c r="W106" i="7"/>
  <c r="X49" i="7"/>
  <c r="W83" i="8"/>
  <c r="W84" i="9"/>
  <c r="W71" i="9"/>
  <c r="X63" i="13"/>
  <c r="W55" i="13"/>
  <c r="J44" i="14"/>
  <c r="CQ44" i="1" s="1"/>
  <c r="X69" i="13"/>
  <c r="W77" i="13"/>
  <c r="W54" i="13"/>
  <c r="BA83" i="14"/>
  <c r="X111" i="11"/>
  <c r="W80" i="7"/>
  <c r="X111" i="10"/>
  <c r="C6" i="11"/>
  <c r="X50" i="9"/>
  <c r="X40" i="10"/>
  <c r="W55" i="11"/>
  <c r="W66" i="10"/>
  <c r="W103" i="13"/>
  <c r="W34" i="9"/>
  <c r="W86" i="6"/>
  <c r="DL109" i="16" a="1"/>
  <c r="DL109" i="16" s="1"/>
  <c r="DL107" i="16" s="1"/>
  <c r="W46" i="13"/>
  <c r="AI28" i="14"/>
  <c r="AR7" i="7"/>
  <c r="C7" i="7" s="1"/>
  <c r="DK104" i="16" a="1"/>
  <c r="DK104" i="16" s="1"/>
  <c r="W65" i="8"/>
  <c r="X67" i="9"/>
  <c r="AO105" i="11"/>
  <c r="AI25" i="10"/>
  <c r="AR25" i="10" s="1"/>
  <c r="AO25" i="10" s="1"/>
  <c r="BC67" i="14"/>
  <c r="X41" i="11"/>
  <c r="X43" i="11"/>
  <c r="W87" i="11"/>
  <c r="BA79" i="14"/>
  <c r="BA89" i="14"/>
  <c r="BA50" i="14"/>
  <c r="W106" i="6"/>
  <c r="W94" i="8"/>
  <c r="W85" i="9"/>
  <c r="X48" i="10"/>
  <c r="X38" i="11"/>
  <c r="DL104" i="16" a="1"/>
  <c r="DL104" i="16" s="1"/>
  <c r="DM104" i="16" a="1"/>
  <c r="DM104" i="16" s="1"/>
  <c r="J70" i="14"/>
  <c r="CQ70" i="1" s="1"/>
  <c r="BC90" i="14"/>
  <c r="BA42" i="14"/>
  <c r="W52" i="8"/>
  <c r="X88" i="9"/>
  <c r="W60" i="9"/>
  <c r="X76" i="11"/>
  <c r="AL40" i="14"/>
  <c r="X49" i="14"/>
  <c r="DK109" i="16" a="1"/>
  <c r="DK109" i="16" s="1"/>
  <c r="DM109" i="16" a="1"/>
  <c r="DM109" i="16" s="1"/>
  <c r="X75" i="11"/>
  <c r="W86" i="11"/>
  <c r="X60" i="13"/>
  <c r="J102" i="13"/>
  <c r="CH102" i="1" s="1"/>
  <c r="BC84" i="13"/>
  <c r="AM40" i="14"/>
  <c r="AN40" i="14"/>
  <c r="X64" i="13"/>
  <c r="AL34" i="14"/>
  <c r="X110" i="9"/>
  <c r="W111" i="13"/>
  <c r="X48" i="13"/>
  <c r="AN31" i="13"/>
  <c r="BC40" i="14"/>
  <c r="AO34" i="14"/>
  <c r="X51" i="13"/>
  <c r="X45" i="14"/>
  <c r="AN34" i="14"/>
  <c r="W33" i="7"/>
  <c r="AR7" i="9"/>
  <c r="C7" i="9" s="1"/>
  <c r="X67" i="11"/>
  <c r="X104" i="13"/>
  <c r="J50" i="14"/>
  <c r="CQ50" i="1" s="1"/>
  <c r="AO70" i="14"/>
  <c r="X52" i="7"/>
  <c r="W65" i="10"/>
  <c r="X79" i="11"/>
  <c r="W35" i="11"/>
  <c r="W112" i="11"/>
  <c r="BA48" i="14"/>
  <c r="X48" i="7"/>
  <c r="X34" i="7"/>
  <c r="W69" i="9"/>
  <c r="W94" i="11"/>
  <c r="BA69" i="14"/>
  <c r="W64" i="6"/>
  <c r="W88" i="7"/>
  <c r="X54" i="7"/>
  <c r="W112" i="7"/>
  <c r="W54" i="7"/>
  <c r="W111" i="7"/>
  <c r="X77" i="9"/>
  <c r="W51" i="11"/>
  <c r="X87" i="6"/>
  <c r="X55" i="7"/>
  <c r="W75" i="9"/>
  <c r="X64" i="9"/>
  <c r="W111" i="11"/>
  <c r="X86" i="7"/>
  <c r="W34" i="10"/>
  <c r="X50" i="11"/>
  <c r="BC76" i="14"/>
  <c r="X59" i="8"/>
  <c r="X79" i="8"/>
  <c r="W33" i="8"/>
  <c r="X74" i="8"/>
  <c r="W42" i="8"/>
  <c r="X77" i="8"/>
  <c r="X33" i="8"/>
  <c r="AM105" i="14"/>
  <c r="J95" i="14"/>
  <c r="CQ95" i="1" s="1"/>
  <c r="AL101" i="14"/>
  <c r="AO36" i="14"/>
  <c r="AO101" i="14"/>
  <c r="AL105" i="14"/>
  <c r="J109" i="14"/>
  <c r="CQ109" i="1" s="1"/>
  <c r="AM71" i="14"/>
  <c r="AN105" i="14"/>
  <c r="AO71" i="14"/>
  <c r="AN71" i="14"/>
  <c r="AM101" i="14"/>
  <c r="W36" i="13"/>
  <c r="W89" i="13"/>
  <c r="W48" i="13"/>
  <c r="AL31" i="13"/>
  <c r="AM31" i="13"/>
  <c r="X59" i="11"/>
  <c r="X63" i="11"/>
  <c r="W102" i="11"/>
  <c r="X101" i="11"/>
  <c r="J76" i="11"/>
  <c r="BP76" i="1" s="1"/>
  <c r="W98" i="11"/>
  <c r="W62" i="11"/>
  <c r="X33" i="10"/>
  <c r="W98" i="10"/>
  <c r="X73" i="10"/>
  <c r="W40" i="9"/>
  <c r="W41" i="9"/>
  <c r="W97" i="9"/>
  <c r="W51" i="9"/>
  <c r="X88" i="8"/>
  <c r="X63" i="8"/>
  <c r="W99" i="8"/>
  <c r="W48" i="6"/>
  <c r="X112" i="6"/>
  <c r="X74" i="6"/>
  <c r="W78" i="6"/>
  <c r="W73" i="6"/>
  <c r="X95" i="6"/>
  <c r="X62" i="6"/>
  <c r="X75" i="6"/>
  <c r="X45" i="6"/>
  <c r="J97" i="14"/>
  <c r="CQ97" i="1" s="1"/>
  <c r="W68" i="14"/>
  <c r="AL46" i="14"/>
  <c r="AL36" i="14"/>
  <c r="W111" i="14"/>
  <c r="AN46" i="14"/>
  <c r="AN36" i="14"/>
  <c r="X100" i="14"/>
  <c r="J84" i="14"/>
  <c r="CQ84" i="1" s="1"/>
  <c r="AO46" i="14"/>
  <c r="X86" i="14"/>
  <c r="X62" i="14"/>
  <c r="W89" i="14"/>
  <c r="BA94" i="14"/>
  <c r="BC38" i="14"/>
  <c r="W96" i="14"/>
  <c r="X39" i="14"/>
  <c r="BA58" i="14"/>
  <c r="BA59" i="14"/>
  <c r="AL79" i="14"/>
  <c r="X61" i="14"/>
  <c r="X78" i="14"/>
  <c r="AM79" i="14"/>
  <c r="X35" i="14"/>
  <c r="BA91" i="14"/>
  <c r="BA103" i="14"/>
  <c r="AO79" i="14"/>
  <c r="W52" i="14"/>
  <c r="BC57" i="14"/>
  <c r="AM109" i="14"/>
  <c r="W33" i="14"/>
  <c r="X110" i="14"/>
  <c r="BC109" i="14"/>
  <c r="AO109" i="14"/>
  <c r="W110" i="14"/>
  <c r="X87" i="14"/>
  <c r="W65" i="14"/>
  <c r="AO86" i="14"/>
  <c r="BC49" i="14"/>
  <c r="J38" i="14"/>
  <c r="CQ38" i="1" s="1"/>
  <c r="BC34" i="14"/>
  <c r="W47" i="14"/>
  <c r="J105" i="14"/>
  <c r="CQ105" i="1" s="1"/>
  <c r="W99" i="14"/>
  <c r="AL86" i="14"/>
  <c r="X72" i="14"/>
  <c r="W112" i="14"/>
  <c r="W37" i="14"/>
  <c r="W105" i="14"/>
  <c r="AM86" i="14"/>
  <c r="X54" i="14"/>
  <c r="W108" i="14"/>
  <c r="X95" i="14"/>
  <c r="AM70" i="14"/>
  <c r="W81" i="14"/>
  <c r="W98" i="14"/>
  <c r="W79" i="14"/>
  <c r="X97" i="14"/>
  <c r="BC70" i="14"/>
  <c r="X75" i="14"/>
  <c r="X68" i="14"/>
  <c r="X64" i="14"/>
  <c r="X59" i="14"/>
  <c r="BC36" i="14"/>
  <c r="X33" i="14"/>
  <c r="X109" i="14"/>
  <c r="X111" i="14"/>
  <c r="W101" i="14"/>
  <c r="AL93" i="14"/>
  <c r="W73" i="14"/>
  <c r="AL70" i="14"/>
  <c r="X91" i="13"/>
  <c r="X92" i="13"/>
  <c r="W75" i="13"/>
  <c r="W91" i="13"/>
  <c r="X72" i="13"/>
  <c r="X57" i="13"/>
  <c r="W33" i="13"/>
  <c r="X101" i="13"/>
  <c r="W63" i="13"/>
  <c r="W81" i="13"/>
  <c r="AM105" i="13"/>
  <c r="X47" i="13"/>
  <c r="W52" i="13"/>
  <c r="AO105" i="13"/>
  <c r="X81" i="13"/>
  <c r="X37" i="13"/>
  <c r="J107" i="13"/>
  <c r="CH107" i="1" s="1"/>
  <c r="X43" i="13"/>
  <c r="X62" i="13"/>
  <c r="W107" i="13"/>
  <c r="AN105" i="13"/>
  <c r="X55" i="13"/>
  <c r="W66" i="13"/>
  <c r="X95" i="13"/>
  <c r="X80" i="13"/>
  <c r="X84" i="13"/>
  <c r="W80" i="13"/>
  <c r="W40" i="13"/>
  <c r="W58" i="13"/>
  <c r="W69" i="13"/>
  <c r="W85" i="13"/>
  <c r="J106" i="13"/>
  <c r="CH106" i="1" s="1"/>
  <c r="W84" i="13"/>
  <c r="X108" i="13"/>
  <c r="W98" i="13"/>
  <c r="X75" i="13"/>
  <c r="X45" i="13"/>
  <c r="W94" i="13"/>
  <c r="W97" i="13"/>
  <c r="X97" i="13"/>
  <c r="X56" i="13"/>
  <c r="W68" i="13"/>
  <c r="X96" i="11"/>
  <c r="W73" i="11"/>
  <c r="X37" i="11"/>
  <c r="W74" i="11"/>
  <c r="X103" i="11"/>
  <c r="X34" i="11"/>
  <c r="W63" i="11"/>
  <c r="X110" i="11"/>
  <c r="X95" i="11"/>
  <c r="X33" i="11"/>
  <c r="W110" i="11"/>
  <c r="AN59" i="11"/>
  <c r="W46" i="11"/>
  <c r="X104" i="11"/>
  <c r="X85" i="11"/>
  <c r="AO59" i="11"/>
  <c r="X92" i="11"/>
  <c r="AM59" i="11"/>
  <c r="W66" i="11"/>
  <c r="W78" i="11"/>
  <c r="W56" i="11"/>
  <c r="W104" i="11"/>
  <c r="X64" i="11"/>
  <c r="X91" i="11"/>
  <c r="W85" i="11"/>
  <c r="W81" i="11"/>
  <c r="X84" i="11"/>
  <c r="X71" i="11"/>
  <c r="W47" i="11"/>
  <c r="W39" i="11"/>
  <c r="W90" i="10"/>
  <c r="W81" i="10"/>
  <c r="X72" i="10"/>
  <c r="X82" i="10"/>
  <c r="X84" i="10"/>
  <c r="X66" i="10"/>
  <c r="X99" i="10"/>
  <c r="X88" i="10"/>
  <c r="W86" i="10"/>
  <c r="X54" i="10"/>
  <c r="W41" i="10"/>
  <c r="W87" i="10"/>
  <c r="X63" i="10"/>
  <c r="X91" i="10"/>
  <c r="W73" i="10"/>
  <c r="AN69" i="10"/>
  <c r="X62" i="10"/>
  <c r="W52" i="10"/>
  <c r="W44" i="10"/>
  <c r="X74" i="10"/>
  <c r="X56" i="10"/>
  <c r="X110" i="10"/>
  <c r="X51" i="10"/>
  <c r="W74" i="10"/>
  <c r="X44" i="10"/>
  <c r="W83" i="10"/>
  <c r="W109" i="10"/>
  <c r="W78" i="10"/>
  <c r="W56" i="10"/>
  <c r="X52" i="10"/>
  <c r="W37" i="10"/>
  <c r="X109" i="10"/>
  <c r="W93" i="10"/>
  <c r="X59" i="10"/>
  <c r="W45" i="10"/>
  <c r="X104" i="10"/>
  <c r="X80" i="10"/>
  <c r="W105" i="10"/>
  <c r="X83" i="10"/>
  <c r="W71" i="10"/>
  <c r="X81" i="10"/>
  <c r="W57" i="9"/>
  <c r="W91" i="9"/>
  <c r="W47" i="9"/>
  <c r="W56" i="9"/>
  <c r="X103" i="9"/>
  <c r="W35" i="9"/>
  <c r="X80" i="9"/>
  <c r="X95" i="9"/>
  <c r="W48" i="9"/>
  <c r="X102" i="9"/>
  <c r="X57" i="9"/>
  <c r="X47" i="9"/>
  <c r="X94" i="9"/>
  <c r="X71" i="9"/>
  <c r="W64" i="9"/>
  <c r="W111" i="9"/>
  <c r="X49" i="9"/>
  <c r="X85" i="9"/>
  <c r="W108" i="9"/>
  <c r="W78" i="9"/>
  <c r="X41" i="9"/>
  <c r="W100" i="9"/>
  <c r="X33" i="9"/>
  <c r="X108" i="9"/>
  <c r="X98" i="9"/>
  <c r="W54" i="9"/>
  <c r="W104" i="9"/>
  <c r="W107" i="9"/>
  <c r="X59" i="9"/>
  <c r="W80" i="9"/>
  <c r="W50" i="9"/>
  <c r="X51" i="8"/>
  <c r="X48" i="8"/>
  <c r="W84" i="8"/>
  <c r="W69" i="8"/>
  <c r="X102" i="8"/>
  <c r="X86" i="8"/>
  <c r="W50" i="8"/>
  <c r="W103" i="8"/>
  <c r="X95" i="8"/>
  <c r="W57" i="8"/>
  <c r="W86" i="8"/>
  <c r="W58" i="8"/>
  <c r="W85" i="8"/>
  <c r="W78" i="8"/>
  <c r="X56" i="8"/>
  <c r="X104" i="8"/>
  <c r="W67" i="8"/>
  <c r="W73" i="8"/>
  <c r="X62" i="8"/>
  <c r="W63" i="8"/>
  <c r="X46" i="8"/>
  <c r="X98" i="8"/>
  <c r="X92" i="8"/>
  <c r="W76" i="8"/>
  <c r="W47" i="8"/>
  <c r="W45" i="8"/>
  <c r="X111" i="8"/>
  <c r="W107" i="8"/>
  <c r="W56" i="8"/>
  <c r="X43" i="8"/>
  <c r="W41" i="8"/>
  <c r="W110" i="8"/>
  <c r="X83" i="8"/>
  <c r="X107" i="8"/>
  <c r="X84" i="8"/>
  <c r="X70" i="8"/>
  <c r="X67" i="8"/>
  <c r="W52" i="7"/>
  <c r="W68" i="7"/>
  <c r="W71" i="7"/>
  <c r="W48" i="7"/>
  <c r="X63" i="7"/>
  <c r="X80" i="7"/>
  <c r="X68" i="7"/>
  <c r="X69" i="7"/>
  <c r="X103" i="7"/>
  <c r="X112" i="7"/>
  <c r="W83" i="7"/>
  <c r="W78" i="7"/>
  <c r="W59" i="7"/>
  <c r="W46" i="7"/>
  <c r="W60" i="7"/>
  <c r="X61" i="7"/>
  <c r="X38" i="7"/>
  <c r="X92" i="7"/>
  <c r="X100" i="7"/>
  <c r="X67" i="7"/>
  <c r="X81" i="7"/>
  <c r="W36" i="7"/>
  <c r="X70" i="7"/>
  <c r="W102" i="7"/>
  <c r="X97" i="7"/>
  <c r="X75" i="7"/>
  <c r="X44" i="7"/>
  <c r="W103" i="7"/>
  <c r="W99" i="7"/>
  <c r="W51" i="7"/>
  <c r="X53" i="7"/>
  <c r="X76" i="7"/>
  <c r="W63" i="7"/>
  <c r="W55" i="7"/>
  <c r="X105" i="7"/>
  <c r="W62" i="7"/>
  <c r="X85" i="7"/>
  <c r="W104" i="7"/>
  <c r="W86" i="7"/>
  <c r="W70" i="7"/>
  <c r="W73" i="7"/>
  <c r="X103" i="6"/>
  <c r="X107" i="6"/>
  <c r="X42" i="6"/>
  <c r="W71" i="6"/>
  <c r="X104" i="6"/>
  <c r="W87" i="6"/>
  <c r="X90" i="6"/>
  <c r="W70" i="6"/>
  <c r="X67" i="6"/>
  <c r="X81" i="6"/>
  <c r="X102" i="6"/>
  <c r="W99" i="6"/>
  <c r="W39" i="6"/>
  <c r="X57" i="6"/>
  <c r="X71" i="6"/>
  <c r="X97" i="6"/>
  <c r="W44" i="6"/>
  <c r="W95" i="6"/>
  <c r="W49" i="6"/>
  <c r="X110" i="6"/>
  <c r="W80" i="6"/>
  <c r="W63" i="6"/>
  <c r="X60" i="6"/>
  <c r="W45" i="6"/>
  <c r="X41" i="6"/>
  <c r="X51" i="6"/>
  <c r="W103" i="6"/>
  <c r="X92" i="6"/>
  <c r="BC45" i="14"/>
  <c r="X48" i="14"/>
  <c r="BC101" i="14"/>
  <c r="X104" i="14"/>
  <c r="W93" i="14"/>
  <c r="AN93" i="14"/>
  <c r="W63" i="14"/>
  <c r="AM73" i="14"/>
  <c r="BC35" i="14"/>
  <c r="X38" i="14"/>
  <c r="BA41" i="14"/>
  <c r="W44" i="14"/>
  <c r="BA33" i="14"/>
  <c r="W36" i="14"/>
  <c r="W104" i="14"/>
  <c r="W71" i="14"/>
  <c r="X41" i="14"/>
  <c r="W53" i="14"/>
  <c r="W41" i="14"/>
  <c r="W69" i="14"/>
  <c r="X108" i="14"/>
  <c r="W95" i="14"/>
  <c r="W90" i="14"/>
  <c r="X81" i="14"/>
  <c r="W75" i="14"/>
  <c r="BA80" i="14"/>
  <c r="W83" i="14"/>
  <c r="X56" i="14"/>
  <c r="AL73" i="14"/>
  <c r="BC33" i="14"/>
  <c r="X36" i="14"/>
  <c r="BC47" i="14"/>
  <c r="X50" i="14"/>
  <c r="W67" i="14"/>
  <c r="X106" i="14"/>
  <c r="W106" i="14"/>
  <c r="W94" i="14"/>
  <c r="BC37" i="14"/>
  <c r="X40" i="14"/>
  <c r="X47" i="14"/>
  <c r="X94" i="14"/>
  <c r="J89" i="14"/>
  <c r="CQ89" i="1" s="1"/>
  <c r="X85" i="14"/>
  <c r="BA71" i="14"/>
  <c r="W74" i="14"/>
  <c r="W66" i="14"/>
  <c r="W59" i="14"/>
  <c r="AN73" i="14"/>
  <c r="X80" i="14"/>
  <c r="BA39" i="14"/>
  <c r="W42" i="14"/>
  <c r="X67" i="14"/>
  <c r="BA43" i="14"/>
  <c r="W46" i="14"/>
  <c r="W100" i="14"/>
  <c r="W56" i="14"/>
  <c r="W78" i="14"/>
  <c r="W61" i="14"/>
  <c r="W43" i="14"/>
  <c r="W86" i="14"/>
  <c r="BC55" i="14"/>
  <c r="X58" i="14"/>
  <c r="X99" i="14"/>
  <c r="BA85" i="14"/>
  <c r="W88" i="14"/>
  <c r="X88" i="14"/>
  <c r="W64" i="14"/>
  <c r="BC63" i="14"/>
  <c r="X66" i="14"/>
  <c r="BA55" i="14"/>
  <c r="W58" i="14"/>
  <c r="BA31" i="14"/>
  <c r="W34" i="14"/>
  <c r="BC31" i="14"/>
  <c r="X34" i="14"/>
  <c r="X103" i="14"/>
  <c r="X76" i="14"/>
  <c r="X65" i="14"/>
  <c r="X73" i="14"/>
  <c r="W35" i="14"/>
  <c r="BC106" i="14"/>
  <c r="BC98" i="14"/>
  <c r="X101" i="14"/>
  <c r="BC87" i="14"/>
  <c r="X90" i="14"/>
  <c r="J73" i="14"/>
  <c r="CQ73" i="1" s="1"/>
  <c r="BA37" i="14"/>
  <c r="W40" i="14"/>
  <c r="BC43" i="14"/>
  <c r="X46" i="14"/>
  <c r="W92" i="14"/>
  <c r="X89" i="14"/>
  <c r="X53" i="14"/>
  <c r="X51" i="14"/>
  <c r="X60" i="14"/>
  <c r="X57" i="14"/>
  <c r="W107" i="14"/>
  <c r="W103" i="14"/>
  <c r="X102" i="14"/>
  <c r="W102" i="14"/>
  <c r="BC92" i="14"/>
  <c r="W91" i="14"/>
  <c r="AO93" i="14"/>
  <c r="W77" i="14"/>
  <c r="BC80" i="14"/>
  <c r="X83" i="14"/>
  <c r="BC71" i="14"/>
  <c r="X74" i="14"/>
  <c r="BA54" i="14"/>
  <c r="W57" i="14"/>
  <c r="W80" i="14"/>
  <c r="BC41" i="14"/>
  <c r="X44" i="14"/>
  <c r="BA45" i="14"/>
  <c r="W48" i="14"/>
  <c r="W97" i="14"/>
  <c r="X84" i="14"/>
  <c r="W45" i="14"/>
  <c r="W72" i="14"/>
  <c r="X37" i="14"/>
  <c r="W51" i="14"/>
  <c r="X107" i="14"/>
  <c r="BC93" i="14"/>
  <c r="X96" i="14"/>
  <c r="W109" i="14"/>
  <c r="X77" i="14"/>
  <c r="BC54" i="14"/>
  <c r="BC52" i="14"/>
  <c r="X55" i="14"/>
  <c r="BC60" i="14"/>
  <c r="X63" i="14"/>
  <c r="W55" i="14"/>
  <c r="BC39" i="14"/>
  <c r="X42" i="14"/>
  <c r="BA35" i="14"/>
  <c r="W38" i="14"/>
  <c r="BA47" i="14"/>
  <c r="W50" i="14"/>
  <c r="X98" i="14"/>
  <c r="X93" i="14"/>
  <c r="X92" i="14"/>
  <c r="X79" i="14"/>
  <c r="W62" i="14"/>
  <c r="W76" i="14"/>
  <c r="W82" i="14"/>
  <c r="W61" i="13"/>
  <c r="X93" i="13"/>
  <c r="W106" i="13"/>
  <c r="X85" i="13"/>
  <c r="W82" i="13"/>
  <c r="W38" i="13"/>
  <c r="X65" i="13"/>
  <c r="AI28" i="13"/>
  <c r="W49" i="13"/>
  <c r="X33" i="13"/>
  <c r="X83" i="13"/>
  <c r="X68" i="13"/>
  <c r="W53" i="13"/>
  <c r="W47" i="13"/>
  <c r="X36" i="13"/>
  <c r="W59" i="13"/>
  <c r="X46" i="13"/>
  <c r="W74" i="13"/>
  <c r="X107" i="13"/>
  <c r="W110" i="13"/>
  <c r="W105" i="13"/>
  <c r="W93" i="13"/>
  <c r="W76" i="13"/>
  <c r="W72" i="13"/>
  <c r="J69" i="13"/>
  <c r="CH69" i="1" s="1"/>
  <c r="X59" i="13"/>
  <c r="W79" i="13"/>
  <c r="X70" i="13"/>
  <c r="X39" i="13"/>
  <c r="X58" i="13"/>
  <c r="W73" i="13"/>
  <c r="W35" i="13"/>
  <c r="W90" i="13"/>
  <c r="W71" i="13"/>
  <c r="W65" i="13"/>
  <c r="W86" i="13"/>
  <c r="W57" i="13"/>
  <c r="W83" i="13"/>
  <c r="W101" i="13"/>
  <c r="W95" i="13"/>
  <c r="X82" i="13"/>
  <c r="X73" i="13"/>
  <c r="X35" i="13"/>
  <c r="X89" i="13"/>
  <c r="W67" i="13"/>
  <c r="W51" i="13"/>
  <c r="X44" i="13"/>
  <c r="W99" i="13"/>
  <c r="W112" i="13"/>
  <c r="X87" i="13"/>
  <c r="X49" i="13"/>
  <c r="X50" i="13"/>
  <c r="W50" i="13"/>
  <c r="X112" i="13"/>
  <c r="X71" i="13"/>
  <c r="X42" i="13"/>
  <c r="W56" i="13"/>
  <c r="W37" i="13"/>
  <c r="W78" i="13"/>
  <c r="W109" i="13"/>
  <c r="X109" i="13"/>
  <c r="W100" i="13"/>
  <c r="X96" i="13"/>
  <c r="W88" i="13"/>
  <c r="X41" i="13"/>
  <c r="J56" i="13"/>
  <c r="CH56" i="1" s="1"/>
  <c r="X103" i="13"/>
  <c r="X102" i="13"/>
  <c r="X52" i="13"/>
  <c r="X40" i="13"/>
  <c r="W45" i="13"/>
  <c r="W102" i="13"/>
  <c r="X61" i="13"/>
  <c r="W92" i="13"/>
  <c r="X100" i="13"/>
  <c r="X106" i="13"/>
  <c r="X105" i="13"/>
  <c r="W64" i="13"/>
  <c r="J68" i="13"/>
  <c r="CH68" i="1" s="1"/>
  <c r="X79" i="13"/>
  <c r="W44" i="13"/>
  <c r="W34" i="13"/>
  <c r="X54" i="13"/>
  <c r="X66" i="13"/>
  <c r="W108" i="13"/>
  <c r="X99" i="13"/>
  <c r="W70" i="13"/>
  <c r="W39" i="13"/>
  <c r="X110" i="13"/>
  <c r="W60" i="13"/>
  <c r="X86" i="13"/>
  <c r="X98" i="13"/>
  <c r="W96" i="13"/>
  <c r="X78" i="13"/>
  <c r="X76" i="13"/>
  <c r="W42" i="13"/>
  <c r="W62" i="13"/>
  <c r="X94" i="13"/>
  <c r="W104" i="13"/>
  <c r="X90" i="13"/>
  <c r="X74" i="13"/>
  <c r="X34" i="13"/>
  <c r="X77" i="13"/>
  <c r="X53" i="13"/>
  <c r="W87" i="13"/>
  <c r="W41" i="13"/>
  <c r="X38" i="13"/>
  <c r="X108" i="11"/>
  <c r="W90" i="11"/>
  <c r="X88" i="11"/>
  <c r="W72" i="11"/>
  <c r="W48" i="11"/>
  <c r="W45" i="11"/>
  <c r="X60" i="11"/>
  <c r="W37" i="11"/>
  <c r="X58" i="11"/>
  <c r="W42" i="11"/>
  <c r="X36" i="11"/>
  <c r="W68" i="11"/>
  <c r="X66" i="11"/>
  <c r="W80" i="11"/>
  <c r="W65" i="11"/>
  <c r="W79" i="11"/>
  <c r="W77" i="11"/>
  <c r="X74" i="11"/>
  <c r="W70" i="11"/>
  <c r="W50" i="11"/>
  <c r="X54" i="11"/>
  <c r="X49" i="11"/>
  <c r="W103" i="11"/>
  <c r="X61" i="11"/>
  <c r="W40" i="11"/>
  <c r="W64" i="11"/>
  <c r="W88" i="11"/>
  <c r="X68" i="11"/>
  <c r="X42" i="11"/>
  <c r="X39" i="11"/>
  <c r="W108" i="11"/>
  <c r="X97" i="11"/>
  <c r="W84" i="11"/>
  <c r="X69" i="11"/>
  <c r="X53" i="11"/>
  <c r="X78" i="11"/>
  <c r="X77" i="11"/>
  <c r="X83" i="11"/>
  <c r="W57" i="11"/>
  <c r="W44" i="11"/>
  <c r="X102" i="11"/>
  <c r="X100" i="11"/>
  <c r="X70" i="11"/>
  <c r="W33" i="11"/>
  <c r="W101" i="11"/>
  <c r="W99" i="11"/>
  <c r="X80" i="11"/>
  <c r="X48" i="11"/>
  <c r="X81" i="11"/>
  <c r="W36" i="11"/>
  <c r="W53" i="11"/>
  <c r="X52" i="11"/>
  <c r="X65" i="11"/>
  <c r="X105" i="11"/>
  <c r="X44" i="11"/>
  <c r="X86" i="11"/>
  <c r="X56" i="11"/>
  <c r="W43" i="11"/>
  <c r="W49" i="11"/>
  <c r="W60" i="11"/>
  <c r="W41" i="11"/>
  <c r="W106" i="11"/>
  <c r="X106" i="11"/>
  <c r="W38" i="11"/>
  <c r="W59" i="11"/>
  <c r="X47" i="11"/>
  <c r="W58" i="11"/>
  <c r="X93" i="11"/>
  <c r="W71" i="11"/>
  <c r="X112" i="11"/>
  <c r="X90" i="11"/>
  <c r="X62" i="11"/>
  <c r="X57" i="11"/>
  <c r="W54" i="11"/>
  <c r="W93" i="11"/>
  <c r="W91" i="11"/>
  <c r="W75" i="11"/>
  <c r="X87" i="11"/>
  <c r="X35" i="11"/>
  <c r="X55" i="11"/>
  <c r="W95" i="11"/>
  <c r="X51" i="11"/>
  <c r="W107" i="11"/>
  <c r="X99" i="11"/>
  <c r="X98" i="11"/>
  <c r="W92" i="11"/>
  <c r="W100" i="11"/>
  <c r="X73" i="11"/>
  <c r="W76" i="11"/>
  <c r="W97" i="11"/>
  <c r="W34" i="11"/>
  <c r="X40" i="11"/>
  <c r="X89" i="11"/>
  <c r="W89" i="11"/>
  <c r="X109" i="11"/>
  <c r="W109" i="11"/>
  <c r="X82" i="11"/>
  <c r="W61" i="11"/>
  <c r="W105" i="11"/>
  <c r="X94" i="11"/>
  <c r="W82" i="11"/>
  <c r="W52" i="11"/>
  <c r="W96" i="11"/>
  <c r="W69" i="11"/>
  <c r="X46" i="11"/>
  <c r="W67" i="11"/>
  <c r="X107" i="11"/>
  <c r="X72" i="11"/>
  <c r="W83" i="11"/>
  <c r="X45" i="11"/>
  <c r="X101" i="10"/>
  <c r="W70" i="10"/>
  <c r="W77" i="10"/>
  <c r="W35" i="10"/>
  <c r="X57" i="10"/>
  <c r="X34" i="10"/>
  <c r="X93" i="10"/>
  <c r="X65" i="10"/>
  <c r="X106" i="10"/>
  <c r="W75" i="10"/>
  <c r="W64" i="10"/>
  <c r="W107" i="10"/>
  <c r="X69" i="10"/>
  <c r="W58" i="10"/>
  <c r="X61" i="10"/>
  <c r="X105" i="10"/>
  <c r="W110" i="10"/>
  <c r="W91" i="10"/>
  <c r="W57" i="10"/>
  <c r="W104" i="10"/>
  <c r="W68" i="10"/>
  <c r="W51" i="10"/>
  <c r="W61" i="10"/>
  <c r="W49" i="10"/>
  <c r="W42" i="10"/>
  <c r="X36" i="10"/>
  <c r="X86" i="10"/>
  <c r="X43" i="10"/>
  <c r="W97" i="10"/>
  <c r="X67" i="10"/>
  <c r="W95" i="10"/>
  <c r="W103" i="10"/>
  <c r="W62" i="10"/>
  <c r="W46" i="10"/>
  <c r="X50" i="10"/>
  <c r="X96" i="10"/>
  <c r="W55" i="10"/>
  <c r="W85" i="10"/>
  <c r="X103" i="10"/>
  <c r="W72" i="10"/>
  <c r="X76" i="10"/>
  <c r="X55" i="10"/>
  <c r="X97" i="10"/>
  <c r="W88" i="10"/>
  <c r="W96" i="10"/>
  <c r="X70" i="10"/>
  <c r="W92" i="10"/>
  <c r="X94" i="10"/>
  <c r="W60" i="10"/>
  <c r="X53" i="10"/>
  <c r="W89" i="10"/>
  <c r="W59" i="10"/>
  <c r="X107" i="10"/>
  <c r="X42" i="10"/>
  <c r="X41" i="10"/>
  <c r="X90" i="10"/>
  <c r="W108" i="10"/>
  <c r="W84" i="10"/>
  <c r="X102" i="10"/>
  <c r="X108" i="10"/>
  <c r="W101" i="10"/>
  <c r="X92" i="10"/>
  <c r="W50" i="10"/>
  <c r="W53" i="10"/>
  <c r="W43" i="10"/>
  <c r="X49" i="10"/>
  <c r="X39" i="10"/>
  <c r="W36" i="10"/>
  <c r="W33" i="10"/>
  <c r="X47" i="10"/>
  <c r="W80" i="10"/>
  <c r="W112" i="10"/>
  <c r="X68" i="10"/>
  <c r="X58" i="10"/>
  <c r="X38" i="10"/>
  <c r="W76" i="10"/>
  <c r="W79" i="10"/>
  <c r="X87" i="10"/>
  <c r="W69" i="10"/>
  <c r="W54" i="10"/>
  <c r="W48" i="10"/>
  <c r="W40" i="10"/>
  <c r="X46" i="10"/>
  <c r="W99" i="10"/>
  <c r="X37" i="10"/>
  <c r="X35" i="10"/>
  <c r="X64" i="10"/>
  <c r="X100" i="10"/>
  <c r="X71" i="10"/>
  <c r="W111" i="10"/>
  <c r="X79" i="10"/>
  <c r="X77" i="10"/>
  <c r="W47" i="10"/>
  <c r="W39" i="10"/>
  <c r="W38" i="10"/>
  <c r="X98" i="10"/>
  <c r="W102" i="10"/>
  <c r="X85" i="10"/>
  <c r="X89" i="10"/>
  <c r="W106" i="10"/>
  <c r="X75" i="10"/>
  <c r="X78" i="10"/>
  <c r="W100" i="10"/>
  <c r="X60" i="10"/>
  <c r="W67" i="10"/>
  <c r="W89" i="9"/>
  <c r="X105" i="9"/>
  <c r="W76" i="9"/>
  <c r="X55" i="9"/>
  <c r="W103" i="9"/>
  <c r="X91" i="9"/>
  <c r="W73" i="9"/>
  <c r="W81" i="9"/>
  <c r="W61" i="9"/>
  <c r="X68" i="9"/>
  <c r="X36" i="9"/>
  <c r="X42" i="9"/>
  <c r="W106" i="9"/>
  <c r="W95" i="9"/>
  <c r="W86" i="9"/>
  <c r="W83" i="9"/>
  <c r="X79" i="9"/>
  <c r="X87" i="9"/>
  <c r="X54" i="9"/>
  <c r="X81" i="9"/>
  <c r="W33" i="9"/>
  <c r="X97" i="9"/>
  <c r="X51" i="9"/>
  <c r="W98" i="9"/>
  <c r="W68" i="9"/>
  <c r="W53" i="9"/>
  <c r="W42" i="9"/>
  <c r="W74" i="9"/>
  <c r="W99" i="9"/>
  <c r="W102" i="9"/>
  <c r="X78" i="9"/>
  <c r="X75" i="9"/>
  <c r="X70" i="9"/>
  <c r="X63" i="9"/>
  <c r="W55" i="9"/>
  <c r="W72" i="9"/>
  <c r="X111" i="9"/>
  <c r="W66" i="9"/>
  <c r="W49" i="9"/>
  <c r="W59" i="9"/>
  <c r="W43" i="9"/>
  <c r="X44" i="9"/>
  <c r="X69" i="9"/>
  <c r="X58" i="9"/>
  <c r="X106" i="9"/>
  <c r="X90" i="9"/>
  <c r="W87" i="9"/>
  <c r="X62" i="9"/>
  <c r="X43" i="9"/>
  <c r="X35" i="9"/>
  <c r="X89" i="9"/>
  <c r="X109" i="9"/>
  <c r="W82" i="9"/>
  <c r="W109" i="9"/>
  <c r="X53" i="9"/>
  <c r="X61" i="9"/>
  <c r="W39" i="9"/>
  <c r="X52" i="9"/>
  <c r="W105" i="9"/>
  <c r="W67" i="9"/>
  <c r="X60" i="9"/>
  <c r="W96" i="9"/>
  <c r="X34" i="9"/>
  <c r="W101" i="9"/>
  <c r="W52" i="9"/>
  <c r="X92" i="9"/>
  <c r="X93" i="9"/>
  <c r="W77" i="9"/>
  <c r="W63" i="9"/>
  <c r="X45" i="9"/>
  <c r="X65" i="9"/>
  <c r="X37" i="9"/>
  <c r="W88" i="9"/>
  <c r="X46" i="9"/>
  <c r="W45" i="9"/>
  <c r="X96" i="9"/>
  <c r="X38" i="9"/>
  <c r="X104" i="9"/>
  <c r="W36" i="9"/>
  <c r="X86" i="9"/>
  <c r="X40" i="9"/>
  <c r="W90" i="9"/>
  <c r="W112" i="9"/>
  <c r="X107" i="9"/>
  <c r="X100" i="9"/>
  <c r="X84" i="9"/>
  <c r="X82" i="9"/>
  <c r="X76" i="9"/>
  <c r="W65" i="9"/>
  <c r="X39" i="9"/>
  <c r="X112" i="9"/>
  <c r="X83" i="9"/>
  <c r="X48" i="9"/>
  <c r="X72" i="9"/>
  <c r="W70" i="9"/>
  <c r="W46" i="9"/>
  <c r="W38" i="9"/>
  <c r="W37" i="9"/>
  <c r="W110" i="9"/>
  <c r="X101" i="9"/>
  <c r="X73" i="9"/>
  <c r="W92" i="9"/>
  <c r="W93" i="9"/>
  <c r="X74" i="9"/>
  <c r="W44" i="9"/>
  <c r="W58" i="9"/>
  <c r="X66" i="9"/>
  <c r="X99" i="9"/>
  <c r="W62" i="9"/>
  <c r="W109" i="8"/>
  <c r="X82" i="8"/>
  <c r="X66" i="8"/>
  <c r="W61" i="8"/>
  <c r="W49" i="8"/>
  <c r="X64" i="8"/>
  <c r="X44" i="8"/>
  <c r="X89" i="8"/>
  <c r="W90" i="8"/>
  <c r="X73" i="8"/>
  <c r="X35" i="8"/>
  <c r="X91" i="8"/>
  <c r="W97" i="8"/>
  <c r="W80" i="8"/>
  <c r="X53" i="8"/>
  <c r="X103" i="8"/>
  <c r="X60" i="8"/>
  <c r="X50" i="8"/>
  <c r="X45" i="8"/>
  <c r="W71" i="8"/>
  <c r="W106" i="8"/>
  <c r="X110" i="8"/>
  <c r="X97" i="8"/>
  <c r="W64" i="8"/>
  <c r="W40" i="8"/>
  <c r="W38" i="8"/>
  <c r="W36" i="8"/>
  <c r="W44" i="8"/>
  <c r="X105" i="8"/>
  <c r="W105" i="8"/>
  <c r="W51" i="8"/>
  <c r="W87" i="8"/>
  <c r="W59" i="8"/>
  <c r="W93" i="8"/>
  <c r="W46" i="8"/>
  <c r="W111" i="8"/>
  <c r="W91" i="8"/>
  <c r="W77" i="8"/>
  <c r="X85" i="8"/>
  <c r="W55" i="8"/>
  <c r="X69" i="8"/>
  <c r="W75" i="8"/>
  <c r="X106" i="8"/>
  <c r="X39" i="8"/>
  <c r="X49" i="8"/>
  <c r="W95" i="8"/>
  <c r="X94" i="8"/>
  <c r="W37" i="8"/>
  <c r="X93" i="8"/>
  <c r="X41" i="8"/>
  <c r="W108" i="8"/>
  <c r="X101" i="8"/>
  <c r="X99" i="8"/>
  <c r="X72" i="8"/>
  <c r="W72" i="8"/>
  <c r="W79" i="8"/>
  <c r="X78" i="8"/>
  <c r="W74" i="8"/>
  <c r="W62" i="8"/>
  <c r="W60" i="8"/>
  <c r="X108" i="8"/>
  <c r="X96" i="8"/>
  <c r="X87" i="8"/>
  <c r="X55" i="8"/>
  <c r="W48" i="8"/>
  <c r="X42" i="8"/>
  <c r="X40" i="8"/>
  <c r="X38" i="8"/>
  <c r="X36" i="8"/>
  <c r="X34" i="8"/>
  <c r="X68" i="8"/>
  <c r="W68" i="8"/>
  <c r="W112" i="8"/>
  <c r="W89" i="8"/>
  <c r="X52" i="8"/>
  <c r="W101" i="8"/>
  <c r="W82" i="8"/>
  <c r="W54" i="8"/>
  <c r="X100" i="8"/>
  <c r="W70" i="8"/>
  <c r="W96" i="8"/>
  <c r="W98" i="8"/>
  <c r="X109" i="8"/>
  <c r="W81" i="8"/>
  <c r="W104" i="8"/>
  <c r="X54" i="8"/>
  <c r="X76" i="8"/>
  <c r="X58" i="8"/>
  <c r="X61" i="8"/>
  <c r="X80" i="8"/>
  <c r="X71" i="8"/>
  <c r="W53" i="8"/>
  <c r="W34" i="8"/>
  <c r="X65" i="8"/>
  <c r="X81" i="8"/>
  <c r="X37" i="8"/>
  <c r="W35" i="8"/>
  <c r="W43" i="8"/>
  <c r="W66" i="8"/>
  <c r="X90" i="8"/>
  <c r="X57" i="8"/>
  <c r="X47" i="8"/>
  <c r="W88" i="8"/>
  <c r="X75" i="8"/>
  <c r="W100" i="8"/>
  <c r="W102" i="8"/>
  <c r="W39" i="8"/>
  <c r="X91" i="7"/>
  <c r="X74" i="7"/>
  <c r="W69" i="7"/>
  <c r="X65" i="7"/>
  <c r="W72" i="7"/>
  <c r="W110" i="7"/>
  <c r="W67" i="7"/>
  <c r="W40" i="7"/>
  <c r="X82" i="7"/>
  <c r="X72" i="7"/>
  <c r="W50" i="7"/>
  <c r="W45" i="7"/>
  <c r="W108" i="7"/>
  <c r="X37" i="7"/>
  <c r="W77" i="7"/>
  <c r="W95" i="7"/>
  <c r="W53" i="7"/>
  <c r="X42" i="7"/>
  <c r="X89" i="7"/>
  <c r="X109" i="7"/>
  <c r="W58" i="7"/>
  <c r="X62" i="7"/>
  <c r="W49" i="7"/>
  <c r="X50" i="7"/>
  <c r="X90" i="7"/>
  <c r="W43" i="7"/>
  <c r="X107" i="7"/>
  <c r="W39" i="7"/>
  <c r="X64" i="7"/>
  <c r="W35" i="7"/>
  <c r="X43" i="7"/>
  <c r="X79" i="7"/>
  <c r="X56" i="7"/>
  <c r="X35" i="7"/>
  <c r="X45" i="7"/>
  <c r="X57" i="7"/>
  <c r="X96" i="7"/>
  <c r="W82" i="7"/>
  <c r="W81" i="7"/>
  <c r="X102" i="7"/>
  <c r="W97" i="7"/>
  <c r="W96" i="7"/>
  <c r="X83" i="7"/>
  <c r="X104" i="7"/>
  <c r="X78" i="7"/>
  <c r="W76" i="7"/>
  <c r="W75" i="7"/>
  <c r="X58" i="7"/>
  <c r="W44" i="7"/>
  <c r="W38" i="7"/>
  <c r="X36" i="7"/>
  <c r="W65" i="7"/>
  <c r="X51" i="7"/>
  <c r="W34" i="7"/>
  <c r="X71" i="7"/>
  <c r="W91" i="7"/>
  <c r="X110" i="7"/>
  <c r="W87" i="7"/>
  <c r="X40" i="7"/>
  <c r="X94" i="7"/>
  <c r="X108" i="7"/>
  <c r="X47" i="7"/>
  <c r="W79" i="7"/>
  <c r="X88" i="7"/>
  <c r="X101" i="7"/>
  <c r="W41" i="7"/>
  <c r="W101" i="7"/>
  <c r="W94" i="7"/>
  <c r="W90" i="7"/>
  <c r="W107" i="7"/>
  <c r="X111" i="7"/>
  <c r="X77" i="7"/>
  <c r="X95" i="7"/>
  <c r="X60" i="7"/>
  <c r="X46" i="7"/>
  <c r="W42" i="7"/>
  <c r="X66" i="7"/>
  <c r="W100" i="7"/>
  <c r="X106" i="7"/>
  <c r="X59" i="7"/>
  <c r="W93" i="7"/>
  <c r="W64" i="7"/>
  <c r="W105" i="7"/>
  <c r="W37" i="7"/>
  <c r="W61" i="7"/>
  <c r="W47" i="7"/>
  <c r="W74" i="7"/>
  <c r="X98" i="7"/>
  <c r="X87" i="7"/>
  <c r="X99" i="7"/>
  <c r="W84" i="7"/>
  <c r="W66" i="7"/>
  <c r="X73" i="7"/>
  <c r="X84" i="7"/>
  <c r="X41" i="7"/>
  <c r="W92" i="7"/>
  <c r="W109" i="7"/>
  <c r="X93" i="7"/>
  <c r="X33" i="7"/>
  <c r="X39" i="7"/>
  <c r="W98" i="7"/>
  <c r="W57" i="7"/>
  <c r="W56" i="7"/>
  <c r="W97" i="6"/>
  <c r="X69" i="6"/>
  <c r="X101" i="6"/>
  <c r="X105" i="6"/>
  <c r="X89" i="6"/>
  <c r="X58" i="6"/>
  <c r="X70" i="6"/>
  <c r="W102" i="6"/>
  <c r="W109" i="6"/>
  <c r="W46" i="6"/>
  <c r="W68" i="6"/>
  <c r="W37" i="6"/>
  <c r="X59" i="6"/>
  <c r="X100" i="6"/>
  <c r="X61" i="6"/>
  <c r="X37" i="6"/>
  <c r="W60" i="6"/>
  <c r="W58" i="6"/>
  <c r="X108" i="6"/>
  <c r="X88" i="6"/>
  <c r="W79" i="6"/>
  <c r="W83" i="6"/>
  <c r="W77" i="6"/>
  <c r="W51" i="6"/>
  <c r="W69" i="6"/>
  <c r="X55" i="6"/>
  <c r="X78" i="6"/>
  <c r="X39" i="6"/>
  <c r="X99" i="6"/>
  <c r="X96" i="6"/>
  <c r="X66" i="6"/>
  <c r="W56" i="6"/>
  <c r="W66" i="6"/>
  <c r="X48" i="6"/>
  <c r="W88" i="6"/>
  <c r="W110" i="6"/>
  <c r="W105" i="6"/>
  <c r="W112" i="6"/>
  <c r="W81" i="6"/>
  <c r="X52" i="6"/>
  <c r="W59" i="6"/>
  <c r="X94" i="6"/>
  <c r="X46" i="6"/>
  <c r="X43" i="6"/>
  <c r="X72" i="6"/>
  <c r="X111" i="6"/>
  <c r="W57" i="6"/>
  <c r="W55" i="6"/>
  <c r="W111" i="6"/>
  <c r="W85" i="6"/>
  <c r="W61" i="6"/>
  <c r="X65" i="6"/>
  <c r="X40" i="6"/>
  <c r="X49" i="6"/>
  <c r="W36" i="6"/>
  <c r="W90" i="6"/>
  <c r="W98" i="6"/>
  <c r="W75" i="6"/>
  <c r="X44" i="6"/>
  <c r="W50" i="6"/>
  <c r="W82" i="6"/>
  <c r="W76" i="6"/>
  <c r="W52" i="6"/>
  <c r="X53" i="6"/>
  <c r="W67" i="6"/>
  <c r="X56" i="6"/>
  <c r="W94" i="6"/>
  <c r="W47" i="6"/>
  <c r="X85" i="6"/>
  <c r="W89" i="6"/>
  <c r="W84" i="6"/>
  <c r="X82" i="6"/>
  <c r="W40" i="6"/>
  <c r="X80" i="6"/>
  <c r="W72" i="6"/>
  <c r="X106" i="6"/>
  <c r="X91" i="6"/>
  <c r="X47" i="6"/>
  <c r="W42" i="6"/>
  <c r="W96" i="6"/>
  <c r="W38" i="6"/>
  <c r="W62" i="6"/>
  <c r="W43" i="6"/>
  <c r="W108" i="6"/>
  <c r="W92" i="6"/>
  <c r="X63" i="6"/>
  <c r="W107" i="6"/>
  <c r="W104" i="6"/>
  <c r="X64" i="6"/>
  <c r="W101" i="6"/>
  <c r="W91" i="6"/>
  <c r="X109" i="6"/>
  <c r="X84" i="6"/>
  <c r="X79" i="6"/>
  <c r="X73" i="6"/>
  <c r="X38" i="6"/>
  <c r="X36" i="6"/>
  <c r="X93" i="6"/>
  <c r="X50" i="6"/>
  <c r="X83" i="6"/>
  <c r="X77" i="6"/>
  <c r="W100" i="6"/>
  <c r="W74" i="6"/>
  <c r="X86" i="6"/>
  <c r="X107" i="12"/>
  <c r="AN107" i="12"/>
  <c r="W102" i="12"/>
  <c r="X84" i="12"/>
  <c r="AO93" i="12"/>
  <c r="X97" i="12"/>
  <c r="W47" i="12"/>
  <c r="W109" i="12"/>
  <c r="X112" i="12"/>
  <c r="X50" i="12"/>
  <c r="X104" i="12"/>
  <c r="X51" i="12"/>
  <c r="W41" i="12"/>
  <c r="J93" i="12"/>
  <c r="BY93" i="1" s="1"/>
  <c r="X70" i="12"/>
  <c r="W35" i="12"/>
  <c r="W93" i="12"/>
  <c r="W58" i="12"/>
  <c r="X47" i="12"/>
  <c r="X92" i="12"/>
  <c r="W108" i="12"/>
  <c r="X58" i="12"/>
  <c r="W56" i="12"/>
  <c r="AL107" i="12"/>
  <c r="X103" i="12"/>
  <c r="W86" i="12"/>
  <c r="W74" i="12"/>
  <c r="X76" i="12"/>
  <c r="X67" i="12"/>
  <c r="W64" i="12"/>
  <c r="X45" i="12"/>
  <c r="X39" i="12"/>
  <c r="W96" i="12"/>
  <c r="X77" i="12"/>
  <c r="W77" i="12"/>
  <c r="W67" i="12"/>
  <c r="W90" i="12"/>
  <c r="X61" i="12"/>
  <c r="X89" i="12"/>
  <c r="W39" i="12"/>
  <c r="X52" i="12"/>
  <c r="X101" i="12"/>
  <c r="W100" i="12"/>
  <c r="X87" i="12"/>
  <c r="W80" i="12"/>
  <c r="W57" i="12"/>
  <c r="W33" i="12"/>
  <c r="X111" i="12"/>
  <c r="W106" i="12"/>
  <c r="X95" i="12"/>
  <c r="W92" i="12"/>
  <c r="W83" i="12"/>
  <c r="X80" i="12"/>
  <c r="W70" i="12"/>
  <c r="X55" i="12"/>
  <c r="X35" i="12"/>
  <c r="W36" i="12"/>
  <c r="W95" i="12"/>
  <c r="X49" i="12"/>
  <c r="W59" i="12"/>
  <c r="X44" i="12"/>
  <c r="X110" i="12"/>
  <c r="W112" i="12"/>
  <c r="W78" i="12"/>
  <c r="X65" i="12"/>
  <c r="X63" i="12"/>
  <c r="X75" i="12"/>
  <c r="W91" i="12"/>
  <c r="W82" i="12"/>
  <c r="X83" i="12"/>
  <c r="W53" i="12"/>
  <c r="W75" i="12"/>
  <c r="X57" i="12"/>
  <c r="W111" i="12"/>
  <c r="W104" i="12"/>
  <c r="X85" i="12"/>
  <c r="X42" i="12"/>
  <c r="X38" i="12"/>
  <c r="X34" i="12"/>
  <c r="X105" i="12"/>
  <c r="W68" i="12"/>
  <c r="W101" i="12"/>
  <c r="X98" i="12"/>
  <c r="W61" i="12"/>
  <c r="X109" i="12"/>
  <c r="W60" i="12"/>
  <c r="W99" i="12"/>
  <c r="W97" i="12"/>
  <c r="X82" i="12"/>
  <c r="W76" i="12"/>
  <c r="W51" i="12"/>
  <c r="X37" i="12"/>
  <c r="X33" i="12"/>
  <c r="X96" i="12"/>
  <c r="X90" i="12"/>
  <c r="X54" i="12"/>
  <c r="W71" i="12"/>
  <c r="X79" i="12"/>
  <c r="W40" i="12"/>
  <c r="W89" i="12"/>
  <c r="W87" i="12"/>
  <c r="W50" i="12"/>
  <c r="W105" i="12"/>
  <c r="W84" i="12"/>
  <c r="X56" i="12"/>
  <c r="W65" i="12"/>
  <c r="X41" i="12"/>
  <c r="X102" i="12"/>
  <c r="W103" i="12"/>
  <c r="X66" i="12"/>
  <c r="X59" i="12"/>
  <c r="W98" i="12"/>
  <c r="X93" i="12"/>
  <c r="W88" i="12"/>
  <c r="X68" i="12"/>
  <c r="W37" i="12"/>
  <c r="AI21" i="12"/>
  <c r="X72" i="12"/>
  <c r="W43" i="12"/>
  <c r="X53" i="12"/>
  <c r="W42" i="12"/>
  <c r="X71" i="12"/>
  <c r="W63" i="12"/>
  <c r="X100" i="12"/>
  <c r="X78" i="12"/>
  <c r="X91" i="12"/>
  <c r="X99" i="12"/>
  <c r="X69" i="12"/>
  <c r="W81" i="12"/>
  <c r="X88" i="12"/>
  <c r="W45" i="12"/>
  <c r="W46" i="12"/>
  <c r="W54" i="12"/>
  <c r="W62" i="12"/>
  <c r="W48" i="12"/>
  <c r="X108" i="12"/>
  <c r="X106" i="12"/>
  <c r="X81" i="12"/>
  <c r="W69" i="12"/>
  <c r="W72" i="12"/>
  <c r="X62" i="12"/>
  <c r="X64" i="12"/>
  <c r="W73" i="12"/>
  <c r="X73" i="12"/>
  <c r="X43" i="12"/>
  <c r="X60" i="12"/>
  <c r="W49" i="12"/>
  <c r="X36" i="12"/>
  <c r="W79" i="12"/>
  <c r="X46" i="12"/>
  <c r="W107" i="12"/>
  <c r="X86" i="12"/>
  <c r="X40" i="12"/>
  <c r="W110" i="12"/>
  <c r="X94" i="12"/>
  <c r="W55" i="12"/>
  <c r="W66" i="12"/>
  <c r="W52" i="12"/>
  <c r="W94" i="12"/>
  <c r="X74" i="12"/>
  <c r="W85" i="12"/>
  <c r="W38" i="12"/>
  <c r="W44" i="12"/>
  <c r="W34" i="12"/>
  <c r="X48" i="12"/>
  <c r="AK23" i="13"/>
  <c r="C7" i="8"/>
  <c r="AJ26" i="10"/>
  <c r="AI22" i="13"/>
  <c r="J109" i="13"/>
  <c r="CH109" i="1" s="1"/>
  <c r="AI29" i="14"/>
  <c r="AI20" i="10"/>
  <c r="AK26" i="10"/>
  <c r="AK22" i="10"/>
  <c r="AI25" i="11"/>
  <c r="AS25" i="11" s="1"/>
  <c r="AJ24" i="13"/>
  <c r="AI29" i="10"/>
  <c r="AK23" i="10"/>
  <c r="AM56" i="7"/>
  <c r="AK24" i="11"/>
  <c r="AN56" i="7"/>
  <c r="AN61" i="10"/>
  <c r="AR7" i="13"/>
  <c r="C7" i="13" s="1"/>
  <c r="AI21" i="11"/>
  <c r="AK26" i="11"/>
  <c r="AI26" i="14"/>
  <c r="AJ21" i="14"/>
  <c r="AO69" i="10"/>
  <c r="AK24" i="13"/>
  <c r="AJ22" i="13"/>
  <c r="AO78" i="10"/>
  <c r="AI27" i="10"/>
  <c r="AK25" i="13"/>
  <c r="AI21" i="14"/>
  <c r="J41" i="10"/>
  <c r="BG41" i="1" s="1"/>
  <c r="AJ24" i="10"/>
  <c r="BC69" i="11"/>
  <c r="AJ26" i="12"/>
  <c r="AJ25" i="12"/>
  <c r="AJ24" i="12"/>
  <c r="AK27" i="14"/>
  <c r="BA89" i="10"/>
  <c r="AJ26" i="11"/>
  <c r="AJ27" i="11"/>
  <c r="J42" i="10"/>
  <c r="BG42" i="1" s="1"/>
  <c r="AJ20" i="14"/>
  <c r="AI21" i="10"/>
  <c r="C7" i="11"/>
  <c r="AI26" i="13"/>
  <c r="AJ21" i="12"/>
  <c r="AK28" i="12"/>
  <c r="AI24" i="13"/>
  <c r="AI23" i="11"/>
  <c r="AK25" i="12"/>
  <c r="AI29" i="12"/>
  <c r="C6" i="12"/>
  <c r="AK28" i="14"/>
  <c r="AJ27" i="14"/>
  <c r="AK26" i="13"/>
  <c r="AK17" i="7"/>
  <c r="AI27" i="13"/>
  <c r="AK28" i="11"/>
  <c r="AI23" i="13"/>
  <c r="AI28" i="12"/>
  <c r="AN63" i="12"/>
  <c r="AI29" i="13"/>
  <c r="J84" i="7"/>
  <c r="V84" i="1" s="1"/>
  <c r="BC92" i="10"/>
  <c r="AO35" i="10"/>
  <c r="AN102" i="12"/>
  <c r="AO109" i="7"/>
  <c r="AL48" i="13"/>
  <c r="BA65" i="10"/>
  <c r="AJ25" i="10"/>
  <c r="AK29" i="11"/>
  <c r="AJ23" i="11"/>
  <c r="AK22" i="12"/>
  <c r="AJ23" i="14"/>
  <c r="AO82" i="4"/>
  <c r="AJ27" i="10"/>
  <c r="AI28" i="11"/>
  <c r="AK23" i="11"/>
  <c r="AI23" i="12"/>
  <c r="C9" i="12"/>
  <c r="AJ27" i="13"/>
  <c r="AK24" i="14"/>
  <c r="AI28" i="10"/>
  <c r="AK29" i="10"/>
  <c r="AI22" i="14"/>
  <c r="AM87" i="10"/>
  <c r="AN82" i="4"/>
  <c r="AI29" i="11"/>
  <c r="AJ27" i="12"/>
  <c r="AK28" i="13"/>
  <c r="AK29" i="13"/>
  <c r="AJ28" i="14"/>
  <c r="AJ29" i="14"/>
  <c r="AO37" i="9"/>
  <c r="AV18" i="10"/>
  <c r="AJ18" i="10" s="1"/>
  <c r="AK21" i="10"/>
  <c r="AK27" i="10"/>
  <c r="AJ23" i="13"/>
  <c r="AL34" i="10"/>
  <c r="AI27" i="11"/>
  <c r="AI22" i="11"/>
  <c r="AK26" i="12"/>
  <c r="AK22" i="13"/>
  <c r="P58" i="1"/>
  <c r="P34" i="1"/>
  <c r="K104" i="1"/>
  <c r="BS104" i="16" s="1"/>
  <c r="CC104" i="16" s="1"/>
  <c r="O57" i="1"/>
  <c r="X98" i="1"/>
  <c r="X67" i="1"/>
  <c r="Y65" i="1"/>
  <c r="T51" i="1"/>
  <c r="BT51" i="16" s="1"/>
  <c r="CD51" i="16" s="1"/>
  <c r="Y99" i="1"/>
  <c r="T49" i="1"/>
  <c r="BT49" i="16" s="1"/>
  <c r="CD49" i="16" s="1"/>
  <c r="AH48" i="1"/>
  <c r="AH52" i="1"/>
  <c r="AL97" i="1"/>
  <c r="BV97" i="16" s="1"/>
  <c r="CF97" i="16" s="1"/>
  <c r="AL70" i="1"/>
  <c r="BV70" i="16" s="1"/>
  <c r="CF70" i="16" s="1"/>
  <c r="AP55" i="1"/>
  <c r="BI85" i="1"/>
  <c r="BS69" i="1"/>
  <c r="CB96" i="1"/>
  <c r="BW87" i="1"/>
  <c r="BY87" i="16" s="1"/>
  <c r="CI87" i="16" s="1"/>
  <c r="BW57" i="1"/>
  <c r="BY57" i="16" s="1"/>
  <c r="CI57" i="16" s="1"/>
  <c r="AK27" i="12"/>
  <c r="BS99" i="1"/>
  <c r="BW35" i="1"/>
  <c r="BY35" i="16" s="1"/>
  <c r="CI35" i="16" s="1"/>
  <c r="CK94" i="1"/>
  <c r="CK87" i="1"/>
  <c r="CJ37" i="1"/>
  <c r="CK45" i="1"/>
  <c r="CK84" i="1"/>
  <c r="BI63" i="1"/>
  <c r="CO55" i="1"/>
  <c r="CA55" i="16" s="1"/>
  <c r="CK55" i="16" s="1"/>
  <c r="O89" i="1"/>
  <c r="P100" i="1"/>
  <c r="P101" i="1"/>
  <c r="P105" i="1"/>
  <c r="O85" i="1"/>
  <c r="K86" i="1"/>
  <c r="BS86" i="16" s="1"/>
  <c r="CC86" i="16" s="1"/>
  <c r="P80" i="1"/>
  <c r="P75" i="1"/>
  <c r="K70" i="1"/>
  <c r="BS70" i="16" s="1"/>
  <c r="CC70" i="16" s="1"/>
  <c r="K45" i="1"/>
  <c r="BS45" i="16" s="1"/>
  <c r="CC45" i="16" s="1"/>
  <c r="O61" i="1"/>
  <c r="O41" i="1"/>
  <c r="O45" i="1"/>
  <c r="P50" i="1"/>
  <c r="P39" i="1"/>
  <c r="P35" i="1"/>
  <c r="O53" i="1"/>
  <c r="K108" i="1"/>
  <c r="BS108" i="16" s="1"/>
  <c r="CC108" i="16" s="1"/>
  <c r="K99" i="1"/>
  <c r="BS99" i="16" s="1"/>
  <c r="CC99" i="16" s="1"/>
  <c r="O76" i="1"/>
  <c r="P57" i="1"/>
  <c r="K52" i="1"/>
  <c r="BS52" i="16" s="1"/>
  <c r="CC52" i="16" s="1"/>
  <c r="P44" i="1"/>
  <c r="O44" i="1"/>
  <c r="Y105" i="1"/>
  <c r="T108" i="1"/>
  <c r="BT108" i="16" s="1"/>
  <c r="CD108" i="16" s="1"/>
  <c r="Y102" i="1"/>
  <c r="Y98" i="1"/>
  <c r="X106" i="1"/>
  <c r="T101" i="1"/>
  <c r="BT101" i="16" s="1"/>
  <c r="CD101" i="16" s="1"/>
  <c r="X100" i="1"/>
  <c r="Y79" i="1"/>
  <c r="X76" i="1"/>
  <c r="T54" i="1"/>
  <c r="BT54" i="16" s="1"/>
  <c r="CD54" i="16" s="1"/>
  <c r="Y54" i="1"/>
  <c r="Y50" i="1"/>
  <c r="Y49" i="1"/>
  <c r="X49" i="1"/>
  <c r="X36" i="1"/>
  <c r="T52" i="1"/>
  <c r="BT52" i="16" s="1"/>
  <c r="CD52" i="16" s="1"/>
  <c r="X107" i="1"/>
  <c r="Y101" i="1"/>
  <c r="X55" i="1"/>
  <c r="T99" i="1"/>
  <c r="BT99" i="16" s="1"/>
  <c r="CD99" i="16" s="1"/>
  <c r="Y67" i="1"/>
  <c r="Y60" i="1"/>
  <c r="Y29" i="1"/>
  <c r="Y42" i="1"/>
  <c r="T48" i="1"/>
  <c r="BT48" i="16" s="1"/>
  <c r="CD48" i="16" s="1"/>
  <c r="T38" i="1"/>
  <c r="BT38" i="16" s="1"/>
  <c r="CD38" i="16" s="1"/>
  <c r="O90" i="1"/>
  <c r="AC103" i="1"/>
  <c r="BU103" i="16" s="1"/>
  <c r="CE103" i="16" s="1"/>
  <c r="AH97" i="1"/>
  <c r="AG106" i="1"/>
  <c r="AC83" i="1"/>
  <c r="BU83" i="16" s="1"/>
  <c r="CE83" i="16" s="1"/>
  <c r="AH91" i="1"/>
  <c r="AH77" i="1"/>
  <c r="AH83" i="1"/>
  <c r="AC81" i="1"/>
  <c r="BU81" i="16" s="1"/>
  <c r="CE81" i="16" s="1"/>
  <c r="AH63" i="1"/>
  <c r="AG68" i="1"/>
  <c r="AC52" i="1"/>
  <c r="BU52" i="16" s="1"/>
  <c r="CE52" i="16" s="1"/>
  <c r="AH51" i="1"/>
  <c r="AC45" i="1"/>
  <c r="BU45" i="16" s="1"/>
  <c r="CE45" i="16" s="1"/>
  <c r="AC40" i="1"/>
  <c r="BU40" i="16" s="1"/>
  <c r="CE40" i="16" s="1"/>
  <c r="AH34" i="1"/>
  <c r="AH60" i="1"/>
  <c r="AG64" i="1"/>
  <c r="AG99" i="1"/>
  <c r="X92" i="1"/>
  <c r="X101" i="1"/>
  <c r="T58" i="1"/>
  <c r="BT58" i="16" s="1"/>
  <c r="CD58" i="16" s="1"/>
  <c r="T34" i="1"/>
  <c r="BT34" i="16" s="1"/>
  <c r="CD34" i="16" s="1"/>
  <c r="T40" i="1"/>
  <c r="BT40" i="16" s="1"/>
  <c r="CD40" i="16" s="1"/>
  <c r="Y38" i="1"/>
  <c r="AC51" i="1"/>
  <c r="BU51" i="16" s="1"/>
  <c r="CE51" i="16" s="1"/>
  <c r="AL108" i="1"/>
  <c r="BV108" i="16" s="1"/>
  <c r="CF108" i="16" s="1"/>
  <c r="AL91" i="1"/>
  <c r="BV91" i="16" s="1"/>
  <c r="CF91" i="16" s="1"/>
  <c r="AP101" i="1"/>
  <c r="AL79" i="1"/>
  <c r="BV79" i="16" s="1"/>
  <c r="CF79" i="16" s="1"/>
  <c r="AL74" i="1"/>
  <c r="BV74" i="16" s="1"/>
  <c r="CF74" i="16" s="1"/>
  <c r="AL73" i="1"/>
  <c r="BV73" i="16" s="1"/>
  <c r="CF73" i="16" s="1"/>
  <c r="AL67" i="1"/>
  <c r="BV67" i="16" s="1"/>
  <c r="CF67" i="16" s="1"/>
  <c r="AP45" i="1"/>
  <c r="AP51" i="1"/>
  <c r="AL40" i="1"/>
  <c r="BV40" i="16" s="1"/>
  <c r="CF40" i="16" s="1"/>
  <c r="AP35" i="1"/>
  <c r="AL77" i="1"/>
  <c r="BV77" i="16" s="1"/>
  <c r="CF77" i="16" s="1"/>
  <c r="AL65" i="1"/>
  <c r="BV65" i="16" s="1"/>
  <c r="CF65" i="16" s="1"/>
  <c r="AP85" i="1"/>
  <c r="AP71" i="1"/>
  <c r="AP57" i="1"/>
  <c r="T78" i="1"/>
  <c r="BT78" i="16" s="1"/>
  <c r="CD78" i="16" s="1"/>
  <c r="AC102" i="1"/>
  <c r="BU102" i="16" s="1"/>
  <c r="CE102" i="16" s="1"/>
  <c r="X44" i="1"/>
  <c r="P62" i="1"/>
  <c r="AC48" i="1"/>
  <c r="BU48" i="16" s="1"/>
  <c r="CE48" i="16" s="1"/>
  <c r="AP90" i="1"/>
  <c r="AL101" i="1"/>
  <c r="BV101" i="16" s="1"/>
  <c r="CF101" i="16" s="1"/>
  <c r="BJ99" i="1"/>
  <c r="BE86" i="1"/>
  <c r="BW86" i="16" s="1"/>
  <c r="CG86" i="16" s="1"/>
  <c r="BE70" i="1"/>
  <c r="BW70" i="16" s="1"/>
  <c r="CG70" i="16" s="1"/>
  <c r="BI69" i="1"/>
  <c r="BE84" i="1"/>
  <c r="BW84" i="16" s="1"/>
  <c r="CG84" i="16" s="1"/>
  <c r="BE67" i="1"/>
  <c r="BW67" i="16" s="1"/>
  <c r="CG67" i="16" s="1"/>
  <c r="BI58" i="1"/>
  <c r="BJ78" i="1"/>
  <c r="BI70" i="1"/>
  <c r="BJ40" i="1"/>
  <c r="BJ44" i="1"/>
  <c r="BJ35" i="1"/>
  <c r="BI45" i="1"/>
  <c r="BJ30" i="1"/>
  <c r="BJ42" i="1"/>
  <c r="AJ21" i="10"/>
  <c r="BN107" i="1"/>
  <c r="BX107" i="16" s="1"/>
  <c r="CH107" i="16" s="1"/>
  <c r="BR90" i="1"/>
  <c r="BS94" i="1"/>
  <c r="BS105" i="1"/>
  <c r="BN86" i="1"/>
  <c r="BX86" i="16" s="1"/>
  <c r="CH86" i="16" s="1"/>
  <c r="BN97" i="1"/>
  <c r="BX97" i="16" s="1"/>
  <c r="CH97" i="16" s="1"/>
  <c r="BR76" i="1"/>
  <c r="BR75" i="1"/>
  <c r="BN69" i="1"/>
  <c r="BX69" i="16" s="1"/>
  <c r="CH69" i="16" s="1"/>
  <c r="BN67" i="1"/>
  <c r="BX67" i="16" s="1"/>
  <c r="CH67" i="16" s="1"/>
  <c r="BS57" i="1"/>
  <c r="BR35" i="1"/>
  <c r="BS31" i="1"/>
  <c r="BN32" i="1"/>
  <c r="BX32" i="16" s="1"/>
  <c r="CH32" i="16" s="1"/>
  <c r="BR34" i="1"/>
  <c r="BN53" i="1"/>
  <c r="BX53" i="16" s="1"/>
  <c r="CH53" i="16" s="1"/>
  <c r="BS36" i="1"/>
  <c r="BR29" i="1"/>
  <c r="BR46" i="1"/>
  <c r="BR106" i="1"/>
  <c r="BN109" i="1"/>
  <c r="BX109" i="16" s="1"/>
  <c r="CH109" i="16" s="1"/>
  <c r="BN102" i="1"/>
  <c r="BX102" i="16" s="1"/>
  <c r="CH102" i="16" s="1"/>
  <c r="BS106" i="1"/>
  <c r="BR57" i="1"/>
  <c r="BN91" i="1"/>
  <c r="BX91" i="16" s="1"/>
  <c r="CH91" i="16" s="1"/>
  <c r="BN56" i="1"/>
  <c r="BX56" i="16" s="1"/>
  <c r="CH56" i="16" s="1"/>
  <c r="AJ21" i="11"/>
  <c r="BI87" i="1"/>
  <c r="BJ79" i="1"/>
  <c r="BR83" i="1"/>
  <c r="BE95" i="1"/>
  <c r="BW95" i="16" s="1"/>
  <c r="CG95" i="16" s="1"/>
  <c r="AL49" i="1"/>
  <c r="BV49" i="16" s="1"/>
  <c r="CF49" i="16" s="1"/>
  <c r="BE77" i="1"/>
  <c r="BW77" i="16" s="1"/>
  <c r="CG77" i="16" s="1"/>
  <c r="BW109" i="1"/>
  <c r="BY109" i="16" s="1"/>
  <c r="CI109" i="16" s="1"/>
  <c r="BW94" i="1"/>
  <c r="BY94" i="16" s="1"/>
  <c r="CI94" i="16" s="1"/>
  <c r="BW86" i="1"/>
  <c r="BY86" i="16" s="1"/>
  <c r="CI86" i="16" s="1"/>
  <c r="CA90" i="1"/>
  <c r="CA91" i="1"/>
  <c r="CB86" i="1"/>
  <c r="CB83" i="1"/>
  <c r="CA83" i="1"/>
  <c r="BW73" i="1"/>
  <c r="BY73" i="16" s="1"/>
  <c r="CI73" i="16" s="1"/>
  <c r="BW59" i="1"/>
  <c r="BY59" i="16" s="1"/>
  <c r="CI59" i="16" s="1"/>
  <c r="CA52" i="1"/>
  <c r="CB42" i="1"/>
  <c r="CA46" i="1"/>
  <c r="CB66" i="1"/>
  <c r="CA71" i="1"/>
  <c r="AJ28" i="12"/>
  <c r="CB29" i="1"/>
  <c r="CB37" i="1"/>
  <c r="BW100" i="1"/>
  <c r="BY100" i="16" s="1"/>
  <c r="CI100" i="16" s="1"/>
  <c r="CA101" i="1"/>
  <c r="CA53" i="1"/>
  <c r="CA73" i="1"/>
  <c r="CA103" i="1"/>
  <c r="BW44" i="1"/>
  <c r="BY44" i="16" s="1"/>
  <c r="CI44" i="16" s="1"/>
  <c r="CA67" i="1"/>
  <c r="BR91" i="1"/>
  <c r="CA36" i="1"/>
  <c r="BN93" i="1"/>
  <c r="BX93" i="16" s="1"/>
  <c r="CH93" i="16" s="1"/>
  <c r="AH44" i="1"/>
  <c r="BN60" i="1"/>
  <c r="BX60" i="16" s="1"/>
  <c r="CH60" i="16" s="1"/>
  <c r="BJ71" i="1"/>
  <c r="BR79" i="1"/>
  <c r="BE63" i="1"/>
  <c r="BW63" i="16" s="1"/>
  <c r="CG63" i="16" s="1"/>
  <c r="BE65" i="1"/>
  <c r="BW65" i="16" s="1"/>
  <c r="CG65" i="16" s="1"/>
  <c r="BS55" i="1"/>
  <c r="CJ103" i="1"/>
  <c r="CK99" i="1"/>
  <c r="CJ98" i="1"/>
  <c r="CK89" i="1"/>
  <c r="CJ102" i="1"/>
  <c r="CK91" i="1"/>
  <c r="CJ85" i="1"/>
  <c r="CF93" i="1"/>
  <c r="BZ93" i="16" s="1"/>
  <c r="CJ93" i="16" s="1"/>
  <c r="CK80" i="1"/>
  <c r="CK71" i="1"/>
  <c r="CK65" i="1"/>
  <c r="CF39" i="1"/>
  <c r="BZ39" i="16" s="1"/>
  <c r="CJ39" i="16" s="1"/>
  <c r="CJ35" i="1"/>
  <c r="CK42" i="1"/>
  <c r="CK34" i="1"/>
  <c r="CK30" i="1"/>
  <c r="CF45" i="1"/>
  <c r="BZ45" i="16" s="1"/>
  <c r="CJ45" i="16" s="1"/>
  <c r="CF44" i="1"/>
  <c r="BZ44" i="16" s="1"/>
  <c r="CJ44" i="16" s="1"/>
  <c r="CK69" i="1"/>
  <c r="CK29" i="1"/>
  <c r="CK88" i="1"/>
  <c r="CK95" i="1"/>
  <c r="CJ83" i="1"/>
  <c r="CJ84" i="1"/>
  <c r="CF52" i="1"/>
  <c r="BZ52" i="16" s="1"/>
  <c r="CJ52" i="16" s="1"/>
  <c r="CF77" i="1"/>
  <c r="BZ77" i="16" s="1"/>
  <c r="CJ77" i="16" s="1"/>
  <c r="CK49" i="1"/>
  <c r="CK68" i="1"/>
  <c r="CF57" i="1"/>
  <c r="BZ57" i="16" s="1"/>
  <c r="CJ57" i="16" s="1"/>
  <c r="BI47" i="1"/>
  <c r="BW33" i="1"/>
  <c r="BY33" i="16" s="1"/>
  <c r="CI33" i="16" s="1"/>
  <c r="BS40" i="1"/>
  <c r="BJ58" i="1"/>
  <c r="BN41" i="1"/>
  <c r="BX41" i="16" s="1"/>
  <c r="CH41" i="16" s="1"/>
  <c r="CK96" i="1"/>
  <c r="CF49" i="1"/>
  <c r="BZ49" i="16" s="1"/>
  <c r="CJ49" i="16" s="1"/>
  <c r="CA56" i="1"/>
  <c r="BJ91" i="1"/>
  <c r="CS106" i="1"/>
  <c r="CS99" i="1"/>
  <c r="CT92" i="1"/>
  <c r="CO95" i="1"/>
  <c r="CA95" i="16" s="1"/>
  <c r="CK95" i="16" s="1"/>
  <c r="CO83" i="1"/>
  <c r="CA83" i="16" s="1"/>
  <c r="CK83" i="16" s="1"/>
  <c r="CS95" i="1"/>
  <c r="CO74" i="1"/>
  <c r="CA74" i="16" s="1"/>
  <c r="CK74" i="16" s="1"/>
  <c r="CO65" i="1"/>
  <c r="CA65" i="16" s="1"/>
  <c r="CK65" i="16" s="1"/>
  <c r="CS59" i="1"/>
  <c r="CO56" i="1"/>
  <c r="CA56" i="16" s="1"/>
  <c r="CK56" i="16" s="1"/>
  <c r="CO52" i="1"/>
  <c r="CA52" i="16" s="1"/>
  <c r="CK52" i="16" s="1"/>
  <c r="CS38" i="1"/>
  <c r="CT54" i="1"/>
  <c r="CO33" i="1"/>
  <c r="CA33" i="16" s="1"/>
  <c r="CK33" i="16" s="1"/>
  <c r="CT38" i="1"/>
  <c r="CT32" i="1"/>
  <c r="AK23" i="14"/>
  <c r="CS42" i="1"/>
  <c r="AI23" i="14"/>
  <c r="O72" i="1"/>
  <c r="P87" i="1"/>
  <c r="K84" i="1"/>
  <c r="BS84" i="16" s="1"/>
  <c r="CC84" i="16" s="1"/>
  <c r="T84" i="1"/>
  <c r="BT84" i="16" s="1"/>
  <c r="CD84" i="16" s="1"/>
  <c r="X59" i="1"/>
  <c r="AH70" i="1"/>
  <c r="AH49" i="1"/>
  <c r="AL61" i="1"/>
  <c r="BV61" i="16" s="1"/>
  <c r="CF61" i="16" s="1"/>
  <c r="BE76" i="1"/>
  <c r="BW76" i="16" s="1"/>
  <c r="CG76" i="16" s="1"/>
  <c r="BS78" i="1"/>
  <c r="BN85" i="1"/>
  <c r="BX85" i="16" s="1"/>
  <c r="CH85" i="16" s="1"/>
  <c r="BS38" i="1"/>
  <c r="BS56" i="1"/>
  <c r="BJ98" i="1"/>
  <c r="BI56" i="1"/>
  <c r="AP36" i="1"/>
  <c r="BE91" i="1"/>
  <c r="BW91" i="16" s="1"/>
  <c r="CG91" i="16" s="1"/>
  <c r="BW91" i="1"/>
  <c r="BY91" i="16" s="1"/>
  <c r="CI91" i="16" s="1"/>
  <c r="CB65" i="1"/>
  <c r="CA80" i="1"/>
  <c r="CA63" i="1"/>
  <c r="BE48" i="1"/>
  <c r="BW48" i="16" s="1"/>
  <c r="CG48" i="16" s="1"/>
  <c r="CF92" i="1"/>
  <c r="BZ92" i="16" s="1"/>
  <c r="CJ92" i="16" s="1"/>
  <c r="CJ64" i="1"/>
  <c r="CF79" i="1"/>
  <c r="BZ79" i="16" s="1"/>
  <c r="CJ79" i="16" s="1"/>
  <c r="AG54" i="1"/>
  <c r="BW77" i="1"/>
  <c r="BY77" i="16" s="1"/>
  <c r="CI77" i="16" s="1"/>
  <c r="CT89" i="1"/>
  <c r="CT68" i="1"/>
  <c r="CT33" i="1"/>
  <c r="CO77" i="1"/>
  <c r="CA77" i="16" s="1"/>
  <c r="CK77" i="16" s="1"/>
  <c r="O106" i="1"/>
  <c r="O98" i="1"/>
  <c r="O103" i="1"/>
  <c r="O108" i="1"/>
  <c r="O81" i="1"/>
  <c r="P78" i="1"/>
  <c r="O78" i="1"/>
  <c r="O65" i="1"/>
  <c r="P72" i="1"/>
  <c r="K69" i="1"/>
  <c r="BS69" i="16" s="1"/>
  <c r="CC69" i="16" s="1"/>
  <c r="K53" i="1"/>
  <c r="BS53" i="16" s="1"/>
  <c r="CC53" i="16" s="1"/>
  <c r="P47" i="1"/>
  <c r="K42" i="1"/>
  <c r="BS42" i="16" s="1"/>
  <c r="CC42" i="16" s="1"/>
  <c r="K49" i="1"/>
  <c r="BS49" i="16" s="1"/>
  <c r="CC49" i="16" s="1"/>
  <c r="O107" i="1"/>
  <c r="P98" i="1"/>
  <c r="P74" i="1"/>
  <c r="P56" i="1"/>
  <c r="K75" i="1"/>
  <c r="BS75" i="16" s="1"/>
  <c r="CC75" i="16" s="1"/>
  <c r="O35" i="1"/>
  <c r="Y108" i="1"/>
  <c r="T89" i="1"/>
  <c r="BT89" i="16" s="1"/>
  <c r="CD89" i="16" s="1"/>
  <c r="Y95" i="1"/>
  <c r="Y91" i="1"/>
  <c r="X73" i="1"/>
  <c r="T45" i="1"/>
  <c r="BT45" i="16" s="1"/>
  <c r="CD45" i="16" s="1"/>
  <c r="T60" i="1"/>
  <c r="BT60" i="16" s="1"/>
  <c r="CD60" i="16" s="1"/>
  <c r="Y57" i="1"/>
  <c r="T50" i="1"/>
  <c r="BT50" i="16" s="1"/>
  <c r="CD50" i="16" s="1"/>
  <c r="T33" i="1"/>
  <c r="BT33" i="16" s="1"/>
  <c r="CD33" i="16" s="1"/>
  <c r="Y62" i="1"/>
  <c r="X30" i="1"/>
  <c r="Y85" i="1"/>
  <c r="T102" i="1"/>
  <c r="BT102" i="16" s="1"/>
  <c r="CD102" i="16" s="1"/>
  <c r="X90" i="1"/>
  <c r="T86" i="1"/>
  <c r="BT86" i="16" s="1"/>
  <c r="CD86" i="16" s="1"/>
  <c r="X104" i="1"/>
  <c r="Y82" i="1"/>
  <c r="X69" i="1"/>
  <c r="Y63" i="1"/>
  <c r="T69" i="1"/>
  <c r="BT69" i="16" s="1"/>
  <c r="CD69" i="16" s="1"/>
  <c r="X61" i="1"/>
  <c r="X74" i="1"/>
  <c r="T36" i="1"/>
  <c r="BT36" i="16" s="1"/>
  <c r="CD36" i="16" s="1"/>
  <c r="Y45" i="1"/>
  <c r="Y40" i="1"/>
  <c r="Y84" i="1"/>
  <c r="T46" i="1"/>
  <c r="BT46" i="16" s="1"/>
  <c r="CD46" i="16" s="1"/>
  <c r="O67" i="1"/>
  <c r="O66" i="1"/>
  <c r="AC91" i="1"/>
  <c r="BU91" i="16" s="1"/>
  <c r="CE91" i="16" s="1"/>
  <c r="AH86" i="1"/>
  <c r="AC88" i="1"/>
  <c r="BU88" i="16" s="1"/>
  <c r="CE88" i="16" s="1"/>
  <c r="AG95" i="1"/>
  <c r="AH82" i="1"/>
  <c r="AG82" i="1"/>
  <c r="AG83" i="1"/>
  <c r="AH100" i="1"/>
  <c r="AH72" i="1"/>
  <c r="AG63" i="1"/>
  <c r="AC62" i="1"/>
  <c r="BU62" i="16" s="1"/>
  <c r="CE62" i="16" s="1"/>
  <c r="AC54" i="1"/>
  <c r="BU54" i="16" s="1"/>
  <c r="CE54" i="16" s="1"/>
  <c r="AC77" i="1"/>
  <c r="BU77" i="16" s="1"/>
  <c r="CE77" i="16" s="1"/>
  <c r="AH47" i="1"/>
  <c r="AG67" i="1"/>
  <c r="AG42" i="1"/>
  <c r="AH29" i="1"/>
  <c r="AU20" i="8"/>
  <c r="AY22" i="8" s="1"/>
  <c r="AC80" i="1"/>
  <c r="BU80" i="16" s="1"/>
  <c r="CE80" i="16" s="1"/>
  <c r="AG79" i="1"/>
  <c r="AH69" i="1"/>
  <c r="AC87" i="1"/>
  <c r="BU87" i="16" s="1"/>
  <c r="CE87" i="16" s="1"/>
  <c r="AC105" i="1"/>
  <c r="BU105" i="16" s="1"/>
  <c r="CE105" i="16" s="1"/>
  <c r="AC74" i="1"/>
  <c r="BU74" i="16" s="1"/>
  <c r="CE74" i="16" s="1"/>
  <c r="AC64" i="1"/>
  <c r="BU64" i="16" s="1"/>
  <c r="CE64" i="16" s="1"/>
  <c r="AC34" i="1"/>
  <c r="BU34" i="16" s="1"/>
  <c r="CE34" i="16" s="1"/>
  <c r="AH90" i="1"/>
  <c r="AC79" i="1"/>
  <c r="BU79" i="16" s="1"/>
  <c r="CE79" i="16" s="1"/>
  <c r="AC32" i="1"/>
  <c r="BU32" i="16" s="1"/>
  <c r="CE32" i="16" s="1"/>
  <c r="Y100" i="1"/>
  <c r="AG62" i="1"/>
  <c r="T90" i="1"/>
  <c r="BT90" i="16" s="1"/>
  <c r="CD90" i="16" s="1"/>
  <c r="Y68" i="1"/>
  <c r="P84" i="1"/>
  <c r="Y89" i="1"/>
  <c r="AL105" i="1"/>
  <c r="BV105" i="16" s="1"/>
  <c r="CF105" i="16" s="1"/>
  <c r="AL104" i="1"/>
  <c r="BV104" i="16" s="1"/>
  <c r="CF104" i="16" s="1"/>
  <c r="AP99" i="1"/>
  <c r="AL92" i="1"/>
  <c r="BV92" i="16" s="1"/>
  <c r="CF92" i="16" s="1"/>
  <c r="AL75" i="1"/>
  <c r="BV75" i="16" s="1"/>
  <c r="CF75" i="16" s="1"/>
  <c r="AP73" i="1"/>
  <c r="AL82" i="1"/>
  <c r="BV82" i="16" s="1"/>
  <c r="CF82" i="16" s="1"/>
  <c r="AP56" i="1"/>
  <c r="AP83" i="1"/>
  <c r="AL68" i="1"/>
  <c r="BV68" i="16" s="1"/>
  <c r="CF68" i="16" s="1"/>
  <c r="AP29" i="1"/>
  <c r="AL32" i="1"/>
  <c r="BV32" i="16" s="1"/>
  <c r="CF32" i="16" s="1"/>
  <c r="AL78" i="1"/>
  <c r="BV78" i="16" s="1"/>
  <c r="CF78" i="16" s="1"/>
  <c r="AP105" i="1"/>
  <c r="AP54" i="1"/>
  <c r="AL30" i="1"/>
  <c r="BV30" i="16" s="1"/>
  <c r="CF30" i="16" s="1"/>
  <c r="AL57" i="1"/>
  <c r="BV57" i="16" s="1"/>
  <c r="CF57" i="16" s="1"/>
  <c r="AL43" i="1"/>
  <c r="BV43" i="16" s="1"/>
  <c r="CF43" i="16" s="1"/>
  <c r="AP65" i="1"/>
  <c r="AL33" i="1"/>
  <c r="BV33" i="16" s="1"/>
  <c r="CF33" i="16" s="1"/>
  <c r="AH54" i="1"/>
  <c r="AL35" i="1"/>
  <c r="BV35" i="16" s="1"/>
  <c r="CF35" i="16" s="1"/>
  <c r="AC93" i="1"/>
  <c r="BU93" i="16" s="1"/>
  <c r="CE93" i="16" s="1"/>
  <c r="X94" i="1"/>
  <c r="AL80" i="1"/>
  <c r="BV80" i="16" s="1"/>
  <c r="CF80" i="16" s="1"/>
  <c r="AL42" i="1"/>
  <c r="BV42" i="16" s="1"/>
  <c r="CF42" i="16" s="1"/>
  <c r="AG56" i="1"/>
  <c r="AL109" i="1"/>
  <c r="BV109" i="16" s="1"/>
  <c r="CF109" i="16" s="1"/>
  <c r="AP50" i="1"/>
  <c r="AP33" i="1"/>
  <c r="BE107" i="1"/>
  <c r="BW107" i="16" s="1"/>
  <c r="CG107" i="16" s="1"/>
  <c r="BJ101" i="1"/>
  <c r="BJ95" i="1"/>
  <c r="BI105" i="1"/>
  <c r="BJ82" i="1"/>
  <c r="BJ81" i="1"/>
  <c r="BI97" i="1"/>
  <c r="BJ75" i="1"/>
  <c r="BI66" i="1"/>
  <c r="BI61" i="1"/>
  <c r="BJ57" i="1"/>
  <c r="BI49" i="1"/>
  <c r="BI41" i="1"/>
  <c r="BE46" i="1"/>
  <c r="BW46" i="16" s="1"/>
  <c r="CG46" i="16" s="1"/>
  <c r="BE39" i="1"/>
  <c r="BW39" i="16" s="1"/>
  <c r="CG39" i="16" s="1"/>
  <c r="BI32" i="1"/>
  <c r="BN108" i="1"/>
  <c r="BX108" i="16" s="1"/>
  <c r="CH108" i="16" s="1"/>
  <c r="BS101" i="1"/>
  <c r="BR84" i="1"/>
  <c r="BR60" i="1"/>
  <c r="BN59" i="1"/>
  <c r="BX59" i="16" s="1"/>
  <c r="CH59" i="16" s="1"/>
  <c r="BS41" i="1"/>
  <c r="BS35" i="1"/>
  <c r="BN36" i="1"/>
  <c r="BX36" i="16" s="1"/>
  <c r="CH36" i="16" s="1"/>
  <c r="BR30" i="1"/>
  <c r="BN51" i="1"/>
  <c r="BX51" i="16" s="1"/>
  <c r="CH51" i="16" s="1"/>
  <c r="BN39" i="1"/>
  <c r="BX39" i="16" s="1"/>
  <c r="CH39" i="16" s="1"/>
  <c r="BS29" i="1"/>
  <c r="BN30" i="1"/>
  <c r="BX30" i="16" s="1"/>
  <c r="CH30" i="16" s="1"/>
  <c r="BR102" i="1"/>
  <c r="BN101" i="1"/>
  <c r="BX101" i="16" s="1"/>
  <c r="CH101" i="16" s="1"/>
  <c r="BR45" i="1"/>
  <c r="BR59" i="1"/>
  <c r="BR55" i="1"/>
  <c r="BN72" i="1"/>
  <c r="BX72" i="16" s="1"/>
  <c r="CH72" i="16" s="1"/>
  <c r="BE85" i="1"/>
  <c r="BW85" i="16" s="1"/>
  <c r="CG85" i="16" s="1"/>
  <c r="BE73" i="1"/>
  <c r="BW73" i="16" s="1"/>
  <c r="CG73" i="16" s="1"/>
  <c r="BS83" i="1"/>
  <c r="BI89" i="1"/>
  <c r="BI74" i="1"/>
  <c r="BI62" i="1"/>
  <c r="BE56" i="1"/>
  <c r="BW56" i="16" s="1"/>
  <c r="CG56" i="16" s="1"/>
  <c r="AH92" i="1"/>
  <c r="BN74" i="1"/>
  <c r="BX74" i="16" s="1"/>
  <c r="CH74" i="16" s="1"/>
  <c r="BW102" i="1"/>
  <c r="BY102" i="16" s="1"/>
  <c r="CI102" i="16" s="1"/>
  <c r="BW103" i="1"/>
  <c r="BY103" i="16" s="1"/>
  <c r="CI103" i="16" s="1"/>
  <c r="CB100" i="1"/>
  <c r="BW98" i="1"/>
  <c r="BY98" i="16" s="1"/>
  <c r="CI98" i="16" s="1"/>
  <c r="CA64" i="1"/>
  <c r="CB76" i="1"/>
  <c r="BW56" i="1"/>
  <c r="BY56" i="16" s="1"/>
  <c r="CI56" i="16" s="1"/>
  <c r="CB74" i="1"/>
  <c r="CB59" i="1"/>
  <c r="CA61" i="1"/>
  <c r="BW61" i="1"/>
  <c r="BY61" i="16" s="1"/>
  <c r="CI61" i="16" s="1"/>
  <c r="CA69" i="1"/>
  <c r="CB52" i="1"/>
  <c r="CB36" i="1"/>
  <c r="CA43" i="1"/>
  <c r="CA39" i="1"/>
  <c r="BW72" i="1"/>
  <c r="BY72" i="16" s="1"/>
  <c r="CI72" i="16" s="1"/>
  <c r="CB53" i="1"/>
  <c r="CB109" i="1"/>
  <c r="CA95" i="1"/>
  <c r="CA81" i="1"/>
  <c r="BW78" i="1"/>
  <c r="BY78" i="16" s="1"/>
  <c r="CI78" i="16" s="1"/>
  <c r="BW95" i="1"/>
  <c r="BY95" i="16" s="1"/>
  <c r="CI95" i="16" s="1"/>
  <c r="CA62" i="1"/>
  <c r="AK29" i="12"/>
  <c r="CA84" i="1"/>
  <c r="BW36" i="1"/>
  <c r="BY36" i="16" s="1"/>
  <c r="CI36" i="16" s="1"/>
  <c r="BE104" i="1"/>
  <c r="BW104" i="16" s="1"/>
  <c r="CG104" i="16" s="1"/>
  <c r="BW42" i="1"/>
  <c r="BY42" i="16" s="1"/>
  <c r="CI42" i="16" s="1"/>
  <c r="BN65" i="1"/>
  <c r="BX65" i="16" s="1"/>
  <c r="CH65" i="16" s="1"/>
  <c r="BR52" i="1"/>
  <c r="AH98" i="1"/>
  <c r="CK109" i="1"/>
  <c r="CF99" i="1"/>
  <c r="BZ99" i="16" s="1"/>
  <c r="CJ99" i="16" s="1"/>
  <c r="CJ105" i="1"/>
  <c r="CF106" i="1"/>
  <c r="BZ106" i="16" s="1"/>
  <c r="CJ106" i="16" s="1"/>
  <c r="CJ89" i="1"/>
  <c r="CJ94" i="1"/>
  <c r="CJ88" i="1"/>
  <c r="CJ75" i="1"/>
  <c r="CK64" i="1"/>
  <c r="CJ71" i="1"/>
  <c r="CK75" i="1"/>
  <c r="CF54" i="1"/>
  <c r="BZ54" i="16" s="1"/>
  <c r="CJ54" i="16" s="1"/>
  <c r="CK48" i="1"/>
  <c r="CF37" i="1"/>
  <c r="BZ37" i="16" s="1"/>
  <c r="CJ37" i="16" s="1"/>
  <c r="CJ33" i="1"/>
  <c r="CF31" i="1"/>
  <c r="BZ31" i="16" s="1"/>
  <c r="CJ31" i="16" s="1"/>
  <c r="CK40" i="1"/>
  <c r="CK36" i="1"/>
  <c r="AJ29" i="13"/>
  <c r="AN53" i="13"/>
  <c r="CJ69" i="1"/>
  <c r="CK50" i="1"/>
  <c r="CF51" i="1"/>
  <c r="BZ51" i="16" s="1"/>
  <c r="CJ51" i="16" s="1"/>
  <c r="CJ31" i="1"/>
  <c r="CK62" i="1"/>
  <c r="AI25" i="13"/>
  <c r="AR25" i="13" s="1"/>
  <c r="AJ26" i="13"/>
  <c r="CJ108" i="1"/>
  <c r="CK79" i="1"/>
  <c r="CF101" i="1"/>
  <c r="BZ101" i="16" s="1"/>
  <c r="CJ101" i="16" s="1"/>
  <c r="CJ86" i="1"/>
  <c r="CK103" i="1"/>
  <c r="CF104" i="1"/>
  <c r="BZ104" i="16" s="1"/>
  <c r="CJ104" i="16" s="1"/>
  <c r="CK51" i="1"/>
  <c r="CF56" i="1"/>
  <c r="BZ56" i="16" s="1"/>
  <c r="CJ56" i="16" s="1"/>
  <c r="BR103" i="1"/>
  <c r="CJ82" i="1"/>
  <c r="BW40" i="1"/>
  <c r="BY40" i="16" s="1"/>
  <c r="CI40" i="16" s="1"/>
  <c r="CJ32" i="1"/>
  <c r="BW46" i="1"/>
  <c r="BY46" i="16" s="1"/>
  <c r="CI46" i="16" s="1"/>
  <c r="BI68" i="1"/>
  <c r="BW65" i="1"/>
  <c r="BY65" i="16" s="1"/>
  <c r="CI65" i="16" s="1"/>
  <c r="BJ68" i="1"/>
  <c r="BJ80" i="1"/>
  <c r="BN63" i="1"/>
  <c r="BX63" i="16" s="1"/>
  <c r="CH63" i="16" s="1"/>
  <c r="CB88" i="1"/>
  <c r="BS95" i="1"/>
  <c r="CS107" i="1"/>
  <c r="CS101" i="1"/>
  <c r="CO106" i="1"/>
  <c r="CA106" i="16" s="1"/>
  <c r="CK106" i="16" s="1"/>
  <c r="CS82" i="1"/>
  <c r="CO73" i="1"/>
  <c r="CA73" i="16" s="1"/>
  <c r="CK73" i="16" s="1"/>
  <c r="CO94" i="1"/>
  <c r="CA94" i="16" s="1"/>
  <c r="CK94" i="16" s="1"/>
  <c r="CT93" i="1"/>
  <c r="CS73" i="1"/>
  <c r="CO72" i="1"/>
  <c r="CA72" i="16" s="1"/>
  <c r="CK72" i="16" s="1"/>
  <c r="CT60" i="1"/>
  <c r="CT51" i="1"/>
  <c r="CS62" i="1"/>
  <c r="CS48" i="1"/>
  <c r="CT37" i="1"/>
  <c r="CS76" i="1"/>
  <c r="CO41" i="1"/>
  <c r="CA41" i="16" s="1"/>
  <c r="CK41" i="16" s="1"/>
  <c r="CS40" i="1"/>
  <c r="CS36" i="1"/>
  <c r="CO47" i="1"/>
  <c r="CA47" i="16" s="1"/>
  <c r="CK47" i="16" s="1"/>
  <c r="CO37" i="1"/>
  <c r="CA37" i="16" s="1"/>
  <c r="CK37" i="16" s="1"/>
  <c r="AY17" i="14"/>
  <c r="CO31" i="1"/>
  <c r="CA31" i="16" s="1"/>
  <c r="CK31" i="16" s="1"/>
  <c r="CT42" i="1"/>
  <c r="AY13" i="14"/>
  <c r="K66" i="1"/>
  <c r="BS66" i="16" s="1"/>
  <c r="CC66" i="16" s="1"/>
  <c r="Y78" i="1"/>
  <c r="T80" i="1"/>
  <c r="BT80" i="16" s="1"/>
  <c r="CD80" i="16" s="1"/>
  <c r="Y61" i="1"/>
  <c r="T55" i="1"/>
  <c r="BT55" i="16" s="1"/>
  <c r="CD55" i="16" s="1"/>
  <c r="T105" i="1"/>
  <c r="BT105" i="16" s="1"/>
  <c r="CD105" i="16" s="1"/>
  <c r="T61" i="1"/>
  <c r="BT61" i="16" s="1"/>
  <c r="CD61" i="16" s="1"/>
  <c r="AC57" i="1"/>
  <c r="BU57" i="16" s="1"/>
  <c r="CE57" i="16" s="1"/>
  <c r="AC53" i="1"/>
  <c r="BU53" i="16" s="1"/>
  <c r="CE53" i="16" s="1"/>
  <c r="AC66" i="1"/>
  <c r="BU66" i="16" s="1"/>
  <c r="CE66" i="16" s="1"/>
  <c r="AG94" i="1"/>
  <c r="AH109" i="1"/>
  <c r="X105" i="1"/>
  <c r="AH71" i="1"/>
  <c r="BE59" i="1"/>
  <c r="BW59" i="16" s="1"/>
  <c r="CG59" i="16" s="1"/>
  <c r="BI36" i="1"/>
  <c r="BE35" i="1"/>
  <c r="BW35" i="16" s="1"/>
  <c r="CG35" i="16" s="1"/>
  <c r="BN99" i="1"/>
  <c r="BX99" i="16" s="1"/>
  <c r="CH99" i="16" s="1"/>
  <c r="BS75" i="1"/>
  <c r="BR72" i="1"/>
  <c r="BS73" i="1"/>
  <c r="BR49" i="1"/>
  <c r="BE53" i="1"/>
  <c r="BW53" i="16" s="1"/>
  <c r="CG53" i="16" s="1"/>
  <c r="AH73" i="1"/>
  <c r="BW80" i="1"/>
  <c r="BY80" i="16" s="1"/>
  <c r="CI80" i="16" s="1"/>
  <c r="CB35" i="1"/>
  <c r="BE81" i="1"/>
  <c r="BW81" i="16" s="1"/>
  <c r="CG81" i="16" s="1"/>
  <c r="CF95" i="1"/>
  <c r="BZ95" i="16" s="1"/>
  <c r="CJ95" i="16" s="1"/>
  <c r="CK72" i="1"/>
  <c r="CF76" i="1"/>
  <c r="BZ76" i="16" s="1"/>
  <c r="CJ76" i="16" s="1"/>
  <c r="CK43" i="1"/>
  <c r="CF41" i="1"/>
  <c r="BZ41" i="16" s="1"/>
  <c r="CJ41" i="16" s="1"/>
  <c r="CK58" i="1"/>
  <c r="CK31" i="1"/>
  <c r="CK46" i="1"/>
  <c r="CA100" i="1"/>
  <c r="K97" i="1"/>
  <c r="BS97" i="16" s="1"/>
  <c r="CC97" i="16" s="1"/>
  <c r="K98" i="1"/>
  <c r="BS98" i="16" s="1"/>
  <c r="CC98" i="16" s="1"/>
  <c r="K96" i="1"/>
  <c r="BS96" i="16" s="1"/>
  <c r="CC96" i="16" s="1"/>
  <c r="O101" i="1"/>
  <c r="K109" i="1"/>
  <c r="BS109" i="16" s="1"/>
  <c r="CC109" i="16" s="1"/>
  <c r="P88" i="1"/>
  <c r="O83" i="1"/>
  <c r="O70" i="1"/>
  <c r="O93" i="1"/>
  <c r="P77" i="1"/>
  <c r="P61" i="1"/>
  <c r="O51" i="1"/>
  <c r="K62" i="1"/>
  <c r="BS62" i="16" s="1"/>
  <c r="CC62" i="16" s="1"/>
  <c r="K41" i="1"/>
  <c r="BS41" i="16" s="1"/>
  <c r="CC41" i="16" s="1"/>
  <c r="O36" i="1"/>
  <c r="P55" i="1"/>
  <c r="O32" i="1"/>
  <c r="P82" i="1"/>
  <c r="P94" i="1"/>
  <c r="K87" i="1"/>
  <c r="BS87" i="16" s="1"/>
  <c r="CC87" i="16" s="1"/>
  <c r="K55" i="1"/>
  <c r="BS55" i="16" s="1"/>
  <c r="CC55" i="16" s="1"/>
  <c r="O33" i="1"/>
  <c r="O68" i="1"/>
  <c r="K40" i="1"/>
  <c r="BS40" i="16" s="1"/>
  <c r="CC40" i="16" s="1"/>
  <c r="O74" i="1"/>
  <c r="Y103" i="1"/>
  <c r="X102" i="1"/>
  <c r="T100" i="1"/>
  <c r="BT100" i="16" s="1"/>
  <c r="CD100" i="16" s="1"/>
  <c r="Y88" i="1"/>
  <c r="Y70" i="1"/>
  <c r="T65" i="1"/>
  <c r="BT65" i="16" s="1"/>
  <c r="CD65" i="16" s="1"/>
  <c r="Y80" i="1"/>
  <c r="Y64" i="1"/>
  <c r="X91" i="1"/>
  <c r="X71" i="1"/>
  <c r="T59" i="1"/>
  <c r="BT59" i="16" s="1"/>
  <c r="CD59" i="16" s="1"/>
  <c r="X65" i="1"/>
  <c r="X41" i="1"/>
  <c r="Y56" i="1"/>
  <c r="X54" i="1"/>
  <c r="Y30" i="1"/>
  <c r="X51" i="1"/>
  <c r="Y107" i="1"/>
  <c r="T95" i="1"/>
  <c r="BT95" i="16" s="1"/>
  <c r="CD95" i="16" s="1"/>
  <c r="X78" i="1"/>
  <c r="Y66" i="1"/>
  <c r="Y77" i="1"/>
  <c r="T66" i="1"/>
  <c r="BT66" i="16" s="1"/>
  <c r="CD66" i="16" s="1"/>
  <c r="Y58" i="1"/>
  <c r="X35" i="1"/>
  <c r="Y34" i="1"/>
  <c r="X42" i="1"/>
  <c r="Y41" i="1"/>
  <c r="P79" i="1"/>
  <c r="O54" i="1"/>
  <c r="O63" i="1"/>
  <c r="AC100" i="1"/>
  <c r="BU100" i="16" s="1"/>
  <c r="CE100" i="16" s="1"/>
  <c r="AH105" i="1"/>
  <c r="AH108" i="1"/>
  <c r="AG61" i="1"/>
  <c r="AH75" i="1"/>
  <c r="AC69" i="1"/>
  <c r="BU69" i="16" s="1"/>
  <c r="CE69" i="16" s="1"/>
  <c r="AH57" i="1"/>
  <c r="AH67" i="1"/>
  <c r="AG43" i="1"/>
  <c r="AC44" i="1"/>
  <c r="BU44" i="16" s="1"/>
  <c r="CE44" i="16" s="1"/>
  <c r="AG41" i="1"/>
  <c r="AC42" i="1"/>
  <c r="BU42" i="16" s="1"/>
  <c r="CE42" i="16" s="1"/>
  <c r="AG51" i="1"/>
  <c r="AC43" i="1"/>
  <c r="BU43" i="16" s="1"/>
  <c r="CE43" i="16" s="1"/>
  <c r="AG37" i="1"/>
  <c r="AH32" i="1"/>
  <c r="AG60" i="1"/>
  <c r="AC50" i="1"/>
  <c r="BU50" i="16" s="1"/>
  <c r="CE50" i="16" s="1"/>
  <c r="AC39" i="1"/>
  <c r="BU39" i="16" s="1"/>
  <c r="CE39" i="16" s="1"/>
  <c r="AC37" i="1"/>
  <c r="BU37" i="16" s="1"/>
  <c r="CE37" i="16" s="1"/>
  <c r="AC35" i="1"/>
  <c r="BU35" i="16" s="1"/>
  <c r="CE35" i="16" s="1"/>
  <c r="AC33" i="1"/>
  <c r="BU33" i="16" s="1"/>
  <c r="CE33" i="16" s="1"/>
  <c r="AH30" i="1"/>
  <c r="AH106" i="1"/>
  <c r="AG107" i="1"/>
  <c r="AH85" i="1"/>
  <c r="AC60" i="1"/>
  <c r="BU60" i="16" s="1"/>
  <c r="CE60" i="16" s="1"/>
  <c r="AG66" i="1"/>
  <c r="AC71" i="1"/>
  <c r="BU71" i="16" s="1"/>
  <c r="CE71" i="16" s="1"/>
  <c r="AH61" i="1"/>
  <c r="AG104" i="1"/>
  <c r="AC47" i="1"/>
  <c r="BU47" i="16" s="1"/>
  <c r="CE47" i="16" s="1"/>
  <c r="X85" i="1"/>
  <c r="T98" i="1"/>
  <c r="BT98" i="16" s="1"/>
  <c r="CD98" i="16" s="1"/>
  <c r="T73" i="1"/>
  <c r="BT73" i="16" s="1"/>
  <c r="CD73" i="16" s="1"/>
  <c r="X50" i="1"/>
  <c r="O42" i="1"/>
  <c r="AP106" i="1"/>
  <c r="AP92" i="1"/>
  <c r="AL100" i="1"/>
  <c r="BV100" i="16" s="1"/>
  <c r="CF100" i="16" s="1"/>
  <c r="AL76" i="1"/>
  <c r="BV76" i="16" s="1"/>
  <c r="CF76" i="16" s="1"/>
  <c r="AL56" i="1"/>
  <c r="BV56" i="16" s="1"/>
  <c r="CF56" i="16" s="1"/>
  <c r="AP63" i="1"/>
  <c r="AL46" i="1"/>
  <c r="BV46" i="16" s="1"/>
  <c r="CF46" i="16" s="1"/>
  <c r="AL36" i="1"/>
  <c r="BV36" i="16" s="1"/>
  <c r="CF36" i="16" s="1"/>
  <c r="AL52" i="1"/>
  <c r="BV52" i="16" s="1"/>
  <c r="CF52" i="16" s="1"/>
  <c r="AL34" i="1"/>
  <c r="BV34" i="16" s="1"/>
  <c r="CF34" i="16" s="1"/>
  <c r="AL98" i="1"/>
  <c r="BV98" i="16" s="1"/>
  <c r="CF98" i="16" s="1"/>
  <c r="AL45" i="1"/>
  <c r="BV45" i="16" s="1"/>
  <c r="CF45" i="16" s="1"/>
  <c r="AP42" i="1"/>
  <c r="AG88" i="1"/>
  <c r="AG47" i="1"/>
  <c r="AH101" i="1"/>
  <c r="AG90" i="1"/>
  <c r="AH79" i="1"/>
  <c r="O62" i="1"/>
  <c r="AH53" i="1"/>
  <c r="P66" i="1"/>
  <c r="BI101" i="1"/>
  <c r="BE102" i="1"/>
  <c r="BW102" i="16" s="1"/>
  <c r="CG102" i="16" s="1"/>
  <c r="BI86" i="1"/>
  <c r="BI84" i="1"/>
  <c r="BE83" i="1"/>
  <c r="BW83" i="16" s="1"/>
  <c r="CG83" i="16" s="1"/>
  <c r="BE90" i="1"/>
  <c r="BW90" i="16" s="1"/>
  <c r="CG90" i="16" s="1"/>
  <c r="BJ92" i="1"/>
  <c r="BE78" i="1"/>
  <c r="BW78" i="16" s="1"/>
  <c r="CG78" i="16" s="1"/>
  <c r="BE75" i="1"/>
  <c r="BW75" i="16" s="1"/>
  <c r="CG75" i="16" s="1"/>
  <c r="BI73" i="1"/>
  <c r="BE54" i="1"/>
  <c r="BW54" i="16" s="1"/>
  <c r="CG54" i="16" s="1"/>
  <c r="BI52" i="1"/>
  <c r="BI54" i="1"/>
  <c r="BE51" i="1"/>
  <c r="BW51" i="16" s="1"/>
  <c r="CG51" i="16" s="1"/>
  <c r="BJ37" i="1"/>
  <c r="BE37" i="1"/>
  <c r="BW37" i="16" s="1"/>
  <c r="CG37" i="16" s="1"/>
  <c r="BI39" i="1"/>
  <c r="BE42" i="1"/>
  <c r="BW42" i="16" s="1"/>
  <c r="CG42" i="16" s="1"/>
  <c r="BI34" i="1"/>
  <c r="BJ34" i="1"/>
  <c r="BI31" i="1"/>
  <c r="AI22" i="10"/>
  <c r="AK24" i="10"/>
  <c r="BS109" i="1"/>
  <c r="BR99" i="1"/>
  <c r="BR89" i="1"/>
  <c r="BR105" i="1"/>
  <c r="BN82" i="1"/>
  <c r="BX82" i="16" s="1"/>
  <c r="CH82" i="16" s="1"/>
  <c r="BN89" i="1"/>
  <c r="BX89" i="16" s="1"/>
  <c r="CH89" i="16" s="1"/>
  <c r="BR78" i="1"/>
  <c r="BN87" i="1"/>
  <c r="BX87" i="16" s="1"/>
  <c r="CH87" i="16" s="1"/>
  <c r="BN77" i="1"/>
  <c r="BX77" i="16" s="1"/>
  <c r="CH77" i="16" s="1"/>
  <c r="BN70" i="1"/>
  <c r="BX70" i="16" s="1"/>
  <c r="CH70" i="16" s="1"/>
  <c r="BS60" i="1"/>
  <c r="BS72" i="1"/>
  <c r="BN83" i="1"/>
  <c r="BX83" i="16" s="1"/>
  <c r="CH83" i="16" s="1"/>
  <c r="BS66" i="1"/>
  <c r="BS43" i="1"/>
  <c r="BS50" i="1"/>
  <c r="BN40" i="1"/>
  <c r="BX40" i="16" s="1"/>
  <c r="CH40" i="16" s="1"/>
  <c r="BR32" i="1"/>
  <c r="BS100" i="1"/>
  <c r="BS108" i="1"/>
  <c r="J86" i="11"/>
  <c r="BP86" i="1" s="1"/>
  <c r="BR67" i="1"/>
  <c r="BS44" i="1"/>
  <c r="BN37" i="1"/>
  <c r="BX37" i="16" s="1"/>
  <c r="CH37" i="16" s="1"/>
  <c r="BN31" i="1"/>
  <c r="BX31" i="16" s="1"/>
  <c r="CH31" i="16" s="1"/>
  <c r="BS77" i="1"/>
  <c r="BS90" i="1"/>
  <c r="BN45" i="1"/>
  <c r="BX45" i="16" s="1"/>
  <c r="CH45" i="16" s="1"/>
  <c r="BN95" i="1"/>
  <c r="BX95" i="16" s="1"/>
  <c r="CH95" i="16" s="1"/>
  <c r="BR71" i="1"/>
  <c r="BN50" i="1"/>
  <c r="BX50" i="16" s="1"/>
  <c r="CH50" i="16" s="1"/>
  <c r="BJ38" i="1"/>
  <c r="AG96" i="1"/>
  <c r="CB95" i="1"/>
  <c r="CA88" i="1"/>
  <c r="CA89" i="1"/>
  <c r="CB97" i="1"/>
  <c r="BW92" i="1"/>
  <c r="BY92" i="16" s="1"/>
  <c r="CI92" i="16" s="1"/>
  <c r="CB105" i="1"/>
  <c r="BW69" i="1"/>
  <c r="BY69" i="16" s="1"/>
  <c r="CI69" i="16" s="1"/>
  <c r="CA70" i="1"/>
  <c r="CA72" i="1"/>
  <c r="BW81" i="1"/>
  <c r="BY81" i="16" s="1"/>
  <c r="CI81" i="16" s="1"/>
  <c r="BW55" i="1"/>
  <c r="BY55" i="16" s="1"/>
  <c r="CI55" i="16" s="1"/>
  <c r="CA59" i="1"/>
  <c r="CB30" i="1"/>
  <c r="CA47" i="1"/>
  <c r="CB41" i="1"/>
  <c r="BW54" i="1"/>
  <c r="BY54" i="16" s="1"/>
  <c r="CI54" i="16" s="1"/>
  <c r="AJ23" i="12"/>
  <c r="CB31" i="1"/>
  <c r="AI22" i="12"/>
  <c r="BW34" i="1"/>
  <c r="BY34" i="16" s="1"/>
  <c r="CI34" i="16" s="1"/>
  <c r="AI24" i="12"/>
  <c r="CB98" i="1"/>
  <c r="CB45" i="1"/>
  <c r="CB77" i="1"/>
  <c r="CB94" i="1"/>
  <c r="CA94" i="1"/>
  <c r="BW63" i="1"/>
  <c r="BY63" i="16" s="1"/>
  <c r="CI63" i="16" s="1"/>
  <c r="BW90" i="1"/>
  <c r="BY90" i="16" s="1"/>
  <c r="CI90" i="16" s="1"/>
  <c r="BR87" i="1"/>
  <c r="BN104" i="1"/>
  <c r="BX104" i="16" s="1"/>
  <c r="CH104" i="16" s="1"/>
  <c r="BI100" i="1"/>
  <c r="BI53" i="1"/>
  <c r="BW58" i="1"/>
  <c r="BY58" i="16" s="1"/>
  <c r="CI58" i="16" s="1"/>
  <c r="BS85" i="1"/>
  <c r="BS46" i="1"/>
  <c r="BI108" i="1"/>
  <c r="BS54" i="1"/>
  <c r="BJ104" i="1"/>
  <c r="CJ106" i="1"/>
  <c r="CJ99" i="1"/>
  <c r="CK101" i="1"/>
  <c r="CF78" i="1"/>
  <c r="BZ78" i="16" s="1"/>
  <c r="CJ78" i="16" s="1"/>
  <c r="CK85" i="1"/>
  <c r="CF85" i="1"/>
  <c r="BZ85" i="16" s="1"/>
  <c r="CJ85" i="16" s="1"/>
  <c r="CK66" i="1"/>
  <c r="CK39" i="1"/>
  <c r="CK35" i="1"/>
  <c r="CK44" i="1"/>
  <c r="CF35" i="1"/>
  <c r="BZ35" i="16" s="1"/>
  <c r="CJ35" i="16" s="1"/>
  <c r="CJ54" i="1"/>
  <c r="CK38" i="1"/>
  <c r="CF46" i="1"/>
  <c r="BZ46" i="16" s="1"/>
  <c r="CJ46" i="16" s="1"/>
  <c r="AK27" i="13"/>
  <c r="CJ29" i="1"/>
  <c r="CF109" i="1"/>
  <c r="BZ109" i="16" s="1"/>
  <c r="CJ109" i="16" s="1"/>
  <c r="CF98" i="1"/>
  <c r="BZ98" i="16" s="1"/>
  <c r="CJ98" i="16" s="1"/>
  <c r="CJ100" i="1"/>
  <c r="CK102" i="1"/>
  <c r="CK76" i="1"/>
  <c r="CF38" i="1"/>
  <c r="BZ38" i="16" s="1"/>
  <c r="CJ38" i="16" s="1"/>
  <c r="CJ73" i="1"/>
  <c r="CB87" i="1"/>
  <c r="CJ40" i="1"/>
  <c r="CK77" i="1"/>
  <c r="BS67" i="1"/>
  <c r="CA109" i="1"/>
  <c r="BW74" i="1"/>
  <c r="BY74" i="16" s="1"/>
  <c r="CI74" i="16" s="1"/>
  <c r="CK90" i="1"/>
  <c r="CJ61" i="1"/>
  <c r="CJ59" i="1"/>
  <c r="CF108" i="1"/>
  <c r="BZ108" i="16" s="1"/>
  <c r="CJ108" i="16" s="1"/>
  <c r="CB82" i="1"/>
  <c r="CF36" i="1"/>
  <c r="BZ36" i="16" s="1"/>
  <c r="CJ36" i="16" s="1"/>
  <c r="CT103" i="1"/>
  <c r="CS103" i="1"/>
  <c r="CT101" i="1"/>
  <c r="CO93" i="1"/>
  <c r="CA93" i="16" s="1"/>
  <c r="CK93" i="16" s="1"/>
  <c r="CT99" i="1"/>
  <c r="CS105" i="1"/>
  <c r="CT82" i="1"/>
  <c r="CS68" i="1"/>
  <c r="CO85" i="1"/>
  <c r="CA85" i="16" s="1"/>
  <c r="CK85" i="16" s="1"/>
  <c r="CS80" i="1"/>
  <c r="CS77" i="1"/>
  <c r="CO61" i="1"/>
  <c r="CA61" i="16" s="1"/>
  <c r="CK61" i="16" s="1"/>
  <c r="CT31" i="1"/>
  <c r="CT59" i="1"/>
  <c r="CS34" i="1"/>
  <c r="CO30" i="1"/>
  <c r="CA30" i="16" s="1"/>
  <c r="CK30" i="16" s="1"/>
  <c r="CT40" i="1"/>
  <c r="AY15" i="14"/>
  <c r="CO43" i="1"/>
  <c r="CA43" i="16" s="1"/>
  <c r="CK43" i="16" s="1"/>
  <c r="AW12" i="14"/>
  <c r="P83" i="1"/>
  <c r="O64" i="1"/>
  <c r="K100" i="1"/>
  <c r="BS100" i="16" s="1"/>
  <c r="CC100" i="16" s="1"/>
  <c r="Y72" i="1"/>
  <c r="Y71" i="1"/>
  <c r="Y35" i="1"/>
  <c r="K71" i="1"/>
  <c r="BS71" i="16" s="1"/>
  <c r="CC71" i="16" s="1"/>
  <c r="K35" i="1"/>
  <c r="BS35" i="16" s="1"/>
  <c r="CC35" i="16" s="1"/>
  <c r="AH95" i="1"/>
  <c r="AG78" i="1"/>
  <c r="AC55" i="1"/>
  <c r="BU55" i="16" s="1"/>
  <c r="CE55" i="16" s="1"/>
  <c r="AH37" i="1"/>
  <c r="P106" i="1"/>
  <c r="AP78" i="1"/>
  <c r="AL54" i="1"/>
  <c r="BV54" i="16" s="1"/>
  <c r="CF54" i="16" s="1"/>
  <c r="AL38" i="1"/>
  <c r="BV38" i="16" s="1"/>
  <c r="CF38" i="16" s="1"/>
  <c r="AP80" i="1"/>
  <c r="AG92" i="1"/>
  <c r="BI67" i="1"/>
  <c r="BJ48" i="1"/>
  <c r="BJ36" i="1"/>
  <c r="BE36" i="1"/>
  <c r="BW36" i="16" s="1"/>
  <c r="CG36" i="16" s="1"/>
  <c r="BN81" i="1"/>
  <c r="BX81" i="16" s="1"/>
  <c r="CH81" i="16" s="1"/>
  <c r="BR61" i="1"/>
  <c r="BR66" i="1"/>
  <c r="BN48" i="1"/>
  <c r="BX48" i="16" s="1"/>
  <c r="CH48" i="16" s="1"/>
  <c r="BR74" i="1"/>
  <c r="BN49" i="1"/>
  <c r="BX49" i="16" s="1"/>
  <c r="CH49" i="16" s="1"/>
  <c r="BW105" i="1"/>
  <c r="BY105" i="16" s="1"/>
  <c r="CI105" i="16" s="1"/>
  <c r="CB78" i="1"/>
  <c r="CB67" i="1"/>
  <c r="BS91" i="1"/>
  <c r="BJ47" i="1"/>
  <c r="BJ93" i="1"/>
  <c r="CF90" i="1"/>
  <c r="BZ90" i="16" s="1"/>
  <c r="CJ90" i="16" s="1"/>
  <c r="CF62" i="1"/>
  <c r="BZ62" i="16" s="1"/>
  <c r="CJ62" i="16" s="1"/>
  <c r="CO99" i="1"/>
  <c r="CA99" i="16" s="1"/>
  <c r="CK99" i="16" s="1"/>
  <c r="CS86" i="1"/>
  <c r="P103" i="1"/>
  <c r="K103" i="1"/>
  <c r="BS103" i="16" s="1"/>
  <c r="CC103" i="16" s="1"/>
  <c r="P96" i="1"/>
  <c r="O91" i="1"/>
  <c r="O105" i="1"/>
  <c r="K94" i="1"/>
  <c r="BS94" i="16" s="1"/>
  <c r="CC94" i="16" s="1"/>
  <c r="K77" i="1"/>
  <c r="BS77" i="16" s="1"/>
  <c r="CC77" i="16" s="1"/>
  <c r="O69" i="1"/>
  <c r="K44" i="1"/>
  <c r="BS44" i="16" s="1"/>
  <c r="CC44" i="16" s="1"/>
  <c r="P41" i="1"/>
  <c r="P36" i="1"/>
  <c r="P38" i="1"/>
  <c r="P64" i="1"/>
  <c r="O50" i="1"/>
  <c r="O43" i="1"/>
  <c r="O38" i="1"/>
  <c r="K95" i="1"/>
  <c r="BS95" i="16" s="1"/>
  <c r="CC95" i="16" s="1"/>
  <c r="P89" i="1"/>
  <c r="O82" i="1"/>
  <c r="K60" i="1"/>
  <c r="BS60" i="16" s="1"/>
  <c r="CC60" i="16" s="1"/>
  <c r="P49" i="1"/>
  <c r="O102" i="1"/>
  <c r="O87" i="1"/>
  <c r="Y106" i="1"/>
  <c r="X108" i="1"/>
  <c r="Y92" i="1"/>
  <c r="Y87" i="1"/>
  <c r="T77" i="1"/>
  <c r="BT77" i="16" s="1"/>
  <c r="CD77" i="16" s="1"/>
  <c r="X87" i="1"/>
  <c r="Y83" i="1"/>
  <c r="X52" i="1"/>
  <c r="T74" i="1"/>
  <c r="BT74" i="16" s="1"/>
  <c r="CD74" i="16" s="1"/>
  <c r="T81" i="1"/>
  <c r="BT81" i="16" s="1"/>
  <c r="CD81" i="16" s="1"/>
  <c r="T75" i="1"/>
  <c r="BT75" i="16" s="1"/>
  <c r="CD75" i="16" s="1"/>
  <c r="Y69" i="1"/>
  <c r="Y48" i="1"/>
  <c r="X39" i="1"/>
  <c r="Y37" i="1"/>
  <c r="Y33" i="1"/>
  <c r="T37" i="1"/>
  <c r="BT37" i="16" s="1"/>
  <c r="CD37" i="16" s="1"/>
  <c r="X34" i="1"/>
  <c r="X62" i="1"/>
  <c r="Y51" i="1"/>
  <c r="Y90" i="1"/>
  <c r="X83" i="1"/>
  <c r="T83" i="1"/>
  <c r="BT83" i="16" s="1"/>
  <c r="CD83" i="16" s="1"/>
  <c r="Y76" i="1"/>
  <c r="T72" i="1"/>
  <c r="BT72" i="16" s="1"/>
  <c r="CD72" i="16" s="1"/>
  <c r="T68" i="1"/>
  <c r="BT68" i="16" s="1"/>
  <c r="CD68" i="16" s="1"/>
  <c r="X82" i="1"/>
  <c r="T53" i="1"/>
  <c r="BT53" i="16" s="1"/>
  <c r="CD53" i="16" s="1"/>
  <c r="X47" i="1"/>
  <c r="T42" i="1"/>
  <c r="BT42" i="16" s="1"/>
  <c r="CD42" i="16" s="1"/>
  <c r="P107" i="1"/>
  <c r="K88" i="1"/>
  <c r="BS88" i="16" s="1"/>
  <c r="CC88" i="16" s="1"/>
  <c r="P104" i="1"/>
  <c r="T107" i="1"/>
  <c r="BT107" i="16" s="1"/>
  <c r="CD107" i="16" s="1"/>
  <c r="O96" i="1"/>
  <c r="P54" i="1"/>
  <c r="AC90" i="1"/>
  <c r="BU90" i="16" s="1"/>
  <c r="CE90" i="16" s="1"/>
  <c r="AC92" i="1"/>
  <c r="BU92" i="16" s="1"/>
  <c r="CE92" i="16" s="1"/>
  <c r="AG84" i="1"/>
  <c r="AG73" i="1"/>
  <c r="AG100" i="1"/>
  <c r="AH88" i="1"/>
  <c r="AC89" i="1"/>
  <c r="BU89" i="16" s="1"/>
  <c r="CE89" i="16" s="1"/>
  <c r="AG70" i="1"/>
  <c r="AC63" i="1"/>
  <c r="BU63" i="16" s="1"/>
  <c r="CE63" i="16" s="1"/>
  <c r="AG45" i="1"/>
  <c r="AC49" i="1"/>
  <c r="BU49" i="16" s="1"/>
  <c r="CE49" i="16" s="1"/>
  <c r="AH39" i="1"/>
  <c r="AH35" i="1"/>
  <c r="AH45" i="1"/>
  <c r="AH65" i="1"/>
  <c r="AC31" i="1"/>
  <c r="BU31" i="16" s="1"/>
  <c r="CE31" i="16" s="1"/>
  <c r="AH104" i="1"/>
  <c r="AG86" i="1"/>
  <c r="AH96" i="1"/>
  <c r="AC75" i="1"/>
  <c r="BU75" i="16" s="1"/>
  <c r="CE75" i="16" s="1"/>
  <c r="AC38" i="1"/>
  <c r="BU38" i="16" s="1"/>
  <c r="CE38" i="16" s="1"/>
  <c r="T97" i="1"/>
  <c r="BT97" i="16" s="1"/>
  <c r="CD97" i="16" s="1"/>
  <c r="X66" i="1"/>
  <c r="X37" i="1"/>
  <c r="T87" i="1"/>
  <c r="BT87" i="16" s="1"/>
  <c r="CD87" i="16" s="1"/>
  <c r="X46" i="1"/>
  <c r="AP107" i="1"/>
  <c r="AP104" i="1"/>
  <c r="AL81" i="1"/>
  <c r="BV81" i="16" s="1"/>
  <c r="CF81" i="16" s="1"/>
  <c r="AP64" i="1"/>
  <c r="AL84" i="1"/>
  <c r="BV84" i="16" s="1"/>
  <c r="CF84" i="16" s="1"/>
  <c r="AP47" i="1"/>
  <c r="AP59" i="1"/>
  <c r="AP48" i="1"/>
  <c r="AP43" i="1"/>
  <c r="AP39" i="1"/>
  <c r="AP87" i="1"/>
  <c r="AL37" i="1"/>
  <c r="BV37" i="16" s="1"/>
  <c r="CF37" i="16" s="1"/>
  <c r="AP66" i="1"/>
  <c r="AP44" i="1"/>
  <c r="AP32" i="1"/>
  <c r="AG101" i="1"/>
  <c r="AH99" i="1"/>
  <c r="Y36" i="1"/>
  <c r="Y43" i="1"/>
  <c r="AG46" i="1"/>
  <c r="AH64" i="1"/>
  <c r="Y55" i="1"/>
  <c r="BJ72" i="1"/>
  <c r="BI99" i="1"/>
  <c r="BI90" i="1"/>
  <c r="BI93" i="1"/>
  <c r="BJ107" i="1"/>
  <c r="BE61" i="1"/>
  <c r="BW61" i="16" s="1"/>
  <c r="CG61" i="16" s="1"/>
  <c r="BE79" i="1"/>
  <c r="BW79" i="16" s="1"/>
  <c r="CG79" i="16" s="1"/>
  <c r="BE71" i="1"/>
  <c r="BW71" i="16" s="1"/>
  <c r="CG71" i="16" s="1"/>
  <c r="BE60" i="1"/>
  <c r="BW60" i="16" s="1"/>
  <c r="CG60" i="16" s="1"/>
  <c r="BE55" i="1"/>
  <c r="BW55" i="16" s="1"/>
  <c r="CG55" i="16" s="1"/>
  <c r="BE38" i="1"/>
  <c r="BW38" i="16" s="1"/>
  <c r="CG38" i="16" s="1"/>
  <c r="BI46" i="1"/>
  <c r="BI50" i="1"/>
  <c r="BJ41" i="1"/>
  <c r="BI35" i="1"/>
  <c r="BI38" i="1"/>
  <c r="BJ31" i="1"/>
  <c r="BI30" i="1"/>
  <c r="BI29" i="1"/>
  <c r="AJ29" i="10"/>
  <c r="AI23" i="10"/>
  <c r="BS103" i="1"/>
  <c r="BS102" i="1"/>
  <c r="BS107" i="1"/>
  <c r="BR94" i="1"/>
  <c r="BN90" i="1"/>
  <c r="BX90" i="16" s="1"/>
  <c r="CH90" i="16" s="1"/>
  <c r="BR92" i="1"/>
  <c r="BS96" i="1"/>
  <c r="BS84" i="1"/>
  <c r="BN76" i="1"/>
  <c r="BX76" i="16" s="1"/>
  <c r="CH76" i="16" s="1"/>
  <c r="BN71" i="1"/>
  <c r="BX71" i="16" s="1"/>
  <c r="CH71" i="16" s="1"/>
  <c r="BR64" i="1"/>
  <c r="BS68" i="1"/>
  <c r="BR82" i="1"/>
  <c r="BR53" i="1"/>
  <c r="BN54" i="1"/>
  <c r="BX54" i="16" s="1"/>
  <c r="CH54" i="16" s="1"/>
  <c r="BN58" i="1"/>
  <c r="BX58" i="16" s="1"/>
  <c r="CH58" i="16" s="1"/>
  <c r="BR42" i="1"/>
  <c r="BN47" i="1"/>
  <c r="BX47" i="16" s="1"/>
  <c r="CH47" i="16" s="1"/>
  <c r="BR39" i="1"/>
  <c r="BR33" i="1"/>
  <c r="AK25" i="11"/>
  <c r="BN98" i="1"/>
  <c r="BX98" i="16" s="1"/>
  <c r="CH98" i="16" s="1"/>
  <c r="BS34" i="1"/>
  <c r="BS87" i="1"/>
  <c r="BS42" i="1"/>
  <c r="BN46" i="1"/>
  <c r="BX46" i="16" s="1"/>
  <c r="CH46" i="16" s="1"/>
  <c r="BI91" i="1"/>
  <c r="BJ43" i="1"/>
  <c r="AP46" i="1"/>
  <c r="BE31" i="1"/>
  <c r="BW31" i="16" s="1"/>
  <c r="CG31" i="16" s="1"/>
  <c r="BI106" i="1"/>
  <c r="BE87" i="1"/>
  <c r="BW87" i="16" s="1"/>
  <c r="CG87" i="16" s="1"/>
  <c r="BE69" i="1"/>
  <c r="BW69" i="16" s="1"/>
  <c r="CG69" i="16" s="1"/>
  <c r="BI60" i="1"/>
  <c r="AP82" i="1"/>
  <c r="BI80" i="1"/>
  <c r="BI72" i="1"/>
  <c r="CA98" i="1"/>
  <c r="CB107" i="1"/>
  <c r="BW97" i="1"/>
  <c r="BY97" i="16" s="1"/>
  <c r="CI97" i="16" s="1"/>
  <c r="BW79" i="1"/>
  <c r="BY79" i="16" s="1"/>
  <c r="CI79" i="16" s="1"/>
  <c r="CB63" i="1"/>
  <c r="CB80" i="1"/>
  <c r="CA76" i="1"/>
  <c r="BW60" i="1"/>
  <c r="BY60" i="16" s="1"/>
  <c r="CI60" i="16" s="1"/>
  <c r="CB44" i="1"/>
  <c r="CB40" i="1"/>
  <c r="CA66" i="1"/>
  <c r="CB51" i="1"/>
  <c r="CA49" i="1"/>
  <c r="AK24" i="12"/>
  <c r="CA107" i="1"/>
  <c r="BW108" i="1"/>
  <c r="BY108" i="16" s="1"/>
  <c r="CI108" i="16" s="1"/>
  <c r="CB62" i="1"/>
  <c r="BW45" i="1"/>
  <c r="BY45" i="16" s="1"/>
  <c r="CI45" i="16" s="1"/>
  <c r="CA44" i="1"/>
  <c r="BW51" i="1"/>
  <c r="BY51" i="16" s="1"/>
  <c r="CI51" i="16" s="1"/>
  <c r="CA68" i="1"/>
  <c r="CB58" i="1"/>
  <c r="CB103" i="1"/>
  <c r="BW82" i="1"/>
  <c r="BY82" i="16" s="1"/>
  <c r="CI82" i="16" s="1"/>
  <c r="CA60" i="1"/>
  <c r="CB47" i="1"/>
  <c r="CA75" i="1"/>
  <c r="BW39" i="1"/>
  <c r="BY39" i="16" s="1"/>
  <c r="CI39" i="16" s="1"/>
  <c r="BJ89" i="1"/>
  <c r="BJ67" i="1"/>
  <c r="BJ106" i="1"/>
  <c r="BJ74" i="1"/>
  <c r="BW31" i="1"/>
  <c r="BY31" i="16" s="1"/>
  <c r="CI31" i="16" s="1"/>
  <c r="BR68" i="1"/>
  <c r="AP102" i="1"/>
  <c r="CK97" i="1"/>
  <c r="CF103" i="1"/>
  <c r="BZ103" i="16" s="1"/>
  <c r="CJ103" i="16" s="1"/>
  <c r="CF88" i="1"/>
  <c r="BZ88" i="16" s="1"/>
  <c r="CJ88" i="16" s="1"/>
  <c r="CF82" i="1"/>
  <c r="BZ82" i="16" s="1"/>
  <c r="CJ82" i="16" s="1"/>
  <c r="CK74" i="1"/>
  <c r="CJ68" i="1"/>
  <c r="CK60" i="1"/>
  <c r="CK78" i="1"/>
  <c r="CJ49" i="1"/>
  <c r="CF33" i="1"/>
  <c r="BZ33" i="16" s="1"/>
  <c r="CJ33" i="16" s="1"/>
  <c r="CK61" i="1"/>
  <c r="CF59" i="1"/>
  <c r="BZ59" i="16" s="1"/>
  <c r="CJ59" i="16" s="1"/>
  <c r="CJ44" i="1"/>
  <c r="CF68" i="1"/>
  <c r="BZ68" i="16" s="1"/>
  <c r="CJ68" i="16" s="1"/>
  <c r="CK55" i="1"/>
  <c r="CF65" i="1"/>
  <c r="BZ65" i="16" s="1"/>
  <c r="CJ65" i="16" s="1"/>
  <c r="CK73" i="1"/>
  <c r="CF83" i="1"/>
  <c r="BZ83" i="16" s="1"/>
  <c r="CJ83" i="16" s="1"/>
  <c r="BS82" i="1"/>
  <c r="BN33" i="1"/>
  <c r="BX33" i="16" s="1"/>
  <c r="CH33" i="16" s="1"/>
  <c r="CK93" i="1"/>
  <c r="CA45" i="1"/>
  <c r="BJ102" i="1"/>
  <c r="Y44" i="1"/>
  <c r="BR93" i="1"/>
  <c r="BS97" i="1"/>
  <c r="CK59" i="1"/>
  <c r="CF84" i="1"/>
  <c r="BZ84" i="16" s="1"/>
  <c r="CJ84" i="16" s="1"/>
  <c r="BN92" i="1"/>
  <c r="BX92" i="16" s="1"/>
  <c r="CH92" i="16" s="1"/>
  <c r="CO107" i="1"/>
  <c r="CA107" i="16" s="1"/>
  <c r="CK107" i="16" s="1"/>
  <c r="CO90" i="1"/>
  <c r="CA90" i="16" s="1"/>
  <c r="CK90" i="16" s="1"/>
  <c r="CO88" i="1"/>
  <c r="CA88" i="16" s="1"/>
  <c r="CK88" i="16" s="1"/>
  <c r="CO98" i="1"/>
  <c r="CA98" i="16" s="1"/>
  <c r="CK98" i="16" s="1"/>
  <c r="CT97" i="1"/>
  <c r="CO66" i="1"/>
  <c r="CA66" i="16" s="1"/>
  <c r="CK66" i="16" s="1"/>
  <c r="CS49" i="1"/>
  <c r="CO48" i="1"/>
  <c r="CA48" i="16" s="1"/>
  <c r="CK48" i="16" s="1"/>
  <c r="CT41" i="1"/>
  <c r="CT76" i="1"/>
  <c r="CS32" i="1"/>
  <c r="CO64" i="1"/>
  <c r="CA64" i="16" s="1"/>
  <c r="CK64" i="16" s="1"/>
  <c r="CS44" i="1"/>
  <c r="AY14" i="14"/>
  <c r="AJ25" i="14"/>
  <c r="AK21" i="14"/>
  <c r="AY12" i="14"/>
  <c r="AK26" i="14"/>
  <c r="AK29" i="14"/>
  <c r="K92" i="1"/>
  <c r="BS92" i="16" s="1"/>
  <c r="CC92" i="16" s="1"/>
  <c r="X96" i="1"/>
  <c r="T43" i="1"/>
  <c r="BT43" i="16" s="1"/>
  <c r="CD43" i="16" s="1"/>
  <c r="X86" i="1"/>
  <c r="T56" i="1"/>
  <c r="BT56" i="16" s="1"/>
  <c r="CD56" i="16" s="1"/>
  <c r="K72" i="1"/>
  <c r="BS72" i="16" s="1"/>
  <c r="CC72" i="16" s="1"/>
  <c r="AC41" i="1"/>
  <c r="BU41" i="16" s="1"/>
  <c r="CE41" i="16" s="1"/>
  <c r="AP91" i="1"/>
  <c r="AL62" i="1"/>
  <c r="BV62" i="16" s="1"/>
  <c r="CF62" i="16" s="1"/>
  <c r="AP30" i="1"/>
  <c r="AC96" i="1"/>
  <c r="BU96" i="16" s="1"/>
  <c r="CE96" i="16" s="1"/>
  <c r="BJ84" i="1"/>
  <c r="BI75" i="1"/>
  <c r="BI59" i="1"/>
  <c r="BJ33" i="1"/>
  <c r="BS81" i="1"/>
  <c r="BR31" i="1"/>
  <c r="BS32" i="1"/>
  <c r="BS30" i="1"/>
  <c r="BN42" i="1"/>
  <c r="BX42" i="16" s="1"/>
  <c r="CH42" i="16" s="1"/>
  <c r="AL41" i="1"/>
  <c r="BV41" i="16" s="1"/>
  <c r="CF41" i="16" s="1"/>
  <c r="CJ76" i="1"/>
  <c r="CJ56" i="1"/>
  <c r="CK100" i="1"/>
  <c r="O97" i="1"/>
  <c r="K101" i="1"/>
  <c r="BS101" i="16" s="1"/>
  <c r="CC101" i="16" s="1"/>
  <c r="O94" i="1"/>
  <c r="K83" i="1"/>
  <c r="BS83" i="16" s="1"/>
  <c r="CC83" i="16" s="1"/>
  <c r="K106" i="1"/>
  <c r="BS106" i="16" s="1"/>
  <c r="CC106" i="16" s="1"/>
  <c r="P85" i="1"/>
  <c r="O80" i="1"/>
  <c r="K81" i="1"/>
  <c r="BS81" i="16" s="1"/>
  <c r="CC81" i="16" s="1"/>
  <c r="P69" i="1"/>
  <c r="K36" i="1"/>
  <c r="BS36" i="16" s="1"/>
  <c r="CC36" i="16" s="1"/>
  <c r="O56" i="1"/>
  <c r="K38" i="1"/>
  <c r="BS38" i="16" s="1"/>
  <c r="CC38" i="16" s="1"/>
  <c r="P48" i="1"/>
  <c r="K51" i="1"/>
  <c r="BS51" i="16" s="1"/>
  <c r="CC51" i="16" s="1"/>
  <c r="P33" i="1"/>
  <c r="K54" i="1"/>
  <c r="BS54" i="16" s="1"/>
  <c r="CC54" i="16" s="1"/>
  <c r="O34" i="1"/>
  <c r="P32" i="1"/>
  <c r="O71" i="1"/>
  <c r="P70" i="1"/>
  <c r="P40" i="1"/>
  <c r="P68" i="1"/>
  <c r="P59" i="1"/>
  <c r="X103" i="1"/>
  <c r="T104" i="1"/>
  <c r="BT104" i="16" s="1"/>
  <c r="CD104" i="16" s="1"/>
  <c r="X93" i="1"/>
  <c r="X81" i="1"/>
  <c r="X77" i="1"/>
  <c r="T76" i="1"/>
  <c r="BT76" i="16" s="1"/>
  <c r="CD76" i="16" s="1"/>
  <c r="T88" i="1"/>
  <c r="BT88" i="16" s="1"/>
  <c r="CD88" i="16" s="1"/>
  <c r="X60" i="1"/>
  <c r="X38" i="1"/>
  <c r="T31" i="1"/>
  <c r="BT31" i="16" s="1"/>
  <c r="CD31" i="16" s="1"/>
  <c r="Y94" i="1"/>
  <c r="X97" i="1"/>
  <c r="T82" i="1"/>
  <c r="BT82" i="16" s="1"/>
  <c r="CD82" i="16" s="1"/>
  <c r="T64" i="1"/>
  <c r="BT64" i="16" s="1"/>
  <c r="CD64" i="16" s="1"/>
  <c r="X40" i="1"/>
  <c r="O95" i="1"/>
  <c r="K105" i="1"/>
  <c r="BS105" i="16" s="1"/>
  <c r="CC105" i="16" s="1"/>
  <c r="O75" i="1"/>
  <c r="K50" i="1"/>
  <c r="BS50" i="16" s="1"/>
  <c r="CC50" i="16" s="1"/>
  <c r="K93" i="1"/>
  <c r="BS93" i="16" s="1"/>
  <c r="CC93" i="16" s="1"/>
  <c r="AG97" i="1"/>
  <c r="AC98" i="1"/>
  <c r="BU98" i="16" s="1"/>
  <c r="CE98" i="16" s="1"/>
  <c r="AG108" i="1"/>
  <c r="AH89" i="1"/>
  <c r="AH103" i="1"/>
  <c r="AG89" i="1"/>
  <c r="AC78" i="1"/>
  <c r="BU78" i="16" s="1"/>
  <c r="CE78" i="16" s="1"/>
  <c r="AH80" i="1"/>
  <c r="AG75" i="1"/>
  <c r="AH59" i="1"/>
  <c r="AG57" i="1"/>
  <c r="AH76" i="1"/>
  <c r="AG76" i="1"/>
  <c r="AG81" i="1"/>
  <c r="AG35" i="1"/>
  <c r="AC61" i="1"/>
  <c r="BU61" i="16" s="1"/>
  <c r="CE61" i="16" s="1"/>
  <c r="AG49" i="1"/>
  <c r="AG74" i="1"/>
  <c r="AG109" i="1"/>
  <c r="P42" i="1"/>
  <c r="K63" i="1"/>
  <c r="BS63" i="16" s="1"/>
  <c r="CC63" i="16" s="1"/>
  <c r="X99" i="1"/>
  <c r="AL103" i="1"/>
  <c r="BV103" i="16" s="1"/>
  <c r="CF103" i="16" s="1"/>
  <c r="AP94" i="1"/>
  <c r="AL99" i="1"/>
  <c r="BV99" i="16" s="1"/>
  <c r="CF99" i="16" s="1"/>
  <c r="AL90" i="1"/>
  <c r="BV90" i="16" s="1"/>
  <c r="CF90" i="16" s="1"/>
  <c r="AL83" i="1"/>
  <c r="BV83" i="16" s="1"/>
  <c r="CF83" i="16" s="1"/>
  <c r="AP81" i="1"/>
  <c r="AP86" i="1"/>
  <c r="AP69" i="1"/>
  <c r="AL64" i="1"/>
  <c r="BV64" i="16" s="1"/>
  <c r="CF64" i="16" s="1"/>
  <c r="AP53" i="1"/>
  <c r="AP97" i="1"/>
  <c r="AP88" i="1"/>
  <c r="AP77" i="1"/>
  <c r="AL50" i="1"/>
  <c r="BV50" i="16" s="1"/>
  <c r="CF50" i="16" s="1"/>
  <c r="AL58" i="1"/>
  <c r="BV58" i="16" s="1"/>
  <c r="CF58" i="16" s="1"/>
  <c r="AC97" i="1"/>
  <c r="BU97" i="16" s="1"/>
  <c r="CE97" i="16" s="1"/>
  <c r="AH74" i="1"/>
  <c r="AL66" i="1"/>
  <c r="BV66" i="16" s="1"/>
  <c r="CF66" i="16" s="1"/>
  <c r="X72" i="1"/>
  <c r="AC65" i="1"/>
  <c r="BU65" i="16" s="1"/>
  <c r="CE65" i="16" s="1"/>
  <c r="AP100" i="1"/>
  <c r="BE101" i="1"/>
  <c r="BW101" i="16" s="1"/>
  <c r="CG101" i="16" s="1"/>
  <c r="BI103" i="1"/>
  <c r="BJ64" i="1"/>
  <c r="BJ69" i="1"/>
  <c r="BJ97" i="1"/>
  <c r="BI88" i="1"/>
  <c r="BJ83" i="1"/>
  <c r="BE62" i="1"/>
  <c r="BW62" i="16" s="1"/>
  <c r="CG62" i="16" s="1"/>
  <c r="BJ61" i="1"/>
  <c r="BI78" i="1"/>
  <c r="BE57" i="1"/>
  <c r="BW57" i="16" s="1"/>
  <c r="CG57" i="16" s="1"/>
  <c r="BJ59" i="1"/>
  <c r="BJ50" i="1"/>
  <c r="BJ49" i="1"/>
  <c r="BI57" i="1"/>
  <c r="BE58" i="1"/>
  <c r="BW58" i="16" s="1"/>
  <c r="CG58" i="16" s="1"/>
  <c r="BE50" i="1"/>
  <c r="BW50" i="16" s="1"/>
  <c r="CG50" i="16" s="1"/>
  <c r="BE40" i="1"/>
  <c r="BW40" i="16" s="1"/>
  <c r="CG40" i="16" s="1"/>
  <c r="BJ29" i="1"/>
  <c r="BS104" i="1"/>
  <c r="BR97" i="1"/>
  <c r="BN106" i="1"/>
  <c r="BX106" i="16" s="1"/>
  <c r="CH106" i="16" s="1"/>
  <c r="BR98" i="1"/>
  <c r="BS92" i="1"/>
  <c r="BN78" i="1"/>
  <c r="BX78" i="16" s="1"/>
  <c r="CH78" i="16" s="1"/>
  <c r="BS76" i="1"/>
  <c r="BS86" i="1"/>
  <c r="BR86" i="1"/>
  <c r="BR70" i="1"/>
  <c r="BR58" i="1"/>
  <c r="BS62" i="1"/>
  <c r="BS70" i="1"/>
  <c r="BR73" i="1"/>
  <c r="BR62" i="1"/>
  <c r="BS49" i="1"/>
  <c r="BR51" i="1"/>
  <c r="BR47" i="1"/>
  <c r="BR41" i="1"/>
  <c r="BR56" i="1"/>
  <c r="BN57" i="1"/>
  <c r="BX57" i="16" s="1"/>
  <c r="CH57" i="16" s="1"/>
  <c r="BR37" i="1"/>
  <c r="BS33" i="1"/>
  <c r="BN34" i="1"/>
  <c r="BX34" i="16" s="1"/>
  <c r="CH34" i="16" s="1"/>
  <c r="AI24" i="11"/>
  <c r="BR101" i="1"/>
  <c r="BS98" i="1"/>
  <c r="BR104" i="1"/>
  <c r="BN103" i="1"/>
  <c r="BX103" i="16" s="1"/>
  <c r="CH103" i="16" s="1"/>
  <c r="BN88" i="1"/>
  <c r="BX88" i="16" s="1"/>
  <c r="CH88" i="16" s="1"/>
  <c r="BJ62" i="1"/>
  <c r="BI55" i="1"/>
  <c r="BE106" i="1"/>
  <c r="BW106" i="16" s="1"/>
  <c r="CG106" i="16" s="1"/>
  <c r="BE34" i="1"/>
  <c r="BW34" i="16" s="1"/>
  <c r="CG34" i="16" s="1"/>
  <c r="AL71" i="1"/>
  <c r="BV71" i="16" s="1"/>
  <c r="CF71" i="16" s="1"/>
  <c r="BE88" i="1"/>
  <c r="BW88" i="16" s="1"/>
  <c r="CG88" i="16" s="1"/>
  <c r="BI64" i="1"/>
  <c r="O60" i="1"/>
  <c r="AM100" i="11"/>
  <c r="CB108" i="1"/>
  <c r="CB93" i="1"/>
  <c r="CA105" i="1"/>
  <c r="CB72" i="1"/>
  <c r="BW84" i="1"/>
  <c r="BY84" i="16" s="1"/>
  <c r="CI84" i="16" s="1"/>
  <c r="CB57" i="1"/>
  <c r="CA79" i="1"/>
  <c r="CA54" i="1"/>
  <c r="CB61" i="1"/>
  <c r="CB34" i="1"/>
  <c r="CA51" i="1"/>
  <c r="BW38" i="1"/>
  <c r="BY38" i="16" s="1"/>
  <c r="CI38" i="16" s="1"/>
  <c r="BW30" i="1"/>
  <c r="BY30" i="16" s="1"/>
  <c r="CI30" i="16" s="1"/>
  <c r="AK23" i="12"/>
  <c r="CA92" i="1"/>
  <c r="CB50" i="1"/>
  <c r="CB81" i="1"/>
  <c r="CB54" i="1"/>
  <c r="CA48" i="1"/>
  <c r="CB84" i="1"/>
  <c r="BW85" i="1"/>
  <c r="BY85" i="16" s="1"/>
  <c r="CI85" i="16" s="1"/>
  <c r="CB75" i="1"/>
  <c r="CB70" i="1"/>
  <c r="CA42" i="1"/>
  <c r="BJ53" i="1"/>
  <c r="CA34" i="1"/>
  <c r="BN80" i="1"/>
  <c r="BX80" i="16" s="1"/>
  <c r="CH80" i="16" s="1"/>
  <c r="BJ51" i="1"/>
  <c r="AL86" i="1"/>
  <c r="BV86" i="16" s="1"/>
  <c r="CF86" i="16" s="1"/>
  <c r="BJ108" i="1"/>
  <c r="CJ107" i="1"/>
  <c r="CF107" i="1"/>
  <c r="BZ107" i="16" s="1"/>
  <c r="CJ107" i="16" s="1"/>
  <c r="CJ91" i="1"/>
  <c r="CF81" i="1"/>
  <c r="BZ81" i="16" s="1"/>
  <c r="CJ81" i="16" s="1"/>
  <c r="CF73" i="1"/>
  <c r="BZ73" i="16" s="1"/>
  <c r="CJ73" i="16" s="1"/>
  <c r="CF72" i="1"/>
  <c r="BZ72" i="16" s="1"/>
  <c r="CJ72" i="16" s="1"/>
  <c r="CF69" i="1"/>
  <c r="BZ69" i="16" s="1"/>
  <c r="CJ69" i="16" s="1"/>
  <c r="CF66" i="1"/>
  <c r="BZ66" i="16" s="1"/>
  <c r="CJ66" i="16" s="1"/>
  <c r="CK41" i="1"/>
  <c r="CJ48" i="1"/>
  <c r="CF50" i="1"/>
  <c r="BZ50" i="16" s="1"/>
  <c r="CJ50" i="16" s="1"/>
  <c r="CJ43" i="1"/>
  <c r="CF55" i="1"/>
  <c r="BZ55" i="16" s="1"/>
  <c r="CJ55" i="16" s="1"/>
  <c r="CJ58" i="1"/>
  <c r="CF70" i="1"/>
  <c r="BZ70" i="16" s="1"/>
  <c r="CJ70" i="16" s="1"/>
  <c r="CJ62" i="1"/>
  <c r="CF47" i="1"/>
  <c r="BZ47" i="16" s="1"/>
  <c r="CJ47" i="16" s="1"/>
  <c r="CF64" i="1"/>
  <c r="BZ64" i="16" s="1"/>
  <c r="CJ64" i="16" s="1"/>
  <c r="CF91" i="1"/>
  <c r="BZ91" i="16" s="1"/>
  <c r="CJ91" i="16" s="1"/>
  <c r="CJ101" i="1"/>
  <c r="CB60" i="1"/>
  <c r="CA82" i="1"/>
  <c r="CA50" i="1"/>
  <c r="CJ77" i="1"/>
  <c r="CA104" i="1"/>
  <c r="CB73" i="1"/>
  <c r="CA77" i="1"/>
  <c r="CA29" i="1"/>
  <c r="CA65" i="1"/>
  <c r="BW101" i="1"/>
  <c r="BY101" i="16" s="1"/>
  <c r="CI101" i="16" s="1"/>
  <c r="CJ57" i="1"/>
  <c r="CF100" i="1"/>
  <c r="BZ100" i="16" s="1"/>
  <c r="CJ100" i="16" s="1"/>
  <c r="BW99" i="1"/>
  <c r="BY99" i="16" s="1"/>
  <c r="CI99" i="16" s="1"/>
  <c r="CO103" i="1"/>
  <c r="CA103" i="16" s="1"/>
  <c r="CK103" i="16" s="1"/>
  <c r="CO96" i="1"/>
  <c r="CA96" i="16" s="1"/>
  <c r="CK96" i="16" s="1"/>
  <c r="CT95" i="1"/>
  <c r="CO87" i="1"/>
  <c r="CA87" i="16" s="1"/>
  <c r="CK87" i="16" s="1"/>
  <c r="CO68" i="1"/>
  <c r="CA68" i="16" s="1"/>
  <c r="CK68" i="16" s="1"/>
  <c r="CS84" i="1"/>
  <c r="CT73" i="1"/>
  <c r="CO57" i="1"/>
  <c r="CA57" i="16" s="1"/>
  <c r="CK57" i="16" s="1"/>
  <c r="CS56" i="1"/>
  <c r="CT48" i="1"/>
  <c r="CT62" i="1"/>
  <c r="CT35" i="1"/>
  <c r="CT46" i="1"/>
  <c r="CS54" i="1"/>
  <c r="CS46" i="1"/>
  <c r="CT63" i="1"/>
  <c r="CT34" i="1"/>
  <c r="AW16" i="14"/>
  <c r="AI24" i="14"/>
  <c r="K65" i="1"/>
  <c r="BS65" i="16" s="1"/>
  <c r="CC65" i="16" s="1"/>
  <c r="P90" i="1"/>
  <c r="O46" i="1"/>
  <c r="T93" i="1"/>
  <c r="BT93" i="16" s="1"/>
  <c r="CD93" i="16" s="1"/>
  <c r="X79" i="1"/>
  <c r="X63" i="1"/>
  <c r="AH102" i="1"/>
  <c r="AC107" i="1"/>
  <c r="BU107" i="16" s="1"/>
  <c r="CE107" i="16" s="1"/>
  <c r="X29" i="1"/>
  <c r="AG50" i="1"/>
  <c r="AL93" i="1"/>
  <c r="BV93" i="16" s="1"/>
  <c r="CF93" i="16" s="1"/>
  <c r="AL89" i="1"/>
  <c r="BV89" i="16" s="1"/>
  <c r="CF89" i="16" s="1"/>
  <c r="AL106" i="1"/>
  <c r="BV106" i="16" s="1"/>
  <c r="CF106" i="16" s="1"/>
  <c r="AL39" i="1"/>
  <c r="BV39" i="16" s="1"/>
  <c r="CF39" i="16" s="1"/>
  <c r="BE108" i="1"/>
  <c r="BW108" i="16" s="1"/>
  <c r="CG108" i="16" s="1"/>
  <c r="BR69" i="1"/>
  <c r="BI96" i="1"/>
  <c r="BJ90" i="1"/>
  <c r="BS74" i="1"/>
  <c r="CA102" i="1"/>
  <c r="CB79" i="1"/>
  <c r="CA55" i="1"/>
  <c r="CA57" i="1"/>
  <c r="CB32" i="1"/>
  <c r="BS58" i="1"/>
  <c r="BR63" i="1"/>
  <c r="CF89" i="1"/>
  <c r="BZ89" i="16" s="1"/>
  <c r="CJ89" i="16" s="1"/>
  <c r="CK83" i="1"/>
  <c r="CJ66" i="1"/>
  <c r="CJ65" i="1"/>
  <c r="CT64" i="1"/>
  <c r="P91" i="1"/>
  <c r="O86" i="1"/>
  <c r="K91" i="1"/>
  <c r="BS91" i="16" s="1"/>
  <c r="CC91" i="16" s="1"/>
  <c r="K90" i="1"/>
  <c r="BS90" i="16" s="1"/>
  <c r="CC90" i="16" s="1"/>
  <c r="O88" i="1"/>
  <c r="P81" i="1"/>
  <c r="O73" i="1"/>
  <c r="K64" i="1"/>
  <c r="BS64" i="16" s="1"/>
  <c r="CC64" i="16" s="1"/>
  <c r="K73" i="1"/>
  <c r="BS73" i="16" s="1"/>
  <c r="CC73" i="16" s="1"/>
  <c r="O59" i="1"/>
  <c r="K43" i="1"/>
  <c r="BS43" i="16" s="1"/>
  <c r="CC43" i="16" s="1"/>
  <c r="P45" i="1"/>
  <c r="O47" i="1"/>
  <c r="K48" i="1"/>
  <c r="BS48" i="16" s="1"/>
  <c r="CC48" i="16" s="1"/>
  <c r="K34" i="1"/>
  <c r="BS34" i="16" s="1"/>
  <c r="CC34" i="16" s="1"/>
  <c r="O37" i="1"/>
  <c r="K37" i="1"/>
  <c r="BS37" i="16" s="1"/>
  <c r="CC37" i="16" s="1"/>
  <c r="P53" i="1"/>
  <c r="K107" i="1"/>
  <c r="BS107" i="16" s="1"/>
  <c r="CC107" i="16" s="1"/>
  <c r="O79" i="1"/>
  <c r="O99" i="1"/>
  <c r="P102" i="1"/>
  <c r="P60" i="1"/>
  <c r="K67" i="1"/>
  <c r="BS67" i="16" s="1"/>
  <c r="CC67" i="16" s="1"/>
  <c r="O52" i="1"/>
  <c r="K46" i="1"/>
  <c r="BS46" i="16" s="1"/>
  <c r="CC46" i="16" s="1"/>
  <c r="K82" i="1"/>
  <c r="BS82" i="16" s="1"/>
  <c r="CC82" i="16" s="1"/>
  <c r="Y97" i="1"/>
  <c r="T109" i="1"/>
  <c r="BT109" i="16" s="1"/>
  <c r="CD109" i="16" s="1"/>
  <c r="X89" i="1"/>
  <c r="X75" i="1"/>
  <c r="X95" i="1"/>
  <c r="T85" i="1"/>
  <c r="BT85" i="16" s="1"/>
  <c r="CD85" i="16" s="1"/>
  <c r="Y73" i="1"/>
  <c r="T67" i="1"/>
  <c r="BT67" i="16" s="1"/>
  <c r="CD67" i="16" s="1"/>
  <c r="X80" i="1"/>
  <c r="T62" i="1"/>
  <c r="BT62" i="16" s="1"/>
  <c r="CD62" i="16" s="1"/>
  <c r="Y53" i="1"/>
  <c r="X43" i="1"/>
  <c r="Y59" i="1"/>
  <c r="T94" i="1"/>
  <c r="BT94" i="16" s="1"/>
  <c r="CD94" i="16" s="1"/>
  <c r="Y81" i="1"/>
  <c r="X68" i="1"/>
  <c r="Y96" i="1"/>
  <c r="X70" i="1"/>
  <c r="Y39" i="1"/>
  <c r="Y75" i="1"/>
  <c r="T32" i="1"/>
  <c r="BT32" i="16" s="1"/>
  <c r="CD32" i="16" s="1"/>
  <c r="P109" i="1"/>
  <c r="O104" i="1"/>
  <c r="P92" i="1"/>
  <c r="P51" i="1"/>
  <c r="K80" i="1"/>
  <c r="BS80" i="16" s="1"/>
  <c r="CC80" i="16" s="1"/>
  <c r="AC108" i="1"/>
  <c r="BU108" i="16" s="1"/>
  <c r="CE108" i="16" s="1"/>
  <c r="AC99" i="1"/>
  <c r="BU99" i="16" s="1"/>
  <c r="CE99" i="16" s="1"/>
  <c r="AC94" i="1"/>
  <c r="BU94" i="16" s="1"/>
  <c r="CE94" i="16" s="1"/>
  <c r="AG91" i="1"/>
  <c r="AG77" i="1"/>
  <c r="AH84" i="1"/>
  <c r="AC101" i="1"/>
  <c r="BU101" i="16" s="1"/>
  <c r="CE101" i="16" s="1"/>
  <c r="AC70" i="1"/>
  <c r="BU70" i="16" s="1"/>
  <c r="CE70" i="16" s="1"/>
  <c r="AC84" i="1"/>
  <c r="BU84" i="16" s="1"/>
  <c r="CE84" i="16" s="1"/>
  <c r="AG80" i="1"/>
  <c r="AC73" i="1"/>
  <c r="BU73" i="16" s="1"/>
  <c r="CE73" i="16" s="1"/>
  <c r="AH55" i="1"/>
  <c r="AG55" i="1"/>
  <c r="AC82" i="1"/>
  <c r="BU82" i="16" s="1"/>
  <c r="CE82" i="16" s="1"/>
  <c r="AH33" i="1"/>
  <c r="AH43" i="1"/>
  <c r="AG39" i="1"/>
  <c r="AC30" i="1"/>
  <c r="BU30" i="16" s="1"/>
  <c r="CE30" i="16" s="1"/>
  <c r="AH38" i="1"/>
  <c r="AG65" i="1"/>
  <c r="AG30" i="1"/>
  <c r="AH40" i="1"/>
  <c r="AG40" i="1"/>
  <c r="AH58" i="1"/>
  <c r="AH107" i="1"/>
  <c r="AG71" i="1"/>
  <c r="AG87" i="1"/>
  <c r="AG59" i="1"/>
  <c r="AC95" i="1"/>
  <c r="BU95" i="16" s="1"/>
  <c r="CE95" i="16" s="1"/>
  <c r="AC36" i="1"/>
  <c r="BU36" i="16" s="1"/>
  <c r="CE36" i="16" s="1"/>
  <c r="AH56" i="1"/>
  <c r="O55" i="1"/>
  <c r="T47" i="1"/>
  <c r="BT47" i="16" s="1"/>
  <c r="CD47" i="16" s="1"/>
  <c r="O58" i="1"/>
  <c r="P76" i="1"/>
  <c r="T44" i="1"/>
  <c r="BT44" i="16" s="1"/>
  <c r="CD44" i="16" s="1"/>
  <c r="AH50" i="1"/>
  <c r="AL107" i="1"/>
  <c r="BV107" i="16" s="1"/>
  <c r="CF107" i="16" s="1"/>
  <c r="AP98" i="1"/>
  <c r="AP76" i="1"/>
  <c r="AP89" i="1"/>
  <c r="AL87" i="1"/>
  <c r="BV87" i="16" s="1"/>
  <c r="CF87" i="16" s="1"/>
  <c r="AL72" i="1"/>
  <c r="BV72" i="16" s="1"/>
  <c r="CF72" i="16" s="1"/>
  <c r="AL63" i="1"/>
  <c r="BV63" i="16" s="1"/>
  <c r="CF63" i="16" s="1"/>
  <c r="AL47" i="1"/>
  <c r="BV47" i="16" s="1"/>
  <c r="CF47" i="16" s="1"/>
  <c r="AL59" i="1"/>
  <c r="BV59" i="16" s="1"/>
  <c r="CF59" i="16" s="1"/>
  <c r="AL48" i="1"/>
  <c r="BV48" i="16" s="1"/>
  <c r="CF48" i="16" s="1"/>
  <c r="AL55" i="1"/>
  <c r="BV55" i="16" s="1"/>
  <c r="CF55" i="16" s="1"/>
  <c r="AL31" i="1"/>
  <c r="BV31" i="16" s="1"/>
  <c r="CF31" i="16" s="1"/>
  <c r="AP61" i="1"/>
  <c r="AP68" i="1"/>
  <c r="AP58" i="1"/>
  <c r="AP60" i="1"/>
  <c r="AP49" i="1"/>
  <c r="X109" i="1"/>
  <c r="AH94" i="1"/>
  <c r="AP95" i="1"/>
  <c r="AC104" i="1"/>
  <c r="BU104" i="16" s="1"/>
  <c r="CE104" i="16" s="1"/>
  <c r="BJ109" i="1"/>
  <c r="BE99" i="1"/>
  <c r="BW99" i="16" s="1"/>
  <c r="CG99" i="16" s="1"/>
  <c r="BI79" i="1"/>
  <c r="BE89" i="1"/>
  <c r="BW89" i="16" s="1"/>
  <c r="CG89" i="16" s="1"/>
  <c r="BJ88" i="1"/>
  <c r="BI107" i="1"/>
  <c r="BJ70" i="1"/>
  <c r="BJ52" i="1"/>
  <c r="BE41" i="1"/>
  <c r="BW41" i="16" s="1"/>
  <c r="CG41" i="16" s="1"/>
  <c r="BE45" i="1"/>
  <c r="BW45" i="16" s="1"/>
  <c r="CG45" i="16" s="1"/>
  <c r="BE47" i="1"/>
  <c r="BW47" i="16" s="1"/>
  <c r="CG47" i="16" s="1"/>
  <c r="BI43" i="1"/>
  <c r="BJ45" i="1"/>
  <c r="BJ39" i="1"/>
  <c r="BE43" i="1"/>
  <c r="BW43" i="16" s="1"/>
  <c r="CG43" i="16" s="1"/>
  <c r="AI24" i="10"/>
  <c r="AL100" i="11"/>
  <c r="BN84" i="1"/>
  <c r="BX84" i="16" s="1"/>
  <c r="CH84" i="16" s="1"/>
  <c r="BS88" i="1"/>
  <c r="BS93" i="1"/>
  <c r="BR80" i="1"/>
  <c r="BN66" i="1"/>
  <c r="BX66" i="16" s="1"/>
  <c r="CH66" i="16" s="1"/>
  <c r="BR48" i="1"/>
  <c r="BN62" i="1"/>
  <c r="BX62" i="16" s="1"/>
  <c r="CH62" i="16" s="1"/>
  <c r="BR43" i="1"/>
  <c r="BS53" i="1"/>
  <c r="BS52" i="1"/>
  <c r="BR38" i="1"/>
  <c r="BS37" i="1"/>
  <c r="BN38" i="1"/>
  <c r="BX38" i="16" s="1"/>
  <c r="CH38" i="16" s="1"/>
  <c r="AK27" i="11"/>
  <c r="AK22" i="11"/>
  <c r="BN43" i="1"/>
  <c r="BX43" i="16" s="1"/>
  <c r="CH43" i="16" s="1"/>
  <c r="BS59" i="1"/>
  <c r="BN35" i="1"/>
  <c r="BX35" i="16" s="1"/>
  <c r="CH35" i="16" s="1"/>
  <c r="BN64" i="1"/>
  <c r="BX64" i="16" s="1"/>
  <c r="CH64" i="16" s="1"/>
  <c r="BI81" i="1"/>
  <c r="BJ96" i="1"/>
  <c r="BN75" i="1"/>
  <c r="BX75" i="16" s="1"/>
  <c r="CH75" i="16" s="1"/>
  <c r="AK28" i="10"/>
  <c r="T71" i="1"/>
  <c r="BT71" i="16" s="1"/>
  <c r="CD71" i="16" s="1"/>
  <c r="BS48" i="1"/>
  <c r="AI26" i="10"/>
  <c r="BJ55" i="1"/>
  <c r="CB104" i="1"/>
  <c r="CB102" i="1"/>
  <c r="BW96" i="1"/>
  <c r="BY96" i="16" s="1"/>
  <c r="CI96" i="16" s="1"/>
  <c r="CB85" i="1"/>
  <c r="CA96" i="1"/>
  <c r="BW83" i="1"/>
  <c r="BY83" i="16" s="1"/>
  <c r="CI83" i="16" s="1"/>
  <c r="CA86" i="1"/>
  <c r="BW71" i="1"/>
  <c r="BY71" i="16" s="1"/>
  <c r="CI71" i="16" s="1"/>
  <c r="BW66" i="1"/>
  <c r="BY66" i="16" s="1"/>
  <c r="CI66" i="16" s="1"/>
  <c r="BW62" i="1"/>
  <c r="BY62" i="16" s="1"/>
  <c r="CI62" i="16" s="1"/>
  <c r="BW70" i="1"/>
  <c r="BY70" i="16" s="1"/>
  <c r="CI70" i="16" s="1"/>
  <c r="CB46" i="1"/>
  <c r="CA41" i="1"/>
  <c r="AK19" i="12"/>
  <c r="AI27" i="12"/>
  <c r="BW49" i="1"/>
  <c r="BY49" i="16" s="1"/>
  <c r="CI49" i="16" s="1"/>
  <c r="CB56" i="1"/>
  <c r="BW48" i="1"/>
  <c r="BY48" i="16" s="1"/>
  <c r="CI48" i="16" s="1"/>
  <c r="CB64" i="1"/>
  <c r="BN96" i="1"/>
  <c r="BX96" i="16" s="1"/>
  <c r="CH96" i="16" s="1"/>
  <c r="CB90" i="1"/>
  <c r="CA40" i="1"/>
  <c r="BR95" i="1"/>
  <c r="CA32" i="1"/>
  <c r="BI77" i="1"/>
  <c r="CA38" i="1"/>
  <c r="BR50" i="1"/>
  <c r="BJ87" i="1"/>
  <c r="BI51" i="1"/>
  <c r="CA31" i="1"/>
  <c r="BS61" i="1"/>
  <c r="BE72" i="1"/>
  <c r="BW72" i="16" s="1"/>
  <c r="CG72" i="16" s="1"/>
  <c r="BE30" i="1"/>
  <c r="BW30" i="16" s="1"/>
  <c r="CG30" i="16" s="1"/>
  <c r="BI104" i="1"/>
  <c r="BS79" i="1"/>
  <c r="BR65" i="1"/>
  <c r="CA30" i="1"/>
  <c r="CK105" i="1"/>
  <c r="CJ81" i="1"/>
  <c r="CJ92" i="1"/>
  <c r="CJ80" i="1"/>
  <c r="CK52" i="1"/>
  <c r="CJ78" i="1"/>
  <c r="CK57" i="1"/>
  <c r="CK53" i="1"/>
  <c r="CJ41" i="1"/>
  <c r="CJ53" i="1"/>
  <c r="CK32" i="1"/>
  <c r="CF32" i="1"/>
  <c r="BZ32" i="16" s="1"/>
  <c r="CJ32" i="16" s="1"/>
  <c r="CJ45" i="1"/>
  <c r="CK107" i="1"/>
  <c r="CK86" i="1"/>
  <c r="CK81" i="1"/>
  <c r="CJ90" i="1"/>
  <c r="CF96" i="1"/>
  <c r="BZ96" i="16" s="1"/>
  <c r="CJ96" i="16" s="1"/>
  <c r="CJ63" i="1"/>
  <c r="CF40" i="1"/>
  <c r="BZ40" i="16" s="1"/>
  <c r="CJ40" i="16" s="1"/>
  <c r="CF60" i="1"/>
  <c r="BZ60" i="16" s="1"/>
  <c r="CJ60" i="16" s="1"/>
  <c r="AI21" i="13"/>
  <c r="CJ93" i="1"/>
  <c r="BN68" i="1"/>
  <c r="BX68" i="16" s="1"/>
  <c r="CH68" i="16" s="1"/>
  <c r="BJ76" i="1"/>
  <c r="BJ100" i="1"/>
  <c r="CK98" i="1"/>
  <c r="BI98" i="1"/>
  <c r="CF48" i="1"/>
  <c r="BZ48" i="16" s="1"/>
  <c r="CJ48" i="16" s="1"/>
  <c r="BW50" i="1"/>
  <c r="BY50" i="16" s="1"/>
  <c r="CI50" i="16" s="1"/>
  <c r="CT109" i="1"/>
  <c r="CT98" i="1"/>
  <c r="CS90" i="1"/>
  <c r="CT105" i="1"/>
  <c r="CS97" i="1"/>
  <c r="CS81" i="1"/>
  <c r="CT86" i="1"/>
  <c r="CT67" i="1"/>
  <c r="CO78" i="1"/>
  <c r="CA78" i="16" s="1"/>
  <c r="CK78" i="16" s="1"/>
  <c r="CO80" i="1"/>
  <c r="CA80" i="16" s="1"/>
  <c r="CK80" i="16" s="1"/>
  <c r="CT70" i="1"/>
  <c r="CS65" i="1"/>
  <c r="CO49" i="1"/>
  <c r="CA49" i="16" s="1"/>
  <c r="CK49" i="16" s="1"/>
  <c r="CS52" i="1"/>
  <c r="CO39" i="1"/>
  <c r="CA39" i="16" s="1"/>
  <c r="CK39" i="16" s="1"/>
  <c r="CO35" i="1"/>
  <c r="CA35" i="16" s="1"/>
  <c r="CK35" i="16" s="1"/>
  <c r="CS63" i="1"/>
  <c r="CO45" i="1"/>
  <c r="CA45" i="16" s="1"/>
  <c r="CK45" i="16" s="1"/>
  <c r="CT30" i="1"/>
  <c r="AK22" i="14"/>
  <c r="AW15" i="14"/>
  <c r="P93" i="1"/>
  <c r="K78" i="1"/>
  <c r="BS78" i="16" s="1"/>
  <c r="CC78" i="16" s="1"/>
  <c r="P63" i="1"/>
  <c r="O48" i="1"/>
  <c r="K85" i="1"/>
  <c r="BS85" i="16" s="1"/>
  <c r="CC85" i="16" s="1"/>
  <c r="X48" i="1"/>
  <c r="X45" i="1"/>
  <c r="T41" i="1"/>
  <c r="BT41" i="16" s="1"/>
  <c r="CD41" i="16" s="1"/>
  <c r="T39" i="1"/>
  <c r="BT39" i="16" s="1"/>
  <c r="CD39" i="16" s="1"/>
  <c r="T63" i="1"/>
  <c r="BT63" i="16" s="1"/>
  <c r="CD63" i="16" s="1"/>
  <c r="X32" i="1"/>
  <c r="Y93" i="1"/>
  <c r="T91" i="1"/>
  <c r="BT91" i="16" s="1"/>
  <c r="CD91" i="16" s="1"/>
  <c r="X58" i="1"/>
  <c r="Y47" i="1"/>
  <c r="P71" i="1"/>
  <c r="AC67" i="1"/>
  <c r="BU67" i="16" s="1"/>
  <c r="CE67" i="16" s="1"/>
  <c r="AH31" i="1"/>
  <c r="AG44" i="1"/>
  <c r="AH41" i="1"/>
  <c r="P52" i="1"/>
  <c r="AP79" i="1"/>
  <c r="AP37" i="1"/>
  <c r="AP62" i="1"/>
  <c r="AP108" i="1"/>
  <c r="AP70" i="1"/>
  <c r="BJ103" i="1"/>
  <c r="BJ105" i="1"/>
  <c r="BI83" i="1"/>
  <c r="BJ73" i="1"/>
  <c r="BE66" i="1"/>
  <c r="BW66" i="16" s="1"/>
  <c r="CG66" i="16" s="1"/>
  <c r="BI48" i="1"/>
  <c r="BJ54" i="1"/>
  <c r="BN105" i="1"/>
  <c r="BX105" i="16" s="1"/>
  <c r="CH105" i="16" s="1"/>
  <c r="BN73" i="1"/>
  <c r="BX73" i="16" s="1"/>
  <c r="CH73" i="16" s="1"/>
  <c r="BS39" i="1"/>
  <c r="BI94" i="1"/>
  <c r="BW64" i="1"/>
  <c r="BY64" i="16" s="1"/>
  <c r="CI64" i="16" s="1"/>
  <c r="BW75" i="1"/>
  <c r="BY75" i="16" s="1"/>
  <c r="CI75" i="16" s="1"/>
  <c r="CA35" i="1"/>
  <c r="CB55" i="1"/>
  <c r="BW104" i="1"/>
  <c r="BY104" i="16" s="1"/>
  <c r="CI104" i="16" s="1"/>
  <c r="CA85" i="1"/>
  <c r="BS80" i="1"/>
  <c r="BI102" i="1"/>
  <c r="BS65" i="1"/>
  <c r="CF86" i="1"/>
  <c r="BZ86" i="16" s="1"/>
  <c r="CJ86" i="16" s="1"/>
  <c r="CF58" i="1"/>
  <c r="BZ58" i="16" s="1"/>
  <c r="CJ58" i="16" s="1"/>
  <c r="CJ46" i="1"/>
  <c r="CJ52" i="1"/>
  <c r="CS55" i="1"/>
  <c r="P99" i="1"/>
  <c r="P97" i="1"/>
  <c r="K102" i="1"/>
  <c r="BS102" i="16" s="1"/>
  <c r="CC102" i="16" s="1"/>
  <c r="P108" i="1"/>
  <c r="K89" i="1"/>
  <c r="BS89" i="16" s="1"/>
  <c r="CC89" i="16" s="1"/>
  <c r="K79" i="1"/>
  <c r="BS79" i="16" s="1"/>
  <c r="CC79" i="16" s="1"/>
  <c r="O77" i="1"/>
  <c r="P67" i="1"/>
  <c r="K61" i="1"/>
  <c r="BS61" i="16" s="1"/>
  <c r="CC61" i="16" s="1"/>
  <c r="K59" i="1"/>
  <c r="BS59" i="16" s="1"/>
  <c r="CC59" i="16" s="1"/>
  <c r="K57" i="1"/>
  <c r="BS57" i="16" s="1"/>
  <c r="CC57" i="16" s="1"/>
  <c r="P37" i="1"/>
  <c r="P43" i="1"/>
  <c r="O39" i="1"/>
  <c r="K39" i="1"/>
  <c r="BS39" i="16" s="1"/>
  <c r="CC39" i="16" s="1"/>
  <c r="K56" i="1"/>
  <c r="BS56" i="16" s="1"/>
  <c r="CC56" i="16" s="1"/>
  <c r="K33" i="1"/>
  <c r="BS33" i="16" s="1"/>
  <c r="CC33" i="16" s="1"/>
  <c r="P86" i="1"/>
  <c r="K76" i="1"/>
  <c r="BS76" i="16" s="1"/>
  <c r="CC76" i="16" s="1"/>
  <c r="O100" i="1"/>
  <c r="O92" i="1"/>
  <c r="K47" i="1"/>
  <c r="BS47" i="16" s="1"/>
  <c r="CC47" i="16" s="1"/>
  <c r="P46" i="1"/>
  <c r="T103" i="1"/>
  <c r="BT103" i="16" s="1"/>
  <c r="CD103" i="16" s="1"/>
  <c r="Y86" i="1"/>
  <c r="T96" i="1"/>
  <c r="BT96" i="16" s="1"/>
  <c r="CD96" i="16" s="1"/>
  <c r="X84" i="1"/>
  <c r="T92" i="1"/>
  <c r="BT92" i="16" s="1"/>
  <c r="CD92" i="16" s="1"/>
  <c r="X56" i="1"/>
  <c r="T57" i="1"/>
  <c r="BT57" i="16" s="1"/>
  <c r="CD57" i="16" s="1"/>
  <c r="Y46" i="1"/>
  <c r="X57" i="1"/>
  <c r="Y31" i="1"/>
  <c r="T35" i="1"/>
  <c r="BT35" i="16" s="1"/>
  <c r="CD35" i="16" s="1"/>
  <c r="T30" i="1"/>
  <c r="BT30" i="16" s="1"/>
  <c r="CD30" i="16" s="1"/>
  <c r="Y32" i="1"/>
  <c r="AT18" i="7"/>
  <c r="AT19" i="7" s="1"/>
  <c r="AT20" i="7" s="1"/>
  <c r="AT21" i="7" s="1"/>
  <c r="Y109" i="1"/>
  <c r="T106" i="1"/>
  <c r="BT106" i="16" s="1"/>
  <c r="CD106" i="16" s="1"/>
  <c r="Y104" i="1"/>
  <c r="T70" i="1"/>
  <c r="BT70" i="16" s="1"/>
  <c r="CD70" i="16" s="1"/>
  <c r="T79" i="1"/>
  <c r="BT79" i="16" s="1"/>
  <c r="CD79" i="16" s="1"/>
  <c r="Y52" i="1"/>
  <c r="O109" i="1"/>
  <c r="P73" i="1"/>
  <c r="O49" i="1"/>
  <c r="AG98" i="1"/>
  <c r="AG105" i="1"/>
  <c r="AC106" i="1"/>
  <c r="BU106" i="16" s="1"/>
  <c r="CE106" i="16" s="1"/>
  <c r="AC109" i="1"/>
  <c r="BU109" i="16" s="1"/>
  <c r="CE109" i="16" s="1"/>
  <c r="AG85" i="1"/>
  <c r="AG103" i="1"/>
  <c r="AH87" i="1"/>
  <c r="AH93" i="1"/>
  <c r="AC85" i="1"/>
  <c r="BU85" i="16" s="1"/>
  <c r="CE85" i="16" s="1"/>
  <c r="AG72" i="1"/>
  <c r="AC76" i="1"/>
  <c r="BU76" i="16" s="1"/>
  <c r="CE76" i="16" s="1"/>
  <c r="AC58" i="1"/>
  <c r="BU58" i="16" s="1"/>
  <c r="CE58" i="16" s="1"/>
  <c r="AG53" i="1"/>
  <c r="AH81" i="1"/>
  <c r="AC68" i="1"/>
  <c r="BU68" i="16" s="1"/>
  <c r="CE68" i="16" s="1"/>
  <c r="AC46" i="1"/>
  <c r="BU46" i="16" s="1"/>
  <c r="CE46" i="16" s="1"/>
  <c r="AG48" i="1"/>
  <c r="AG33" i="1"/>
  <c r="AG31" i="1"/>
  <c r="AH36" i="1"/>
  <c r="AG38" i="1"/>
  <c r="AG36" i="1"/>
  <c r="AG34" i="1"/>
  <c r="AG32" i="1"/>
  <c r="AG29" i="1"/>
  <c r="AG58" i="1"/>
  <c r="AH66" i="1"/>
  <c r="AC59" i="1"/>
  <c r="BU59" i="16" s="1"/>
  <c r="CE59" i="16" s="1"/>
  <c r="AG52" i="1"/>
  <c r="AG102" i="1"/>
  <c r="AG93" i="1"/>
  <c r="AH46" i="1"/>
  <c r="X64" i="1"/>
  <c r="AH62" i="1"/>
  <c r="AH42" i="1"/>
  <c r="K58" i="1"/>
  <c r="BS58" i="16" s="1"/>
  <c r="CC58" i="16" s="1"/>
  <c r="AP103" i="1"/>
  <c r="AP96" i="1"/>
  <c r="AL96" i="1"/>
  <c r="BV96" i="16" s="1"/>
  <c r="CF96" i="16" s="1"/>
  <c r="AL94" i="1"/>
  <c r="BV94" i="16" s="1"/>
  <c r="CF94" i="16" s="1"/>
  <c r="AP84" i="1"/>
  <c r="AL102" i="1"/>
  <c r="BV102" i="16" s="1"/>
  <c r="CF102" i="16" s="1"/>
  <c r="AP75" i="1"/>
  <c r="AL69" i="1"/>
  <c r="BV69" i="16" s="1"/>
  <c r="CF69" i="16" s="1"/>
  <c r="AP74" i="1"/>
  <c r="AP72" i="1"/>
  <c r="AP67" i="1"/>
  <c r="AP52" i="1"/>
  <c r="AL51" i="1"/>
  <c r="BV51" i="16" s="1"/>
  <c r="CF51" i="16" s="1"/>
  <c r="AL53" i="1"/>
  <c r="BV53" i="16" s="1"/>
  <c r="CF53" i="16" s="1"/>
  <c r="AP41" i="1"/>
  <c r="AP31" i="1"/>
  <c r="AU20" i="9"/>
  <c r="AW21" i="9" s="1"/>
  <c r="AP93" i="1"/>
  <c r="AP38" i="1"/>
  <c r="AL44" i="1"/>
  <c r="BV44" i="16" s="1"/>
  <c r="CF44" i="16" s="1"/>
  <c r="AP40" i="1"/>
  <c r="AP34" i="1"/>
  <c r="AG69" i="1"/>
  <c r="K74" i="1"/>
  <c r="BS74" i="16" s="1"/>
  <c r="CC74" i="16" s="1"/>
  <c r="O84" i="1"/>
  <c r="AC86" i="1"/>
  <c r="BU86" i="16" s="1"/>
  <c r="CE86" i="16" s="1"/>
  <c r="AL85" i="1"/>
  <c r="BV85" i="16" s="1"/>
  <c r="CF85" i="16" s="1"/>
  <c r="AL95" i="1"/>
  <c r="BV95" i="16" s="1"/>
  <c r="CF95" i="16" s="1"/>
  <c r="AC72" i="1"/>
  <c r="BU72" i="16" s="1"/>
  <c r="CE72" i="16" s="1"/>
  <c r="AH68" i="1"/>
  <c r="BE103" i="1"/>
  <c r="BW103" i="16" s="1"/>
  <c r="CG103" i="16" s="1"/>
  <c r="BE97" i="1"/>
  <c r="BW97" i="16" s="1"/>
  <c r="CG97" i="16" s="1"/>
  <c r="BE96" i="1"/>
  <c r="BW96" i="16" s="1"/>
  <c r="CG96" i="16" s="1"/>
  <c r="BE94" i="1"/>
  <c r="BW94" i="16" s="1"/>
  <c r="CG94" i="16" s="1"/>
  <c r="BJ85" i="1"/>
  <c r="BI71" i="1"/>
  <c r="BE93" i="1"/>
  <c r="BW93" i="16" s="1"/>
  <c r="CG93" i="16" s="1"/>
  <c r="BE98" i="1"/>
  <c r="BW98" i="16" s="1"/>
  <c r="CG98" i="16" s="1"/>
  <c r="BJ77" i="1"/>
  <c r="BJ65" i="1"/>
  <c r="BJ56" i="1"/>
  <c r="BE49" i="1"/>
  <c r="BW49" i="16" s="1"/>
  <c r="CG49" i="16" s="1"/>
  <c r="BI40" i="1"/>
  <c r="BI37" i="1"/>
  <c r="BJ46" i="1"/>
  <c r="BI44" i="1"/>
  <c r="BE44" i="1"/>
  <c r="BW44" i="16" s="1"/>
  <c r="CG44" i="16" s="1"/>
  <c r="BI33" i="1"/>
  <c r="BJ32" i="1"/>
  <c r="BI42" i="1"/>
  <c r="BR107" i="1"/>
  <c r="BN100" i="1"/>
  <c r="BX100" i="16" s="1"/>
  <c r="CH100" i="16" s="1"/>
  <c r="AO100" i="11"/>
  <c r="BR85" i="1"/>
  <c r="BR81" i="1"/>
  <c r="BR88" i="1"/>
  <c r="BN94" i="1"/>
  <c r="BX94" i="16" s="1"/>
  <c r="CH94" i="16" s="1"/>
  <c r="BR96" i="1"/>
  <c r="BN79" i="1"/>
  <c r="BX79" i="16" s="1"/>
  <c r="CH79" i="16" s="1"/>
  <c r="BS64" i="1"/>
  <c r="BR44" i="1"/>
  <c r="BR40" i="1"/>
  <c r="BS45" i="1"/>
  <c r="BR36" i="1"/>
  <c r="AI26" i="11"/>
  <c r="BR100" i="1"/>
  <c r="BR108" i="1"/>
  <c r="BS47" i="1"/>
  <c r="AJ28" i="11"/>
  <c r="BN44" i="1"/>
  <c r="BX44" i="16" s="1"/>
  <c r="CH44" i="16" s="1"/>
  <c r="BS71" i="1"/>
  <c r="BN61" i="1"/>
  <c r="BX61" i="16" s="1"/>
  <c r="CH61" i="16" s="1"/>
  <c r="BE80" i="1"/>
  <c r="BW80" i="16" s="1"/>
  <c r="CG80" i="16" s="1"/>
  <c r="AJ28" i="10"/>
  <c r="BI76" i="1"/>
  <c r="AQ53" i="1"/>
  <c r="BE100" i="1"/>
  <c r="BW100" i="16" s="1"/>
  <c r="CG100" i="16" s="1"/>
  <c r="BE82" i="1"/>
  <c r="BW82" i="16" s="1"/>
  <c r="CG82" i="16" s="1"/>
  <c r="CB99" i="1"/>
  <c r="CA108" i="1"/>
  <c r="BW93" i="1"/>
  <c r="BY93" i="16" s="1"/>
  <c r="CI93" i="16" s="1"/>
  <c r="CA93" i="1"/>
  <c r="CB91" i="1"/>
  <c r="CA97" i="1"/>
  <c r="BW106" i="1"/>
  <c r="BY106" i="16" s="1"/>
  <c r="CI106" i="16" s="1"/>
  <c r="CA87" i="1"/>
  <c r="BW76" i="1"/>
  <c r="BY76" i="16" s="1"/>
  <c r="CI76" i="16" s="1"/>
  <c r="CA74" i="1"/>
  <c r="CB69" i="1"/>
  <c r="CB38" i="1"/>
  <c r="BW47" i="1"/>
  <c r="BY47" i="16" s="1"/>
  <c r="CI47" i="16" s="1"/>
  <c r="BW67" i="1"/>
  <c r="BY67" i="16" s="1"/>
  <c r="CI67" i="16" s="1"/>
  <c r="BW52" i="1"/>
  <c r="BY52" i="16" s="1"/>
  <c r="CI52" i="16" s="1"/>
  <c r="CB49" i="1"/>
  <c r="CB43" i="1"/>
  <c r="CB39" i="1"/>
  <c r="CB71" i="1"/>
  <c r="AJ29" i="12"/>
  <c r="BW32" i="1"/>
  <c r="BY32" i="16" s="1"/>
  <c r="CI32" i="16" s="1"/>
  <c r="CB33" i="1"/>
  <c r="AI26" i="12"/>
  <c r="CA37" i="1"/>
  <c r="BW89" i="1"/>
  <c r="BY89" i="16" s="1"/>
  <c r="CI89" i="16" s="1"/>
  <c r="CA99" i="1"/>
  <c r="BW88" i="1"/>
  <c r="BY88" i="16" s="1"/>
  <c r="CI88" i="16" s="1"/>
  <c r="CA58" i="1"/>
  <c r="CB48" i="1"/>
  <c r="CB89" i="1"/>
  <c r="CA78" i="1"/>
  <c r="BW41" i="1"/>
  <c r="BY41" i="16" s="1"/>
  <c r="CI41" i="16" s="1"/>
  <c r="BW53" i="1"/>
  <c r="BY53" i="16" s="1"/>
  <c r="CI53" i="16" s="1"/>
  <c r="BN55" i="1"/>
  <c r="BX55" i="16" s="1"/>
  <c r="CH55" i="16" s="1"/>
  <c r="BE109" i="1"/>
  <c r="BW109" i="16" s="1"/>
  <c r="CG109" i="16" s="1"/>
  <c r="BJ86" i="1"/>
  <c r="BS89" i="1"/>
  <c r="BR77" i="1"/>
  <c r="BR54" i="1"/>
  <c r="BJ94" i="1"/>
  <c r="BE52" i="1"/>
  <c r="BW52" i="16" s="1"/>
  <c r="CG52" i="16" s="1"/>
  <c r="CJ97" i="1"/>
  <c r="CF94" i="1"/>
  <c r="BZ94" i="16" s="1"/>
  <c r="CJ94" i="16" s="1"/>
  <c r="CJ96" i="1"/>
  <c r="CF102" i="1"/>
  <c r="BZ102" i="16" s="1"/>
  <c r="CJ102" i="16" s="1"/>
  <c r="CK92" i="1"/>
  <c r="CJ72" i="1"/>
  <c r="CK67" i="1"/>
  <c r="CK56" i="1"/>
  <c r="CF67" i="1"/>
  <c r="BZ67" i="16" s="1"/>
  <c r="CJ67" i="16" s="1"/>
  <c r="CK37" i="1"/>
  <c r="CK33" i="1"/>
  <c r="CK54" i="1"/>
  <c r="CF43" i="1"/>
  <c r="BZ43" i="16" s="1"/>
  <c r="CJ43" i="16" s="1"/>
  <c r="CJ39" i="1"/>
  <c r="CJ50" i="1"/>
  <c r="CF63" i="1"/>
  <c r="BZ63" i="16" s="1"/>
  <c r="CJ63" i="16" s="1"/>
  <c r="CK106" i="1"/>
  <c r="CJ74" i="1"/>
  <c r="CK63" i="1"/>
  <c r="CJ104" i="1"/>
  <c r="CK70" i="1"/>
  <c r="CF71" i="1"/>
  <c r="BZ71" i="16" s="1"/>
  <c r="CJ71" i="16" s="1"/>
  <c r="CF87" i="1"/>
  <c r="BZ87" i="16" s="1"/>
  <c r="CJ87" i="16" s="1"/>
  <c r="CJ67" i="1"/>
  <c r="CK47" i="1"/>
  <c r="CF74" i="1"/>
  <c r="BZ74" i="16" s="1"/>
  <c r="CJ74" i="16" s="1"/>
  <c r="CJ38" i="1"/>
  <c r="BW37" i="1"/>
  <c r="BY37" i="16" s="1"/>
  <c r="CI37" i="16" s="1"/>
  <c r="CK82" i="1"/>
  <c r="CB106" i="1"/>
  <c r="BW68" i="1"/>
  <c r="BY68" i="16" s="1"/>
  <c r="CI68" i="16" s="1"/>
  <c r="BW43" i="1"/>
  <c r="BY43" i="16" s="1"/>
  <c r="CI43" i="16" s="1"/>
  <c r="CB101" i="1"/>
  <c r="CF42" i="1"/>
  <c r="BZ42" i="16" s="1"/>
  <c r="CJ42" i="16" s="1"/>
  <c r="BI92" i="1"/>
  <c r="CF75" i="1"/>
  <c r="BZ75" i="16" s="1"/>
  <c r="CJ75" i="16" s="1"/>
  <c r="CJ55" i="1"/>
  <c r="CJ109" i="1"/>
  <c r="CA106" i="1"/>
  <c r="CJ36" i="1"/>
  <c r="AL60" i="1"/>
  <c r="BV60" i="16" s="1"/>
  <c r="CF60" i="16" s="1"/>
  <c r="AL88" i="1"/>
  <c r="BV88" i="16" s="1"/>
  <c r="CF88" i="16" s="1"/>
  <c r="CJ47" i="1"/>
  <c r="CS89" i="1"/>
  <c r="CO84" i="1"/>
  <c r="CA84" i="16" s="1"/>
  <c r="CK84" i="16" s="1"/>
  <c r="CO82" i="1"/>
  <c r="CA82" i="16" s="1"/>
  <c r="CK82" i="16" s="1"/>
  <c r="CT75" i="1"/>
  <c r="CS93" i="1"/>
  <c r="CT84" i="1"/>
  <c r="CS67" i="1"/>
  <c r="CT80" i="1"/>
  <c r="CS79" i="1"/>
  <c r="CT79" i="1"/>
  <c r="CS57" i="1"/>
  <c r="CS60" i="1"/>
  <c r="CT39" i="1"/>
  <c r="CO60" i="1"/>
  <c r="CA60" i="16" s="1"/>
  <c r="CK60" i="16" s="1"/>
  <c r="CT36" i="1"/>
  <c r="AK25" i="14"/>
  <c r="AW14" i="14"/>
  <c r="AW13" i="14"/>
  <c r="AL60" i="10"/>
  <c r="BC86" i="12"/>
  <c r="AM87" i="13"/>
  <c r="AL109" i="7"/>
  <c r="BA94" i="10"/>
  <c r="BA83" i="11"/>
  <c r="CT29" i="1"/>
  <c r="AO61" i="10"/>
  <c r="AO101" i="11"/>
  <c r="AN101" i="11"/>
  <c r="AM109" i="7"/>
  <c r="AN37" i="9"/>
  <c r="AL61" i="10"/>
  <c r="AM93" i="12"/>
  <c r="J69" i="10"/>
  <c r="BG69" i="1" s="1"/>
  <c r="J54" i="9"/>
  <c r="AN54" i="1" s="1"/>
  <c r="J79" i="10"/>
  <c r="BG79" i="1" s="1"/>
  <c r="AM53" i="13"/>
  <c r="BC96" i="10"/>
  <c r="AO53" i="13"/>
  <c r="AM94" i="9"/>
  <c r="AM85" i="10"/>
  <c r="AL48" i="11"/>
  <c r="J41" i="12"/>
  <c r="BY41" i="1" s="1"/>
  <c r="BC61" i="10"/>
  <c r="AO94" i="9"/>
  <c r="AN85" i="10"/>
  <c r="AM45" i="7"/>
  <c r="AL94" i="9"/>
  <c r="AL85" i="10"/>
  <c r="J88" i="10"/>
  <c r="BG88" i="1" s="1"/>
  <c r="J91" i="13"/>
  <c r="CH91" i="1" s="1"/>
  <c r="BA97" i="13"/>
  <c r="AM81" i="10"/>
  <c r="AN81" i="10"/>
  <c r="AI27" i="14"/>
  <c r="AL81" i="10"/>
  <c r="AM47" i="10"/>
  <c r="J54" i="11"/>
  <c r="BP54" i="1" s="1"/>
  <c r="BA92" i="10"/>
  <c r="J102" i="12"/>
  <c r="BY102" i="1" s="1"/>
  <c r="AN93" i="12"/>
  <c r="AM35" i="12"/>
  <c r="AM107" i="12"/>
  <c r="J98" i="9"/>
  <c r="AN98" i="1" s="1"/>
  <c r="AN77" i="10"/>
  <c r="BA68" i="11"/>
  <c r="BC61" i="13"/>
  <c r="AJ26" i="14"/>
  <c r="AO83" i="7"/>
  <c r="AO77" i="10"/>
  <c r="BA69" i="10"/>
  <c r="J109" i="11"/>
  <c r="BP109" i="1" s="1"/>
  <c r="BA91" i="13"/>
  <c r="BA46" i="13"/>
  <c r="BA97" i="9"/>
  <c r="AN91" i="10"/>
  <c r="AO68" i="10"/>
  <c r="J52" i="10"/>
  <c r="BG52" i="1" s="1"/>
  <c r="AL56" i="13"/>
  <c r="AN87" i="10"/>
  <c r="J61" i="10"/>
  <c r="BG61" i="1" s="1"/>
  <c r="AJ25" i="13"/>
  <c r="BC36" i="10"/>
  <c r="AI25" i="12"/>
  <c r="AJ25" i="11"/>
  <c r="AL108" i="13"/>
  <c r="J52" i="13"/>
  <c r="CH52" i="1" s="1"/>
  <c r="J31" i="11"/>
  <c r="BP31" i="1" s="1"/>
  <c r="AM108" i="13"/>
  <c r="AI25" i="14"/>
  <c r="AM96" i="4"/>
  <c r="AN108" i="13"/>
  <c r="J80" i="13"/>
  <c r="CH80" i="1" s="1"/>
  <c r="J37" i="13"/>
  <c r="CH37" i="1" s="1"/>
  <c r="J75" i="13"/>
  <c r="CH75" i="1" s="1"/>
  <c r="BA86" i="10"/>
  <c r="AN68" i="10"/>
  <c r="AJ24" i="11"/>
  <c r="AL34" i="11"/>
  <c r="AL108" i="12"/>
  <c r="AN65" i="8"/>
  <c r="AL81" i="9"/>
  <c r="AM108" i="12"/>
  <c r="AJ24" i="14"/>
  <c r="BC88" i="10"/>
  <c r="J34" i="10"/>
  <c r="BG34" i="1" s="1"/>
  <c r="AO91" i="11"/>
  <c r="BA101" i="11"/>
  <c r="AN108" i="12"/>
  <c r="BA84" i="12"/>
  <c r="J53" i="13"/>
  <c r="CH53" i="1" s="1"/>
  <c r="J88" i="11"/>
  <c r="BP88" i="1" s="1"/>
  <c r="J54" i="13"/>
  <c r="CH54" i="1" s="1"/>
  <c r="J62" i="7"/>
  <c r="V62" i="1" s="1"/>
  <c r="BC41" i="9"/>
  <c r="BA109" i="12"/>
  <c r="J82" i="12"/>
  <c r="BY82" i="1" s="1"/>
  <c r="BC92" i="13"/>
  <c r="J54" i="10"/>
  <c r="BG54" i="1" s="1"/>
  <c r="AL68" i="10"/>
  <c r="AO57" i="12"/>
  <c r="AL78" i="10"/>
  <c r="AO47" i="10"/>
  <c r="J43" i="11"/>
  <c r="BP43" i="1" s="1"/>
  <c r="J105" i="6"/>
  <c r="M105" i="1" s="1"/>
  <c r="BA103" i="9"/>
  <c r="AM78" i="10"/>
  <c r="AJ23" i="10"/>
  <c r="AL47" i="10"/>
  <c r="J94" i="13"/>
  <c r="CH94" i="1" s="1"/>
  <c r="AO61" i="13"/>
  <c r="AL37" i="9"/>
  <c r="J99" i="9"/>
  <c r="AN99" i="1" s="1"/>
  <c r="J44" i="10"/>
  <c r="BG44" i="1" s="1"/>
  <c r="J39" i="12"/>
  <c r="BY39" i="1" s="1"/>
  <c r="AL83" i="12"/>
  <c r="BA46" i="12"/>
  <c r="J95" i="13"/>
  <c r="CH95" i="1" s="1"/>
  <c r="J48" i="13"/>
  <c r="CH48" i="1" s="1"/>
  <c r="AJ22" i="12"/>
  <c r="AJ22" i="14"/>
  <c r="AJ22" i="11"/>
  <c r="BA89" i="13"/>
  <c r="AJ22" i="10"/>
  <c r="AO33" i="10"/>
  <c r="BA48" i="13"/>
  <c r="J101" i="10"/>
  <c r="BG101" i="1" s="1"/>
  <c r="AM91" i="10"/>
  <c r="AO102" i="12"/>
  <c r="BA93" i="11"/>
  <c r="AJ21" i="13"/>
  <c r="J109" i="10"/>
  <c r="BG109" i="1" s="1"/>
  <c r="J77" i="10"/>
  <c r="BG77" i="1" s="1"/>
  <c r="AN69" i="11"/>
  <c r="AN85" i="12"/>
  <c r="AM56" i="13"/>
  <c r="J81" i="6"/>
  <c r="M81" i="1" s="1"/>
  <c r="J83" i="7"/>
  <c r="V83" i="1" s="1"/>
  <c r="AM65" i="8"/>
  <c r="AN101" i="9"/>
  <c r="J45" i="9"/>
  <c r="AN45" i="1" s="1"/>
  <c r="BA59" i="9"/>
  <c r="AL69" i="11"/>
  <c r="J36" i="11"/>
  <c r="BP36" i="1" s="1"/>
  <c r="AM94" i="12"/>
  <c r="J35" i="13"/>
  <c r="CH35" i="1" s="1"/>
  <c r="AN56" i="13"/>
  <c r="AM78" i="9"/>
  <c r="BA62" i="9"/>
  <c r="BC53" i="10"/>
  <c r="BA95" i="11"/>
  <c r="AM69" i="11"/>
  <c r="J37" i="11"/>
  <c r="BP37" i="1" s="1"/>
  <c r="AN94" i="12"/>
  <c r="J69" i="11"/>
  <c r="BP69" i="1" s="1"/>
  <c r="AN71" i="8"/>
  <c r="AN78" i="9"/>
  <c r="AM57" i="10"/>
  <c r="J105" i="11"/>
  <c r="BP105" i="1" s="1"/>
  <c r="J106" i="11"/>
  <c r="BP106" i="1" s="1"/>
  <c r="AM101" i="11"/>
  <c r="BC108" i="12"/>
  <c r="J109" i="12"/>
  <c r="BY109" i="1" s="1"/>
  <c r="AL102" i="12"/>
  <c r="AO94" i="12"/>
  <c r="AN83" i="12"/>
  <c r="AL30" i="12"/>
  <c r="BC105" i="13"/>
  <c r="BC83" i="13"/>
  <c r="AL104" i="13"/>
  <c r="AM33" i="13"/>
  <c r="AO78" i="9"/>
  <c r="J97" i="10"/>
  <c r="BG97" i="1" s="1"/>
  <c r="AL91" i="10"/>
  <c r="AO57" i="10"/>
  <c r="AO83" i="12"/>
  <c r="BA47" i="12"/>
  <c r="AN104" i="13"/>
  <c r="BC97" i="13"/>
  <c r="AL39" i="13"/>
  <c r="BC64" i="6"/>
  <c r="J106" i="6"/>
  <c r="M106" i="1" s="1"/>
  <c r="AO88" i="10"/>
  <c r="AL57" i="12"/>
  <c r="BC41" i="13"/>
  <c r="BA83" i="13"/>
  <c r="J43" i="6"/>
  <c r="M43" i="1" s="1"/>
  <c r="AY20" i="8"/>
  <c r="BA43" i="9"/>
  <c r="J73" i="10"/>
  <c r="BG73" i="1" s="1"/>
  <c r="AL33" i="10"/>
  <c r="AN57" i="12"/>
  <c r="AM104" i="13"/>
  <c r="BA74" i="13"/>
  <c r="AO48" i="13"/>
  <c r="AJ20" i="10"/>
  <c r="AN31" i="9"/>
  <c r="BA71" i="6"/>
  <c r="AN86" i="9"/>
  <c r="BA77" i="10"/>
  <c r="AN57" i="10"/>
  <c r="BA60" i="11"/>
  <c r="J66" i="10"/>
  <c r="BG66" i="1" s="1"/>
  <c r="BA65" i="11"/>
  <c r="AM48" i="13"/>
  <c r="BA54" i="11"/>
  <c r="BA76" i="10"/>
  <c r="AM47" i="12"/>
  <c r="BA64" i="11"/>
  <c r="BA49" i="13"/>
  <c r="AI20" i="14"/>
  <c r="AM97" i="8"/>
  <c r="BA42" i="9"/>
  <c r="BA34" i="9"/>
  <c r="AM72" i="10"/>
  <c r="AM60" i="10"/>
  <c r="AN55" i="10"/>
  <c r="AL35" i="10"/>
  <c r="AL72" i="10"/>
  <c r="BC64" i="10"/>
  <c r="J74" i="12"/>
  <c r="BY74" i="1" s="1"/>
  <c r="J47" i="12"/>
  <c r="BY47" i="1" s="1"/>
  <c r="AM30" i="12"/>
  <c r="AN47" i="12"/>
  <c r="BA49" i="11"/>
  <c r="AM39" i="13"/>
  <c r="AL65" i="8"/>
  <c r="AN72" i="10"/>
  <c r="AN35" i="10"/>
  <c r="AL53" i="11"/>
  <c r="AN34" i="11"/>
  <c r="AN30" i="12"/>
  <c r="AO47" i="12"/>
  <c r="BC75" i="13"/>
  <c r="AN39" i="13"/>
  <c r="BA32" i="13"/>
  <c r="BA75" i="13"/>
  <c r="BC81" i="13"/>
  <c r="AN83" i="13"/>
  <c r="BA39" i="10"/>
  <c r="AO80" i="10"/>
  <c r="J82" i="10"/>
  <c r="BG82" i="1" s="1"/>
  <c r="J78" i="12"/>
  <c r="BY78" i="1" s="1"/>
  <c r="AO63" i="12"/>
  <c r="J63" i="7"/>
  <c r="V63" i="1" s="1"/>
  <c r="J64" i="6"/>
  <c r="M64" i="1" s="1"/>
  <c r="AO85" i="8"/>
  <c r="AM81" i="9"/>
  <c r="AM31" i="9"/>
  <c r="AL86" i="9"/>
  <c r="BA88" i="10"/>
  <c r="AO92" i="10"/>
  <c r="AN44" i="11"/>
  <c r="AO53" i="11"/>
  <c r="J43" i="13"/>
  <c r="CH43" i="1" s="1"/>
  <c r="AL43" i="13"/>
  <c r="AO31" i="9"/>
  <c r="AO86" i="9"/>
  <c r="AN81" i="9"/>
  <c r="J35" i="9"/>
  <c r="AN35" i="1" s="1"/>
  <c r="J70" i="11"/>
  <c r="BP70" i="1" s="1"/>
  <c r="AL44" i="11"/>
  <c r="J51" i="12"/>
  <c r="BY51" i="1" s="1"/>
  <c r="J105" i="13"/>
  <c r="CH105" i="1" s="1"/>
  <c r="J72" i="9"/>
  <c r="AN72" i="1" s="1"/>
  <c r="BA107" i="10"/>
  <c r="BA72" i="10"/>
  <c r="AL52" i="10"/>
  <c r="AL53" i="10"/>
  <c r="BA89" i="11"/>
  <c r="AO44" i="11"/>
  <c r="AM49" i="12"/>
  <c r="BA100" i="13"/>
  <c r="AM61" i="13"/>
  <c r="BC39" i="13"/>
  <c r="BA109" i="13"/>
  <c r="BA42" i="13"/>
  <c r="BA73" i="10"/>
  <c r="BA48" i="10"/>
  <c r="AM53" i="10"/>
  <c r="BC60" i="11"/>
  <c r="BA63" i="11"/>
  <c r="AL66" i="11"/>
  <c r="BC100" i="12"/>
  <c r="AL45" i="12"/>
  <c r="AL49" i="12"/>
  <c r="J35" i="12"/>
  <c r="BY35" i="1" s="1"/>
  <c r="BA80" i="11"/>
  <c r="AN61" i="13"/>
  <c r="J71" i="13"/>
  <c r="CH71" i="1" s="1"/>
  <c r="J38" i="10"/>
  <c r="BG38" i="1" s="1"/>
  <c r="AL46" i="12"/>
  <c r="AM45" i="12"/>
  <c r="AN49" i="12"/>
  <c r="J92" i="10"/>
  <c r="BG92" i="1" s="1"/>
  <c r="AN53" i="10"/>
  <c r="AO96" i="4"/>
  <c r="AN97" i="8"/>
  <c r="BA64" i="10"/>
  <c r="BC88" i="11"/>
  <c r="BA87" i="11"/>
  <c r="J75" i="11"/>
  <c r="BP75" i="1" s="1"/>
  <c r="BA91" i="12"/>
  <c r="AM63" i="12"/>
  <c r="AM46" i="12"/>
  <c r="AN45" i="12"/>
  <c r="BA55" i="11"/>
  <c r="BC53" i="13"/>
  <c r="AM97" i="10"/>
  <c r="AM90" i="12"/>
  <c r="J63" i="12"/>
  <c r="BY63" i="1" s="1"/>
  <c r="AL98" i="13"/>
  <c r="BA67" i="13"/>
  <c r="BA81" i="10"/>
  <c r="J43" i="9"/>
  <c r="AN43" i="1" s="1"/>
  <c r="J48" i="9"/>
  <c r="AN48" i="1" s="1"/>
  <c r="J32" i="11"/>
  <c r="BP32" i="1" s="1"/>
  <c r="AL65" i="11"/>
  <c r="BA60" i="12"/>
  <c r="BC52" i="12"/>
  <c r="BA44" i="12"/>
  <c r="BA102" i="13"/>
  <c r="AL64" i="13"/>
  <c r="AM54" i="9"/>
  <c r="BC66" i="9"/>
  <c r="AO53" i="6"/>
  <c r="J71" i="9"/>
  <c r="AN71" i="1" s="1"/>
  <c r="AN52" i="10"/>
  <c r="J56" i="10"/>
  <c r="BG56" i="1" s="1"/>
  <c r="BC49" i="10"/>
  <c r="AM66" i="11"/>
  <c r="AM53" i="11"/>
  <c r="BC78" i="11"/>
  <c r="BC73" i="10"/>
  <c r="AM99" i="12"/>
  <c r="BA107" i="12"/>
  <c r="BC64" i="12"/>
  <c r="AM37" i="12"/>
  <c r="J45" i="12"/>
  <c r="BY45" i="1" s="1"/>
  <c r="J33" i="12"/>
  <c r="BY33" i="1" s="1"/>
  <c r="BC38" i="12"/>
  <c r="J105" i="12"/>
  <c r="BY105" i="1" s="1"/>
  <c r="AM64" i="13"/>
  <c r="AM98" i="13"/>
  <c r="BC77" i="14"/>
  <c r="J97" i="6"/>
  <c r="M97" i="1" s="1"/>
  <c r="AM72" i="8"/>
  <c r="J50" i="9"/>
  <c r="AN50" i="1" s="1"/>
  <c r="AM43" i="9"/>
  <c r="AL102" i="10"/>
  <c r="AM80" i="10"/>
  <c r="J62" i="10"/>
  <c r="BG62" i="1" s="1"/>
  <c r="AM52" i="10"/>
  <c r="J96" i="11"/>
  <c r="BP96" i="1" s="1"/>
  <c r="AO66" i="11"/>
  <c r="J45" i="11"/>
  <c r="BP45" i="1" s="1"/>
  <c r="AM74" i="12"/>
  <c r="J68" i="12"/>
  <c r="BY68" i="1" s="1"/>
  <c r="J43" i="12"/>
  <c r="BY43" i="1" s="1"/>
  <c r="AL100" i="13"/>
  <c r="BA81" i="13"/>
  <c r="J58" i="13"/>
  <c r="CH58" i="1" s="1"/>
  <c r="AN64" i="13"/>
  <c r="AN66" i="13"/>
  <c r="AN98" i="13"/>
  <c r="BA99" i="13"/>
  <c r="J109" i="9"/>
  <c r="AN109" i="1" s="1"/>
  <c r="AM102" i="10"/>
  <c r="BC69" i="10"/>
  <c r="AO48" i="10"/>
  <c r="AM65" i="11"/>
  <c r="J51" i="11"/>
  <c r="BP51" i="1" s="1"/>
  <c r="BC97" i="12"/>
  <c r="BC47" i="12"/>
  <c r="AN100" i="13"/>
  <c r="BC56" i="6"/>
  <c r="AN102" i="10"/>
  <c r="AL80" i="10"/>
  <c r="AL92" i="10"/>
  <c r="AM33" i="10"/>
  <c r="AO87" i="10"/>
  <c r="J83" i="11"/>
  <c r="BP83" i="1" s="1"/>
  <c r="AO48" i="11"/>
  <c r="BC50" i="11"/>
  <c r="AN96" i="12"/>
  <c r="AL96" i="12"/>
  <c r="AM100" i="13"/>
  <c r="J41" i="13"/>
  <c r="CH41" i="1" s="1"/>
  <c r="AM43" i="13"/>
  <c r="BA82" i="13"/>
  <c r="AL96" i="4"/>
  <c r="BC70" i="9"/>
  <c r="AN63" i="9"/>
  <c r="AL49" i="9"/>
  <c r="BA96" i="10"/>
  <c r="AM77" i="10"/>
  <c r="AN92" i="10"/>
  <c r="AL69" i="10"/>
  <c r="AM48" i="11"/>
  <c r="AN65" i="11"/>
  <c r="J104" i="12"/>
  <c r="BY104" i="1" s="1"/>
  <c r="AO96" i="12"/>
  <c r="AM31" i="12"/>
  <c r="BA45" i="13"/>
  <c r="AN43" i="13"/>
  <c r="BA92" i="13"/>
  <c r="BA57" i="13"/>
  <c r="BA38" i="13"/>
  <c r="J46" i="12"/>
  <c r="BY46" i="1" s="1"/>
  <c r="AR17" i="11"/>
  <c r="BA79" i="13"/>
  <c r="J78" i="10"/>
  <c r="BG78" i="1" s="1"/>
  <c r="BA107" i="8"/>
  <c r="BA50" i="9"/>
  <c r="BC65" i="10"/>
  <c r="BC65" i="11"/>
  <c r="J46" i="11"/>
  <c r="BP46" i="1" s="1"/>
  <c r="BC93" i="10"/>
  <c r="BA66" i="11"/>
  <c r="BA51" i="11"/>
  <c r="BC105" i="14"/>
  <c r="J66" i="14"/>
  <c r="CQ66" i="1" s="1"/>
  <c r="BC44" i="14"/>
  <c r="J96" i="14"/>
  <c r="CQ96" i="1" s="1"/>
  <c r="BC48" i="14"/>
  <c r="BA87" i="14"/>
  <c r="BA38" i="14"/>
  <c r="BC46" i="14"/>
  <c r="BA88" i="14"/>
  <c r="J49" i="14"/>
  <c r="CQ49" i="1" s="1"/>
  <c r="BA36" i="14"/>
  <c r="BA104" i="14"/>
  <c r="BA93" i="14"/>
  <c r="BC108" i="14"/>
  <c r="BA107" i="14"/>
  <c r="BC32" i="14"/>
  <c r="BC84" i="14"/>
  <c r="J53" i="14"/>
  <c r="CQ53" i="1" s="1"/>
  <c r="J85" i="14"/>
  <c r="CQ85" i="1" s="1"/>
  <c r="BA64" i="14"/>
  <c r="BA78" i="14"/>
  <c r="BA67" i="14"/>
  <c r="BC42" i="14"/>
  <c r="BC104" i="14"/>
  <c r="BC103" i="14"/>
  <c r="BC94" i="14"/>
  <c r="BA101" i="14"/>
  <c r="BC83" i="14"/>
  <c r="BA95" i="14"/>
  <c r="BC74" i="14"/>
  <c r="BA72" i="14"/>
  <c r="BA44" i="14"/>
  <c r="BC66" i="14"/>
  <c r="BC58" i="14"/>
  <c r="BC64" i="14"/>
  <c r="BA84" i="14"/>
  <c r="BA86" i="14"/>
  <c r="J79" i="14"/>
  <c r="CQ79" i="1" s="1"/>
  <c r="BC81" i="14"/>
  <c r="BA61" i="14"/>
  <c r="BA92" i="14"/>
  <c r="BA99" i="14"/>
  <c r="J83" i="14"/>
  <c r="CQ83" i="1" s="1"/>
  <c r="BC86" i="14"/>
  <c r="BA81" i="14"/>
  <c r="BA56" i="14"/>
  <c r="J65" i="14"/>
  <c r="CQ65" i="1" s="1"/>
  <c r="BA96" i="14"/>
  <c r="BC89" i="14"/>
  <c r="BA77" i="14"/>
  <c r="BA57" i="14"/>
  <c r="BA109" i="14"/>
  <c r="BA70" i="14"/>
  <c r="BA82" i="14"/>
  <c r="BA53" i="14"/>
  <c r="BC53" i="14"/>
  <c r="BA105" i="14"/>
  <c r="J80" i="14"/>
  <c r="CQ80" i="1" s="1"/>
  <c r="BC62" i="14"/>
  <c r="J55" i="14"/>
  <c r="CQ55" i="1" s="1"/>
  <c r="J33" i="14"/>
  <c r="CQ33" i="1" s="1"/>
  <c r="AO61" i="14"/>
  <c r="AN61" i="14"/>
  <c r="AM61" i="14"/>
  <c r="AL61" i="14"/>
  <c r="J108" i="14"/>
  <c r="CQ108" i="1" s="1"/>
  <c r="J100" i="14"/>
  <c r="CQ100" i="1" s="1"/>
  <c r="J94" i="14"/>
  <c r="CQ94" i="1" s="1"/>
  <c r="AN33" i="14"/>
  <c r="AO33" i="14"/>
  <c r="AM33" i="14"/>
  <c r="AL33" i="14"/>
  <c r="J104" i="14"/>
  <c r="CQ104" i="1" s="1"/>
  <c r="BA102" i="14"/>
  <c r="BC107" i="14"/>
  <c r="AN82" i="14"/>
  <c r="AM82" i="14"/>
  <c r="AO82" i="14"/>
  <c r="AL82" i="14"/>
  <c r="BC95" i="14"/>
  <c r="AO83" i="14"/>
  <c r="AL83" i="14"/>
  <c r="AN83" i="14"/>
  <c r="AM83" i="14"/>
  <c r="BC69" i="14"/>
  <c r="AM85" i="14"/>
  <c r="AL85" i="14"/>
  <c r="AO85" i="14"/>
  <c r="AN85" i="14"/>
  <c r="AO72" i="14"/>
  <c r="AM72" i="14"/>
  <c r="AL72" i="14"/>
  <c r="AN72" i="14"/>
  <c r="AM58" i="14"/>
  <c r="AL58" i="14"/>
  <c r="AN58" i="14"/>
  <c r="AO58" i="14"/>
  <c r="BA52" i="14"/>
  <c r="AL60" i="14"/>
  <c r="AO60" i="14"/>
  <c r="AN60" i="14"/>
  <c r="AM60" i="14"/>
  <c r="J78" i="14"/>
  <c r="CQ78" i="1" s="1"/>
  <c r="BC78" i="14"/>
  <c r="J42" i="14"/>
  <c r="CQ42" i="1" s="1"/>
  <c r="J41" i="14"/>
  <c r="CQ41" i="1" s="1"/>
  <c r="AM30" i="14"/>
  <c r="AL30" i="14"/>
  <c r="AN30" i="14"/>
  <c r="AO30" i="14"/>
  <c r="J61" i="14"/>
  <c r="CQ61" i="1" s="1"/>
  <c r="BC56" i="14"/>
  <c r="BC65" i="14"/>
  <c r="AN75" i="14"/>
  <c r="AM75" i="14"/>
  <c r="AL75" i="14"/>
  <c r="AO75" i="14"/>
  <c r="J72" i="14"/>
  <c r="CQ72" i="1" s="1"/>
  <c r="AO53" i="14"/>
  <c r="AM53" i="14"/>
  <c r="AL53" i="14"/>
  <c r="AN53" i="14"/>
  <c r="BA46" i="14"/>
  <c r="J46" i="14"/>
  <c r="CQ46" i="1" s="1"/>
  <c r="J45" i="14"/>
  <c r="CQ45" i="1" s="1"/>
  <c r="BA32" i="14"/>
  <c r="AX20" i="14"/>
  <c r="AK20" i="14" s="1"/>
  <c r="AZ19" i="14"/>
  <c r="AV19" i="14"/>
  <c r="AZ18" i="14"/>
  <c r="BA106" i="14"/>
  <c r="AN103" i="14"/>
  <c r="AM103" i="14"/>
  <c r="AL103" i="14"/>
  <c r="AO103" i="14"/>
  <c r="AO102" i="14"/>
  <c r="AL102" i="14"/>
  <c r="AN102" i="14"/>
  <c r="AM102" i="14"/>
  <c r="BA90" i="14"/>
  <c r="AL91" i="14"/>
  <c r="AO91" i="14"/>
  <c r="AN91" i="14"/>
  <c r="AM91" i="14"/>
  <c r="J91" i="14"/>
  <c r="CQ91" i="1" s="1"/>
  <c r="BC96" i="14"/>
  <c r="AL87" i="14"/>
  <c r="AO87" i="14"/>
  <c r="AN87" i="14"/>
  <c r="AM87" i="14"/>
  <c r="BC88" i="14"/>
  <c r="BC79" i="14"/>
  <c r="BA63" i="14"/>
  <c r="AN69" i="14"/>
  <c r="AM69" i="14"/>
  <c r="AO69" i="14"/>
  <c r="AL69" i="14"/>
  <c r="J75" i="14"/>
  <c r="CQ75" i="1" s="1"/>
  <c r="J74" i="14"/>
  <c r="CQ74" i="1" s="1"/>
  <c r="BC73" i="14"/>
  <c r="J82" i="14"/>
  <c r="CQ82" i="1" s="1"/>
  <c r="AO80" i="14"/>
  <c r="AN80" i="14"/>
  <c r="AL80" i="14"/>
  <c r="AM80" i="14"/>
  <c r="BC72" i="14"/>
  <c r="J58" i="14"/>
  <c r="CQ58" i="1" s="1"/>
  <c r="BA49" i="14"/>
  <c r="J64" i="14"/>
  <c r="CQ64" i="1" s="1"/>
  <c r="AN39" i="14"/>
  <c r="AO39" i="14"/>
  <c r="AM39" i="14"/>
  <c r="AL39" i="14"/>
  <c r="AT9" i="14"/>
  <c r="J107" i="14"/>
  <c r="CQ107" i="1" s="1"/>
  <c r="J106" i="14"/>
  <c r="CQ106" i="1" s="1"/>
  <c r="AN107" i="14"/>
  <c r="AM107" i="14"/>
  <c r="AL107" i="14"/>
  <c r="AO107" i="14"/>
  <c r="BA100" i="14"/>
  <c r="AL84" i="14"/>
  <c r="AO84" i="14"/>
  <c r="AN84" i="14"/>
  <c r="AM84" i="14"/>
  <c r="BC97" i="14"/>
  <c r="BC82" i="14"/>
  <c r="AM63" i="14"/>
  <c r="AO63" i="14"/>
  <c r="AN63" i="14"/>
  <c r="AL63" i="14"/>
  <c r="AL52" i="14"/>
  <c r="AN52" i="14"/>
  <c r="AM52" i="14"/>
  <c r="AO52" i="14"/>
  <c r="BC61" i="14"/>
  <c r="AL56" i="14"/>
  <c r="AO56" i="14"/>
  <c r="AN56" i="14"/>
  <c r="AM56" i="14"/>
  <c r="J39" i="14"/>
  <c r="CQ39" i="1" s="1"/>
  <c r="AX17" i="14"/>
  <c r="AK17" i="14" s="1"/>
  <c r="AV16" i="14"/>
  <c r="J103" i="14"/>
  <c r="CQ103" i="1" s="1"/>
  <c r="AM106" i="14"/>
  <c r="AL106" i="14"/>
  <c r="AO106" i="14"/>
  <c r="AN106" i="14"/>
  <c r="BA97" i="14"/>
  <c r="AO94" i="14"/>
  <c r="AN94" i="14"/>
  <c r="AM94" i="14"/>
  <c r="AL94" i="14"/>
  <c r="J88" i="14"/>
  <c r="CQ88" i="1" s="1"/>
  <c r="BC75" i="14"/>
  <c r="J69" i="14"/>
  <c r="CQ69" i="1" s="1"/>
  <c r="J68" i="14"/>
  <c r="CQ68" i="1" s="1"/>
  <c r="J71" i="14"/>
  <c r="CQ71" i="1" s="1"/>
  <c r="AL77" i="14"/>
  <c r="AN77" i="14"/>
  <c r="AO77" i="14"/>
  <c r="AM77" i="14"/>
  <c r="AN37" i="14"/>
  <c r="AO37" i="14"/>
  <c r="AM37" i="14"/>
  <c r="AL37" i="14"/>
  <c r="BA34" i="14"/>
  <c r="J57" i="14"/>
  <c r="CQ57" i="1" s="1"/>
  <c r="AO64" i="14"/>
  <c r="AM64" i="14"/>
  <c r="AN64" i="14"/>
  <c r="AL64" i="14"/>
  <c r="J37" i="14"/>
  <c r="CQ37" i="1" s="1"/>
  <c r="AX18" i="14"/>
  <c r="AK18" i="14" s="1"/>
  <c r="AZ17" i="14"/>
  <c r="AZ16" i="14"/>
  <c r="AV17" i="14"/>
  <c r="AV18" i="14"/>
  <c r="AM81" i="14"/>
  <c r="AO81" i="14"/>
  <c r="AN81" i="14"/>
  <c r="AL81" i="14"/>
  <c r="BC99" i="14"/>
  <c r="BA74" i="14"/>
  <c r="BA76" i="14"/>
  <c r="BA68" i="14"/>
  <c r="BA60" i="14"/>
  <c r="AO78" i="14"/>
  <c r="AM78" i="14"/>
  <c r="AL78" i="14"/>
  <c r="AN78" i="14"/>
  <c r="BA62" i="14"/>
  <c r="AM57" i="14"/>
  <c r="AL57" i="14"/>
  <c r="AN57" i="14"/>
  <c r="AO57" i="14"/>
  <c r="AO55" i="14"/>
  <c r="AN55" i="14"/>
  <c r="AM55" i="14"/>
  <c r="AL55" i="14"/>
  <c r="J48" i="14"/>
  <c r="CQ48" i="1" s="1"/>
  <c r="AN45" i="14"/>
  <c r="AL45" i="14"/>
  <c r="AO45" i="14"/>
  <c r="AM45" i="14"/>
  <c r="AN31" i="14"/>
  <c r="AO31" i="14"/>
  <c r="AL31" i="14"/>
  <c r="AM31" i="14"/>
  <c r="AN43" i="14"/>
  <c r="AL43" i="14"/>
  <c r="AO43" i="14"/>
  <c r="AM43" i="14"/>
  <c r="AR8" i="14"/>
  <c r="BA108" i="14"/>
  <c r="AL99" i="14"/>
  <c r="AN99" i="14"/>
  <c r="AM99" i="14"/>
  <c r="AO99" i="14"/>
  <c r="BC91" i="14"/>
  <c r="J102" i="14"/>
  <c r="CQ102" i="1" s="1"/>
  <c r="AO98" i="14"/>
  <c r="AM98" i="14"/>
  <c r="AL98" i="14"/>
  <c r="AN98" i="14"/>
  <c r="J99" i="14"/>
  <c r="CQ99" i="1" s="1"/>
  <c r="J98" i="14"/>
  <c r="CQ98" i="1" s="1"/>
  <c r="AM74" i="14"/>
  <c r="AL74" i="14"/>
  <c r="AN74" i="14"/>
  <c r="AO74" i="14"/>
  <c r="J87" i="14"/>
  <c r="CQ87" i="1" s="1"/>
  <c r="BC85" i="14"/>
  <c r="BA73" i="14"/>
  <c r="BC50" i="14"/>
  <c r="AN41" i="14"/>
  <c r="AO41" i="14"/>
  <c r="AM41" i="14"/>
  <c r="AL41" i="14"/>
  <c r="BA40" i="14"/>
  <c r="AN35" i="14"/>
  <c r="AO35" i="14"/>
  <c r="AM35" i="14"/>
  <c r="AL35" i="14"/>
  <c r="BA65" i="14"/>
  <c r="J43" i="14"/>
  <c r="CQ43" i="1" s="1"/>
  <c r="J35" i="14"/>
  <c r="CQ35" i="1" s="1"/>
  <c r="AX19" i="14"/>
  <c r="AK19" i="14" s="1"/>
  <c r="J31" i="14"/>
  <c r="CQ31" i="1" s="1"/>
  <c r="AN71" i="13"/>
  <c r="J45" i="13"/>
  <c r="CH45" i="1" s="1"/>
  <c r="AO71" i="13"/>
  <c r="BA34" i="13"/>
  <c r="J79" i="13"/>
  <c r="CH79" i="1" s="1"/>
  <c r="BC102" i="13"/>
  <c r="BC57" i="13"/>
  <c r="BA36" i="13"/>
  <c r="BA53" i="13"/>
  <c r="BA105" i="13"/>
  <c r="BA65" i="13"/>
  <c r="BA84" i="13"/>
  <c r="AL78" i="13"/>
  <c r="AL83" i="13"/>
  <c r="J101" i="13"/>
  <c r="CH101" i="1" s="1"/>
  <c r="BC88" i="13"/>
  <c r="BA88" i="13"/>
  <c r="AM78" i="13"/>
  <c r="AM83" i="13"/>
  <c r="AL71" i="13"/>
  <c r="J31" i="13"/>
  <c r="CH31" i="1" s="1"/>
  <c r="AN78" i="13"/>
  <c r="J96" i="7"/>
  <c r="V96" i="1" s="1"/>
  <c r="AM75" i="8"/>
  <c r="AO97" i="8"/>
  <c r="BC96" i="9"/>
  <c r="AM61" i="9"/>
  <c r="BA57" i="9"/>
  <c r="AM49" i="9"/>
  <c r="BA106" i="10"/>
  <c r="AO109" i="10"/>
  <c r="AL97" i="10"/>
  <c r="J81" i="10"/>
  <c r="BG81" i="1" s="1"/>
  <c r="BA80" i="10"/>
  <c r="AN60" i="10"/>
  <c r="BA97" i="11"/>
  <c r="AW17" i="11"/>
  <c r="AJ17" i="11" s="1"/>
  <c r="BA59" i="12"/>
  <c r="BC80" i="13"/>
  <c r="BC68" i="13"/>
  <c r="J95" i="7"/>
  <c r="V95" i="1" s="1"/>
  <c r="BA92" i="7"/>
  <c r="AM90" i="7"/>
  <c r="AN44" i="7"/>
  <c r="AL108" i="8"/>
  <c r="AN75" i="8"/>
  <c r="AL51" i="9"/>
  <c r="AO49" i="9"/>
  <c r="BA99" i="8"/>
  <c r="AN97" i="10"/>
  <c r="BC78" i="10"/>
  <c r="AO30" i="10"/>
  <c r="AL56" i="12"/>
  <c r="BC58" i="13"/>
  <c r="BC45" i="13"/>
  <c r="J64" i="13"/>
  <c r="CH64" i="1" s="1"/>
  <c r="BC35" i="13"/>
  <c r="AL90" i="7"/>
  <c r="AO90" i="7"/>
  <c r="AM108" i="8"/>
  <c r="AO75" i="8"/>
  <c r="AM51" i="9"/>
  <c r="J65" i="10"/>
  <c r="BG65" i="1" s="1"/>
  <c r="AL64" i="10"/>
  <c r="AL30" i="10"/>
  <c r="AM34" i="10"/>
  <c r="AM30" i="10"/>
  <c r="AM109" i="10"/>
  <c r="AM42" i="11"/>
  <c r="J50" i="10"/>
  <c r="BG50" i="1" s="1"/>
  <c r="AN56" i="12"/>
  <c r="BC95" i="13"/>
  <c r="AZ16" i="13"/>
  <c r="AY12" i="13"/>
  <c r="BC43" i="13"/>
  <c r="AO45" i="7"/>
  <c r="AN108" i="8"/>
  <c r="AM109" i="9"/>
  <c r="BA82" i="9"/>
  <c r="J67" i="9"/>
  <c r="AN67" i="1" s="1"/>
  <c r="AN51" i="9"/>
  <c r="BC36" i="9"/>
  <c r="AO109" i="9"/>
  <c r="AN64" i="10"/>
  <c r="AL32" i="10"/>
  <c r="AO34" i="10"/>
  <c r="J78" i="11"/>
  <c r="BP78" i="1" s="1"/>
  <c r="AL39" i="11"/>
  <c r="AO42" i="11"/>
  <c r="AN42" i="11"/>
  <c r="AO56" i="12"/>
  <c r="J33" i="13"/>
  <c r="CH33" i="1" s="1"/>
  <c r="AM44" i="7"/>
  <c r="AO32" i="9"/>
  <c r="AM32" i="10"/>
  <c r="AM75" i="11"/>
  <c r="AO39" i="11"/>
  <c r="BA33" i="11"/>
  <c r="AM82" i="4"/>
  <c r="AO44" i="7"/>
  <c r="AL45" i="7"/>
  <c r="AL103" i="8"/>
  <c r="AM57" i="8"/>
  <c r="AN109" i="9"/>
  <c r="AM32" i="9"/>
  <c r="AN109" i="10"/>
  <c r="BA97" i="10"/>
  <c r="BC77" i="10"/>
  <c r="AM64" i="10"/>
  <c r="J48" i="10"/>
  <c r="BG48" i="1" s="1"/>
  <c r="AO32" i="10"/>
  <c r="BA107" i="11"/>
  <c r="AN39" i="11"/>
  <c r="J47" i="11"/>
  <c r="BP47" i="1" s="1"/>
  <c r="AO61" i="11"/>
  <c r="BA108" i="13"/>
  <c r="AN32" i="9"/>
  <c r="BC70" i="10"/>
  <c r="BC79" i="12"/>
  <c r="BC49" i="13"/>
  <c r="AN33" i="13"/>
  <c r="AM49" i="13"/>
  <c r="J78" i="13"/>
  <c r="CH78" i="1" s="1"/>
  <c r="AO49" i="13"/>
  <c r="J76" i="13"/>
  <c r="CH76" i="1" s="1"/>
  <c r="BC91" i="13"/>
  <c r="J83" i="13"/>
  <c r="CH83" i="1" s="1"/>
  <c r="AL66" i="13"/>
  <c r="BC62" i="13"/>
  <c r="AO66" i="13"/>
  <c r="BC106" i="13"/>
  <c r="BC66" i="13"/>
  <c r="AL33" i="13"/>
  <c r="BC109" i="13"/>
  <c r="BA85" i="13"/>
  <c r="BA43" i="13"/>
  <c r="AL96" i="13"/>
  <c r="AL91" i="13"/>
  <c r="AN96" i="13"/>
  <c r="BC99" i="13"/>
  <c r="AO91" i="13"/>
  <c r="AO96" i="13"/>
  <c r="BC72" i="13"/>
  <c r="AM91" i="13"/>
  <c r="BC86" i="13"/>
  <c r="BA44" i="13"/>
  <c r="AL41" i="13"/>
  <c r="BC31" i="13"/>
  <c r="BC103" i="13"/>
  <c r="BC79" i="13"/>
  <c r="AM41" i="13"/>
  <c r="BA51" i="13"/>
  <c r="AN41" i="13"/>
  <c r="BA60" i="13"/>
  <c r="BC71" i="13"/>
  <c r="BA40" i="9"/>
  <c r="BA37" i="10"/>
  <c r="BC105" i="12"/>
  <c r="C8" i="12"/>
  <c r="BC93" i="13"/>
  <c r="BC85" i="13"/>
  <c r="BA78" i="13"/>
  <c r="BC69" i="13"/>
  <c r="BA80" i="13"/>
  <c r="BC67" i="13"/>
  <c r="BC44" i="13"/>
  <c r="BC40" i="13"/>
  <c r="BA52" i="13"/>
  <c r="AY13" i="13"/>
  <c r="AN101" i="13"/>
  <c r="AO101" i="13"/>
  <c r="AM101" i="13"/>
  <c r="J82" i="13"/>
  <c r="CH82" i="1" s="1"/>
  <c r="BA70" i="13"/>
  <c r="BC70" i="13"/>
  <c r="BA58" i="13"/>
  <c r="BC34" i="13"/>
  <c r="J63" i="13"/>
  <c r="CH63" i="1" s="1"/>
  <c r="BC46" i="13"/>
  <c r="AN49" i="13"/>
  <c r="AO109" i="13"/>
  <c r="AM109" i="13"/>
  <c r="AL109" i="13"/>
  <c r="BC65" i="13"/>
  <c r="BC83" i="12"/>
  <c r="BA73" i="13"/>
  <c r="AO87" i="13"/>
  <c r="AL87" i="13"/>
  <c r="BA103" i="13"/>
  <c r="BA95" i="13"/>
  <c r="BC36" i="13"/>
  <c r="BA41" i="13"/>
  <c r="BC32" i="13"/>
  <c r="AW14" i="13"/>
  <c r="J38" i="13"/>
  <c r="CH38" i="1" s="1"/>
  <c r="BA31" i="13"/>
  <c r="BC58" i="12"/>
  <c r="BC69" i="12"/>
  <c r="BA34" i="12"/>
  <c r="BA93" i="13"/>
  <c r="BC54" i="13"/>
  <c r="BA76" i="13"/>
  <c r="BC59" i="13"/>
  <c r="AZ18" i="13"/>
  <c r="AN60" i="13"/>
  <c r="AO60" i="13"/>
  <c r="AL60" i="13"/>
  <c r="BC45" i="12"/>
  <c r="BC51" i="13"/>
  <c r="AW15" i="13"/>
  <c r="J92" i="13"/>
  <c r="CH92" i="1" s="1"/>
  <c r="BA100" i="10"/>
  <c r="BA101" i="13"/>
  <c r="BC98" i="13"/>
  <c r="BA104" i="13"/>
  <c r="BA54" i="13"/>
  <c r="BA77" i="13"/>
  <c r="BA56" i="13"/>
  <c r="BC38" i="13"/>
  <c r="J57" i="13"/>
  <c r="CH57" i="1" s="1"/>
  <c r="BC42" i="13"/>
  <c r="BA64" i="13"/>
  <c r="J55" i="13"/>
  <c r="CH55" i="1" s="1"/>
  <c r="AO80" i="13"/>
  <c r="AM80" i="13"/>
  <c r="AL80" i="13"/>
  <c r="BA87" i="13"/>
  <c r="BC37" i="13"/>
  <c r="AL89" i="13"/>
  <c r="AM89" i="13"/>
  <c r="AO89" i="13"/>
  <c r="AN89" i="13"/>
  <c r="AO93" i="13"/>
  <c r="AN93" i="13"/>
  <c r="AM93" i="13"/>
  <c r="AL93" i="13"/>
  <c r="BA86" i="13"/>
  <c r="AM73" i="13"/>
  <c r="AL73" i="13"/>
  <c r="AO73" i="13"/>
  <c r="AN73" i="13"/>
  <c r="AM69" i="13"/>
  <c r="AL69" i="13"/>
  <c r="AO69" i="13"/>
  <c r="AN69" i="13"/>
  <c r="AO79" i="13"/>
  <c r="AM79" i="13"/>
  <c r="AL79" i="13"/>
  <c r="AN79" i="13"/>
  <c r="AL76" i="13"/>
  <c r="AO76" i="13"/>
  <c r="AN76" i="13"/>
  <c r="AM76" i="13"/>
  <c r="AO55" i="13"/>
  <c r="AM55" i="13"/>
  <c r="AL55" i="13"/>
  <c r="AN55" i="13"/>
  <c r="J60" i="13"/>
  <c r="CH60" i="1" s="1"/>
  <c r="J59" i="13"/>
  <c r="CH59" i="1" s="1"/>
  <c r="J93" i="13"/>
  <c r="CH93" i="1" s="1"/>
  <c r="AT7" i="13"/>
  <c r="AL106" i="13"/>
  <c r="AO106" i="13"/>
  <c r="AN106" i="13"/>
  <c r="AM106" i="13"/>
  <c r="AL90" i="13"/>
  <c r="AO90" i="13"/>
  <c r="AN90" i="13"/>
  <c r="AM90" i="13"/>
  <c r="AL88" i="13"/>
  <c r="AO88" i="13"/>
  <c r="AN88" i="13"/>
  <c r="AM88" i="13"/>
  <c r="J77" i="13"/>
  <c r="CH77" i="1" s="1"/>
  <c r="AL62" i="13"/>
  <c r="AO62" i="13"/>
  <c r="AN62" i="13"/>
  <c r="AM62" i="13"/>
  <c r="BC56" i="13"/>
  <c r="BA50" i="13"/>
  <c r="AL45" i="13"/>
  <c r="AN45" i="13"/>
  <c r="AM45" i="13"/>
  <c r="AO45" i="13"/>
  <c r="BA33" i="13"/>
  <c r="AL46" i="13"/>
  <c r="AO46" i="13"/>
  <c r="AN46" i="13"/>
  <c r="AM46" i="13"/>
  <c r="J44" i="13"/>
  <c r="CH44" i="1" s="1"/>
  <c r="AO107" i="13"/>
  <c r="AM107" i="13"/>
  <c r="AL107" i="13"/>
  <c r="AN107" i="13"/>
  <c r="BC100" i="13"/>
  <c r="BC108" i="13"/>
  <c r="BC101" i="13"/>
  <c r="AO94" i="13"/>
  <c r="AM94" i="13"/>
  <c r="AL94" i="13"/>
  <c r="AN94" i="13"/>
  <c r="AM103" i="13"/>
  <c r="AL103" i="13"/>
  <c r="AN103" i="13"/>
  <c r="AO103" i="13"/>
  <c r="J90" i="13"/>
  <c r="CH90" i="1" s="1"/>
  <c r="J89" i="13"/>
  <c r="CH89" i="1" s="1"/>
  <c r="J86" i="13"/>
  <c r="CH86" i="1" s="1"/>
  <c r="AL85" i="13"/>
  <c r="AN85" i="13"/>
  <c r="AM85" i="13"/>
  <c r="AO85" i="13"/>
  <c r="AO68" i="13"/>
  <c r="AN68" i="13"/>
  <c r="AM68" i="13"/>
  <c r="AL68" i="13"/>
  <c r="J81" i="13"/>
  <c r="CH81" i="1" s="1"/>
  <c r="J70" i="13"/>
  <c r="CH70" i="1" s="1"/>
  <c r="J67" i="13"/>
  <c r="CH67" i="1" s="1"/>
  <c r="BA66" i="13"/>
  <c r="BC55" i="13"/>
  <c r="AN42" i="13"/>
  <c r="AM42" i="13"/>
  <c r="AO42" i="13"/>
  <c r="AL42" i="13"/>
  <c r="BC60" i="13"/>
  <c r="BC52" i="13"/>
  <c r="AM47" i="13"/>
  <c r="AO47" i="13"/>
  <c r="AN47" i="13"/>
  <c r="AL47" i="13"/>
  <c r="BC47" i="13"/>
  <c r="AW19" i="13"/>
  <c r="AY19" i="13"/>
  <c r="AK19" i="13" s="1"/>
  <c r="AW18" i="13"/>
  <c r="BA98" i="13"/>
  <c r="AO102" i="13"/>
  <c r="AL102" i="13"/>
  <c r="AN102" i="13"/>
  <c r="AM102" i="13"/>
  <c r="BC90" i="13"/>
  <c r="BA94" i="13"/>
  <c r="BC78" i="13"/>
  <c r="BC82" i="13"/>
  <c r="J74" i="13"/>
  <c r="CH74" i="1" s="1"/>
  <c r="AL72" i="13"/>
  <c r="AO72" i="13"/>
  <c r="AN72" i="13"/>
  <c r="AM72" i="13"/>
  <c r="BA59" i="13"/>
  <c r="BA61" i="13"/>
  <c r="BC77" i="13"/>
  <c r="BA63" i="13"/>
  <c r="AN40" i="13"/>
  <c r="AM40" i="13"/>
  <c r="AO40" i="13"/>
  <c r="AL40" i="13"/>
  <c r="AL44" i="13"/>
  <c r="AM44" i="13"/>
  <c r="AO44" i="13"/>
  <c r="AN44" i="13"/>
  <c r="BA71" i="13"/>
  <c r="BC48" i="13"/>
  <c r="AO63" i="13"/>
  <c r="AM63" i="13"/>
  <c r="AL63" i="13"/>
  <c r="AN63" i="13"/>
  <c r="AV19" i="13"/>
  <c r="AX20" i="13"/>
  <c r="AK20" i="13" s="1"/>
  <c r="AV18" i="13"/>
  <c r="AZ19" i="13"/>
  <c r="J47" i="13"/>
  <c r="CH47" i="1" s="1"/>
  <c r="BA47" i="13"/>
  <c r="J42" i="13"/>
  <c r="CH42" i="1" s="1"/>
  <c r="AX17" i="13"/>
  <c r="J46" i="13"/>
  <c r="CH46" i="1" s="1"/>
  <c r="AY18" i="13"/>
  <c r="AY15" i="13"/>
  <c r="BA107" i="13"/>
  <c r="J96" i="13"/>
  <c r="CH96" i="1" s="1"/>
  <c r="BA90" i="13"/>
  <c r="AO77" i="13"/>
  <c r="AM77" i="13"/>
  <c r="AN77" i="13"/>
  <c r="AL77" i="13"/>
  <c r="BC76" i="13"/>
  <c r="BA69" i="13"/>
  <c r="J65" i="13"/>
  <c r="CH65" i="1" s="1"/>
  <c r="J66" i="13"/>
  <c r="CH66" i="1" s="1"/>
  <c r="J62" i="13"/>
  <c r="CH62" i="1" s="1"/>
  <c r="AO50" i="13"/>
  <c r="AL50" i="13"/>
  <c r="AM50" i="13"/>
  <c r="AN50" i="13"/>
  <c r="AN38" i="13"/>
  <c r="AM38" i="13"/>
  <c r="AO38" i="13"/>
  <c r="AL38" i="13"/>
  <c r="BA39" i="13"/>
  <c r="BA37" i="13"/>
  <c r="BA35" i="13"/>
  <c r="BC64" i="13"/>
  <c r="J40" i="13"/>
  <c r="CH40" i="1" s="1"/>
  <c r="AW17" i="13"/>
  <c r="J51" i="13"/>
  <c r="CH51" i="1" s="1"/>
  <c r="BA106" i="13"/>
  <c r="J108" i="13"/>
  <c r="CH108" i="1" s="1"/>
  <c r="AL99" i="13"/>
  <c r="AM99" i="13"/>
  <c r="AO99" i="13"/>
  <c r="AN99" i="13"/>
  <c r="J97" i="13"/>
  <c r="CH97" i="1" s="1"/>
  <c r="J100" i="13"/>
  <c r="CH100" i="1" s="1"/>
  <c r="J104" i="13"/>
  <c r="CH104" i="1" s="1"/>
  <c r="BA96" i="13"/>
  <c r="BC96" i="13"/>
  <c r="AM86" i="13"/>
  <c r="AL86" i="13"/>
  <c r="AO86" i="13"/>
  <c r="AN86" i="13"/>
  <c r="AO75" i="13"/>
  <c r="AM75" i="13"/>
  <c r="AN75" i="13"/>
  <c r="AL75" i="13"/>
  <c r="AO74" i="13"/>
  <c r="AN74" i="13"/>
  <c r="AL74" i="13"/>
  <c r="AM74" i="13"/>
  <c r="BA72" i="13"/>
  <c r="BC73" i="13"/>
  <c r="BA68" i="13"/>
  <c r="AL54" i="13"/>
  <c r="AO54" i="13"/>
  <c r="AN54" i="13"/>
  <c r="AM54" i="13"/>
  <c r="AN36" i="13"/>
  <c r="AM36" i="13"/>
  <c r="AL36" i="13"/>
  <c r="AO36" i="13"/>
  <c r="AM59" i="13"/>
  <c r="AL59" i="13"/>
  <c r="AO59" i="13"/>
  <c r="AN59" i="13"/>
  <c r="AM51" i="13"/>
  <c r="AL51" i="13"/>
  <c r="AO51" i="13"/>
  <c r="AN51" i="13"/>
  <c r="AY21" i="13"/>
  <c r="AK21" i="13" s="1"/>
  <c r="AW20" i="13"/>
  <c r="J36" i="13"/>
  <c r="CH36" i="1" s="1"/>
  <c r="AY17" i="13"/>
  <c r="AW16" i="13"/>
  <c r="BC107" i="13"/>
  <c r="AN97" i="13"/>
  <c r="AO97" i="13"/>
  <c r="AM97" i="13"/>
  <c r="AL97" i="13"/>
  <c r="BC104" i="13"/>
  <c r="BC89" i="13"/>
  <c r="BC94" i="13"/>
  <c r="AO84" i="13"/>
  <c r="AN84" i="13"/>
  <c r="AM84" i="13"/>
  <c r="AL84" i="13"/>
  <c r="AM81" i="13"/>
  <c r="AL81" i="13"/>
  <c r="AO81" i="13"/>
  <c r="AN81" i="13"/>
  <c r="J73" i="13"/>
  <c r="CH73" i="1" s="1"/>
  <c r="J72" i="13"/>
  <c r="CH72" i="1" s="1"/>
  <c r="BA62" i="13"/>
  <c r="AM65" i="13"/>
  <c r="AL65" i="13"/>
  <c r="AO65" i="13"/>
  <c r="AN65" i="13"/>
  <c r="BC50" i="13"/>
  <c r="AN34" i="13"/>
  <c r="AM34" i="13"/>
  <c r="AO34" i="13"/>
  <c r="AL34" i="13"/>
  <c r="BC63" i="13"/>
  <c r="AN32" i="13"/>
  <c r="AO32" i="13"/>
  <c r="AM32" i="13"/>
  <c r="AL32" i="13"/>
  <c r="AV17" i="13"/>
  <c r="AX18" i="13"/>
  <c r="AZ17" i="13"/>
  <c r="AV16" i="13"/>
  <c r="J34" i="13"/>
  <c r="CH34" i="1" s="1"/>
  <c r="BC33" i="13"/>
  <c r="AY16" i="13"/>
  <c r="AN30" i="13"/>
  <c r="AO30" i="13"/>
  <c r="AM30" i="13"/>
  <c r="AL30" i="13"/>
  <c r="AY14" i="13"/>
  <c r="AL95" i="13"/>
  <c r="AM95" i="13"/>
  <c r="AN95" i="13"/>
  <c r="AO95" i="13"/>
  <c r="AO92" i="13"/>
  <c r="AN92" i="13"/>
  <c r="AL92" i="13"/>
  <c r="AM92" i="13"/>
  <c r="BC87" i="13"/>
  <c r="BC74" i="13"/>
  <c r="AN67" i="13"/>
  <c r="AM67" i="13"/>
  <c r="AL67" i="13"/>
  <c r="AO67" i="13"/>
  <c r="BA55" i="13"/>
  <c r="AN70" i="13"/>
  <c r="AM70" i="13"/>
  <c r="AO70" i="13"/>
  <c r="AL70" i="13"/>
  <c r="J32" i="13"/>
  <c r="CH32" i="1" s="1"/>
  <c r="AW13" i="13"/>
  <c r="AM85" i="12"/>
  <c r="BC90" i="12"/>
  <c r="AO85" i="12"/>
  <c r="BC88" i="12"/>
  <c r="BC75" i="12"/>
  <c r="J49" i="12"/>
  <c r="BY49" i="1" s="1"/>
  <c r="J96" i="12"/>
  <c r="BY96" i="1" s="1"/>
  <c r="J76" i="12"/>
  <c r="BY76" i="1" s="1"/>
  <c r="J75" i="12"/>
  <c r="BY75" i="1" s="1"/>
  <c r="J58" i="12"/>
  <c r="BY58" i="1" s="1"/>
  <c r="J66" i="12"/>
  <c r="BY66" i="1" s="1"/>
  <c r="BA56" i="12"/>
  <c r="J65" i="12"/>
  <c r="BY65" i="1" s="1"/>
  <c r="BA101" i="12"/>
  <c r="BA104" i="12"/>
  <c r="J91" i="12"/>
  <c r="BY91" i="1" s="1"/>
  <c r="BA50" i="12"/>
  <c r="BC48" i="12"/>
  <c r="AL39" i="12"/>
  <c r="BA80" i="12"/>
  <c r="J64" i="12"/>
  <c r="BY64" i="1" s="1"/>
  <c r="AM39" i="12"/>
  <c r="BC43" i="12"/>
  <c r="BA40" i="12"/>
  <c r="J106" i="12"/>
  <c r="BY106" i="1" s="1"/>
  <c r="BC93" i="12"/>
  <c r="BA92" i="12"/>
  <c r="J60" i="12"/>
  <c r="BY60" i="1" s="1"/>
  <c r="AN39" i="12"/>
  <c r="BC109" i="12"/>
  <c r="BA32" i="12"/>
  <c r="BA76" i="12"/>
  <c r="BA45" i="12"/>
  <c r="BA69" i="12"/>
  <c r="BC42" i="12"/>
  <c r="BC40" i="12"/>
  <c r="BA70" i="12"/>
  <c r="J79" i="12"/>
  <c r="BY79" i="1" s="1"/>
  <c r="J54" i="12"/>
  <c r="BY54" i="1" s="1"/>
  <c r="BA65" i="12"/>
  <c r="J38" i="12"/>
  <c r="BY38" i="1" s="1"/>
  <c r="J72" i="12"/>
  <c r="BY72" i="1" s="1"/>
  <c r="J80" i="12"/>
  <c r="BY80" i="1" s="1"/>
  <c r="AN31" i="12"/>
  <c r="J86" i="12"/>
  <c r="BY86" i="1" s="1"/>
  <c r="BA86" i="12"/>
  <c r="AO31" i="12"/>
  <c r="BC50" i="12"/>
  <c r="AL76" i="12"/>
  <c r="BA62" i="12"/>
  <c r="AO55" i="12"/>
  <c r="J95" i="12"/>
  <c r="BY95" i="1" s="1"/>
  <c r="AM76" i="12"/>
  <c r="BA61" i="12"/>
  <c r="AO46" i="12"/>
  <c r="BC36" i="12"/>
  <c r="BC91" i="12"/>
  <c r="AN76" i="12"/>
  <c r="AO33" i="12"/>
  <c r="BC44" i="12"/>
  <c r="AL32" i="12"/>
  <c r="AN95" i="12"/>
  <c r="J67" i="12"/>
  <c r="BY67" i="1" s="1"/>
  <c r="J53" i="12"/>
  <c r="BY53" i="1" s="1"/>
  <c r="AN33" i="12"/>
  <c r="AL33" i="12"/>
  <c r="BA36" i="12"/>
  <c r="J37" i="12"/>
  <c r="BY37" i="1" s="1"/>
  <c r="AM32" i="12"/>
  <c r="BC99" i="12"/>
  <c r="BA75" i="12"/>
  <c r="BC60" i="12"/>
  <c r="BC57" i="12"/>
  <c r="BC49" i="12"/>
  <c r="BC32" i="12"/>
  <c r="AN32" i="12"/>
  <c r="BA97" i="12"/>
  <c r="BC85" i="12"/>
  <c r="BC70" i="12"/>
  <c r="BC37" i="12"/>
  <c r="AM43" i="12"/>
  <c r="J85" i="12"/>
  <c r="BY85" i="1" s="1"/>
  <c r="BC77" i="12"/>
  <c r="AO100" i="12"/>
  <c r="BA87" i="12"/>
  <c r="BA108" i="12"/>
  <c r="BC95" i="12"/>
  <c r="AN43" i="12"/>
  <c r="BA74" i="12"/>
  <c r="BA58" i="12"/>
  <c r="BA52" i="12"/>
  <c r="BC96" i="12"/>
  <c r="BA83" i="12"/>
  <c r="AL41" i="12"/>
  <c r="BA64" i="12"/>
  <c r="J61" i="12"/>
  <c r="BY61" i="1" s="1"/>
  <c r="AM41" i="12"/>
  <c r="BA100" i="12"/>
  <c r="BA79" i="12"/>
  <c r="AN86" i="12"/>
  <c r="AN41" i="12"/>
  <c r="BA98" i="12"/>
  <c r="BC61" i="12"/>
  <c r="BC46" i="12"/>
  <c r="AL43" i="12"/>
  <c r="BC51" i="12"/>
  <c r="BA51" i="12"/>
  <c r="J84" i="12"/>
  <c r="BY84" i="1" s="1"/>
  <c r="BA90" i="12"/>
  <c r="BA81" i="12"/>
  <c r="BC94" i="12"/>
  <c r="BC82" i="12"/>
  <c r="BA54" i="12"/>
  <c r="BC31" i="12"/>
  <c r="BC39" i="12"/>
  <c r="BC67" i="11"/>
  <c r="BC40" i="11"/>
  <c r="J94" i="12"/>
  <c r="BY94" i="1" s="1"/>
  <c r="AO74" i="12"/>
  <c r="BC78" i="12"/>
  <c r="J59" i="12"/>
  <c r="BY59" i="1" s="1"/>
  <c r="BA41" i="12"/>
  <c r="J50" i="12"/>
  <c r="BY50" i="1" s="1"/>
  <c r="AO37" i="12"/>
  <c r="AL37" i="12"/>
  <c r="BC103" i="12"/>
  <c r="J98" i="12"/>
  <c r="BY98" i="1" s="1"/>
  <c r="BC84" i="12"/>
  <c r="AL74" i="12"/>
  <c r="BA78" i="12"/>
  <c r="BC62" i="12"/>
  <c r="BC54" i="12"/>
  <c r="BA68" i="12"/>
  <c r="AM55" i="12"/>
  <c r="AN100" i="12"/>
  <c r="AM100" i="12"/>
  <c r="BA95" i="12"/>
  <c r="AN78" i="11"/>
  <c r="BC75" i="11"/>
  <c r="BC61" i="11"/>
  <c r="BA49" i="6"/>
  <c r="BA103" i="12"/>
  <c r="BC67" i="12"/>
  <c r="BA57" i="12"/>
  <c r="BA63" i="12"/>
  <c r="BA55" i="12"/>
  <c r="AY16" i="12"/>
  <c r="AN55" i="12"/>
  <c r="AO86" i="12"/>
  <c r="AM86" i="12"/>
  <c r="BC36" i="11"/>
  <c r="AM95" i="12"/>
  <c r="AL95" i="12"/>
  <c r="AL90" i="12"/>
  <c r="AN90" i="12"/>
  <c r="AO35" i="12"/>
  <c r="AL35" i="12"/>
  <c r="BC43" i="11"/>
  <c r="BC76" i="12"/>
  <c r="J52" i="12"/>
  <c r="BY52" i="1" s="1"/>
  <c r="BA72" i="12"/>
  <c r="BC34" i="12"/>
  <c r="AW16" i="12"/>
  <c r="BC66" i="12"/>
  <c r="BA42" i="12"/>
  <c r="BA71" i="9"/>
  <c r="BC94" i="11"/>
  <c r="BC42" i="11"/>
  <c r="BC89" i="12"/>
  <c r="BA89" i="12"/>
  <c r="J88" i="12"/>
  <c r="BY88" i="1" s="1"/>
  <c r="BC63" i="12"/>
  <c r="BC68" i="12"/>
  <c r="AO99" i="12"/>
  <c r="AL99" i="12"/>
  <c r="AO104" i="12"/>
  <c r="AM104" i="12"/>
  <c r="AL104" i="12"/>
  <c r="J51" i="9"/>
  <c r="AN51" i="1" s="1"/>
  <c r="BA36" i="9"/>
  <c r="BA108" i="10"/>
  <c r="BC49" i="11"/>
  <c r="J53" i="11"/>
  <c r="BP53" i="1" s="1"/>
  <c r="BC41" i="12"/>
  <c r="AY20" i="12"/>
  <c r="AK20" i="12" s="1"/>
  <c r="BA38" i="12"/>
  <c r="AL64" i="12"/>
  <c r="AO64" i="12"/>
  <c r="AM64" i="12"/>
  <c r="BA109" i="10"/>
  <c r="BC99" i="11"/>
  <c r="BC90" i="11"/>
  <c r="BC32" i="11"/>
  <c r="BA106" i="12"/>
  <c r="BA102" i="12"/>
  <c r="BA85" i="12"/>
  <c r="J42" i="12"/>
  <c r="BY42" i="1" s="1"/>
  <c r="J83" i="12"/>
  <c r="BY83" i="1" s="1"/>
  <c r="AM80" i="12"/>
  <c r="AO80" i="12"/>
  <c r="AN80" i="12"/>
  <c r="AL80" i="12"/>
  <c r="AN50" i="12"/>
  <c r="AM50" i="12"/>
  <c r="AO50" i="12"/>
  <c r="AL50" i="12"/>
  <c r="AN38" i="12"/>
  <c r="AO38" i="12"/>
  <c r="AM38" i="12"/>
  <c r="AL38" i="12"/>
  <c r="J32" i="12"/>
  <c r="BY32" i="1" s="1"/>
  <c r="J103" i="12"/>
  <c r="BY103" i="1" s="1"/>
  <c r="BA88" i="12"/>
  <c r="J87" i="12"/>
  <c r="BY87" i="1" s="1"/>
  <c r="J70" i="12"/>
  <c r="BY70" i="1" s="1"/>
  <c r="J69" i="12"/>
  <c r="BY69" i="1" s="1"/>
  <c r="AM69" i="12"/>
  <c r="AO69" i="12"/>
  <c r="AN69" i="12"/>
  <c r="AL69" i="12"/>
  <c r="AL72" i="12"/>
  <c r="AO72" i="12"/>
  <c r="AN72" i="12"/>
  <c r="AM72" i="12"/>
  <c r="J44" i="12"/>
  <c r="BY44" i="1" s="1"/>
  <c r="J34" i="12"/>
  <c r="BY34" i="1" s="1"/>
  <c r="AL109" i="12"/>
  <c r="AO109" i="12"/>
  <c r="AN109" i="12"/>
  <c r="AM109" i="12"/>
  <c r="AT8" i="12"/>
  <c r="BA105" i="12"/>
  <c r="BA94" i="12"/>
  <c r="BC102" i="12"/>
  <c r="AO89" i="12"/>
  <c r="AN89" i="12"/>
  <c r="AM89" i="12"/>
  <c r="AL89" i="12"/>
  <c r="BA93" i="12"/>
  <c r="BC98" i="12"/>
  <c r="AO79" i="12"/>
  <c r="AM79" i="12"/>
  <c r="AL79" i="12"/>
  <c r="AN79" i="12"/>
  <c r="AO73" i="12"/>
  <c r="AN73" i="12"/>
  <c r="AM73" i="12"/>
  <c r="AL73" i="12"/>
  <c r="AO65" i="12"/>
  <c r="AN65" i="12"/>
  <c r="AM65" i="12"/>
  <c r="AL65" i="12"/>
  <c r="AL84" i="12"/>
  <c r="AO84" i="12"/>
  <c r="AN84" i="12"/>
  <c r="AM84" i="12"/>
  <c r="BC59" i="12"/>
  <c r="J62" i="12"/>
  <c r="BY62" i="1" s="1"/>
  <c r="AL67" i="12"/>
  <c r="AN67" i="12"/>
  <c r="AO67" i="12"/>
  <c r="AM67" i="12"/>
  <c r="BC53" i="12"/>
  <c r="BA49" i="12"/>
  <c r="J36" i="12"/>
  <c r="BY36" i="1" s="1"/>
  <c r="BA73" i="12"/>
  <c r="BA33" i="12"/>
  <c r="BA37" i="12"/>
  <c r="AN34" i="12"/>
  <c r="AO34" i="12"/>
  <c r="AM34" i="12"/>
  <c r="AL34" i="12"/>
  <c r="AW17" i="12"/>
  <c r="AO82" i="12"/>
  <c r="AM82" i="12"/>
  <c r="AL82" i="12"/>
  <c r="AN82" i="12"/>
  <c r="AO71" i="12"/>
  <c r="AM71" i="12"/>
  <c r="AN71" i="12"/>
  <c r="AL71" i="12"/>
  <c r="AN42" i="12"/>
  <c r="AO42" i="12"/>
  <c r="AM42" i="12"/>
  <c r="AL42" i="12"/>
  <c r="AO54" i="12"/>
  <c r="AM54" i="12"/>
  <c r="AL54" i="12"/>
  <c r="AN54" i="12"/>
  <c r="BA96" i="12"/>
  <c r="BA99" i="12"/>
  <c r="AL98" i="12"/>
  <c r="AO98" i="12"/>
  <c r="AN98" i="12"/>
  <c r="AM98" i="12"/>
  <c r="BC92" i="12"/>
  <c r="BC74" i="12"/>
  <c r="BA66" i="12"/>
  <c r="AN66" i="12"/>
  <c r="AM66" i="12"/>
  <c r="AL66" i="12"/>
  <c r="AO66" i="12"/>
  <c r="BC65" i="12"/>
  <c r="BA82" i="12"/>
  <c r="AN59" i="12"/>
  <c r="AL59" i="12"/>
  <c r="AO59" i="12"/>
  <c r="AM59" i="12"/>
  <c r="AO53" i="12"/>
  <c r="AM53" i="12"/>
  <c r="AN53" i="12"/>
  <c r="AL53" i="12"/>
  <c r="J55" i="12"/>
  <c r="BY55" i="1" s="1"/>
  <c r="AO48" i="12"/>
  <c r="AN48" i="12"/>
  <c r="AM48" i="12"/>
  <c r="AL48" i="12"/>
  <c r="BC33" i="12"/>
  <c r="BC35" i="12"/>
  <c r="BA35" i="12"/>
  <c r="J31" i="12"/>
  <c r="BY31" i="1" s="1"/>
  <c r="BA39" i="12"/>
  <c r="AY18" i="12"/>
  <c r="AO97" i="12"/>
  <c r="AL97" i="12"/>
  <c r="AN97" i="12"/>
  <c r="AM97" i="12"/>
  <c r="AM58" i="12"/>
  <c r="AN58" i="12"/>
  <c r="AL58" i="12"/>
  <c r="AO58" i="12"/>
  <c r="AL61" i="12"/>
  <c r="AO61" i="12"/>
  <c r="AM61" i="12"/>
  <c r="AN61" i="12"/>
  <c r="AN36" i="12"/>
  <c r="AM36" i="12"/>
  <c r="AL36" i="12"/>
  <c r="AO36" i="12"/>
  <c r="J101" i="12"/>
  <c r="BY101" i="1" s="1"/>
  <c r="BA77" i="12"/>
  <c r="BC72" i="12"/>
  <c r="J77" i="12"/>
  <c r="BY77" i="1" s="1"/>
  <c r="AO75" i="12"/>
  <c r="AN75" i="12"/>
  <c r="AM75" i="12"/>
  <c r="AL75" i="12"/>
  <c r="J71" i="12"/>
  <c r="BY71" i="1" s="1"/>
  <c r="AO70" i="12"/>
  <c r="AN70" i="12"/>
  <c r="AL70" i="12"/>
  <c r="AM70" i="12"/>
  <c r="BA53" i="12"/>
  <c r="AO44" i="12"/>
  <c r="AL44" i="12"/>
  <c r="AN44" i="12"/>
  <c r="AM44" i="12"/>
  <c r="BA43" i="12"/>
  <c r="BC55" i="12"/>
  <c r="J48" i="12"/>
  <c r="BY48" i="1" s="1"/>
  <c r="AX18" i="12"/>
  <c r="AZ17" i="12"/>
  <c r="AV17" i="12"/>
  <c r="AZ16" i="12"/>
  <c r="AY17" i="12"/>
  <c r="AK17" i="12" s="1"/>
  <c r="BC101" i="12"/>
  <c r="BC106" i="12"/>
  <c r="AN103" i="12"/>
  <c r="AM103" i="12"/>
  <c r="AL103" i="12"/>
  <c r="AO103" i="12"/>
  <c r="BC104" i="12"/>
  <c r="J97" i="12"/>
  <c r="BY97" i="1" s="1"/>
  <c r="BC87" i="12"/>
  <c r="AO92" i="12"/>
  <c r="AM92" i="12"/>
  <c r="AN92" i="12"/>
  <c r="AL92" i="12"/>
  <c r="AM106" i="12"/>
  <c r="AL106" i="12"/>
  <c r="AN106" i="12"/>
  <c r="AO106" i="12"/>
  <c r="BC107" i="12"/>
  <c r="AN87" i="12"/>
  <c r="AO87" i="12"/>
  <c r="AM87" i="12"/>
  <c r="AL87" i="12"/>
  <c r="BA67" i="12"/>
  <c r="BC80" i="12"/>
  <c r="J81" i="12"/>
  <c r="BY81" i="1" s="1"/>
  <c r="AM52" i="12"/>
  <c r="AO52" i="12"/>
  <c r="AN52" i="12"/>
  <c r="AL52" i="12"/>
  <c r="J73" i="12"/>
  <c r="BY73" i="1" s="1"/>
  <c r="AV16" i="12"/>
  <c r="J40" i="12"/>
  <c r="BY40" i="1" s="1"/>
  <c r="BC81" i="12"/>
  <c r="AO101" i="12"/>
  <c r="AN101" i="12"/>
  <c r="AM101" i="12"/>
  <c r="AL101" i="12"/>
  <c r="J92" i="12"/>
  <c r="BY92" i="1" s="1"/>
  <c r="AO78" i="12"/>
  <c r="AN78" i="12"/>
  <c r="AM78" i="12"/>
  <c r="AL78" i="12"/>
  <c r="AN68" i="12"/>
  <c r="AM68" i="12"/>
  <c r="AL68" i="12"/>
  <c r="AO68" i="12"/>
  <c r="AM77" i="12"/>
  <c r="AO77" i="12"/>
  <c r="AN77" i="12"/>
  <c r="AL77" i="12"/>
  <c r="AO62" i="12"/>
  <c r="AN62" i="12"/>
  <c r="AM62" i="12"/>
  <c r="AL62" i="12"/>
  <c r="BA71" i="12"/>
  <c r="BC71" i="12"/>
  <c r="BC56" i="12"/>
  <c r="BA48" i="12"/>
  <c r="AN40" i="12"/>
  <c r="AO40" i="12"/>
  <c r="AM40" i="12"/>
  <c r="AL40" i="12"/>
  <c r="BC73" i="12"/>
  <c r="BA31" i="12"/>
  <c r="AW20" i="12"/>
  <c r="AY21" i="12"/>
  <c r="AK21" i="12" s="1"/>
  <c r="AW19" i="12"/>
  <c r="AW18" i="12"/>
  <c r="AN56" i="11"/>
  <c r="AM61" i="11"/>
  <c r="BC76" i="11"/>
  <c r="AN61" i="11"/>
  <c r="AO40" i="11"/>
  <c r="BC80" i="11"/>
  <c r="J42" i="11"/>
  <c r="BP42" i="1" s="1"/>
  <c r="AL64" i="11"/>
  <c r="BC74" i="11"/>
  <c r="AL56" i="11"/>
  <c r="J93" i="11"/>
  <c r="BP93" i="1" s="1"/>
  <c r="BC66" i="11"/>
  <c r="J64" i="11"/>
  <c r="BP64" i="1" s="1"/>
  <c r="BC102" i="11"/>
  <c r="BC104" i="11"/>
  <c r="J92" i="11"/>
  <c r="BP92" i="1" s="1"/>
  <c r="J94" i="11"/>
  <c r="BP94" i="1" s="1"/>
  <c r="J60" i="11"/>
  <c r="BP60" i="1" s="1"/>
  <c r="AL78" i="11"/>
  <c r="AM78" i="11"/>
  <c r="BC87" i="11"/>
  <c r="BA70" i="11"/>
  <c r="AL108" i="11"/>
  <c r="AN108" i="11"/>
  <c r="BC93" i="11"/>
  <c r="AM63" i="11"/>
  <c r="BC63" i="11"/>
  <c r="J38" i="11"/>
  <c r="BP38" i="1" s="1"/>
  <c r="AO108" i="11"/>
  <c r="J44" i="11"/>
  <c r="BP44" i="1" s="1"/>
  <c r="J74" i="11"/>
  <c r="BP74" i="1" s="1"/>
  <c r="BC84" i="11"/>
  <c r="BA75" i="11"/>
  <c r="BC34" i="11"/>
  <c r="BC38" i="11"/>
  <c r="BC37" i="11"/>
  <c r="BC106" i="11"/>
  <c r="BC79" i="11"/>
  <c r="BA43" i="11"/>
  <c r="BC81" i="11"/>
  <c r="AM99" i="11"/>
  <c r="BA98" i="11"/>
  <c r="BC97" i="11"/>
  <c r="AN75" i="11"/>
  <c r="BA82" i="11"/>
  <c r="BC73" i="11"/>
  <c r="AN30" i="11"/>
  <c r="J99" i="11"/>
  <c r="BP99" i="1" s="1"/>
  <c r="BC101" i="11"/>
  <c r="BC57" i="11"/>
  <c r="J35" i="11"/>
  <c r="BP35" i="1" s="1"/>
  <c r="AN109" i="11"/>
  <c r="AL99" i="11"/>
  <c r="AO95" i="11"/>
  <c r="BA37" i="11"/>
  <c r="J40" i="11"/>
  <c r="BP40" i="1" s="1"/>
  <c r="AO30" i="11"/>
  <c r="BA31" i="11"/>
  <c r="AO99" i="11"/>
  <c r="AL84" i="11"/>
  <c r="J49" i="11"/>
  <c r="BP49" i="1" s="1"/>
  <c r="AL30" i="11"/>
  <c r="AN84" i="11"/>
  <c r="BA77" i="11"/>
  <c r="BC53" i="11"/>
  <c r="J104" i="11"/>
  <c r="BP104" i="1" s="1"/>
  <c r="AO84" i="11"/>
  <c r="BA74" i="11"/>
  <c r="BA58" i="11"/>
  <c r="BC89" i="11"/>
  <c r="BC45" i="11"/>
  <c r="BA109" i="11"/>
  <c r="BA102" i="11"/>
  <c r="BA96" i="11"/>
  <c r="BC91" i="11"/>
  <c r="BC86" i="11"/>
  <c r="BC77" i="11"/>
  <c r="AN54" i="9"/>
  <c r="AL39" i="9"/>
  <c r="BC102" i="10"/>
  <c r="BC89" i="10"/>
  <c r="BC54" i="10"/>
  <c r="BC57" i="10"/>
  <c r="BA99" i="11"/>
  <c r="BC95" i="11"/>
  <c r="J98" i="11"/>
  <c r="BP98" i="1" s="1"/>
  <c r="BA57" i="11"/>
  <c r="AN92" i="11"/>
  <c r="AO92" i="11"/>
  <c r="AL92" i="11"/>
  <c r="BA56" i="11"/>
  <c r="AN88" i="10"/>
  <c r="AL88" i="10"/>
  <c r="J85" i="11"/>
  <c r="BP85" i="1" s="1"/>
  <c r="AO56" i="7"/>
  <c r="AO54" i="9"/>
  <c r="AM39" i="9"/>
  <c r="J39" i="9"/>
  <c r="AN39" i="1" s="1"/>
  <c r="AO105" i="10"/>
  <c r="BC87" i="10"/>
  <c r="BC95" i="10"/>
  <c r="BC83" i="10"/>
  <c r="AL65" i="10"/>
  <c r="BC39" i="10"/>
  <c r="AL55" i="10"/>
  <c r="BC35" i="10"/>
  <c r="BC33" i="10"/>
  <c r="BC31" i="10"/>
  <c r="AV16" i="10"/>
  <c r="AJ16" i="10" s="1"/>
  <c r="AO31" i="10"/>
  <c r="AM31" i="10"/>
  <c r="BC92" i="11"/>
  <c r="BC83" i="11"/>
  <c r="BA79" i="11"/>
  <c r="BA81" i="11"/>
  <c r="BC62" i="11"/>
  <c r="BA50" i="11"/>
  <c r="BC44" i="11"/>
  <c r="AM56" i="11"/>
  <c r="AL40" i="11"/>
  <c r="BC39" i="11"/>
  <c r="BA39" i="11"/>
  <c r="AN88" i="11"/>
  <c r="AL88" i="11"/>
  <c r="AO88" i="11"/>
  <c r="AM88" i="11"/>
  <c r="AM101" i="9"/>
  <c r="J101" i="9"/>
  <c r="AN101" i="1" s="1"/>
  <c r="BA102" i="9"/>
  <c r="AL35" i="9"/>
  <c r="BC105" i="10"/>
  <c r="BC104" i="10"/>
  <c r="AL105" i="10"/>
  <c r="AM65" i="10"/>
  <c r="BA55" i="10"/>
  <c r="AM55" i="10"/>
  <c r="AL48" i="10"/>
  <c r="BA103" i="11"/>
  <c r="AO75" i="11"/>
  <c r="AL72" i="11"/>
  <c r="BC71" i="11"/>
  <c r="AN40" i="11"/>
  <c r="BC31" i="11"/>
  <c r="BA34" i="11"/>
  <c r="AO64" i="11"/>
  <c r="AM64" i="11"/>
  <c r="BA92" i="11"/>
  <c r="J61" i="11"/>
  <c r="BP61" i="1" s="1"/>
  <c r="AN49" i="11"/>
  <c r="AO49" i="11"/>
  <c r="AM49" i="11"/>
  <c r="AL49" i="11"/>
  <c r="AO98" i="11"/>
  <c r="AN98" i="11"/>
  <c r="AL98" i="11"/>
  <c r="AM105" i="8"/>
  <c r="BC48" i="9"/>
  <c r="AN47" i="9"/>
  <c r="AN35" i="9"/>
  <c r="BC100" i="10"/>
  <c r="BC86" i="10"/>
  <c r="AM105" i="10"/>
  <c r="BC62" i="10"/>
  <c r="AO65" i="10"/>
  <c r="J49" i="10"/>
  <c r="BG49" i="1" s="1"/>
  <c r="AZ16" i="10"/>
  <c r="AO73" i="10"/>
  <c r="BC100" i="11"/>
  <c r="BA69" i="11"/>
  <c r="AO72" i="11"/>
  <c r="BA47" i="11"/>
  <c r="BC35" i="11"/>
  <c r="AL91" i="11"/>
  <c r="AN91" i="11"/>
  <c r="BC55" i="10"/>
  <c r="AN68" i="11"/>
  <c r="AO68" i="11"/>
  <c r="AM68" i="11"/>
  <c r="AL68" i="11"/>
  <c r="J34" i="6"/>
  <c r="M34" i="1" s="1"/>
  <c r="BA47" i="8"/>
  <c r="AL101" i="9"/>
  <c r="BC101" i="9"/>
  <c r="AN39" i="9"/>
  <c r="AO35" i="9"/>
  <c r="BC82" i="10"/>
  <c r="BA53" i="10"/>
  <c r="AL31" i="10"/>
  <c r="AX19" i="10"/>
  <c r="AK19" i="10" s="1"/>
  <c r="AM48" i="10"/>
  <c r="BA104" i="11"/>
  <c r="AL102" i="11"/>
  <c r="BA94" i="11"/>
  <c r="J97" i="11"/>
  <c r="BP97" i="1" s="1"/>
  <c r="AL95" i="11"/>
  <c r="BA61" i="11"/>
  <c r="J72" i="11"/>
  <c r="BP72" i="1" s="1"/>
  <c r="AN72" i="11"/>
  <c r="AM34" i="11"/>
  <c r="AL63" i="11"/>
  <c r="AN63" i="11"/>
  <c r="J39" i="6"/>
  <c r="M39" i="1" s="1"/>
  <c r="BA105" i="9"/>
  <c r="BA41" i="9"/>
  <c r="BA82" i="10"/>
  <c r="J74" i="10"/>
  <c r="BG74" i="1" s="1"/>
  <c r="BC45" i="10"/>
  <c r="BC34" i="10"/>
  <c r="AM73" i="10"/>
  <c r="BC108" i="11"/>
  <c r="AN95" i="11"/>
  <c r="AM92" i="11"/>
  <c r="BC59" i="11"/>
  <c r="BC51" i="11"/>
  <c r="J73" i="11"/>
  <c r="BP73" i="1" s="1"/>
  <c r="J95" i="6"/>
  <c r="M95" i="1" s="1"/>
  <c r="J108" i="10"/>
  <c r="BG108" i="1" s="1"/>
  <c r="BA90" i="10"/>
  <c r="BA74" i="10"/>
  <c r="BC60" i="10"/>
  <c r="BC72" i="10"/>
  <c r="BA63" i="10"/>
  <c r="BC32" i="10"/>
  <c r="BC81" i="10"/>
  <c r="AL73" i="10"/>
  <c r="AN102" i="11"/>
  <c r="AM102" i="11"/>
  <c r="BC103" i="11"/>
  <c r="BC85" i="11"/>
  <c r="BA72" i="11"/>
  <c r="J56" i="11"/>
  <c r="BP56" i="1" s="1"/>
  <c r="J84" i="11"/>
  <c r="BP84" i="1" s="1"/>
  <c r="BA32" i="11"/>
  <c r="AL109" i="11"/>
  <c r="AM109" i="11"/>
  <c r="BA86" i="11"/>
  <c r="AN60" i="11"/>
  <c r="AO60" i="11"/>
  <c r="AL60" i="11"/>
  <c r="AN50" i="11"/>
  <c r="AO50" i="11"/>
  <c r="AL50" i="11"/>
  <c r="J50" i="11"/>
  <c r="BP50" i="1" s="1"/>
  <c r="BA108" i="11"/>
  <c r="AL90" i="11"/>
  <c r="AN90" i="11"/>
  <c r="AO90" i="11"/>
  <c r="AM90" i="11"/>
  <c r="BC96" i="11"/>
  <c r="J95" i="11"/>
  <c r="BP95" i="1" s="1"/>
  <c r="AL94" i="11"/>
  <c r="AO94" i="11"/>
  <c r="AN94" i="11"/>
  <c r="AM94" i="11"/>
  <c r="J82" i="11"/>
  <c r="BP82" i="1" s="1"/>
  <c r="J81" i="11"/>
  <c r="BP81" i="1" s="1"/>
  <c r="AO35" i="11"/>
  <c r="AN35" i="11"/>
  <c r="AM35" i="11"/>
  <c r="AL35" i="11"/>
  <c r="AW16" i="11"/>
  <c r="AI16" i="11" s="1"/>
  <c r="AY17" i="11"/>
  <c r="AK17" i="11" s="1"/>
  <c r="AY15" i="11"/>
  <c r="J58" i="11"/>
  <c r="BP58" i="1" s="1"/>
  <c r="J57" i="11"/>
  <c r="BP57" i="1" s="1"/>
  <c r="J55" i="11"/>
  <c r="BP55" i="1" s="1"/>
  <c r="AW14" i="11"/>
  <c r="AW18" i="11"/>
  <c r="AJ18" i="11" s="1"/>
  <c r="AY19" i="11"/>
  <c r="AK19" i="11" s="1"/>
  <c r="AL62" i="11"/>
  <c r="AO62" i="11"/>
  <c r="AN62" i="11"/>
  <c r="AM62" i="11"/>
  <c r="BA90" i="11"/>
  <c r="BA76" i="11"/>
  <c r="AO81" i="11"/>
  <c r="AM81" i="11"/>
  <c r="AL81" i="11"/>
  <c r="AN81" i="11"/>
  <c r="BA71" i="11"/>
  <c r="AO71" i="11"/>
  <c r="AM71" i="11"/>
  <c r="AN71" i="11"/>
  <c r="AL71" i="11"/>
  <c r="J87" i="11"/>
  <c r="BP87" i="1" s="1"/>
  <c r="BC70" i="11"/>
  <c r="AO74" i="11"/>
  <c r="AM74" i="11"/>
  <c r="AN74" i="11"/>
  <c r="AL74" i="11"/>
  <c r="BA62" i="11"/>
  <c r="J63" i="11"/>
  <c r="BP63" i="1" s="1"/>
  <c r="AN43" i="11"/>
  <c r="AL43" i="11"/>
  <c r="AO43" i="11"/>
  <c r="AM43" i="11"/>
  <c r="AL36" i="11"/>
  <c r="AO36" i="11"/>
  <c r="AN36" i="11"/>
  <c r="AM36" i="11"/>
  <c r="AN38" i="11"/>
  <c r="AL38" i="11"/>
  <c r="AO38" i="11"/>
  <c r="AM38" i="11"/>
  <c r="AY14" i="11"/>
  <c r="AY18" i="11"/>
  <c r="AK18" i="11" s="1"/>
  <c r="BC54" i="11"/>
  <c r="AO104" i="11"/>
  <c r="AN104" i="11"/>
  <c r="AM104" i="11"/>
  <c r="AL104" i="11"/>
  <c r="AM96" i="11"/>
  <c r="AO96" i="11"/>
  <c r="AL96" i="11"/>
  <c r="AN96" i="11"/>
  <c r="BA91" i="11"/>
  <c r="AO89" i="11"/>
  <c r="AM89" i="11"/>
  <c r="AL89" i="11"/>
  <c r="AN89" i="11"/>
  <c r="J91" i="11"/>
  <c r="BP91" i="1" s="1"/>
  <c r="AM97" i="11"/>
  <c r="AO97" i="11"/>
  <c r="AL97" i="11"/>
  <c r="AN97" i="11"/>
  <c r="AO85" i="11"/>
  <c r="AL85" i="11"/>
  <c r="AM85" i="11"/>
  <c r="AN85" i="11"/>
  <c r="AM73" i="11"/>
  <c r="AL73" i="11"/>
  <c r="AO73" i="11"/>
  <c r="AN73" i="11"/>
  <c r="BC64" i="11"/>
  <c r="AL54" i="11"/>
  <c r="AO54" i="11"/>
  <c r="AN54" i="11"/>
  <c r="AM54" i="11"/>
  <c r="J68" i="11"/>
  <c r="BP68" i="1" s="1"/>
  <c r="J67" i="11"/>
  <c r="BP67" i="1" s="1"/>
  <c r="AO52" i="11"/>
  <c r="AM52" i="11"/>
  <c r="AN52" i="11"/>
  <c r="AL52" i="11"/>
  <c r="BC46" i="11"/>
  <c r="BC33" i="11"/>
  <c r="AO31" i="11"/>
  <c r="AN31" i="11"/>
  <c r="AM31" i="11"/>
  <c r="AL31" i="11"/>
  <c r="J52" i="11"/>
  <c r="BP52" i="1" s="1"/>
  <c r="BC52" i="11"/>
  <c r="AL32" i="11"/>
  <c r="AO32" i="11"/>
  <c r="AN32" i="11"/>
  <c r="AM32" i="11"/>
  <c r="BA35" i="11"/>
  <c r="BA38" i="11"/>
  <c r="AO33" i="11"/>
  <c r="AN33" i="11"/>
  <c r="AM33" i="11"/>
  <c r="AL33" i="11"/>
  <c r="AY12" i="11"/>
  <c r="AM82" i="11"/>
  <c r="AL82" i="11"/>
  <c r="AN82" i="11"/>
  <c r="AO82" i="11"/>
  <c r="BC109" i="11"/>
  <c r="AN103" i="11"/>
  <c r="AM103" i="11"/>
  <c r="AL103" i="11"/>
  <c r="AO103" i="11"/>
  <c r="J103" i="11"/>
  <c r="BP103" i="1" s="1"/>
  <c r="BA100" i="11"/>
  <c r="BA85" i="11"/>
  <c r="AM106" i="11"/>
  <c r="AL106" i="11"/>
  <c r="AO106" i="11"/>
  <c r="AN106" i="11"/>
  <c r="BC107" i="11"/>
  <c r="BA67" i="11"/>
  <c r="BA84" i="11"/>
  <c r="AL58" i="11"/>
  <c r="AO58" i="11"/>
  <c r="AN58" i="11"/>
  <c r="AM58" i="11"/>
  <c r="BA44" i="11"/>
  <c r="AN41" i="11"/>
  <c r="AM41" i="11"/>
  <c r="AO41" i="11"/>
  <c r="AL41" i="11"/>
  <c r="J41" i="11"/>
  <c r="BP41" i="1" s="1"/>
  <c r="BC58" i="11"/>
  <c r="AW12" i="11"/>
  <c r="AW20" i="11"/>
  <c r="AY21" i="11"/>
  <c r="AK21" i="11" s="1"/>
  <c r="AY13" i="11"/>
  <c r="AT8" i="11"/>
  <c r="AM80" i="11"/>
  <c r="AO80" i="11"/>
  <c r="AN80" i="11"/>
  <c r="AL80" i="11"/>
  <c r="AO83" i="11"/>
  <c r="AN83" i="11"/>
  <c r="AM83" i="11"/>
  <c r="AL83" i="11"/>
  <c r="AO47" i="11"/>
  <c r="AL47" i="11"/>
  <c r="AN47" i="11"/>
  <c r="AM47" i="11"/>
  <c r="BA105" i="11"/>
  <c r="AO93" i="11"/>
  <c r="AM93" i="11"/>
  <c r="AN93" i="11"/>
  <c r="AL93" i="11"/>
  <c r="AL86" i="11"/>
  <c r="AM86" i="11"/>
  <c r="AO86" i="11"/>
  <c r="AN86" i="11"/>
  <c r="BC98" i="11"/>
  <c r="AL76" i="11"/>
  <c r="AO76" i="11"/>
  <c r="AM76" i="11"/>
  <c r="AN76" i="11"/>
  <c r="BC55" i="11"/>
  <c r="BC68" i="11"/>
  <c r="BA42" i="11"/>
  <c r="BC41" i="11"/>
  <c r="AO46" i="11"/>
  <c r="AN46" i="11"/>
  <c r="AM46" i="11"/>
  <c r="AL46" i="11"/>
  <c r="J39" i="11"/>
  <c r="BP39" i="1" s="1"/>
  <c r="AO57" i="11"/>
  <c r="AN57" i="11"/>
  <c r="AM57" i="11"/>
  <c r="AL57" i="11"/>
  <c r="AO37" i="11"/>
  <c r="AN37" i="11"/>
  <c r="AM37" i="11"/>
  <c r="AL37" i="11"/>
  <c r="AY20" i="11"/>
  <c r="AK20" i="11" s="1"/>
  <c r="BC105" i="11"/>
  <c r="J108" i="11"/>
  <c r="BP108" i="1" s="1"/>
  <c r="BA106" i="11"/>
  <c r="J100" i="11"/>
  <c r="BP100" i="1" s="1"/>
  <c r="BA73" i="11"/>
  <c r="BC82" i="11"/>
  <c r="BA78" i="11"/>
  <c r="AO77" i="11"/>
  <c r="AN77" i="11"/>
  <c r="AM77" i="11"/>
  <c r="AL77" i="11"/>
  <c r="J66" i="11"/>
  <c r="BP66" i="1" s="1"/>
  <c r="J65" i="11"/>
  <c r="BP65" i="1" s="1"/>
  <c r="BC72" i="11"/>
  <c r="J77" i="11"/>
  <c r="BP77" i="1" s="1"/>
  <c r="J59" i="11"/>
  <c r="BP59" i="1" s="1"/>
  <c r="AN45" i="11"/>
  <c r="AO45" i="11"/>
  <c r="AM45" i="11"/>
  <c r="AL45" i="11"/>
  <c r="J48" i="11"/>
  <c r="BP48" i="1" s="1"/>
  <c r="BA36" i="11"/>
  <c r="BC47" i="11"/>
  <c r="AY16" i="11"/>
  <c r="AW19" i="11"/>
  <c r="AI19" i="11" s="1"/>
  <c r="AO107" i="11"/>
  <c r="AN107" i="11"/>
  <c r="AM107" i="11"/>
  <c r="AL107" i="11"/>
  <c r="J107" i="11"/>
  <c r="BP107" i="1" s="1"/>
  <c r="J90" i="11"/>
  <c r="BP90" i="1" s="1"/>
  <c r="J89" i="11"/>
  <c r="BP89" i="1" s="1"/>
  <c r="AM87" i="11"/>
  <c r="AN87" i="11"/>
  <c r="AL87" i="11"/>
  <c r="AO87" i="11"/>
  <c r="BA88" i="11"/>
  <c r="AL70" i="11"/>
  <c r="AO70" i="11"/>
  <c r="AN70" i="11"/>
  <c r="AM70" i="11"/>
  <c r="J71" i="11"/>
  <c r="BP71" i="1" s="1"/>
  <c r="BC56" i="11"/>
  <c r="AM67" i="11"/>
  <c r="AO67" i="11"/>
  <c r="AN67" i="11"/>
  <c r="AL67" i="11"/>
  <c r="BA59" i="11"/>
  <c r="BA53" i="11"/>
  <c r="BA46" i="11"/>
  <c r="BA45" i="11"/>
  <c r="BA48" i="11"/>
  <c r="BC48" i="11"/>
  <c r="BA52" i="11"/>
  <c r="AN51" i="11"/>
  <c r="AL51" i="11"/>
  <c r="AO51" i="11"/>
  <c r="AM51" i="11"/>
  <c r="BA41" i="11"/>
  <c r="BA40" i="11"/>
  <c r="AW15" i="11"/>
  <c r="C8" i="11"/>
  <c r="C9" i="11"/>
  <c r="BC51" i="10"/>
  <c r="BA95" i="10"/>
  <c r="BA66" i="10"/>
  <c r="BA79" i="10"/>
  <c r="BA34" i="10"/>
  <c r="BC91" i="10"/>
  <c r="J96" i="10"/>
  <c r="BG96" i="1" s="1"/>
  <c r="BC50" i="10"/>
  <c r="BA49" i="10"/>
  <c r="BC106" i="10"/>
  <c r="BC98" i="10"/>
  <c r="J32" i="10"/>
  <c r="BG32" i="1" s="1"/>
  <c r="BA84" i="10"/>
  <c r="BA62" i="10"/>
  <c r="BC80" i="10"/>
  <c r="BA71" i="10"/>
  <c r="BA98" i="10"/>
  <c r="BC94" i="10"/>
  <c r="BC58" i="10"/>
  <c r="BC52" i="10"/>
  <c r="BA52" i="10"/>
  <c r="J37" i="10"/>
  <c r="BG37" i="1" s="1"/>
  <c r="BC43" i="10"/>
  <c r="BA93" i="10"/>
  <c r="BC68" i="10"/>
  <c r="BA60" i="10"/>
  <c r="BC40" i="10"/>
  <c r="BC71" i="10"/>
  <c r="BA45" i="10"/>
  <c r="BC108" i="10"/>
  <c r="BA105" i="10"/>
  <c r="BC47" i="10"/>
  <c r="J53" i="10"/>
  <c r="BG53" i="1" s="1"/>
  <c r="BA36" i="10"/>
  <c r="BA87" i="10"/>
  <c r="BC101" i="10"/>
  <c r="BA91" i="10"/>
  <c r="BC63" i="10"/>
  <c r="BA56" i="10"/>
  <c r="BC41" i="10"/>
  <c r="BA41" i="10"/>
  <c r="BA35" i="10"/>
  <c r="BA31" i="10"/>
  <c r="BA38" i="10"/>
  <c r="BA57" i="10"/>
  <c r="BA50" i="10"/>
  <c r="BA102" i="10"/>
  <c r="BC74" i="10"/>
  <c r="BA101" i="10"/>
  <c r="J76" i="10"/>
  <c r="BG76" i="1" s="1"/>
  <c r="BC66" i="10"/>
  <c r="J95" i="10"/>
  <c r="BG95" i="1" s="1"/>
  <c r="BC76" i="10"/>
  <c r="J91" i="10"/>
  <c r="BG91" i="1" s="1"/>
  <c r="BA61" i="10"/>
  <c r="BC99" i="10"/>
  <c r="BC103" i="10"/>
  <c r="AM106" i="10"/>
  <c r="AO106" i="10"/>
  <c r="AN106" i="10"/>
  <c r="AL106" i="10"/>
  <c r="BC107" i="10"/>
  <c r="AO83" i="10"/>
  <c r="AN83" i="10"/>
  <c r="AM83" i="10"/>
  <c r="AL83" i="10"/>
  <c r="J87" i="10"/>
  <c r="BG87" i="1" s="1"/>
  <c r="AL93" i="10"/>
  <c r="AO93" i="10"/>
  <c r="AN93" i="10"/>
  <c r="AM93" i="10"/>
  <c r="BC85" i="10"/>
  <c r="J68" i="10"/>
  <c r="BG68" i="1" s="1"/>
  <c r="BC75" i="10"/>
  <c r="BA58" i="10"/>
  <c r="BA42" i="10"/>
  <c r="BC59" i="10"/>
  <c r="J39" i="10"/>
  <c r="BG39" i="1" s="1"/>
  <c r="J40" i="10"/>
  <c r="BG40" i="1" s="1"/>
  <c r="AL39" i="10"/>
  <c r="AO39" i="10"/>
  <c r="AN39" i="10"/>
  <c r="AM39" i="10"/>
  <c r="BC44" i="10"/>
  <c r="AX18" i="10"/>
  <c r="AK18" i="10" s="1"/>
  <c r="AO96" i="10"/>
  <c r="AM96" i="10"/>
  <c r="AL96" i="10"/>
  <c r="AN96" i="10"/>
  <c r="BA104" i="10"/>
  <c r="AO104" i="10"/>
  <c r="AN104" i="10"/>
  <c r="AM104" i="10"/>
  <c r="AL104" i="10"/>
  <c r="BA78" i="10"/>
  <c r="AM90" i="10"/>
  <c r="AL90" i="10"/>
  <c r="AN90" i="10"/>
  <c r="AO90" i="10"/>
  <c r="BC79" i="10"/>
  <c r="J67" i="10"/>
  <c r="BG67" i="1" s="1"/>
  <c r="AO58" i="10"/>
  <c r="AM58" i="10"/>
  <c r="AN58" i="10"/>
  <c r="AL58" i="10"/>
  <c r="J51" i="10"/>
  <c r="BG51" i="1" s="1"/>
  <c r="BA43" i="10"/>
  <c r="J33" i="10"/>
  <c r="BG33" i="1" s="1"/>
  <c r="BA32" i="10"/>
  <c r="BA44" i="10"/>
  <c r="AV17" i="10"/>
  <c r="AL71" i="10"/>
  <c r="AO71" i="10"/>
  <c r="AN71" i="10"/>
  <c r="AM71" i="10"/>
  <c r="AN99" i="10"/>
  <c r="AL99" i="10"/>
  <c r="AO99" i="10"/>
  <c r="AM99" i="10"/>
  <c r="AN103" i="10"/>
  <c r="AL103" i="10"/>
  <c r="AO103" i="10"/>
  <c r="AM103" i="10"/>
  <c r="J94" i="10"/>
  <c r="BG94" i="1" s="1"/>
  <c r="J93" i="10"/>
  <c r="BG93" i="1" s="1"/>
  <c r="BA83" i="10"/>
  <c r="BC90" i="10"/>
  <c r="AO108" i="10"/>
  <c r="AN108" i="10"/>
  <c r="AM108" i="10"/>
  <c r="AL108" i="10"/>
  <c r="AM67" i="10"/>
  <c r="AL67" i="10"/>
  <c r="AO67" i="10"/>
  <c r="AN67" i="10"/>
  <c r="BA68" i="10"/>
  <c r="AO74" i="10"/>
  <c r="AN74" i="10"/>
  <c r="AM74" i="10"/>
  <c r="AL74" i="10"/>
  <c r="AO79" i="10"/>
  <c r="AL79" i="10"/>
  <c r="AN79" i="10"/>
  <c r="AM79" i="10"/>
  <c r="BC67" i="10"/>
  <c r="J72" i="10"/>
  <c r="BG72" i="1" s="1"/>
  <c r="BA59" i="10"/>
  <c r="J47" i="10"/>
  <c r="BG47" i="1" s="1"/>
  <c r="BC42" i="10"/>
  <c r="J55" i="10"/>
  <c r="BG55" i="1" s="1"/>
  <c r="BC46" i="10"/>
  <c r="AN46" i="10"/>
  <c r="AL46" i="10"/>
  <c r="AM46" i="10"/>
  <c r="AO46" i="10"/>
  <c r="BC38" i="10"/>
  <c r="BA33" i="10"/>
  <c r="BC37" i="10"/>
  <c r="AX17" i="10"/>
  <c r="AK17" i="10" s="1"/>
  <c r="AO49" i="10"/>
  <c r="AM49" i="10"/>
  <c r="AN49" i="10"/>
  <c r="AL49" i="10"/>
  <c r="J107" i="10"/>
  <c r="BG107" i="1" s="1"/>
  <c r="BC97" i="10"/>
  <c r="BA99" i="10"/>
  <c r="BC109" i="10"/>
  <c r="J71" i="10"/>
  <c r="BG71" i="1" s="1"/>
  <c r="J70" i="10"/>
  <c r="BG70" i="1" s="1"/>
  <c r="J64" i="10"/>
  <c r="BG64" i="1" s="1"/>
  <c r="AN84" i="10"/>
  <c r="AO84" i="10"/>
  <c r="AL84" i="10"/>
  <c r="AM84" i="10"/>
  <c r="AO56" i="10"/>
  <c r="AN56" i="10"/>
  <c r="AM56" i="10"/>
  <c r="AL56" i="10"/>
  <c r="AO66" i="10"/>
  <c r="AL66" i="10"/>
  <c r="AN66" i="10"/>
  <c r="AM66" i="10"/>
  <c r="BC48" i="10"/>
  <c r="AL43" i="10"/>
  <c r="AO43" i="10"/>
  <c r="AM43" i="10"/>
  <c r="AN43" i="10"/>
  <c r="AL38" i="10"/>
  <c r="AN38" i="10"/>
  <c r="AM38" i="10"/>
  <c r="AO38" i="10"/>
  <c r="J105" i="10"/>
  <c r="BG105" i="1" s="1"/>
  <c r="J104" i="10"/>
  <c r="BG104" i="1" s="1"/>
  <c r="AN95" i="10"/>
  <c r="AL95" i="10"/>
  <c r="AO95" i="10"/>
  <c r="AM95" i="10"/>
  <c r="BA70" i="10"/>
  <c r="AL94" i="10"/>
  <c r="AO94" i="10"/>
  <c r="AN94" i="10"/>
  <c r="AM94" i="10"/>
  <c r="J100" i="10"/>
  <c r="BG100" i="1" s="1"/>
  <c r="AO89" i="10"/>
  <c r="AN89" i="10"/>
  <c r="AM89" i="10"/>
  <c r="AL89" i="10"/>
  <c r="J89" i="10"/>
  <c r="BG89" i="1" s="1"/>
  <c r="BA85" i="10"/>
  <c r="BA75" i="10"/>
  <c r="BA67" i="10"/>
  <c r="AO62" i="10"/>
  <c r="AL62" i="10"/>
  <c r="AN62" i="10"/>
  <c r="AM62" i="10"/>
  <c r="AL41" i="10"/>
  <c r="AO41" i="10"/>
  <c r="AN41" i="10"/>
  <c r="AM41" i="10"/>
  <c r="AL50" i="10"/>
  <c r="AO50" i="10"/>
  <c r="AN50" i="10"/>
  <c r="AM50" i="10"/>
  <c r="AL45" i="10"/>
  <c r="AO45" i="10"/>
  <c r="AN45" i="10"/>
  <c r="AM45" i="10"/>
  <c r="BA51" i="10"/>
  <c r="AN44" i="10"/>
  <c r="AL44" i="10"/>
  <c r="AO44" i="10"/>
  <c r="AM44" i="10"/>
  <c r="AL37" i="10"/>
  <c r="AM37" i="10"/>
  <c r="AO37" i="10"/>
  <c r="AN37" i="10"/>
  <c r="AN40" i="10"/>
  <c r="AL40" i="10"/>
  <c r="AO40" i="10"/>
  <c r="AM40" i="10"/>
  <c r="AL36" i="10"/>
  <c r="AO36" i="10"/>
  <c r="AN36" i="10"/>
  <c r="AM36" i="10"/>
  <c r="J36" i="10"/>
  <c r="BG36" i="1" s="1"/>
  <c r="J35" i="10"/>
  <c r="BG35" i="1" s="1"/>
  <c r="AR8" i="10"/>
  <c r="BA103" i="10"/>
  <c r="AL101" i="10"/>
  <c r="AO101" i="10"/>
  <c r="AN101" i="10"/>
  <c r="AM101" i="10"/>
  <c r="J84" i="10"/>
  <c r="BG84" i="1" s="1"/>
  <c r="J83" i="10"/>
  <c r="BG83" i="1" s="1"/>
  <c r="BC84" i="10"/>
  <c r="J99" i="10"/>
  <c r="BG99" i="1" s="1"/>
  <c r="J98" i="10"/>
  <c r="BG98" i="1" s="1"/>
  <c r="AM76" i="10"/>
  <c r="AN76" i="10"/>
  <c r="AL76" i="10"/>
  <c r="AO76" i="10"/>
  <c r="AL70" i="10"/>
  <c r="AO70" i="10"/>
  <c r="AN70" i="10"/>
  <c r="AM70" i="10"/>
  <c r="J60" i="10"/>
  <c r="BG60" i="1" s="1"/>
  <c r="AL59" i="10"/>
  <c r="AO59" i="10"/>
  <c r="AN59" i="10"/>
  <c r="AM59" i="10"/>
  <c r="J63" i="10"/>
  <c r="BG63" i="1" s="1"/>
  <c r="J80" i="10"/>
  <c r="BG80" i="1" s="1"/>
  <c r="BC56" i="10"/>
  <c r="J59" i="10"/>
  <c r="BG59" i="1" s="1"/>
  <c r="AO51" i="10"/>
  <c r="AM51" i="10"/>
  <c r="AL51" i="10"/>
  <c r="AN51" i="10"/>
  <c r="BA46" i="10"/>
  <c r="BA47" i="10"/>
  <c r="J31" i="10"/>
  <c r="BG31" i="1" s="1"/>
  <c r="AT7" i="10"/>
  <c r="AO107" i="10"/>
  <c r="AN107" i="10"/>
  <c r="AM107" i="10"/>
  <c r="AL107" i="10"/>
  <c r="AO100" i="10"/>
  <c r="AM100" i="10"/>
  <c r="AL100" i="10"/>
  <c r="AN100" i="10"/>
  <c r="AL86" i="10"/>
  <c r="AO86" i="10"/>
  <c r="AN86" i="10"/>
  <c r="AM86" i="10"/>
  <c r="AM98" i="10"/>
  <c r="AO98" i="10"/>
  <c r="AN98" i="10"/>
  <c r="AL98" i="10"/>
  <c r="J86" i="10"/>
  <c r="BG86" i="1" s="1"/>
  <c r="AM75" i="10"/>
  <c r="AL75" i="10"/>
  <c r="AO75" i="10"/>
  <c r="AN75" i="10"/>
  <c r="J75" i="10"/>
  <c r="BG75" i="1" s="1"/>
  <c r="BA54" i="10"/>
  <c r="AN42" i="10"/>
  <c r="AL42" i="10"/>
  <c r="AM42" i="10"/>
  <c r="AO42" i="10"/>
  <c r="BA40" i="10"/>
  <c r="J43" i="10"/>
  <c r="BG43" i="1" s="1"/>
  <c r="AZ19" i="10"/>
  <c r="AX20" i="10"/>
  <c r="AK20" i="10" s="1"/>
  <c r="AZ18" i="10"/>
  <c r="AV19" i="10"/>
  <c r="Q105" i="9"/>
  <c r="AQ106" i="1"/>
  <c r="Q99" i="9"/>
  <c r="AQ94" i="1"/>
  <c r="Q91" i="9"/>
  <c r="Q89" i="9"/>
  <c r="Q81" i="9"/>
  <c r="Q74" i="9"/>
  <c r="AQ71" i="1"/>
  <c r="Q84" i="9"/>
  <c r="AQ44" i="1"/>
  <c r="AQ40" i="1"/>
  <c r="AQ32" i="1"/>
  <c r="AQ43" i="1"/>
  <c r="AQ61" i="1"/>
  <c r="AQ33" i="1"/>
  <c r="AQ100" i="1"/>
  <c r="AQ70" i="1"/>
  <c r="AQ97" i="1"/>
  <c r="AQ92" i="1"/>
  <c r="AQ30" i="1"/>
  <c r="AQ55" i="1"/>
  <c r="Q71" i="9"/>
  <c r="AQ48" i="1"/>
  <c r="Q103" i="9"/>
  <c r="AQ99" i="1"/>
  <c r="AQ85" i="1"/>
  <c r="AQ78" i="1"/>
  <c r="AQ74" i="1"/>
  <c r="Q70" i="9"/>
  <c r="Q67" i="9"/>
  <c r="Q43" i="9"/>
  <c r="Q39" i="9"/>
  <c r="Q46" i="9"/>
  <c r="Q38" i="9"/>
  <c r="AQ37" i="1"/>
  <c r="Q52" i="9"/>
  <c r="Q34" i="9"/>
  <c r="AQ64" i="1"/>
  <c r="Q55" i="9"/>
  <c r="AQ66" i="1"/>
  <c r="AQ62" i="1"/>
  <c r="AQ80" i="1"/>
  <c r="Q48" i="9"/>
  <c r="Q109" i="9"/>
  <c r="Q104" i="9"/>
  <c r="AQ93" i="1"/>
  <c r="AQ88" i="1"/>
  <c r="Q92" i="9"/>
  <c r="Q90" i="9"/>
  <c r="Q82" i="9"/>
  <c r="Q76" i="9"/>
  <c r="AQ75" i="1"/>
  <c r="Q61" i="9"/>
  <c r="AQ57" i="1"/>
  <c r="AQ83" i="1"/>
  <c r="AQ38" i="1"/>
  <c r="AQ59" i="1"/>
  <c r="Q42" i="9"/>
  <c r="Q51" i="9"/>
  <c r="Q30" i="9"/>
  <c r="AQ31" i="1"/>
  <c r="Q86" i="9"/>
  <c r="Q98" i="9"/>
  <c r="Q49" i="9"/>
  <c r="Q40" i="9"/>
  <c r="BA33" i="7"/>
  <c r="Q95" i="9"/>
  <c r="AQ86" i="1"/>
  <c r="AQ69" i="1"/>
  <c r="AQ65" i="1"/>
  <c r="Q37" i="9"/>
  <c r="AQ67" i="1"/>
  <c r="AQ41" i="1"/>
  <c r="AQ39" i="1"/>
  <c r="AQ51" i="1"/>
  <c r="Q32" i="9"/>
  <c r="AQ95" i="1"/>
  <c r="AQ105" i="1"/>
  <c r="Q106" i="9"/>
  <c r="Q78" i="9"/>
  <c r="Q50" i="9"/>
  <c r="AQ108" i="1"/>
  <c r="AQ102" i="1"/>
  <c r="AQ107" i="1"/>
  <c r="AQ103" i="1"/>
  <c r="Q100" i="9"/>
  <c r="Q96" i="9"/>
  <c r="Q85" i="9"/>
  <c r="AQ91" i="1"/>
  <c r="AQ81" i="1"/>
  <c r="Q87" i="9"/>
  <c r="Q72" i="9"/>
  <c r="Q63" i="9"/>
  <c r="AQ42" i="1"/>
  <c r="AQ36" i="1"/>
  <c r="Q64" i="9"/>
  <c r="Q60" i="9"/>
  <c r="AQ50" i="1"/>
  <c r="AQ47" i="1"/>
  <c r="Q88" i="9"/>
  <c r="AQ104" i="1"/>
  <c r="AQ46" i="1"/>
  <c r="Q66" i="9"/>
  <c r="Q108" i="9"/>
  <c r="AQ96" i="1"/>
  <c r="AQ60" i="1"/>
  <c r="Q57" i="9"/>
  <c r="Q93" i="9"/>
  <c r="Q101" i="9"/>
  <c r="Q107" i="9"/>
  <c r="AQ109" i="1"/>
  <c r="AQ98" i="1"/>
  <c r="AQ87" i="1"/>
  <c r="AQ89" i="1"/>
  <c r="Q102" i="9"/>
  <c r="Q75" i="9"/>
  <c r="Q65" i="9"/>
  <c r="Q73" i="9"/>
  <c r="Q53" i="9"/>
  <c r="AQ49" i="1"/>
  <c r="Q45" i="9"/>
  <c r="Q35" i="9"/>
  <c r="AQ45" i="1"/>
  <c r="Q59" i="9"/>
  <c r="Q54" i="9"/>
  <c r="Q36" i="9"/>
  <c r="Q31" i="9"/>
  <c r="AQ79" i="1"/>
  <c r="AQ90" i="1"/>
  <c r="Q94" i="9"/>
  <c r="Q58" i="9"/>
  <c r="Q97" i="9"/>
  <c r="Q77" i="9"/>
  <c r="Q41" i="9"/>
  <c r="AQ34" i="1"/>
  <c r="AQ63" i="1"/>
  <c r="Q62" i="9"/>
  <c r="AQ73" i="1"/>
  <c r="AQ68" i="1"/>
  <c r="Q56" i="9"/>
  <c r="AQ76" i="1"/>
  <c r="AQ77" i="1"/>
  <c r="AQ101" i="1"/>
  <c r="Q79" i="9"/>
  <c r="Q80" i="9"/>
  <c r="AQ72" i="1"/>
  <c r="Q33" i="9"/>
  <c r="Q68" i="9"/>
  <c r="Q44" i="9"/>
  <c r="AQ58" i="1"/>
  <c r="AQ29" i="1"/>
  <c r="AQ35" i="1"/>
  <c r="AQ84" i="1"/>
  <c r="AQ54" i="1"/>
  <c r="Q47" i="9"/>
  <c r="AQ82" i="1"/>
  <c r="AQ56" i="1"/>
  <c r="AQ52" i="1"/>
  <c r="J80" i="7"/>
  <c r="V80" i="1" s="1"/>
  <c r="AO65" i="7"/>
  <c r="AN32" i="7"/>
  <c r="J109" i="7"/>
  <c r="V109" i="1" s="1"/>
  <c r="J109" i="6"/>
  <c r="M109" i="1" s="1"/>
  <c r="BA95" i="7"/>
  <c r="J61" i="6"/>
  <c r="M61" i="1" s="1"/>
  <c r="AL41" i="9"/>
  <c r="AL72" i="4"/>
  <c r="AN55" i="6"/>
  <c r="AO32" i="7"/>
  <c r="BA47" i="7"/>
  <c r="AO93" i="8"/>
  <c r="AM32" i="7"/>
  <c r="AL83" i="7"/>
  <c r="AM60" i="8"/>
  <c r="J72" i="7"/>
  <c r="V72" i="1" s="1"/>
  <c r="BA45" i="7"/>
  <c r="AO66" i="9"/>
  <c r="J47" i="6"/>
  <c r="M47" i="1" s="1"/>
  <c r="AM93" i="8"/>
  <c r="BA89" i="7"/>
  <c r="BA105" i="7"/>
  <c r="AO46" i="9"/>
  <c r="BA84" i="8"/>
  <c r="AN83" i="7"/>
  <c r="AN93" i="8"/>
  <c r="J92" i="9"/>
  <c r="AN92" i="1" s="1"/>
  <c r="J91" i="9"/>
  <c r="AN91" i="1" s="1"/>
  <c r="BA54" i="6"/>
  <c r="AV16" i="9"/>
  <c r="AL63" i="6"/>
  <c r="J48" i="6"/>
  <c r="M48" i="1" s="1"/>
  <c r="J50" i="6"/>
  <c r="M50" i="1" s="1"/>
  <c r="J91" i="6"/>
  <c r="M91" i="1" s="1"/>
  <c r="J60" i="6"/>
  <c r="M60" i="1" s="1"/>
  <c r="J108" i="6"/>
  <c r="M108" i="1" s="1"/>
  <c r="AN95" i="7"/>
  <c r="BA90" i="7"/>
  <c r="BA40" i="7"/>
  <c r="AO95" i="7"/>
  <c r="AL95" i="7"/>
  <c r="BA43" i="7"/>
  <c r="BC83" i="7"/>
  <c r="AO55" i="6"/>
  <c r="AO72" i="4"/>
  <c r="J53" i="7"/>
  <c r="V53" i="1" s="1"/>
  <c r="AN72" i="4"/>
  <c r="AL43" i="7"/>
  <c r="BC87" i="7"/>
  <c r="BA37" i="7"/>
  <c r="AL55" i="6"/>
  <c r="J90" i="6"/>
  <c r="M90" i="1" s="1"/>
  <c r="J86" i="6"/>
  <c r="M86" i="1" s="1"/>
  <c r="BC65" i="7"/>
  <c r="AL66" i="7"/>
  <c r="AO40" i="7"/>
  <c r="BC78" i="9"/>
  <c r="BA91" i="8"/>
  <c r="AN93" i="4"/>
  <c r="BA96" i="7"/>
  <c r="AL40" i="7"/>
  <c r="J61" i="9"/>
  <c r="AN61" i="1" s="1"/>
  <c r="J71" i="7"/>
  <c r="V71" i="1" s="1"/>
  <c r="AN40" i="7"/>
  <c r="AL30" i="7"/>
  <c r="AN106" i="8"/>
  <c r="AL106" i="8"/>
  <c r="AM91" i="9"/>
  <c r="BA48" i="8"/>
  <c r="J108" i="7"/>
  <c r="V108" i="1" s="1"/>
  <c r="AN30" i="7"/>
  <c r="BA31" i="7"/>
  <c r="AM106" i="8"/>
  <c r="AL70" i="8"/>
  <c r="J81" i="7"/>
  <c r="V81" i="1" s="1"/>
  <c r="AO30" i="7"/>
  <c r="J74" i="6"/>
  <c r="M74" i="1" s="1"/>
  <c r="AM70" i="8"/>
  <c r="J83" i="9"/>
  <c r="AN83" i="1" s="1"/>
  <c r="AM108" i="4"/>
  <c r="AO43" i="7"/>
  <c r="AN70" i="8"/>
  <c r="BA64" i="7"/>
  <c r="J61" i="7"/>
  <c r="V61" i="1" s="1"/>
  <c r="AL82" i="7"/>
  <c r="J65" i="7"/>
  <c r="V65" i="1" s="1"/>
  <c r="BC103" i="7"/>
  <c r="J49" i="7"/>
  <c r="V49" i="1" s="1"/>
  <c r="AN34" i="7"/>
  <c r="AO63" i="9"/>
  <c r="AN53" i="9"/>
  <c r="AM41" i="9"/>
  <c r="AO82" i="7"/>
  <c r="AN41" i="9"/>
  <c r="AO30" i="9"/>
  <c r="J66" i="7"/>
  <c r="V66" i="1" s="1"/>
  <c r="AM86" i="8"/>
  <c r="AN98" i="9"/>
  <c r="AM53" i="9"/>
  <c r="AL30" i="9"/>
  <c r="J85" i="6"/>
  <c r="M85" i="1" s="1"/>
  <c r="AM30" i="9"/>
  <c r="AM82" i="7"/>
  <c r="AL54" i="7"/>
  <c r="AL34" i="7"/>
  <c r="BA35" i="7"/>
  <c r="BA87" i="7"/>
  <c r="J63" i="9"/>
  <c r="AN63" i="1" s="1"/>
  <c r="BC40" i="9"/>
  <c r="AM54" i="7"/>
  <c r="J50" i="7"/>
  <c r="V50" i="1" s="1"/>
  <c r="AM34" i="7"/>
  <c r="AO86" i="8"/>
  <c r="BA58" i="7"/>
  <c r="AL63" i="9"/>
  <c r="AL53" i="9"/>
  <c r="AN54" i="7"/>
  <c r="J54" i="6"/>
  <c r="M54" i="1" s="1"/>
  <c r="J45" i="6"/>
  <c r="M45" i="1" s="1"/>
  <c r="J100" i="6"/>
  <c r="M100" i="1" s="1"/>
  <c r="AL86" i="8"/>
  <c r="BC94" i="9"/>
  <c r="AM69" i="9"/>
  <c r="J88" i="9"/>
  <c r="AN88" i="1" s="1"/>
  <c r="AL45" i="9"/>
  <c r="AL106" i="9"/>
  <c r="J69" i="9"/>
  <c r="AN69" i="1" s="1"/>
  <c r="AN45" i="9"/>
  <c r="AL46" i="9"/>
  <c r="AM45" i="9"/>
  <c r="AM46" i="9"/>
  <c r="AL80" i="8"/>
  <c r="AM106" i="9"/>
  <c r="AM105" i="9"/>
  <c r="J31" i="9"/>
  <c r="AN31" i="1" s="1"/>
  <c r="J32" i="9"/>
  <c r="AN32" i="1" s="1"/>
  <c r="AO103" i="7"/>
  <c r="J69" i="7"/>
  <c r="V69" i="1" s="1"/>
  <c r="AO59" i="7"/>
  <c r="AL94" i="7"/>
  <c r="AL72" i="8"/>
  <c r="AM80" i="8"/>
  <c r="BA66" i="7"/>
  <c r="BA36" i="7"/>
  <c r="AL69" i="9"/>
  <c r="AL103" i="7"/>
  <c r="AN94" i="7"/>
  <c r="AN72" i="8"/>
  <c r="AN80" i="8"/>
  <c r="AM103" i="7"/>
  <c r="BC91" i="7"/>
  <c r="AO94" i="7"/>
  <c r="J75" i="6"/>
  <c r="M75" i="1" s="1"/>
  <c r="BA88" i="7"/>
  <c r="BA55" i="7"/>
  <c r="J87" i="7"/>
  <c r="V87" i="1" s="1"/>
  <c r="J93" i="7"/>
  <c r="V93" i="1" s="1"/>
  <c r="BA72" i="7"/>
  <c r="BC43" i="9"/>
  <c r="J59" i="9"/>
  <c r="AN59" i="1" s="1"/>
  <c r="J63" i="8"/>
  <c r="AE63" i="1" s="1"/>
  <c r="AN106" i="9"/>
  <c r="AN69" i="9"/>
  <c r="BA64" i="6"/>
  <c r="AM103" i="8"/>
  <c r="AO76" i="8"/>
  <c r="AN57" i="8"/>
  <c r="BA56" i="8"/>
  <c r="BA105" i="8"/>
  <c r="AN103" i="8"/>
  <c r="AO57" i="8"/>
  <c r="BA85" i="8"/>
  <c r="AN98" i="8"/>
  <c r="AO98" i="8"/>
  <c r="AL98" i="8"/>
  <c r="BC91" i="8"/>
  <c r="J94" i="9"/>
  <c r="AN94" i="1" s="1"/>
  <c r="AN50" i="9"/>
  <c r="J93" i="9"/>
  <c r="AN93" i="1" s="1"/>
  <c r="BC58" i="9"/>
  <c r="BC51" i="9"/>
  <c r="J104" i="9"/>
  <c r="AN104" i="1" s="1"/>
  <c r="BC84" i="9"/>
  <c r="AM97" i="9"/>
  <c r="J103" i="9"/>
  <c r="AN103" i="1" s="1"/>
  <c r="BC106" i="9"/>
  <c r="AN97" i="9"/>
  <c r="BC38" i="9"/>
  <c r="BC107" i="9"/>
  <c r="AO97" i="9"/>
  <c r="J81" i="9"/>
  <c r="AN81" i="1" s="1"/>
  <c r="AN91" i="9"/>
  <c r="AO91" i="9"/>
  <c r="J90" i="9"/>
  <c r="AN90" i="1" s="1"/>
  <c r="J37" i="9"/>
  <c r="AN37" i="1" s="1"/>
  <c r="J47" i="9"/>
  <c r="AN47" i="1" s="1"/>
  <c r="AN92" i="9"/>
  <c r="BC62" i="9"/>
  <c r="BC46" i="9"/>
  <c r="AO92" i="9"/>
  <c r="AL92" i="9"/>
  <c r="BC93" i="9"/>
  <c r="BC87" i="9"/>
  <c r="BC79" i="9"/>
  <c r="BC57" i="9"/>
  <c r="BA95" i="9"/>
  <c r="BC92" i="9"/>
  <c r="J62" i="9"/>
  <c r="AN62" i="1" s="1"/>
  <c r="BA68" i="9"/>
  <c r="BC32" i="9"/>
  <c r="BC44" i="9"/>
  <c r="J33" i="9"/>
  <c r="AN33" i="1" s="1"/>
  <c r="J96" i="9"/>
  <c r="AN96" i="1" s="1"/>
  <c r="BC37" i="9"/>
  <c r="BC60" i="9"/>
  <c r="BA104" i="9"/>
  <c r="BA106" i="9"/>
  <c r="BA107" i="9"/>
  <c r="J102" i="9"/>
  <c r="AN102" i="1" s="1"/>
  <c r="BC99" i="9"/>
  <c r="BA85" i="9"/>
  <c r="BA54" i="9"/>
  <c r="BA56" i="9"/>
  <c r="BC102" i="9"/>
  <c r="BC82" i="9"/>
  <c r="AL105" i="9"/>
  <c r="BA48" i="9"/>
  <c r="AN105" i="9"/>
  <c r="J76" i="9"/>
  <c r="AN76" i="1" s="1"/>
  <c r="J68" i="9"/>
  <c r="AN68" i="1" s="1"/>
  <c r="BA109" i="9"/>
  <c r="BC108" i="9"/>
  <c r="BA93" i="9"/>
  <c r="BA73" i="9"/>
  <c r="BC69" i="9"/>
  <c r="BC54" i="9"/>
  <c r="J108" i="9"/>
  <c r="AN108" i="1" s="1"/>
  <c r="BA78" i="9"/>
  <c r="BA67" i="9"/>
  <c r="J56" i="9"/>
  <c r="AN56" i="1" s="1"/>
  <c r="BA55" i="9"/>
  <c r="BC34" i="9"/>
  <c r="BA100" i="9"/>
  <c r="BC104" i="9"/>
  <c r="J89" i="9"/>
  <c r="AN89" i="1" s="1"/>
  <c r="BC72" i="9"/>
  <c r="BC45" i="9"/>
  <c r="BA31" i="9"/>
  <c r="BA38" i="9"/>
  <c r="J100" i="8"/>
  <c r="AE100" i="1" s="1"/>
  <c r="BC91" i="9"/>
  <c r="J97" i="8"/>
  <c r="AE97" i="1" s="1"/>
  <c r="J75" i="8"/>
  <c r="AE75" i="1" s="1"/>
  <c r="J39" i="8"/>
  <c r="AE39" i="1" s="1"/>
  <c r="J38" i="8"/>
  <c r="AE38" i="1" s="1"/>
  <c r="J36" i="8"/>
  <c r="AE36" i="1" s="1"/>
  <c r="J34" i="8"/>
  <c r="AE34" i="1" s="1"/>
  <c r="J105" i="9"/>
  <c r="AN105" i="1" s="1"/>
  <c r="BC76" i="9"/>
  <c r="AN43" i="9"/>
  <c r="J53" i="9"/>
  <c r="AN53" i="1" s="1"/>
  <c r="AM80" i="6"/>
  <c r="J35" i="6"/>
  <c r="M35" i="1" s="1"/>
  <c r="J42" i="7"/>
  <c r="V42" i="1" s="1"/>
  <c r="J76" i="8"/>
  <c r="AE76" i="1" s="1"/>
  <c r="J57" i="8"/>
  <c r="AE57" i="1" s="1"/>
  <c r="AX17" i="8"/>
  <c r="AK17" i="8" s="1"/>
  <c r="J81" i="8"/>
  <c r="AE81" i="1" s="1"/>
  <c r="BC98" i="9"/>
  <c r="BA90" i="9"/>
  <c r="J100" i="9"/>
  <c r="AN100" i="1" s="1"/>
  <c r="BA77" i="9"/>
  <c r="J74" i="9"/>
  <c r="AN74" i="1" s="1"/>
  <c r="J85" i="9"/>
  <c r="AN85" i="1" s="1"/>
  <c r="BA69" i="9"/>
  <c r="AO43" i="9"/>
  <c r="AL33" i="9"/>
  <c r="AO50" i="9"/>
  <c r="AL50" i="9"/>
  <c r="AL47" i="9"/>
  <c r="AM47" i="9"/>
  <c r="AN80" i="6"/>
  <c r="AM85" i="6"/>
  <c r="BA101" i="7"/>
  <c r="AL78" i="7"/>
  <c r="AJ16" i="7"/>
  <c r="AR7" i="6"/>
  <c r="AR8" i="6" s="1"/>
  <c r="AR9" i="6" s="1"/>
  <c r="C9" i="6" s="1"/>
  <c r="J87" i="8"/>
  <c r="AE87" i="1" s="1"/>
  <c r="BC103" i="9"/>
  <c r="BC88" i="9"/>
  <c r="AM58" i="9"/>
  <c r="BC52" i="9"/>
  <c r="BC39" i="9"/>
  <c r="AN33" i="9"/>
  <c r="BA44" i="9"/>
  <c r="AO80" i="6"/>
  <c r="J74" i="7"/>
  <c r="V74" i="1" s="1"/>
  <c r="AM64" i="7"/>
  <c r="AO78" i="7"/>
  <c r="J91" i="8"/>
  <c r="AE91" i="1" s="1"/>
  <c r="J62" i="8"/>
  <c r="AE62" i="1" s="1"/>
  <c r="J52" i="8"/>
  <c r="AE52" i="1" s="1"/>
  <c r="BA70" i="9"/>
  <c r="BA72" i="9"/>
  <c r="BA66" i="9"/>
  <c r="BA58" i="9"/>
  <c r="AN58" i="9"/>
  <c r="BC49" i="9"/>
  <c r="AO33" i="9"/>
  <c r="BC33" i="9"/>
  <c r="AY20" i="9"/>
  <c r="BA98" i="9"/>
  <c r="AN61" i="9"/>
  <c r="AO61" i="9"/>
  <c r="AN64" i="7"/>
  <c r="AL62" i="7"/>
  <c r="AM78" i="7"/>
  <c r="J86" i="8"/>
  <c r="AE86" i="1" s="1"/>
  <c r="J102" i="8"/>
  <c r="AE102" i="1" s="1"/>
  <c r="AM76" i="8"/>
  <c r="J106" i="9"/>
  <c r="AN106" i="1" s="1"/>
  <c r="BA94" i="9"/>
  <c r="BA79" i="9"/>
  <c r="BA45" i="9"/>
  <c r="BA49" i="9"/>
  <c r="AO58" i="9"/>
  <c r="AN57" i="9"/>
  <c r="AO57" i="9"/>
  <c r="AM57" i="9"/>
  <c r="AL57" i="9"/>
  <c r="BA68" i="7"/>
  <c r="AL64" i="7"/>
  <c r="J95" i="8"/>
  <c r="AE95" i="1" s="1"/>
  <c r="J93" i="8"/>
  <c r="AE93" i="1" s="1"/>
  <c r="AL76" i="8"/>
  <c r="AY28" i="8"/>
  <c r="BC105" i="9"/>
  <c r="BA96" i="9"/>
  <c r="J78" i="9"/>
  <c r="AN78" i="1" s="1"/>
  <c r="BA91" i="9"/>
  <c r="BA84" i="9"/>
  <c r="BA81" i="9"/>
  <c r="BC75" i="9"/>
  <c r="J65" i="9"/>
  <c r="AN65" i="1" s="1"/>
  <c r="BC42" i="9"/>
  <c r="J60" i="9"/>
  <c r="AN60" i="1" s="1"/>
  <c r="AW27" i="9"/>
  <c r="J88" i="7"/>
  <c r="V88" i="1" s="1"/>
  <c r="AM66" i="7"/>
  <c r="J38" i="6"/>
  <c r="M38" i="1" s="1"/>
  <c r="J80" i="8"/>
  <c r="AE80" i="1" s="1"/>
  <c r="J41" i="8"/>
  <c r="AE41" i="1" s="1"/>
  <c r="J32" i="8"/>
  <c r="AE32" i="1" s="1"/>
  <c r="J95" i="9"/>
  <c r="AN95" i="1" s="1"/>
  <c r="BC80" i="9"/>
  <c r="BC71" i="9"/>
  <c r="BA47" i="9"/>
  <c r="BC64" i="9"/>
  <c r="BA39" i="9"/>
  <c r="BC35" i="9"/>
  <c r="BC86" i="9"/>
  <c r="AM98" i="9"/>
  <c r="AL98" i="9"/>
  <c r="BA46" i="9"/>
  <c r="BC50" i="9"/>
  <c r="AN66" i="9"/>
  <c r="AL66" i="9"/>
  <c r="AL56" i="9"/>
  <c r="AN56" i="9"/>
  <c r="AM56" i="9"/>
  <c r="AO56" i="9"/>
  <c r="BC31" i="9"/>
  <c r="AN44" i="9"/>
  <c r="AM44" i="9"/>
  <c r="AL44" i="9"/>
  <c r="AO44" i="9"/>
  <c r="AO108" i="9"/>
  <c r="AN108" i="9"/>
  <c r="AM108" i="9"/>
  <c r="AL108" i="9"/>
  <c r="BA101" i="9"/>
  <c r="J87" i="9"/>
  <c r="AN87" i="1" s="1"/>
  <c r="J80" i="9"/>
  <c r="AN80" i="1" s="1"/>
  <c r="AO74" i="9"/>
  <c r="AN74" i="9"/>
  <c r="AM74" i="9"/>
  <c r="AL74" i="9"/>
  <c r="J79" i="9"/>
  <c r="AN79" i="1" s="1"/>
  <c r="AN70" i="9"/>
  <c r="AM70" i="9"/>
  <c r="AL70" i="9"/>
  <c r="AO70" i="9"/>
  <c r="AW18" i="9"/>
  <c r="AY19" i="9"/>
  <c r="AW16" i="9"/>
  <c r="AX17" i="9"/>
  <c r="AT8" i="9"/>
  <c r="BA92" i="9"/>
  <c r="BC95" i="9"/>
  <c r="AN77" i="9"/>
  <c r="AL77" i="9"/>
  <c r="AO77" i="9"/>
  <c r="AM77" i="9"/>
  <c r="AO90" i="9"/>
  <c r="AM90" i="9"/>
  <c r="AN90" i="9"/>
  <c r="AL90" i="9"/>
  <c r="BA88" i="9"/>
  <c r="BC73" i="9"/>
  <c r="BC67" i="9"/>
  <c r="AL68" i="9"/>
  <c r="AO68" i="9"/>
  <c r="AN68" i="9"/>
  <c r="AM68" i="9"/>
  <c r="BC61" i="9"/>
  <c r="BC56" i="9"/>
  <c r="J46" i="9"/>
  <c r="AN46" i="1" s="1"/>
  <c r="AW30" i="9"/>
  <c r="AT17" i="9"/>
  <c r="BA35" i="9"/>
  <c r="AY16" i="9"/>
  <c r="AY17" i="9"/>
  <c r="AY18" i="9"/>
  <c r="AY14" i="9"/>
  <c r="AW26" i="9"/>
  <c r="AO55" i="9"/>
  <c r="AL55" i="9"/>
  <c r="AN55" i="9"/>
  <c r="AM55" i="9"/>
  <c r="AO60" i="9"/>
  <c r="AM60" i="9"/>
  <c r="AN60" i="9"/>
  <c r="AL60" i="9"/>
  <c r="BA65" i="9"/>
  <c r="AX30" i="9"/>
  <c r="AV29" i="9"/>
  <c r="AZ29" i="9"/>
  <c r="AM89" i="9"/>
  <c r="AL89" i="9"/>
  <c r="AO89" i="9"/>
  <c r="AN89" i="9"/>
  <c r="BA64" i="9"/>
  <c r="J42" i="9"/>
  <c r="AN42" i="1" s="1"/>
  <c r="BA108" i="9"/>
  <c r="AN103" i="9"/>
  <c r="AM103" i="9"/>
  <c r="AL103" i="9"/>
  <c r="AO103" i="9"/>
  <c r="BA99" i="9"/>
  <c r="AO93" i="9"/>
  <c r="AN93" i="9"/>
  <c r="AM93" i="9"/>
  <c r="AL93" i="9"/>
  <c r="AO95" i="9"/>
  <c r="AN95" i="9"/>
  <c r="AM95" i="9"/>
  <c r="AL95" i="9"/>
  <c r="BC100" i="9"/>
  <c r="AM100" i="9"/>
  <c r="AL100" i="9"/>
  <c r="AO100" i="9"/>
  <c r="AN100" i="9"/>
  <c r="AO85" i="9"/>
  <c r="AN85" i="9"/>
  <c r="AM85" i="9"/>
  <c r="AL85" i="9"/>
  <c r="J70" i="9"/>
  <c r="AN70" i="1" s="1"/>
  <c r="AL59" i="9"/>
  <c r="AN59" i="9"/>
  <c r="AM59" i="9"/>
  <c r="AO59" i="9"/>
  <c r="AO62" i="9"/>
  <c r="AN62" i="9"/>
  <c r="AM62" i="9"/>
  <c r="AL62" i="9"/>
  <c r="BC63" i="9"/>
  <c r="AW15" i="9"/>
  <c r="AW17" i="9"/>
  <c r="J107" i="9"/>
  <c r="AN107" i="1" s="1"/>
  <c r="BA76" i="9"/>
  <c r="AO65" i="9"/>
  <c r="AN65" i="9"/>
  <c r="AM65" i="9"/>
  <c r="AL65" i="9"/>
  <c r="BA52" i="9"/>
  <c r="BA61" i="9"/>
  <c r="AN42" i="9"/>
  <c r="AM42" i="9"/>
  <c r="AL42" i="9"/>
  <c r="AO42" i="9"/>
  <c r="J49" i="9"/>
  <c r="AN49" i="1" s="1"/>
  <c r="AN40" i="9"/>
  <c r="AM40" i="9"/>
  <c r="AO40" i="9"/>
  <c r="AL40" i="9"/>
  <c r="J55" i="9"/>
  <c r="AN55" i="1" s="1"/>
  <c r="AO104" i="9"/>
  <c r="AM104" i="9"/>
  <c r="AL104" i="9"/>
  <c r="AN104" i="9"/>
  <c r="AV17" i="9"/>
  <c r="AZ17" i="9"/>
  <c r="J82" i="9"/>
  <c r="AN82" i="1" s="1"/>
  <c r="AL79" i="9"/>
  <c r="AO79" i="9"/>
  <c r="AN79" i="9"/>
  <c r="AM79" i="9"/>
  <c r="AO107" i="9"/>
  <c r="AN107" i="9"/>
  <c r="AL107" i="9"/>
  <c r="AM107" i="9"/>
  <c r="J97" i="9"/>
  <c r="AN97" i="1" s="1"/>
  <c r="AL99" i="9"/>
  <c r="AN99" i="9"/>
  <c r="AM99" i="9"/>
  <c r="AO99" i="9"/>
  <c r="BA87" i="9"/>
  <c r="AO102" i="9"/>
  <c r="AM102" i="9"/>
  <c r="AN102" i="9"/>
  <c r="AL102" i="9"/>
  <c r="AO80" i="9"/>
  <c r="AM80" i="9"/>
  <c r="AN80" i="9"/>
  <c r="AL80" i="9"/>
  <c r="J75" i="9"/>
  <c r="AN75" i="1" s="1"/>
  <c r="BA83" i="9"/>
  <c r="BA80" i="9"/>
  <c r="BA75" i="9"/>
  <c r="J73" i="9"/>
  <c r="AN73" i="1" s="1"/>
  <c r="BA74" i="9"/>
  <c r="AM73" i="9"/>
  <c r="AL73" i="9"/>
  <c r="AO73" i="9"/>
  <c r="AN73" i="9"/>
  <c r="BC74" i="9"/>
  <c r="AM84" i="9"/>
  <c r="AL84" i="9"/>
  <c r="AO84" i="9"/>
  <c r="AN84" i="9"/>
  <c r="BC85" i="9"/>
  <c r="AO48" i="9"/>
  <c r="AN48" i="9"/>
  <c r="AM48" i="9"/>
  <c r="AL48" i="9"/>
  <c r="BA63" i="9"/>
  <c r="AN38" i="9"/>
  <c r="AM38" i="9"/>
  <c r="AL38" i="9"/>
  <c r="AO38" i="9"/>
  <c r="AN34" i="9"/>
  <c r="AM34" i="9"/>
  <c r="AL34" i="9"/>
  <c r="AO34" i="9"/>
  <c r="J38" i="9"/>
  <c r="AN38" i="1" s="1"/>
  <c r="BA33" i="9"/>
  <c r="AW14" i="9"/>
  <c r="BA89" i="9"/>
  <c r="BC89" i="9"/>
  <c r="J86" i="9"/>
  <c r="AN86" i="1" s="1"/>
  <c r="BC90" i="9"/>
  <c r="BA86" i="9"/>
  <c r="J77" i="9"/>
  <c r="AN77" i="1" s="1"/>
  <c r="AO82" i="9"/>
  <c r="AN82" i="9"/>
  <c r="AL82" i="9"/>
  <c r="AM82" i="9"/>
  <c r="BC83" i="9"/>
  <c r="AN87" i="9"/>
  <c r="AO87" i="9"/>
  <c r="AM87" i="9"/>
  <c r="AL87" i="9"/>
  <c r="J84" i="9"/>
  <c r="AN84" i="1" s="1"/>
  <c r="BC59" i="9"/>
  <c r="J64" i="9"/>
  <c r="AN64" i="1" s="1"/>
  <c r="AM64" i="9"/>
  <c r="AL64" i="9"/>
  <c r="AO64" i="9"/>
  <c r="AN64" i="9"/>
  <c r="BC65" i="9"/>
  <c r="BA60" i="9"/>
  <c r="J66" i="9"/>
  <c r="AN66" i="1" s="1"/>
  <c r="BA32" i="9"/>
  <c r="BA53" i="9"/>
  <c r="AM52" i="9"/>
  <c r="AL52" i="9"/>
  <c r="AO52" i="9"/>
  <c r="AN52" i="9"/>
  <c r="BC53" i="9"/>
  <c r="BA37" i="9"/>
  <c r="J34" i="9"/>
  <c r="AN34" i="1" s="1"/>
  <c r="AY15" i="9"/>
  <c r="AY29" i="9"/>
  <c r="AW20" i="9"/>
  <c r="AM76" i="9"/>
  <c r="AL76" i="9"/>
  <c r="AO76" i="9"/>
  <c r="AN76" i="9"/>
  <c r="AO67" i="9"/>
  <c r="AL67" i="9"/>
  <c r="AN67" i="9"/>
  <c r="AM67" i="9"/>
  <c r="BC109" i="9"/>
  <c r="BC97" i="9"/>
  <c r="AO75" i="9"/>
  <c r="AL75" i="9"/>
  <c r="AN75" i="9"/>
  <c r="AM75" i="9"/>
  <c r="BC81" i="9"/>
  <c r="BC77" i="9"/>
  <c r="BC68" i="9"/>
  <c r="BC55" i="9"/>
  <c r="BC47" i="9"/>
  <c r="BA51" i="9"/>
  <c r="J52" i="9"/>
  <c r="AN52" i="1" s="1"/>
  <c r="J44" i="9"/>
  <c r="AN44" i="1" s="1"/>
  <c r="J41" i="9"/>
  <c r="AN41" i="1" s="1"/>
  <c r="J40" i="9"/>
  <c r="AN40" i="1" s="1"/>
  <c r="AN36" i="9"/>
  <c r="AM36" i="9"/>
  <c r="AL36" i="9"/>
  <c r="AO36" i="9"/>
  <c r="AT21" i="9"/>
  <c r="J36" i="9"/>
  <c r="AN36" i="1" s="1"/>
  <c r="AZ16" i="9"/>
  <c r="J83" i="8"/>
  <c r="AE83" i="1" s="1"/>
  <c r="BC75" i="8"/>
  <c r="J47" i="8"/>
  <c r="AE47" i="1" s="1"/>
  <c r="J48" i="8"/>
  <c r="AE48" i="1" s="1"/>
  <c r="BC94" i="8"/>
  <c r="BC81" i="8"/>
  <c r="BA70" i="8"/>
  <c r="BC58" i="8"/>
  <c r="BA88" i="8"/>
  <c r="BA93" i="8"/>
  <c r="J72" i="8"/>
  <c r="AE72" i="1" s="1"/>
  <c r="AL63" i="8"/>
  <c r="BA58" i="8"/>
  <c r="AM63" i="8"/>
  <c r="BA106" i="8"/>
  <c r="BA55" i="8"/>
  <c r="AN63" i="8"/>
  <c r="BC48" i="8"/>
  <c r="AM47" i="8"/>
  <c r="J43" i="8"/>
  <c r="AE43" i="1" s="1"/>
  <c r="AN60" i="8"/>
  <c r="AL91" i="8"/>
  <c r="BA87" i="8"/>
  <c r="BA79" i="8"/>
  <c r="AO60" i="8"/>
  <c r="BC87" i="8"/>
  <c r="BA64" i="8"/>
  <c r="AN48" i="8"/>
  <c r="BA44" i="8"/>
  <c r="BC103" i="8"/>
  <c r="AL55" i="8"/>
  <c r="BA66" i="8"/>
  <c r="AM55" i="8"/>
  <c r="BC92" i="8"/>
  <c r="BA71" i="8"/>
  <c r="AN55" i="8"/>
  <c r="BA33" i="8"/>
  <c r="BC88" i="8"/>
  <c r="BC105" i="8"/>
  <c r="BA80" i="8"/>
  <c r="AL85" i="8"/>
  <c r="BC66" i="8"/>
  <c r="BA60" i="8"/>
  <c r="BC71" i="8"/>
  <c r="BC56" i="8"/>
  <c r="BC64" i="8"/>
  <c r="AN90" i="8"/>
  <c r="J61" i="8"/>
  <c r="AE61" i="1" s="1"/>
  <c r="BA104" i="8"/>
  <c r="BC80" i="8"/>
  <c r="AO90" i="8"/>
  <c r="J54" i="8"/>
  <c r="AE54" i="1" s="1"/>
  <c r="BC44" i="8"/>
  <c r="BC86" i="8"/>
  <c r="BC102" i="8"/>
  <c r="BC61" i="8"/>
  <c r="BC106" i="8"/>
  <c r="J99" i="8"/>
  <c r="AE99" i="1" s="1"/>
  <c r="BC98" i="8"/>
  <c r="BC68" i="8"/>
  <c r="BC60" i="8"/>
  <c r="J55" i="8"/>
  <c r="AE55" i="1" s="1"/>
  <c r="BC49" i="8"/>
  <c r="J69" i="8"/>
  <c r="AE69" i="1" s="1"/>
  <c r="J51" i="8"/>
  <c r="AE51" i="1" s="1"/>
  <c r="BA39" i="8"/>
  <c r="BA37" i="8"/>
  <c r="BA35" i="8"/>
  <c r="BC101" i="8"/>
  <c r="BA92" i="8"/>
  <c r="BC108" i="8"/>
  <c r="J94" i="8"/>
  <c r="AE94" i="1" s="1"/>
  <c r="BC72" i="8"/>
  <c r="AM85" i="8"/>
  <c r="BA72" i="8"/>
  <c r="J78" i="8"/>
  <c r="AE78" i="1" s="1"/>
  <c r="BA54" i="8"/>
  <c r="BA46" i="8"/>
  <c r="BC52" i="8"/>
  <c r="BA67" i="8"/>
  <c r="BC109" i="8"/>
  <c r="J92" i="8"/>
  <c r="AE92" i="1" s="1"/>
  <c r="BA74" i="8"/>
  <c r="BC65" i="8"/>
  <c r="BA59" i="8"/>
  <c r="BA57" i="8"/>
  <c r="BC88" i="7"/>
  <c r="BC62" i="7"/>
  <c r="J50" i="8"/>
  <c r="AE50" i="1" s="1"/>
  <c r="J60" i="8"/>
  <c r="AE60" i="1" s="1"/>
  <c r="AM56" i="8"/>
  <c r="AL56" i="8"/>
  <c r="BC90" i="7"/>
  <c r="AL42" i="7"/>
  <c r="AY29" i="7"/>
  <c r="J52" i="6"/>
  <c r="M52" i="1" s="1"/>
  <c r="BC104" i="8"/>
  <c r="J101" i="8"/>
  <c r="AE101" i="1" s="1"/>
  <c r="BA82" i="8"/>
  <c r="J74" i="8"/>
  <c r="AE74" i="1" s="1"/>
  <c r="BC57" i="8"/>
  <c r="J70" i="8"/>
  <c r="AE70" i="1" s="1"/>
  <c r="BA49" i="8"/>
  <c r="AW26" i="8"/>
  <c r="BA34" i="8"/>
  <c r="BA50" i="8"/>
  <c r="AN42" i="7"/>
  <c r="AW26" i="7"/>
  <c r="BC98" i="7"/>
  <c r="BA89" i="8"/>
  <c r="J71" i="8"/>
  <c r="AE71" i="1" s="1"/>
  <c r="BC76" i="8"/>
  <c r="BA62" i="8"/>
  <c r="BC31" i="8"/>
  <c r="BC32" i="8"/>
  <c r="BC42" i="8"/>
  <c r="BC44" i="7"/>
  <c r="AO42" i="7"/>
  <c r="BA94" i="8"/>
  <c r="BC63" i="8"/>
  <c r="BA78" i="8"/>
  <c r="BC41" i="8"/>
  <c r="AM48" i="8"/>
  <c r="AL48" i="8"/>
  <c r="AO91" i="8"/>
  <c r="AM91" i="8"/>
  <c r="C6" i="8"/>
  <c r="AL59" i="7"/>
  <c r="AY31" i="7"/>
  <c r="AW28" i="7"/>
  <c r="BA109" i="8"/>
  <c r="BA100" i="8"/>
  <c r="J73" i="8"/>
  <c r="AE73" i="1" s="1"/>
  <c r="AM59" i="7"/>
  <c r="BC46" i="7"/>
  <c r="AJ17" i="7"/>
  <c r="AW29" i="7"/>
  <c r="J63" i="6"/>
  <c r="M63" i="1" s="1"/>
  <c r="J109" i="8"/>
  <c r="AE109" i="1" s="1"/>
  <c r="BC96" i="8"/>
  <c r="BA63" i="8"/>
  <c r="AM90" i="8"/>
  <c r="BC73" i="8"/>
  <c r="J56" i="8"/>
  <c r="AE56" i="1" s="1"/>
  <c r="BC62" i="8"/>
  <c r="J33" i="8"/>
  <c r="AE33" i="1" s="1"/>
  <c r="AW20" i="8"/>
  <c r="AO105" i="8"/>
  <c r="AL105" i="8"/>
  <c r="AO47" i="8"/>
  <c r="AL47" i="8"/>
  <c r="BC84" i="7"/>
  <c r="J83" i="6"/>
  <c r="M83" i="1" s="1"/>
  <c r="J67" i="6"/>
  <c r="M67" i="1" s="1"/>
  <c r="J108" i="8"/>
  <c r="AE108" i="1" s="1"/>
  <c r="J105" i="8"/>
  <c r="AE105" i="1" s="1"/>
  <c r="BC97" i="8"/>
  <c r="BA95" i="8"/>
  <c r="BA68" i="8"/>
  <c r="J59" i="8"/>
  <c r="AE59" i="1" s="1"/>
  <c r="AN56" i="8"/>
  <c r="BA83" i="8"/>
  <c r="BC47" i="8"/>
  <c r="BC43" i="8"/>
  <c r="BA36" i="8"/>
  <c r="AW27" i="8"/>
  <c r="BC100" i="8"/>
  <c r="AM71" i="8"/>
  <c r="AL71" i="8"/>
  <c r="AL101" i="8"/>
  <c r="AO101" i="8"/>
  <c r="AN101" i="8"/>
  <c r="AM101" i="8"/>
  <c r="BC107" i="8"/>
  <c r="AL109" i="8"/>
  <c r="AN109" i="8"/>
  <c r="AM109" i="8"/>
  <c r="AO109" i="8"/>
  <c r="BA97" i="8"/>
  <c r="AO77" i="8"/>
  <c r="AN77" i="8"/>
  <c r="AL77" i="8"/>
  <c r="AM77" i="8"/>
  <c r="AO36" i="8"/>
  <c r="AL36" i="8"/>
  <c r="AN36" i="8"/>
  <c r="AM36" i="8"/>
  <c r="BC51" i="8"/>
  <c r="AT21" i="8"/>
  <c r="J31" i="8"/>
  <c r="AE31" i="1" s="1"/>
  <c r="AN79" i="8"/>
  <c r="AO79" i="8"/>
  <c r="AM79" i="8"/>
  <c r="AL79" i="8"/>
  <c r="AN92" i="8"/>
  <c r="AL92" i="8"/>
  <c r="AO92" i="8"/>
  <c r="AM92" i="8"/>
  <c r="J89" i="8"/>
  <c r="AE89" i="1" s="1"/>
  <c r="J88" i="8"/>
  <c r="AE88" i="1" s="1"/>
  <c r="J85" i="8"/>
  <c r="AE85" i="1" s="1"/>
  <c r="J79" i="8"/>
  <c r="AE79" i="1" s="1"/>
  <c r="BA90" i="8"/>
  <c r="BA61" i="8"/>
  <c r="AO67" i="8"/>
  <c r="AN67" i="8"/>
  <c r="AM67" i="8"/>
  <c r="AL67" i="8"/>
  <c r="J58" i="8"/>
  <c r="AE58" i="1" s="1"/>
  <c r="BC46" i="8"/>
  <c r="BC33" i="8"/>
  <c r="AL33" i="8"/>
  <c r="AO33" i="8"/>
  <c r="AN33" i="8"/>
  <c r="AM33" i="8"/>
  <c r="J46" i="8"/>
  <c r="AE46" i="1" s="1"/>
  <c r="AV29" i="8"/>
  <c r="AX30" i="8"/>
  <c r="AZ29" i="8"/>
  <c r="J35" i="8"/>
  <c r="AE35" i="1" s="1"/>
  <c r="AL31" i="8"/>
  <c r="AO31" i="8"/>
  <c r="AN31" i="8"/>
  <c r="AM31" i="8"/>
  <c r="C9" i="8"/>
  <c r="AN104" i="8"/>
  <c r="AL104" i="8"/>
  <c r="AO104" i="8"/>
  <c r="AM104" i="8"/>
  <c r="AO54" i="8"/>
  <c r="AM54" i="8"/>
  <c r="AL54" i="8"/>
  <c r="AN54" i="8"/>
  <c r="AL40" i="8"/>
  <c r="AO40" i="8"/>
  <c r="AN40" i="8"/>
  <c r="AM40" i="8"/>
  <c r="AL35" i="8"/>
  <c r="AO35" i="8"/>
  <c r="AN35" i="8"/>
  <c r="AM35" i="8"/>
  <c r="AM30" i="8"/>
  <c r="AL30" i="8"/>
  <c r="AO30" i="8"/>
  <c r="AN30" i="8"/>
  <c r="J98" i="8"/>
  <c r="AE98" i="1" s="1"/>
  <c r="BA75" i="8"/>
  <c r="AM78" i="8"/>
  <c r="AL78" i="8"/>
  <c r="AO78" i="8"/>
  <c r="AN78" i="8"/>
  <c r="J82" i="8"/>
  <c r="AE82" i="1" s="1"/>
  <c r="AO69" i="8"/>
  <c r="AM69" i="8"/>
  <c r="AL69" i="8"/>
  <c r="AN69" i="8"/>
  <c r="AN51" i="8"/>
  <c r="AO51" i="8"/>
  <c r="AM51" i="8"/>
  <c r="AL51" i="8"/>
  <c r="J45" i="8"/>
  <c r="AE45" i="1" s="1"/>
  <c r="J44" i="8"/>
  <c r="AE44" i="1" s="1"/>
  <c r="AO45" i="8"/>
  <c r="AL45" i="8"/>
  <c r="AN45" i="8"/>
  <c r="AM45" i="8"/>
  <c r="AL61" i="8"/>
  <c r="AO61" i="8"/>
  <c r="AN61" i="8"/>
  <c r="AM61" i="8"/>
  <c r="AY27" i="8"/>
  <c r="AN87" i="8"/>
  <c r="AO87" i="8"/>
  <c r="AM87" i="8"/>
  <c r="AL87" i="8"/>
  <c r="BC90" i="8"/>
  <c r="J90" i="8"/>
  <c r="AE90" i="1" s="1"/>
  <c r="AL53" i="8"/>
  <c r="AO53" i="8"/>
  <c r="AN53" i="8"/>
  <c r="AM53" i="8"/>
  <c r="BC83" i="8"/>
  <c r="J84" i="8"/>
  <c r="AE84" i="1" s="1"/>
  <c r="BC55" i="8"/>
  <c r="BC69" i="8"/>
  <c r="AM46" i="8"/>
  <c r="AL46" i="8"/>
  <c r="AN46" i="8"/>
  <c r="AO46" i="8"/>
  <c r="BC37" i="8"/>
  <c r="BA45" i="8"/>
  <c r="AM66" i="8"/>
  <c r="AL66" i="8"/>
  <c r="AO66" i="8"/>
  <c r="AN66" i="8"/>
  <c r="BC67" i="8"/>
  <c r="AM50" i="8"/>
  <c r="AO50" i="8"/>
  <c r="AN50" i="8"/>
  <c r="AL50" i="8"/>
  <c r="BC40" i="8"/>
  <c r="BC38" i="8"/>
  <c r="BC36" i="8"/>
  <c r="BC34" i="8"/>
  <c r="BA41" i="8"/>
  <c r="AT8" i="8"/>
  <c r="BA101" i="8"/>
  <c r="BA108" i="8"/>
  <c r="J107" i="8"/>
  <c r="AE107" i="1" s="1"/>
  <c r="AO107" i="8"/>
  <c r="AN107" i="8"/>
  <c r="AM107" i="8"/>
  <c r="AL107" i="8"/>
  <c r="AL89" i="8"/>
  <c r="AM89" i="8"/>
  <c r="AO89" i="8"/>
  <c r="AN89" i="8"/>
  <c r="BA76" i="8"/>
  <c r="AN74" i="8"/>
  <c r="AM74" i="8"/>
  <c r="AO74" i="8"/>
  <c r="AL74" i="8"/>
  <c r="BA73" i="8"/>
  <c r="BA77" i="8"/>
  <c r="BC77" i="8"/>
  <c r="J64" i="8"/>
  <c r="AE64" i="1" s="1"/>
  <c r="J65" i="8"/>
  <c r="AE65" i="1" s="1"/>
  <c r="J96" i="8"/>
  <c r="AE96" i="1" s="1"/>
  <c r="BC53" i="8"/>
  <c r="BC39" i="8"/>
  <c r="AO32" i="8"/>
  <c r="AL32" i="8"/>
  <c r="AN32" i="8"/>
  <c r="AM32" i="8"/>
  <c r="BA40" i="8"/>
  <c r="BA51" i="8"/>
  <c r="BA31" i="8"/>
  <c r="AV17" i="8"/>
  <c r="AZ17" i="8"/>
  <c r="AO84" i="8"/>
  <c r="AL84" i="8"/>
  <c r="AN84" i="8"/>
  <c r="AM84" i="8"/>
  <c r="AM94" i="8"/>
  <c r="AL94" i="8"/>
  <c r="AO94" i="8"/>
  <c r="AN94" i="8"/>
  <c r="BC79" i="8"/>
  <c r="BC82" i="8"/>
  <c r="BC74" i="8"/>
  <c r="AO62" i="8"/>
  <c r="AN62" i="8"/>
  <c r="AM62" i="8"/>
  <c r="AL62" i="8"/>
  <c r="BC70" i="8"/>
  <c r="BA52" i="8"/>
  <c r="BC54" i="8"/>
  <c r="AL49" i="8"/>
  <c r="AM49" i="8"/>
  <c r="AN49" i="8"/>
  <c r="AO49" i="8"/>
  <c r="AO43" i="8"/>
  <c r="AL43" i="8"/>
  <c r="AN43" i="8"/>
  <c r="AM43" i="8"/>
  <c r="J53" i="8"/>
  <c r="AE53" i="1" s="1"/>
  <c r="AW30" i="8"/>
  <c r="AY31" i="8"/>
  <c r="BA103" i="8"/>
  <c r="J106" i="8"/>
  <c r="AE106" i="1" s="1"/>
  <c r="AO88" i="8"/>
  <c r="AM88" i="8"/>
  <c r="AN88" i="8"/>
  <c r="AL88" i="8"/>
  <c r="J104" i="8"/>
  <c r="AE104" i="1" s="1"/>
  <c r="BC85" i="8"/>
  <c r="J68" i="8"/>
  <c r="AE68" i="1" s="1"/>
  <c r="AO64" i="8"/>
  <c r="AN64" i="8"/>
  <c r="AM64" i="8"/>
  <c r="AL64" i="8"/>
  <c r="BA65" i="8"/>
  <c r="AL68" i="8"/>
  <c r="AO68" i="8"/>
  <c r="AN68" i="8"/>
  <c r="AM68" i="8"/>
  <c r="AL44" i="8"/>
  <c r="AO44" i="8"/>
  <c r="AN44" i="8"/>
  <c r="AM44" i="8"/>
  <c r="BA53" i="8"/>
  <c r="BC50" i="8"/>
  <c r="BA43" i="8"/>
  <c r="AO38" i="8"/>
  <c r="AL38" i="8"/>
  <c r="AN38" i="8"/>
  <c r="AM38" i="8"/>
  <c r="AL37" i="8"/>
  <c r="AO37" i="8"/>
  <c r="AN37" i="8"/>
  <c r="AM37" i="8"/>
  <c r="J67" i="8"/>
  <c r="AE67" i="1" s="1"/>
  <c r="J40" i="8"/>
  <c r="AE40" i="1" s="1"/>
  <c r="BA32" i="8"/>
  <c r="AV16" i="8"/>
  <c r="AO41" i="8"/>
  <c r="AL41" i="8"/>
  <c r="AM41" i="8"/>
  <c r="AN41" i="8"/>
  <c r="J66" i="8"/>
  <c r="AE66" i="1" s="1"/>
  <c r="AO99" i="8"/>
  <c r="AM99" i="8"/>
  <c r="AL99" i="8"/>
  <c r="AN99" i="8"/>
  <c r="BC99" i="8"/>
  <c r="AO59" i="8"/>
  <c r="AN59" i="8"/>
  <c r="AM59" i="8"/>
  <c r="AL59" i="8"/>
  <c r="AM82" i="8"/>
  <c r="AL82" i="8"/>
  <c r="AO82" i="8"/>
  <c r="AN82" i="8"/>
  <c r="BA69" i="8"/>
  <c r="AO34" i="8"/>
  <c r="AL34" i="8"/>
  <c r="AN34" i="8"/>
  <c r="AM34" i="8"/>
  <c r="AL39" i="8"/>
  <c r="AO39" i="8"/>
  <c r="AN39" i="8"/>
  <c r="AM39" i="8"/>
  <c r="AO102" i="8"/>
  <c r="AN102" i="8"/>
  <c r="AL102" i="8"/>
  <c r="AM102" i="8"/>
  <c r="BA98" i="8"/>
  <c r="BA96" i="8"/>
  <c r="AO95" i="8"/>
  <c r="AN95" i="8"/>
  <c r="AM95" i="8"/>
  <c r="AL95" i="8"/>
  <c r="AL96" i="8"/>
  <c r="AN96" i="8"/>
  <c r="AM96" i="8"/>
  <c r="AO96" i="8"/>
  <c r="BA81" i="8"/>
  <c r="BC95" i="8"/>
  <c r="BC93" i="8"/>
  <c r="BC89" i="8"/>
  <c r="BC84" i="8"/>
  <c r="BA86" i="8"/>
  <c r="BA102" i="8"/>
  <c r="AL81" i="8"/>
  <c r="AO81" i="8"/>
  <c r="AN81" i="8"/>
  <c r="AM81" i="8"/>
  <c r="AM73" i="8"/>
  <c r="AL73" i="8"/>
  <c r="AO73" i="8"/>
  <c r="AN73" i="8"/>
  <c r="J77" i="8"/>
  <c r="AE77" i="1" s="1"/>
  <c r="AM58" i="8"/>
  <c r="AL58" i="8"/>
  <c r="AO58" i="8"/>
  <c r="AN58" i="8"/>
  <c r="BC59" i="8"/>
  <c r="BC78" i="8"/>
  <c r="BC45" i="8"/>
  <c r="AL42" i="8"/>
  <c r="AO42" i="8"/>
  <c r="AN42" i="8"/>
  <c r="AM42" i="8"/>
  <c r="BC35" i="8"/>
  <c r="AW28" i="8"/>
  <c r="AY29" i="8"/>
  <c r="AY30" i="8"/>
  <c r="J49" i="8"/>
  <c r="AE49" i="1" s="1"/>
  <c r="BA38" i="8"/>
  <c r="AT17" i="8"/>
  <c r="J37" i="8"/>
  <c r="AE37" i="1" s="1"/>
  <c r="C8" i="8"/>
  <c r="AZ16" i="8"/>
  <c r="BA42" i="8"/>
  <c r="J42" i="8"/>
  <c r="AE42" i="1" s="1"/>
  <c r="AW29" i="8"/>
  <c r="AM65" i="7"/>
  <c r="AM43" i="7"/>
  <c r="BC33" i="7"/>
  <c r="AN76" i="7"/>
  <c r="AO76" i="7"/>
  <c r="AL76" i="7"/>
  <c r="BC39" i="7"/>
  <c r="AM68" i="7"/>
  <c r="BC57" i="7"/>
  <c r="AM79" i="7"/>
  <c r="AM71" i="7"/>
  <c r="BC80" i="7"/>
  <c r="AN71" i="7"/>
  <c r="AL71" i="7"/>
  <c r="AO97" i="7"/>
  <c r="BC96" i="7"/>
  <c r="AO91" i="7"/>
  <c r="AL102" i="7"/>
  <c r="AN97" i="7"/>
  <c r="AN91" i="7"/>
  <c r="BC45" i="7"/>
  <c r="AO102" i="7"/>
  <c r="BC48" i="7"/>
  <c r="AN79" i="7"/>
  <c r="AN102" i="7"/>
  <c r="BC41" i="7"/>
  <c r="BC37" i="7"/>
  <c r="J106" i="7"/>
  <c r="V106" i="1" s="1"/>
  <c r="AM97" i="7"/>
  <c r="BC67" i="7"/>
  <c r="BC72" i="7"/>
  <c r="BC81" i="7"/>
  <c r="AO41" i="7"/>
  <c r="AL36" i="7"/>
  <c r="BC50" i="7"/>
  <c r="AL41" i="7"/>
  <c r="AM41" i="7"/>
  <c r="BC94" i="7"/>
  <c r="J105" i="7"/>
  <c r="V105" i="1" s="1"/>
  <c r="AO57" i="7"/>
  <c r="BC42" i="7"/>
  <c r="BC49" i="7"/>
  <c r="AL79" i="7"/>
  <c r="J64" i="7"/>
  <c r="V64" i="1" s="1"/>
  <c r="BC79" i="7"/>
  <c r="BA46" i="7"/>
  <c r="AN86" i="7"/>
  <c r="BA39" i="7"/>
  <c r="AN57" i="7"/>
  <c r="BC35" i="7"/>
  <c r="AL57" i="7"/>
  <c r="J79" i="7"/>
  <c r="V79" i="1" s="1"/>
  <c r="BC69" i="7"/>
  <c r="BC95" i="7"/>
  <c r="BA107" i="7"/>
  <c r="BC56" i="7"/>
  <c r="BA79" i="7"/>
  <c r="J92" i="7"/>
  <c r="V92" i="1" s="1"/>
  <c r="BA48" i="7"/>
  <c r="BA51" i="7"/>
  <c r="BA73" i="7"/>
  <c r="AM62" i="7"/>
  <c r="BA42" i="7"/>
  <c r="AN62" i="7"/>
  <c r="J52" i="7"/>
  <c r="V52" i="1" s="1"/>
  <c r="BC70" i="7"/>
  <c r="BA81" i="7"/>
  <c r="BA86" i="7"/>
  <c r="AN88" i="7"/>
  <c r="J91" i="7"/>
  <c r="V91" i="1" s="1"/>
  <c r="AL88" i="7"/>
  <c r="BA98" i="7"/>
  <c r="AM88" i="7"/>
  <c r="BC53" i="7"/>
  <c r="BA106" i="7"/>
  <c r="BA99" i="7"/>
  <c r="BC40" i="7"/>
  <c r="BC106" i="7"/>
  <c r="BA44" i="7"/>
  <c r="BC97" i="7"/>
  <c r="BC43" i="7"/>
  <c r="BC54" i="7"/>
  <c r="BA108" i="7"/>
  <c r="BA69" i="7"/>
  <c r="J48" i="7"/>
  <c r="V48" i="1" s="1"/>
  <c r="BC64" i="7"/>
  <c r="BC92" i="7"/>
  <c r="J57" i="7"/>
  <c r="V57" i="1" s="1"/>
  <c r="J90" i="7"/>
  <c r="V90" i="1" s="1"/>
  <c r="J68" i="7"/>
  <c r="V68" i="1" s="1"/>
  <c r="AM48" i="7"/>
  <c r="BA100" i="7"/>
  <c r="BC105" i="7"/>
  <c r="BC107" i="7"/>
  <c r="J76" i="7"/>
  <c r="V76" i="1" s="1"/>
  <c r="J59" i="7"/>
  <c r="V59" i="1" s="1"/>
  <c r="J102" i="7"/>
  <c r="V102" i="1" s="1"/>
  <c r="BC78" i="7"/>
  <c r="BA41" i="7"/>
  <c r="AU23" i="4"/>
  <c r="AT8" i="6"/>
  <c r="BA61" i="7"/>
  <c r="AN68" i="7"/>
  <c r="AL68" i="7"/>
  <c r="AO61" i="7"/>
  <c r="AM61" i="7"/>
  <c r="AL61" i="7"/>
  <c r="AN87" i="7"/>
  <c r="BA77" i="7"/>
  <c r="BC76" i="7"/>
  <c r="BC85" i="7"/>
  <c r="BA71" i="7"/>
  <c r="BA59" i="7"/>
  <c r="AL65" i="7"/>
  <c r="AN66" i="7"/>
  <c r="AN105" i="7"/>
  <c r="AO105" i="7"/>
  <c r="AL105" i="7"/>
  <c r="AO53" i="7"/>
  <c r="AM53" i="7"/>
  <c r="AL53" i="7"/>
  <c r="BC47" i="7"/>
  <c r="AM38" i="7"/>
  <c r="AO38" i="7"/>
  <c r="AN38" i="7"/>
  <c r="AL38" i="7"/>
  <c r="J53" i="6"/>
  <c r="M53" i="1" s="1"/>
  <c r="BC68" i="7"/>
  <c r="J56" i="7"/>
  <c r="V56" i="1" s="1"/>
  <c r="AY28" i="7"/>
  <c r="BC109" i="7"/>
  <c r="BC104" i="7"/>
  <c r="J107" i="7"/>
  <c r="V107" i="1" s="1"/>
  <c r="BA83" i="7"/>
  <c r="AM91" i="7"/>
  <c r="BA56" i="7"/>
  <c r="BA54" i="7"/>
  <c r="BC52" i="7"/>
  <c r="BA52" i="7"/>
  <c r="BC31" i="7"/>
  <c r="BC89" i="7"/>
  <c r="AO36" i="7"/>
  <c r="AN36" i="7"/>
  <c r="AM87" i="7"/>
  <c r="AL87" i="7"/>
  <c r="BC72" i="6"/>
  <c r="BA94" i="7"/>
  <c r="BA57" i="7"/>
  <c r="BC61" i="7"/>
  <c r="BC59" i="7"/>
  <c r="AN98" i="7"/>
  <c r="AO98" i="7"/>
  <c r="AM98" i="7"/>
  <c r="AL98" i="7"/>
  <c r="AO86" i="7"/>
  <c r="AL86" i="7"/>
  <c r="J54" i="7"/>
  <c r="V54" i="1" s="1"/>
  <c r="AY30" i="7"/>
  <c r="BA91" i="7"/>
  <c r="BA74" i="7"/>
  <c r="BC63" i="7"/>
  <c r="BC60" i="7"/>
  <c r="AN69" i="7"/>
  <c r="AM69" i="7"/>
  <c r="AL69" i="7"/>
  <c r="AN46" i="7"/>
  <c r="AO46" i="7"/>
  <c r="AL46" i="7"/>
  <c r="AM46" i="7"/>
  <c r="BC101" i="7"/>
  <c r="BC86" i="7"/>
  <c r="BA75" i="7"/>
  <c r="BC74" i="7"/>
  <c r="BA65" i="7"/>
  <c r="BA50" i="7"/>
  <c r="J70" i="7"/>
  <c r="V70" i="1" s="1"/>
  <c r="BA38" i="7"/>
  <c r="BA53" i="7"/>
  <c r="AY27" i="7"/>
  <c r="AM106" i="7"/>
  <c r="AO106" i="7"/>
  <c r="AL106" i="7"/>
  <c r="AO48" i="7"/>
  <c r="AL48" i="7"/>
  <c r="AW27" i="7"/>
  <c r="AN17" i="7"/>
  <c r="AL17" i="7"/>
  <c r="D17" i="7" s="1"/>
  <c r="AC17" i="7" s="1"/>
  <c r="AO108" i="7"/>
  <c r="AN108" i="7"/>
  <c r="AM108" i="7"/>
  <c r="AL108" i="7"/>
  <c r="J32" i="7"/>
  <c r="V32" i="1" s="1"/>
  <c r="J31" i="7"/>
  <c r="V31" i="1" s="1"/>
  <c r="BA109" i="7"/>
  <c r="AO107" i="7"/>
  <c r="AM107" i="7"/>
  <c r="AL107" i="7"/>
  <c r="AN107" i="7"/>
  <c r="AM93" i="7"/>
  <c r="AL93" i="7"/>
  <c r="AO93" i="7"/>
  <c r="AN93" i="7"/>
  <c r="BA80" i="7"/>
  <c r="AM101" i="7"/>
  <c r="AO101" i="7"/>
  <c r="AL101" i="7"/>
  <c r="AN101" i="7"/>
  <c r="AL77" i="7"/>
  <c r="AO77" i="7"/>
  <c r="AN77" i="7"/>
  <c r="AM77" i="7"/>
  <c r="AM74" i="7"/>
  <c r="AN74" i="7"/>
  <c r="AL74" i="7"/>
  <c r="AO74" i="7"/>
  <c r="BA60" i="7"/>
  <c r="BA82" i="7"/>
  <c r="BC73" i="7"/>
  <c r="BA49" i="7"/>
  <c r="BC55" i="7"/>
  <c r="AO50" i="7"/>
  <c r="AN50" i="7"/>
  <c r="AM50" i="7"/>
  <c r="AL50" i="7"/>
  <c r="AU19" i="7"/>
  <c r="AW19" i="7"/>
  <c r="AI16" i="7"/>
  <c r="AV18" i="7"/>
  <c r="AZ18" i="7"/>
  <c r="J43" i="7"/>
  <c r="V43" i="1" s="1"/>
  <c r="J44" i="7"/>
  <c r="V44" i="1" s="1"/>
  <c r="BC99" i="7"/>
  <c r="AN104" i="7"/>
  <c r="AL104" i="7"/>
  <c r="AO104" i="7"/>
  <c r="AM104" i="7"/>
  <c r="J101" i="7"/>
  <c r="V101" i="1" s="1"/>
  <c r="BA70" i="7"/>
  <c r="J94" i="7"/>
  <c r="V94" i="1" s="1"/>
  <c r="BA85" i="7"/>
  <c r="BC75" i="7"/>
  <c r="BA63" i="7"/>
  <c r="AL67" i="7"/>
  <c r="AO67" i="7"/>
  <c r="AN67" i="7"/>
  <c r="AM67" i="7"/>
  <c r="BC93" i="7"/>
  <c r="AL47" i="7"/>
  <c r="AN47" i="7"/>
  <c r="AO47" i="7"/>
  <c r="AM47" i="7"/>
  <c r="J75" i="7"/>
  <c r="V75" i="1" s="1"/>
  <c r="AL39" i="7"/>
  <c r="AO39" i="7"/>
  <c r="AM39" i="7"/>
  <c r="AN39" i="7"/>
  <c r="AN35" i="7"/>
  <c r="AO35" i="7"/>
  <c r="AM35" i="7"/>
  <c r="AL35" i="7"/>
  <c r="BC38" i="7"/>
  <c r="AL52" i="7"/>
  <c r="AO52" i="7"/>
  <c r="AN52" i="7"/>
  <c r="AM52" i="7"/>
  <c r="J60" i="7"/>
  <c r="V60" i="1" s="1"/>
  <c r="BA103" i="7"/>
  <c r="BC108" i="7"/>
  <c r="J100" i="7"/>
  <c r="V100" i="1" s="1"/>
  <c r="BC77" i="7"/>
  <c r="BA102" i="7"/>
  <c r="BC102" i="7"/>
  <c r="BA78" i="7"/>
  <c r="BA97" i="7"/>
  <c r="AM85" i="7"/>
  <c r="AL85" i="7"/>
  <c r="AO85" i="7"/>
  <c r="AN85" i="7"/>
  <c r="BA76" i="7"/>
  <c r="BC82" i="7"/>
  <c r="AM73" i="7"/>
  <c r="AN73" i="7"/>
  <c r="AO73" i="7"/>
  <c r="AL73" i="7"/>
  <c r="BC58" i="7"/>
  <c r="AN55" i="7"/>
  <c r="AM55" i="7"/>
  <c r="AL55" i="7"/>
  <c r="AO55" i="7"/>
  <c r="J46" i="7"/>
  <c r="V46" i="1" s="1"/>
  <c r="J45" i="7"/>
  <c r="V45" i="1" s="1"/>
  <c r="J51" i="7"/>
  <c r="V51" i="1" s="1"/>
  <c r="AN37" i="7"/>
  <c r="AO37" i="7"/>
  <c r="AM37" i="7"/>
  <c r="AL37" i="7"/>
  <c r="AN33" i="7"/>
  <c r="AO33" i="7"/>
  <c r="AM33" i="7"/>
  <c r="AL33" i="7"/>
  <c r="BA32" i="7"/>
  <c r="AT22" i="7"/>
  <c r="AX18" i="7"/>
  <c r="AK18" i="7" s="1"/>
  <c r="AO92" i="7"/>
  <c r="AL92" i="7"/>
  <c r="AN92" i="7"/>
  <c r="AM92" i="7"/>
  <c r="J104" i="7"/>
  <c r="V104" i="1" s="1"/>
  <c r="J103" i="7"/>
  <c r="V103" i="1" s="1"/>
  <c r="BC100" i="7"/>
  <c r="BA84" i="7"/>
  <c r="J78" i="7"/>
  <c r="V78" i="1" s="1"/>
  <c r="J77" i="7"/>
  <c r="V77" i="1" s="1"/>
  <c r="BC71" i="7"/>
  <c r="BA93" i="7"/>
  <c r="AN70" i="7"/>
  <c r="AO70" i="7"/>
  <c r="AM70" i="7"/>
  <c r="AL70" i="7"/>
  <c r="BC66" i="7"/>
  <c r="J47" i="7"/>
  <c r="V47" i="1" s="1"/>
  <c r="AO58" i="7"/>
  <c r="AN58" i="7"/>
  <c r="AM58" i="7"/>
  <c r="AL58" i="7"/>
  <c r="J58" i="7"/>
  <c r="V58" i="1" s="1"/>
  <c r="J40" i="7"/>
  <c r="V40" i="1" s="1"/>
  <c r="J39" i="7"/>
  <c r="V39" i="1" s="1"/>
  <c r="AL63" i="7"/>
  <c r="AO63" i="7"/>
  <c r="AM63" i="7"/>
  <c r="AN63" i="7"/>
  <c r="BC32" i="7"/>
  <c r="AO99" i="7"/>
  <c r="AN99" i="7"/>
  <c r="AM99" i="7"/>
  <c r="AL99" i="7"/>
  <c r="J89" i="7"/>
  <c r="V89" i="1" s="1"/>
  <c r="AL84" i="7"/>
  <c r="AO84" i="7"/>
  <c r="AN84" i="7"/>
  <c r="AM84" i="7"/>
  <c r="AO75" i="7"/>
  <c r="AN75" i="7"/>
  <c r="AM75" i="7"/>
  <c r="AL75" i="7"/>
  <c r="AM81" i="7"/>
  <c r="AL81" i="7"/>
  <c r="AO81" i="7"/>
  <c r="AN81" i="7"/>
  <c r="J67" i="7"/>
  <c r="V67" i="1" s="1"/>
  <c r="J55" i="7"/>
  <c r="V55" i="1" s="1"/>
  <c r="BA67" i="7"/>
  <c r="BC51" i="7"/>
  <c r="J41" i="7"/>
  <c r="V41" i="1" s="1"/>
  <c r="J36" i="7"/>
  <c r="V36" i="1" s="1"/>
  <c r="J35" i="7"/>
  <c r="V35" i="1" s="1"/>
  <c r="AS17" i="7"/>
  <c r="BC36" i="7"/>
  <c r="BA104" i="7"/>
  <c r="AL96" i="7"/>
  <c r="AN96" i="7"/>
  <c r="AM96" i="7"/>
  <c r="AO96" i="7"/>
  <c r="J97" i="7"/>
  <c r="V97" i="1" s="1"/>
  <c r="J86" i="7"/>
  <c r="V86" i="1" s="1"/>
  <c r="J85" i="7"/>
  <c r="V85" i="1" s="1"/>
  <c r="AM72" i="7"/>
  <c r="AO72" i="7"/>
  <c r="AN72" i="7"/>
  <c r="AL72" i="7"/>
  <c r="BA62" i="7"/>
  <c r="J73" i="7"/>
  <c r="V73" i="1" s="1"/>
  <c r="J38" i="7"/>
  <c r="V38" i="1" s="1"/>
  <c r="J37" i="7"/>
  <c r="V37" i="1" s="1"/>
  <c r="J34" i="7"/>
  <c r="V34" i="1" s="1"/>
  <c r="J33" i="7"/>
  <c r="V33" i="1" s="1"/>
  <c r="AL89" i="7"/>
  <c r="AM89" i="7"/>
  <c r="AN89" i="7"/>
  <c r="AO89" i="7"/>
  <c r="BC34" i="7"/>
  <c r="AM100" i="7"/>
  <c r="AL100" i="7"/>
  <c r="AN100" i="7"/>
  <c r="AO100" i="7"/>
  <c r="AO80" i="7"/>
  <c r="AL80" i="7"/>
  <c r="AN80" i="7"/>
  <c r="AM80" i="7"/>
  <c r="J82" i="7"/>
  <c r="V82" i="1" s="1"/>
  <c r="AM49" i="7"/>
  <c r="AO49" i="7"/>
  <c r="AL49" i="7"/>
  <c r="AN49" i="7"/>
  <c r="AL60" i="7"/>
  <c r="AO60" i="7"/>
  <c r="AN60" i="7"/>
  <c r="AM60" i="7"/>
  <c r="AO51" i="7"/>
  <c r="AM51" i="7"/>
  <c r="AL51" i="7"/>
  <c r="AN51" i="7"/>
  <c r="AT7" i="7"/>
  <c r="BA34" i="7"/>
  <c r="AN31" i="7"/>
  <c r="AM31" i="7"/>
  <c r="AL31" i="7"/>
  <c r="AO31" i="7"/>
  <c r="AV22" i="6"/>
  <c r="AI22" i="6" s="1"/>
  <c r="BC81" i="6"/>
  <c r="BA95" i="6"/>
  <c r="AL85" i="6"/>
  <c r="AL71" i="6"/>
  <c r="AN85" i="6"/>
  <c r="AO85" i="6"/>
  <c r="AL69" i="6"/>
  <c r="AM52" i="4"/>
  <c r="AX19" i="6"/>
  <c r="AN79" i="6"/>
  <c r="AO46" i="6"/>
  <c r="BA45" i="6"/>
  <c r="BA38" i="6"/>
  <c r="AL99" i="4"/>
  <c r="BC67" i="6"/>
  <c r="AO87" i="6"/>
  <c r="AO69" i="4"/>
  <c r="AN109" i="4"/>
  <c r="AL107" i="4"/>
  <c r="AO88" i="4"/>
  <c r="AL108" i="6"/>
  <c r="AL71" i="4"/>
  <c r="AL53" i="6"/>
  <c r="AM47" i="4"/>
  <c r="AO100" i="4"/>
  <c r="AL47" i="4"/>
  <c r="AM79" i="4"/>
  <c r="AM59" i="4"/>
  <c r="AN100" i="4"/>
  <c r="AN54" i="4"/>
  <c r="AM107" i="4"/>
  <c r="AN59" i="4"/>
  <c r="AN58" i="4"/>
  <c r="AO50" i="4"/>
  <c r="AL88" i="4"/>
  <c r="AM53" i="6"/>
  <c r="AN62" i="4"/>
  <c r="AN53" i="6"/>
  <c r="AO67" i="4"/>
  <c r="AO43" i="6"/>
  <c r="AL42" i="6"/>
  <c r="AN108" i="4"/>
  <c r="AM62" i="4"/>
  <c r="AO108" i="4"/>
  <c r="AO33" i="6"/>
  <c r="AN67" i="4"/>
  <c r="AO73" i="6"/>
  <c r="AO50" i="6"/>
  <c r="AL50" i="6"/>
  <c r="AM98" i="6"/>
  <c r="AL58" i="6"/>
  <c r="AO77" i="6"/>
  <c r="AL61" i="6"/>
  <c r="AO103" i="6"/>
  <c r="AN39" i="6"/>
  <c r="AM40" i="6"/>
  <c r="AL67" i="6"/>
  <c r="AM37" i="6"/>
  <c r="AL102" i="6"/>
  <c r="AL70" i="6"/>
  <c r="AN62" i="6"/>
  <c r="AO44" i="6"/>
  <c r="AO64" i="6"/>
  <c r="AN64" i="6"/>
  <c r="AL64" i="6"/>
  <c r="AM64" i="6"/>
  <c r="AN83" i="6"/>
  <c r="AO83" i="6"/>
  <c r="AO81" i="6"/>
  <c r="AL36" i="6"/>
  <c r="AM50" i="6"/>
  <c r="AN50" i="6"/>
  <c r="AO101" i="6"/>
  <c r="AO54" i="6"/>
  <c r="AN35" i="6"/>
  <c r="AO78" i="6"/>
  <c r="AN88" i="6"/>
  <c r="AL89" i="6"/>
  <c r="AM71" i="6"/>
  <c r="AM75" i="6"/>
  <c r="AL109" i="6"/>
  <c r="AN95" i="6"/>
  <c r="AM86" i="6"/>
  <c r="AM65" i="6"/>
  <c r="AL68" i="6"/>
  <c r="AN92" i="6"/>
  <c r="AN94" i="6"/>
  <c r="AM49" i="6"/>
  <c r="AL100" i="6"/>
  <c r="BC89" i="6"/>
  <c r="BA48" i="6"/>
  <c r="BA39" i="6"/>
  <c r="J77" i="6"/>
  <c r="M77" i="1" s="1"/>
  <c r="BC78" i="6"/>
  <c r="AO90" i="4"/>
  <c r="BA82" i="6"/>
  <c r="BA91" i="6"/>
  <c r="BC48" i="6"/>
  <c r="BA62" i="6"/>
  <c r="J94" i="6"/>
  <c r="M94" i="1" s="1"/>
  <c r="J41" i="6"/>
  <c r="M41" i="1" s="1"/>
  <c r="J69" i="6"/>
  <c r="M69" i="1" s="1"/>
  <c r="BA97" i="6"/>
  <c r="BA89" i="6"/>
  <c r="BA108" i="6"/>
  <c r="J88" i="6"/>
  <c r="M88" i="1" s="1"/>
  <c r="BA37" i="6"/>
  <c r="J55" i="6"/>
  <c r="M55" i="1" s="1"/>
  <c r="BC92" i="6"/>
  <c r="AN92" i="4"/>
  <c r="AM99" i="4"/>
  <c r="AN107" i="4"/>
  <c r="AN99" i="4"/>
  <c r="J62" i="6"/>
  <c r="M62" i="1" s="1"/>
  <c r="BA88" i="6"/>
  <c r="BA56" i="6"/>
  <c r="BA52" i="6"/>
  <c r="BA83" i="6"/>
  <c r="BA99" i="6"/>
  <c r="AN79" i="4"/>
  <c r="BC104" i="6"/>
  <c r="BA78" i="6"/>
  <c r="BA84" i="6"/>
  <c r="AO48" i="4"/>
  <c r="AN50" i="4"/>
  <c r="AM48" i="4"/>
  <c r="BC108" i="6"/>
  <c r="BC86" i="6"/>
  <c r="BC94" i="6"/>
  <c r="J56" i="6"/>
  <c r="M56" i="1" s="1"/>
  <c r="BC83" i="6"/>
  <c r="BC105" i="6"/>
  <c r="BC97" i="6"/>
  <c r="J93" i="6"/>
  <c r="M93" i="1" s="1"/>
  <c r="BA74" i="6"/>
  <c r="AN71" i="6"/>
  <c r="BA55" i="6"/>
  <c r="BC36" i="6"/>
  <c r="BC38" i="6"/>
  <c r="BA34" i="6"/>
  <c r="BC34" i="6"/>
  <c r="BC96" i="6"/>
  <c r="AO71" i="6"/>
  <c r="BA50" i="6"/>
  <c r="BC59" i="6"/>
  <c r="BA40" i="6"/>
  <c r="BC73" i="6"/>
  <c r="BA76" i="6"/>
  <c r="BC70" i="6"/>
  <c r="BC58" i="6"/>
  <c r="BC52" i="6"/>
  <c r="BC44" i="6"/>
  <c r="BC93" i="6"/>
  <c r="BC103" i="6"/>
  <c r="BC88" i="6"/>
  <c r="BC68" i="6"/>
  <c r="BC61" i="6"/>
  <c r="BA53" i="6"/>
  <c r="BC60" i="6"/>
  <c r="BC45" i="6"/>
  <c r="BC101" i="6"/>
  <c r="BC98" i="6"/>
  <c r="BC102" i="6"/>
  <c r="AL83" i="6"/>
  <c r="BC51" i="6"/>
  <c r="BC91" i="6"/>
  <c r="BC106" i="6"/>
  <c r="BC99" i="6"/>
  <c r="BA92" i="6"/>
  <c r="BA102" i="6"/>
  <c r="AM83" i="6"/>
  <c r="BC80" i="6"/>
  <c r="BC74" i="6"/>
  <c r="BC54" i="6"/>
  <c r="BC50" i="6"/>
  <c r="J71" i="6"/>
  <c r="M71" i="1" s="1"/>
  <c r="BA109" i="6"/>
  <c r="BC100" i="6"/>
  <c r="BC85" i="6"/>
  <c r="J68" i="6"/>
  <c r="M68" i="1" s="1"/>
  <c r="BC76" i="6"/>
  <c r="BC65" i="6"/>
  <c r="BA58" i="6"/>
  <c r="BC46" i="6"/>
  <c r="BC63" i="6"/>
  <c r="AN37" i="6"/>
  <c r="BA57" i="6"/>
  <c r="BC75" i="6"/>
  <c r="BC53" i="6"/>
  <c r="BC90" i="6"/>
  <c r="BC35" i="6"/>
  <c r="AY13" i="6"/>
  <c r="BA69" i="6"/>
  <c r="BA70" i="6"/>
  <c r="J73" i="6"/>
  <c r="M73" i="1" s="1"/>
  <c r="BA87" i="6"/>
  <c r="BA72" i="6"/>
  <c r="BA79" i="6"/>
  <c r="BA65" i="6"/>
  <c r="BC69" i="6"/>
  <c r="BA77" i="6"/>
  <c r="AM63" i="6"/>
  <c r="BC62" i="6"/>
  <c r="BA59" i="6"/>
  <c r="BA51" i="6"/>
  <c r="J58" i="6"/>
  <c r="M58" i="1" s="1"/>
  <c r="AN43" i="6"/>
  <c r="BA104" i="6"/>
  <c r="BA107" i="6"/>
  <c r="BC84" i="6"/>
  <c r="AN63" i="6"/>
  <c r="AV18" i="6"/>
  <c r="BC43" i="6"/>
  <c r="BA98" i="6"/>
  <c r="J102" i="6"/>
  <c r="M102" i="1" s="1"/>
  <c r="J99" i="6"/>
  <c r="M99" i="1" s="1"/>
  <c r="BA81" i="6"/>
  <c r="BA85" i="6"/>
  <c r="BC79" i="6"/>
  <c r="BA42" i="6"/>
  <c r="AO63" i="6"/>
  <c r="BC42" i="6"/>
  <c r="BC55" i="6"/>
  <c r="BA63" i="6"/>
  <c r="AJ20" i="6"/>
  <c r="AI20" i="6"/>
  <c r="BA43" i="6"/>
  <c r="J37" i="6"/>
  <c r="M37" i="1" s="1"/>
  <c r="AT22" i="6"/>
  <c r="AZ22" i="6"/>
  <c r="AL101" i="6"/>
  <c r="AO90" i="6"/>
  <c r="AN90" i="6"/>
  <c r="AM90" i="6"/>
  <c r="AL90" i="6"/>
  <c r="AO79" i="6"/>
  <c r="J84" i="6"/>
  <c r="M84" i="1" s="1"/>
  <c r="J92" i="6"/>
  <c r="M92" i="1" s="1"/>
  <c r="J59" i="6"/>
  <c r="M59" i="1" s="1"/>
  <c r="AL51" i="6"/>
  <c r="AO51" i="6"/>
  <c r="AN51" i="6"/>
  <c r="AM51" i="6"/>
  <c r="J51" i="6"/>
  <c r="M51" i="1" s="1"/>
  <c r="BA41" i="6"/>
  <c r="J40" i="6"/>
  <c r="M40" i="1" s="1"/>
  <c r="AX20" i="6"/>
  <c r="AZ19" i="6"/>
  <c r="AV19" i="6"/>
  <c r="AZ18" i="6"/>
  <c r="AL65" i="6"/>
  <c r="BA101" i="6"/>
  <c r="BA100" i="6"/>
  <c r="BA105" i="6"/>
  <c r="AO92" i="6"/>
  <c r="AM106" i="6"/>
  <c r="AL106" i="6"/>
  <c r="AO106" i="6"/>
  <c r="AN106" i="6"/>
  <c r="BC107" i="6"/>
  <c r="AN74" i="6"/>
  <c r="AM74" i="6"/>
  <c r="AO74" i="6"/>
  <c r="AL74" i="6"/>
  <c r="BA73" i="6"/>
  <c r="BC95" i="6"/>
  <c r="J82" i="6"/>
  <c r="M82" i="1" s="1"/>
  <c r="AO66" i="6"/>
  <c r="AN66" i="6"/>
  <c r="AM66" i="6"/>
  <c r="AL66" i="6"/>
  <c r="J98" i="6"/>
  <c r="M98" i="1" s="1"/>
  <c r="BA67" i="6"/>
  <c r="BA46" i="6"/>
  <c r="AO52" i="6"/>
  <c r="AN52" i="6"/>
  <c r="AM52" i="6"/>
  <c r="AL52" i="6"/>
  <c r="BA61" i="6"/>
  <c r="AL59" i="6"/>
  <c r="AO59" i="6"/>
  <c r="AN59" i="6"/>
  <c r="AM59" i="6"/>
  <c r="BA35" i="6"/>
  <c r="BA66" i="6"/>
  <c r="J46" i="6"/>
  <c r="M46" i="1" s="1"/>
  <c r="AT28" i="6"/>
  <c r="AY22" i="6"/>
  <c r="AK22" i="6" s="1"/>
  <c r="AW21" i="6"/>
  <c r="AY20" i="6"/>
  <c r="BA94" i="6"/>
  <c r="BC109" i="6"/>
  <c r="J104" i="6"/>
  <c r="M104" i="1" s="1"/>
  <c r="AM102" i="6"/>
  <c r="BA96" i="6"/>
  <c r="BA93" i="6"/>
  <c r="J89" i="6"/>
  <c r="M89" i="1" s="1"/>
  <c r="BC87" i="6"/>
  <c r="BC82" i="6"/>
  <c r="J79" i="6"/>
  <c r="M79" i="1" s="1"/>
  <c r="J78" i="6"/>
  <c r="M78" i="1" s="1"/>
  <c r="BC77" i="6"/>
  <c r="AL73" i="6"/>
  <c r="AM69" i="6"/>
  <c r="AO60" i="6"/>
  <c r="AN60" i="6"/>
  <c r="AM60" i="6"/>
  <c r="AL60" i="6"/>
  <c r="AO57" i="6"/>
  <c r="AN57" i="6"/>
  <c r="AM57" i="6"/>
  <c r="AL57" i="6"/>
  <c r="J66" i="6"/>
  <c r="M66" i="1" s="1"/>
  <c r="J65" i="6"/>
  <c r="M65" i="1" s="1"/>
  <c r="AL46" i="6"/>
  <c r="BC47" i="6"/>
  <c r="BC40" i="6"/>
  <c r="AM56" i="6"/>
  <c r="AL56" i="6"/>
  <c r="AO56" i="6"/>
  <c r="AN56" i="6"/>
  <c r="BC57" i="6"/>
  <c r="J49" i="6"/>
  <c r="M49" i="1" s="1"/>
  <c r="AW26" i="6"/>
  <c r="J36" i="6"/>
  <c r="M36" i="1" s="1"/>
  <c r="BA103" i="6"/>
  <c r="AO96" i="6"/>
  <c r="AN96" i="6"/>
  <c r="AM96" i="6"/>
  <c r="AL96" i="6"/>
  <c r="J96" i="6"/>
  <c r="M96" i="1" s="1"/>
  <c r="BA68" i="6"/>
  <c r="BA90" i="6"/>
  <c r="AM42" i="6"/>
  <c r="BA60" i="6"/>
  <c r="BC66" i="6"/>
  <c r="BC49" i="6"/>
  <c r="BC37" i="6"/>
  <c r="AM38" i="6"/>
  <c r="AL38" i="6"/>
  <c r="AO38" i="6"/>
  <c r="AN38" i="6"/>
  <c r="J57" i="6"/>
  <c r="M57" i="1" s="1"/>
  <c r="AY21" i="6"/>
  <c r="AK21" i="6" s="1"/>
  <c r="J107" i="6"/>
  <c r="M107" i="1" s="1"/>
  <c r="J101" i="6"/>
  <c r="M101" i="1" s="1"/>
  <c r="BA75" i="6"/>
  <c r="BA80" i="6"/>
  <c r="AM70" i="6"/>
  <c r="J44" i="6"/>
  <c r="M44" i="1" s="1"/>
  <c r="BC41" i="6"/>
  <c r="J42" i="6"/>
  <c r="M42" i="1" s="1"/>
  <c r="BA36" i="6"/>
  <c r="AU13" i="6"/>
  <c r="AY17" i="6" s="1"/>
  <c r="AY26" i="6"/>
  <c r="J87" i="6"/>
  <c r="M87" i="1" s="1"/>
  <c r="BA106" i="6"/>
  <c r="BA86" i="6"/>
  <c r="AO107" i="6"/>
  <c r="AN107" i="6"/>
  <c r="AM107" i="6"/>
  <c r="AL107" i="6"/>
  <c r="AN99" i="6"/>
  <c r="AM99" i="6"/>
  <c r="AO99" i="6"/>
  <c r="AL99" i="6"/>
  <c r="J103" i="6"/>
  <c r="M103" i="1" s="1"/>
  <c r="AO82" i="6"/>
  <c r="AM82" i="6"/>
  <c r="AN82" i="6"/>
  <c r="AL82" i="6"/>
  <c r="AL81" i="6"/>
  <c r="AO76" i="6"/>
  <c r="AN76" i="6"/>
  <c r="AM76" i="6"/>
  <c r="AL76" i="6"/>
  <c r="J76" i="6"/>
  <c r="M76" i="1" s="1"/>
  <c r="J70" i="6"/>
  <c r="M70" i="1" s="1"/>
  <c r="BC71" i="6"/>
  <c r="BC39" i="6"/>
  <c r="BA47" i="6"/>
  <c r="AT11" i="6"/>
  <c r="AW19" i="6"/>
  <c r="AM49" i="4"/>
  <c r="AN81" i="4"/>
  <c r="AL76" i="4"/>
  <c r="AM89" i="4"/>
  <c r="AO77" i="4"/>
  <c r="AN89" i="4"/>
  <c r="AO95" i="4"/>
  <c r="AM77" i="4"/>
  <c r="AN77" i="4"/>
  <c r="AO76" i="4"/>
  <c r="AO98" i="4"/>
  <c r="AM95" i="4"/>
  <c r="AM76" i="4"/>
  <c r="AO62" i="4"/>
  <c r="AM67" i="4"/>
  <c r="AO81" i="4"/>
  <c r="AO89" i="4"/>
  <c r="AN95" i="4"/>
  <c r="AL58" i="4"/>
  <c r="AM93" i="4"/>
  <c r="AN47" i="4"/>
  <c r="AM91" i="4"/>
  <c r="AN69" i="4"/>
  <c r="AL100" i="4"/>
  <c r="AL61" i="4"/>
  <c r="AN61" i="4"/>
  <c r="AM50" i="4"/>
  <c r="AM105" i="4"/>
  <c r="AN71" i="4"/>
  <c r="AL91" i="4"/>
  <c r="AN91" i="4"/>
  <c r="AL79" i="4"/>
  <c r="AN57" i="4"/>
  <c r="AM54" i="4"/>
  <c r="AM109" i="4"/>
  <c r="AO59" i="4"/>
  <c r="AL69" i="4"/>
  <c r="AL92" i="4"/>
  <c r="AO92" i="4"/>
  <c r="AO93" i="4"/>
  <c r="AO61" i="4"/>
  <c r="AN88" i="4"/>
  <c r="AO109" i="4"/>
  <c r="AM71" i="4"/>
  <c r="AO54" i="4"/>
  <c r="AN78" i="4"/>
  <c r="AO97" i="4"/>
  <c r="AN53" i="4"/>
  <c r="AL80" i="4"/>
  <c r="AN74" i="4"/>
  <c r="AN97" i="4"/>
  <c r="AL104" i="4"/>
  <c r="AM97" i="4"/>
  <c r="AN101" i="4"/>
  <c r="AN102" i="4"/>
  <c r="AM101" i="4"/>
  <c r="AO74" i="4"/>
  <c r="AO102" i="4"/>
  <c r="AN104" i="4"/>
  <c r="AM78" i="4"/>
  <c r="AO78" i="4"/>
  <c r="AM63" i="4"/>
  <c r="AO101" i="4"/>
  <c r="AM74" i="4"/>
  <c r="AN63" i="4"/>
  <c r="AO63" i="4"/>
  <c r="AM102" i="4"/>
  <c r="AO104" i="4"/>
  <c r="AM90" i="4"/>
  <c r="AM65" i="4"/>
  <c r="AO66" i="4"/>
  <c r="AN66" i="4"/>
  <c r="AM98" i="4"/>
  <c r="AN98" i="4"/>
  <c r="AO55" i="4"/>
  <c r="AM73" i="4"/>
  <c r="AN86" i="4"/>
  <c r="AN48" i="4"/>
  <c r="AN52" i="4"/>
  <c r="AO56" i="4"/>
  <c r="AM68" i="4"/>
  <c r="AO73" i="4"/>
  <c r="AN68" i="4"/>
  <c r="AN105" i="4"/>
  <c r="AO86" i="4"/>
  <c r="AO68" i="4"/>
  <c r="AN83" i="4"/>
  <c r="AM86" i="4"/>
  <c r="AM51" i="4"/>
  <c r="AL66" i="4"/>
  <c r="AO57" i="4"/>
  <c r="AM81" i="4"/>
  <c r="AN73" i="4"/>
  <c r="AM55" i="4"/>
  <c r="AL52" i="4"/>
  <c r="AN51" i="4"/>
  <c r="AO51" i="4"/>
  <c r="AO65" i="4"/>
  <c r="AM58" i="4"/>
  <c r="AL65" i="4"/>
  <c r="AO105" i="4"/>
  <c r="AL56" i="4"/>
  <c r="AN56" i="4"/>
  <c r="AM80" i="4"/>
  <c r="AO85" i="4"/>
  <c r="AN84" i="4"/>
  <c r="AN60" i="4"/>
  <c r="AM70" i="4"/>
  <c r="AN75" i="4"/>
  <c r="AL49" i="4"/>
  <c r="AN90" i="4"/>
  <c r="AL53" i="4"/>
  <c r="AN70" i="4"/>
  <c r="AL83" i="4"/>
  <c r="AM75" i="4"/>
  <c r="AO94" i="4"/>
  <c r="AL103" i="4"/>
  <c r="AU13" i="4"/>
  <c r="AY14" i="4" s="1"/>
  <c r="AN85" i="4"/>
  <c r="AM106" i="4"/>
  <c r="AN106" i="4"/>
  <c r="AN94" i="4"/>
  <c r="AM83" i="4"/>
  <c r="AM94" i="4"/>
  <c r="AL87" i="4"/>
  <c r="AN80" i="4"/>
  <c r="AN55" i="4"/>
  <c r="AL84" i="4"/>
  <c r="AM60" i="4"/>
  <c r="AL60" i="4"/>
  <c r="AO84" i="4"/>
  <c r="AO70" i="4"/>
  <c r="AM103" i="4"/>
  <c r="AN87" i="4"/>
  <c r="AL75" i="4"/>
  <c r="AM53" i="4"/>
  <c r="AM85" i="4"/>
  <c r="AN49" i="4"/>
  <c r="AM87" i="4"/>
  <c r="AO106" i="4"/>
  <c r="AN103" i="4"/>
  <c r="AL57" i="4"/>
  <c r="AZ44" i="4"/>
  <c r="AX44" i="4"/>
  <c r="AK44" i="4" s="1"/>
  <c r="AY41" i="4"/>
  <c r="AY39" i="4"/>
  <c r="AW43" i="4"/>
  <c r="AY44" i="4"/>
  <c r="AW46" i="4"/>
  <c r="AY46" i="4"/>
  <c r="AW44" i="4"/>
  <c r="AY45" i="4"/>
  <c r="AY42" i="4"/>
  <c r="AY12" i="4"/>
  <c r="AY11" i="4"/>
  <c r="AW11" i="4"/>
  <c r="AW12" i="4"/>
  <c r="AY13" i="4"/>
  <c r="AW13" i="4"/>
  <c r="AY40" i="4"/>
  <c r="AY23" i="4"/>
  <c r="AY50" i="4"/>
  <c r="AW48" i="4"/>
  <c r="AW50" i="4"/>
  <c r="AY49" i="4"/>
  <c r="AW23" i="4"/>
  <c r="AY43" i="4"/>
  <c r="AW42" i="4"/>
  <c r="AT20" i="4"/>
  <c r="AW40" i="4"/>
  <c r="AK43" i="4"/>
  <c r="AT44" i="4"/>
  <c r="AV48" i="4" s="1"/>
  <c r="AY47" i="4"/>
  <c r="AW38" i="4"/>
  <c r="AW51" i="4"/>
  <c r="AY52" i="4"/>
  <c r="AW47" i="4"/>
  <c r="AW41" i="4"/>
  <c r="AI41" i="4" s="1"/>
  <c r="AW39" i="4"/>
  <c r="AJ39" i="4" s="1"/>
  <c r="AY51" i="4"/>
  <c r="AT16" i="4"/>
  <c r="AW49" i="4"/>
  <c r="AI36" i="4"/>
  <c r="AJ36" i="4"/>
  <c r="AT27" i="4"/>
  <c r="AT30" i="4"/>
  <c r="AI43" i="4"/>
  <c r="AJ43" i="4"/>
  <c r="AI39" i="4"/>
  <c r="AJ44" i="4"/>
  <c r="AI44" i="4"/>
  <c r="AI37" i="4"/>
  <c r="AJ37" i="4"/>
  <c r="BE10" i="4"/>
  <c r="T7" i="4"/>
  <c r="AW30" i="6" l="1"/>
  <c r="AY29" i="6"/>
  <c r="AW27" i="6"/>
  <c r="AW29" i="6"/>
  <c r="AY27" i="6"/>
  <c r="AW28" i="6"/>
  <c r="AY30" i="6"/>
  <c r="AR8" i="7"/>
  <c r="C8" i="7" s="1"/>
  <c r="AY31" i="9"/>
  <c r="AW29" i="9"/>
  <c r="AI29" i="9" s="1"/>
  <c r="AY27" i="9"/>
  <c r="AY28" i="9"/>
  <c r="AY32" i="7"/>
  <c r="AW31" i="7"/>
  <c r="AW30" i="7"/>
  <c r="AY32" i="6"/>
  <c r="AW31" i="6"/>
  <c r="BG30" i="16"/>
  <c r="AY28" i="6"/>
  <c r="AW31" i="9"/>
  <c r="AY32" i="9"/>
  <c r="AY30" i="9"/>
  <c r="T30" i="16"/>
  <c r="H30" i="16"/>
  <c r="BA30" i="16"/>
  <c r="AR8" i="9"/>
  <c r="C8" i="9" s="1"/>
  <c r="AW21" i="8"/>
  <c r="AV19" i="7"/>
  <c r="AI19" i="7" s="1"/>
  <c r="C8" i="6"/>
  <c r="AY23" i="8"/>
  <c r="AS25" i="10"/>
  <c r="AH25" i="10" s="1"/>
  <c r="AW25" i="8"/>
  <c r="DL108" i="16"/>
  <c r="DM102" i="16"/>
  <c r="DM103" i="16"/>
  <c r="DL102" i="16"/>
  <c r="DL103" i="16"/>
  <c r="DK103" i="16"/>
  <c r="DK102" i="16"/>
  <c r="AJ22" i="6"/>
  <c r="DM108" i="16"/>
  <c r="DM107" i="16"/>
  <c r="DK108" i="16"/>
  <c r="DK107" i="16"/>
  <c r="AX19" i="7"/>
  <c r="AK19" i="7" s="1"/>
  <c r="AZ21" i="7"/>
  <c r="AX20" i="7"/>
  <c r="AV21" i="7"/>
  <c r="AZ22" i="7"/>
  <c r="AX21" i="7"/>
  <c r="AV22" i="7"/>
  <c r="AZ20" i="7"/>
  <c r="AV20" i="7"/>
  <c r="AX22" i="7"/>
  <c r="AJ16" i="11"/>
  <c r="AW25" i="9"/>
  <c r="AW23" i="9"/>
  <c r="AW23" i="8"/>
  <c r="AW22" i="8"/>
  <c r="AY24" i="8"/>
  <c r="AY26" i="8"/>
  <c r="AY21" i="8"/>
  <c r="AW24" i="8"/>
  <c r="AK18" i="13"/>
  <c r="AR25" i="11"/>
  <c r="AY25" i="8"/>
  <c r="AR8" i="13"/>
  <c r="C8" i="13" s="1"/>
  <c r="AY21" i="9"/>
  <c r="AY23" i="9"/>
  <c r="AY22" i="9"/>
  <c r="AY26" i="9"/>
  <c r="AW24" i="9"/>
  <c r="AY24" i="9"/>
  <c r="AY25" i="9"/>
  <c r="AW22" i="9"/>
  <c r="AI18" i="10"/>
  <c r="AM25" i="10"/>
  <c r="E25" i="10" s="1"/>
  <c r="AI16" i="10"/>
  <c r="AR16" i="10" s="1"/>
  <c r="AO25" i="13"/>
  <c r="AM25" i="13"/>
  <c r="E25" i="13" s="1"/>
  <c r="AS25" i="13"/>
  <c r="AT18" i="8"/>
  <c r="AT19" i="8" s="1"/>
  <c r="AZ19" i="7"/>
  <c r="AT23" i="7"/>
  <c r="AV24" i="7" s="1"/>
  <c r="AZ18" i="9"/>
  <c r="AT18" i="9"/>
  <c r="AT19" i="9" s="1"/>
  <c r="AU20" i="7"/>
  <c r="AW21" i="7" s="1"/>
  <c r="AU24" i="4"/>
  <c r="AW25" i="4" s="1"/>
  <c r="AI29" i="8"/>
  <c r="AJ29" i="8"/>
  <c r="AJ29" i="9"/>
  <c r="AR25" i="14"/>
  <c r="AS25" i="14"/>
  <c r="AR25" i="12"/>
  <c r="AS25" i="12"/>
  <c r="AW24" i="4"/>
  <c r="AI20" i="11"/>
  <c r="AJ20" i="11"/>
  <c r="AI20" i="13"/>
  <c r="AJ20" i="13"/>
  <c r="AI20" i="12"/>
  <c r="AJ20" i="12"/>
  <c r="AJ19" i="11"/>
  <c r="AI19" i="10"/>
  <c r="AJ19" i="10"/>
  <c r="AJ19" i="14"/>
  <c r="AI19" i="14"/>
  <c r="AJ19" i="12"/>
  <c r="AI19" i="12"/>
  <c r="AI19" i="13"/>
  <c r="AJ19" i="13"/>
  <c r="AK18" i="12"/>
  <c r="AI18" i="13"/>
  <c r="AJ18" i="13"/>
  <c r="AI18" i="11"/>
  <c r="AI18" i="12"/>
  <c r="AJ18" i="12"/>
  <c r="AJ18" i="14"/>
  <c r="AI18" i="14"/>
  <c r="AK17" i="13"/>
  <c r="AJ17" i="13"/>
  <c r="AI17" i="13"/>
  <c r="AJ17" i="12"/>
  <c r="AI17" i="12"/>
  <c r="AI17" i="14"/>
  <c r="AJ17" i="14"/>
  <c r="AI17" i="10"/>
  <c r="AJ17" i="10"/>
  <c r="AN17" i="11"/>
  <c r="AG17" i="11" s="1"/>
  <c r="AL17" i="11"/>
  <c r="D17" i="11" s="1"/>
  <c r="AR9" i="14"/>
  <c r="C9" i="14" s="1"/>
  <c r="AT10" i="14"/>
  <c r="AV12" i="14" s="1"/>
  <c r="AV10" i="14"/>
  <c r="AZ10" i="14"/>
  <c r="C8" i="14"/>
  <c r="AI16" i="14"/>
  <c r="AJ16" i="14"/>
  <c r="AJ16" i="9"/>
  <c r="AT8" i="13"/>
  <c r="AJ16" i="13"/>
  <c r="AI16" i="13"/>
  <c r="AT9" i="12"/>
  <c r="AV10" i="12" s="1"/>
  <c r="AJ16" i="12"/>
  <c r="AI16" i="12"/>
  <c r="AT9" i="11"/>
  <c r="AS16" i="11"/>
  <c r="AR16" i="11"/>
  <c r="C17" i="11" s="1"/>
  <c r="BO17" i="1" s="1"/>
  <c r="AR9" i="10"/>
  <c r="C9" i="10" s="1"/>
  <c r="AT8" i="10"/>
  <c r="AS16" i="10"/>
  <c r="C8" i="10"/>
  <c r="AV18" i="8"/>
  <c r="AJ18" i="8" s="1"/>
  <c r="AY20" i="7"/>
  <c r="C7" i="6"/>
  <c r="AX18" i="9"/>
  <c r="AK18" i="9" s="1"/>
  <c r="AV18" i="9"/>
  <c r="AJ17" i="9"/>
  <c r="AI17" i="9"/>
  <c r="AT9" i="9"/>
  <c r="AT22" i="9"/>
  <c r="AK17" i="9"/>
  <c r="AI16" i="9"/>
  <c r="AT9" i="8"/>
  <c r="AZ10" i="8" s="1"/>
  <c r="AT22" i="8"/>
  <c r="AI16" i="8"/>
  <c r="AJ16" i="8"/>
  <c r="AZ18" i="8"/>
  <c r="AX18" i="8"/>
  <c r="AK18" i="8" s="1"/>
  <c r="AJ17" i="8"/>
  <c r="AI17" i="8"/>
  <c r="AG17" i="7"/>
  <c r="K17" i="7" s="1"/>
  <c r="AE17" i="7" s="1"/>
  <c r="AX23" i="7"/>
  <c r="AT9" i="6"/>
  <c r="AY24" i="4"/>
  <c r="AT12" i="6"/>
  <c r="AX17" i="6" s="1"/>
  <c r="AK17" i="6" s="1"/>
  <c r="AY15" i="4"/>
  <c r="F17" i="7"/>
  <c r="AW20" i="7"/>
  <c r="AI18" i="7"/>
  <c r="AJ18" i="7"/>
  <c r="AS16" i="7"/>
  <c r="AR16" i="7"/>
  <c r="AT8" i="7"/>
  <c r="AV23" i="7"/>
  <c r="AZ23" i="7"/>
  <c r="AM46" i="6"/>
  <c r="AO69" i="6"/>
  <c r="AO39" i="6"/>
  <c r="AN46" i="6"/>
  <c r="AL39" i="6"/>
  <c r="AM39" i="6"/>
  <c r="AL54" i="6"/>
  <c r="AL44" i="6"/>
  <c r="AM81" i="6"/>
  <c r="AM44" i="6"/>
  <c r="AN81" i="6"/>
  <c r="AN49" i="6"/>
  <c r="AN44" i="6"/>
  <c r="AN69" i="6"/>
  <c r="AO49" i="6"/>
  <c r="AO102" i="6"/>
  <c r="AL33" i="6"/>
  <c r="AL77" i="6"/>
  <c r="AM33" i="6"/>
  <c r="AM77" i="6"/>
  <c r="AN33" i="6"/>
  <c r="AN77" i="6"/>
  <c r="AL92" i="6"/>
  <c r="AN102" i="6"/>
  <c r="AM92" i="6"/>
  <c r="AN65" i="6"/>
  <c r="AO65" i="6"/>
  <c r="AO98" i="6"/>
  <c r="AM109" i="6"/>
  <c r="AN109" i="6"/>
  <c r="AO109" i="6"/>
  <c r="AM43" i="6"/>
  <c r="AO95" i="6"/>
  <c r="AL87" i="6"/>
  <c r="AM87" i="6"/>
  <c r="AN70" i="6"/>
  <c r="AM79" i="6"/>
  <c r="AM101" i="6"/>
  <c r="AN87" i="6"/>
  <c r="AO70" i="6"/>
  <c r="AO94" i="6"/>
  <c r="AL79" i="6"/>
  <c r="AN101" i="6"/>
  <c r="AL43" i="6"/>
  <c r="AO37" i="6"/>
  <c r="AL37" i="6"/>
  <c r="AM68" i="6"/>
  <c r="AN58" i="6"/>
  <c r="AM36" i="6"/>
  <c r="AM54" i="6"/>
  <c r="AO86" i="6"/>
  <c r="AN98" i="6"/>
  <c r="AM58" i="6"/>
  <c r="AO108" i="6"/>
  <c r="AN67" i="6"/>
  <c r="AN36" i="6"/>
  <c r="AN54" i="6"/>
  <c r="AN86" i="6"/>
  <c r="AL98" i="6"/>
  <c r="AO40" i="6"/>
  <c r="AO36" i="6"/>
  <c r="AL35" i="6"/>
  <c r="AL86" i="6"/>
  <c r="AL75" i="6"/>
  <c r="AN108" i="6"/>
  <c r="AN40" i="6"/>
  <c r="AM35" i="6"/>
  <c r="AO58" i="6"/>
  <c r="AL40" i="6"/>
  <c r="AO35" i="6"/>
  <c r="AL49" i="6"/>
  <c r="AM108" i="6"/>
  <c r="AN61" i="6"/>
  <c r="AN42" i="6"/>
  <c r="AN68" i="6"/>
  <c r="AN78" i="6"/>
  <c r="AO42" i="6"/>
  <c r="AO68" i="6"/>
  <c r="AO62" i="6"/>
  <c r="AM73" i="6"/>
  <c r="AO67" i="6"/>
  <c r="AN73" i="6"/>
  <c r="AM67" i="6"/>
  <c r="AO100" i="6"/>
  <c r="AN100" i="6"/>
  <c r="AM100" i="6"/>
  <c r="AM89" i="6"/>
  <c r="AL62" i="6"/>
  <c r="AL94" i="6"/>
  <c r="AN103" i="6"/>
  <c r="AM103" i="6"/>
  <c r="AM61" i="6"/>
  <c r="AO61" i="6"/>
  <c r="AN89" i="6"/>
  <c r="AM94" i="6"/>
  <c r="AO89" i="6"/>
  <c r="AL95" i="6"/>
  <c r="AL103" i="6"/>
  <c r="AM95" i="6"/>
  <c r="AM62" i="6"/>
  <c r="AN91" i="6"/>
  <c r="AM91" i="6"/>
  <c r="AL91" i="6"/>
  <c r="AO91" i="6"/>
  <c r="AO48" i="6"/>
  <c r="AM48" i="6"/>
  <c r="AL48" i="6"/>
  <c r="AN48" i="6"/>
  <c r="AM45" i="6"/>
  <c r="AL45" i="6"/>
  <c r="AO45" i="6"/>
  <c r="AN45" i="6"/>
  <c r="AM104" i="6"/>
  <c r="AO104" i="6"/>
  <c r="AN104" i="6"/>
  <c r="AL104" i="6"/>
  <c r="AM34" i="6"/>
  <c r="AN34" i="6"/>
  <c r="AL34" i="6"/>
  <c r="AO34" i="6"/>
  <c r="AM41" i="6"/>
  <c r="AL41" i="6"/>
  <c r="AN41" i="6"/>
  <c r="AO41" i="6"/>
  <c r="AO97" i="6"/>
  <c r="AN97" i="6"/>
  <c r="AL97" i="6"/>
  <c r="AM97" i="6"/>
  <c r="AL88" i="6"/>
  <c r="AO88" i="6"/>
  <c r="AM88" i="6"/>
  <c r="AM78" i="6"/>
  <c r="AL78" i="6"/>
  <c r="AM72" i="6"/>
  <c r="AL72" i="6"/>
  <c r="AO72" i="6"/>
  <c r="AN72" i="6"/>
  <c r="AN75" i="6"/>
  <c r="AO75" i="6"/>
  <c r="AO105" i="6"/>
  <c r="AN105" i="6"/>
  <c r="AM105" i="6"/>
  <c r="AL105" i="6"/>
  <c r="AM84" i="6"/>
  <c r="AL84" i="6"/>
  <c r="AO84" i="6"/>
  <c r="AN84" i="6"/>
  <c r="AM93" i="6"/>
  <c r="AL93" i="6"/>
  <c r="AO93" i="6"/>
  <c r="AN93" i="6"/>
  <c r="AO47" i="6"/>
  <c r="AN47" i="6"/>
  <c r="AM47" i="6"/>
  <c r="AL47" i="6"/>
  <c r="AW18" i="6"/>
  <c r="AY19" i="6"/>
  <c r="AK19" i="6" s="1"/>
  <c r="AW16" i="6"/>
  <c r="AY16" i="6"/>
  <c r="AW17" i="6"/>
  <c r="AT29" i="6"/>
  <c r="AT23" i="6"/>
  <c r="AX24" i="6" s="1"/>
  <c r="AK24" i="6" s="1"/>
  <c r="AZ23" i="6"/>
  <c r="AY18" i="6"/>
  <c r="AW15" i="6"/>
  <c r="AW14" i="6"/>
  <c r="AY15" i="6"/>
  <c r="AY14" i="6"/>
  <c r="AJ19" i="6"/>
  <c r="AI19" i="6"/>
  <c r="AX23" i="6"/>
  <c r="AK23" i="6" s="1"/>
  <c r="AJ21" i="6"/>
  <c r="AI21" i="6"/>
  <c r="AV23" i="6"/>
  <c r="AK20" i="6"/>
  <c r="AT21" i="4"/>
  <c r="AY19" i="4"/>
  <c r="AW18" i="4"/>
  <c r="AY16" i="4"/>
  <c r="AW15" i="4"/>
  <c r="AY17" i="4"/>
  <c r="AW16" i="4"/>
  <c r="AW17" i="4"/>
  <c r="AY18" i="4"/>
  <c r="AW14" i="4"/>
  <c r="AT28" i="4"/>
  <c r="AK10" i="4"/>
  <c r="Y10" i="4"/>
  <c r="AZ48" i="4"/>
  <c r="AX49" i="4"/>
  <c r="AX47" i="4"/>
  <c r="J113" i="4"/>
  <c r="J112" i="4"/>
  <c r="AJ41" i="4"/>
  <c r="AV49" i="4"/>
  <c r="AX50" i="4"/>
  <c r="AZ49" i="4"/>
  <c r="AZ47" i="4"/>
  <c r="AZ45" i="4"/>
  <c r="AX45" i="4"/>
  <c r="AK45" i="4" s="1"/>
  <c r="AV45" i="4"/>
  <c r="AX46" i="4"/>
  <c r="AK46" i="4" s="1"/>
  <c r="AZ46" i="4"/>
  <c r="AV46" i="4"/>
  <c r="AX48" i="4"/>
  <c r="AT17" i="4"/>
  <c r="AJ40" i="4"/>
  <c r="AI40" i="4"/>
  <c r="AJ42" i="4"/>
  <c r="AI42" i="4"/>
  <c r="AI38" i="4"/>
  <c r="AJ38" i="4"/>
  <c r="AV47" i="4"/>
  <c r="AR44" i="4"/>
  <c r="AS44" i="4"/>
  <c r="AR36" i="4"/>
  <c r="AS36" i="4"/>
  <c r="AI34" i="4"/>
  <c r="AJ34" i="4"/>
  <c r="AI33" i="4"/>
  <c r="AJ33" i="4"/>
  <c r="AX36" i="4"/>
  <c r="AK36" i="4" s="1"/>
  <c r="AZ35" i="4"/>
  <c r="AV35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R9" i="7" l="1"/>
  <c r="C9" i="7" s="1"/>
  <c r="AR9" i="9"/>
  <c r="C9" i="9" s="1"/>
  <c r="AV20" i="8"/>
  <c r="AJ20" i="8" s="1"/>
  <c r="AY25" i="7"/>
  <c r="AJ19" i="7"/>
  <c r="AZ19" i="8"/>
  <c r="AY24" i="7"/>
  <c r="AK20" i="7"/>
  <c r="AW24" i="7"/>
  <c r="AI24" i="7" s="1"/>
  <c r="AY23" i="7"/>
  <c r="AK23" i="7" s="1"/>
  <c r="AY21" i="7"/>
  <c r="AK21" i="7" s="1"/>
  <c r="AW22" i="7"/>
  <c r="AJ22" i="7" s="1"/>
  <c r="AY25" i="4"/>
  <c r="AY22" i="7"/>
  <c r="AK22" i="7" s="1"/>
  <c r="AV21" i="8"/>
  <c r="AJ21" i="8" s="1"/>
  <c r="AZ20" i="8"/>
  <c r="AX20" i="8"/>
  <c r="AK20" i="8" s="1"/>
  <c r="AV22" i="8"/>
  <c r="AJ22" i="8" s="1"/>
  <c r="AX22" i="8"/>
  <c r="AK22" i="8" s="1"/>
  <c r="AD25" i="13"/>
  <c r="AZ22" i="8"/>
  <c r="AR9" i="13"/>
  <c r="C9" i="13" s="1"/>
  <c r="AX21" i="8"/>
  <c r="AK21" i="8" s="1"/>
  <c r="AD25" i="10"/>
  <c r="AX19" i="8"/>
  <c r="AK19" i="8" s="1"/>
  <c r="AZ21" i="8"/>
  <c r="L25" i="10"/>
  <c r="AF25" i="10" s="1"/>
  <c r="AV16" i="6"/>
  <c r="AI16" i="6" s="1"/>
  <c r="AR16" i="6" s="1"/>
  <c r="AZ16" i="6"/>
  <c r="AZ22" i="9"/>
  <c r="AX19" i="9"/>
  <c r="AK19" i="9" s="1"/>
  <c r="AO25" i="11"/>
  <c r="AH25" i="11" s="1"/>
  <c r="AM25" i="11"/>
  <c r="E25" i="11" s="1"/>
  <c r="AI18" i="8"/>
  <c r="AW23" i="7"/>
  <c r="AJ21" i="7"/>
  <c r="AI21" i="7"/>
  <c r="AX24" i="7"/>
  <c r="AK24" i="7" s="1"/>
  <c r="AZ24" i="7"/>
  <c r="F17" i="11"/>
  <c r="AC17" i="11"/>
  <c r="AX11" i="14"/>
  <c r="AK11" i="14" s="1"/>
  <c r="AH25" i="13"/>
  <c r="L25" i="13" s="1"/>
  <c r="AF25" i="13" s="1"/>
  <c r="AV19" i="9"/>
  <c r="AI19" i="9" s="1"/>
  <c r="AZ19" i="9"/>
  <c r="AZ20" i="9"/>
  <c r="AZ11" i="14"/>
  <c r="AV20" i="9"/>
  <c r="AJ20" i="9" s="1"/>
  <c r="AX13" i="14"/>
  <c r="AK13" i="14" s="1"/>
  <c r="AV21" i="9"/>
  <c r="AI21" i="9" s="1"/>
  <c r="AX20" i="9"/>
  <c r="AK20" i="9" s="1"/>
  <c r="AZ14" i="14"/>
  <c r="AZ21" i="9"/>
  <c r="AX14" i="14"/>
  <c r="AK14" i="14" s="1"/>
  <c r="AX15" i="14"/>
  <c r="AK15" i="14" s="1"/>
  <c r="AV22" i="9"/>
  <c r="AI22" i="9" s="1"/>
  <c r="AX22" i="9"/>
  <c r="AK22" i="9" s="1"/>
  <c r="AX21" i="9"/>
  <c r="AK21" i="9" s="1"/>
  <c r="AT18" i="4"/>
  <c r="AT19" i="4" s="1"/>
  <c r="AZ12" i="14"/>
  <c r="AU25" i="4"/>
  <c r="AW26" i="4" s="1"/>
  <c r="AZ23" i="9"/>
  <c r="AT23" i="9"/>
  <c r="AV26" i="9" s="1"/>
  <c r="AI26" i="9" s="1"/>
  <c r="AT24" i="7"/>
  <c r="AY26" i="7"/>
  <c r="AW25" i="7"/>
  <c r="AV19" i="8"/>
  <c r="AT23" i="8"/>
  <c r="AX24" i="8" s="1"/>
  <c r="AK24" i="8" s="1"/>
  <c r="AO25" i="14"/>
  <c r="AH25" i="14" s="1"/>
  <c r="AM25" i="14"/>
  <c r="E25" i="14" s="1"/>
  <c r="AM25" i="12"/>
  <c r="E25" i="12" s="1"/>
  <c r="AO25" i="12"/>
  <c r="AH25" i="12" s="1"/>
  <c r="AS17" i="14"/>
  <c r="AR17" i="14"/>
  <c r="AS17" i="12"/>
  <c r="AR17" i="12"/>
  <c r="K17" i="11"/>
  <c r="AR17" i="13"/>
  <c r="AS17" i="13"/>
  <c r="AR17" i="10"/>
  <c r="AS17" i="10"/>
  <c r="J17" i="10" s="1"/>
  <c r="BG17" i="1" s="1"/>
  <c r="AJ10" i="14"/>
  <c r="AI10" i="14"/>
  <c r="AX16" i="14"/>
  <c r="AK16" i="14" s="1"/>
  <c r="AZ15" i="14"/>
  <c r="AV15" i="14"/>
  <c r="AV13" i="14"/>
  <c r="AV14" i="14"/>
  <c r="AS16" i="14"/>
  <c r="AR16" i="14"/>
  <c r="AI12" i="14"/>
  <c r="AJ12" i="14"/>
  <c r="AZ13" i="14"/>
  <c r="AV11" i="14"/>
  <c r="AX12" i="14"/>
  <c r="AK12" i="14" s="1"/>
  <c r="AT9" i="13"/>
  <c r="AZ10" i="13" s="1"/>
  <c r="AR16" i="13"/>
  <c r="AS16" i="13"/>
  <c r="AS16" i="12"/>
  <c r="AR16" i="12"/>
  <c r="AJ10" i="12"/>
  <c r="AI10" i="12"/>
  <c r="AT10" i="12"/>
  <c r="AZ14" i="12" s="1"/>
  <c r="AZ10" i="12"/>
  <c r="AT10" i="11"/>
  <c r="AV14" i="11" s="1"/>
  <c r="J17" i="11"/>
  <c r="BP17" i="1" s="1"/>
  <c r="AZ10" i="11"/>
  <c r="AV10" i="11"/>
  <c r="AO16" i="11"/>
  <c r="AH16" i="11" s="1"/>
  <c r="AM16" i="11"/>
  <c r="E16" i="11" s="1"/>
  <c r="AD16" i="11" s="1"/>
  <c r="AO16" i="10"/>
  <c r="AH16" i="10" s="1"/>
  <c r="AM16" i="10"/>
  <c r="E16" i="10" s="1"/>
  <c r="AD16" i="10" s="1"/>
  <c r="AT9" i="10"/>
  <c r="AV10" i="10" s="1"/>
  <c r="AX23" i="9"/>
  <c r="AK23" i="9" s="1"/>
  <c r="AZ24" i="6"/>
  <c r="AX23" i="8"/>
  <c r="AK23" i="8" s="1"/>
  <c r="AT10" i="9"/>
  <c r="AX11" i="9" s="1"/>
  <c r="AK11" i="9" s="1"/>
  <c r="AV10" i="9"/>
  <c r="AZ10" i="9"/>
  <c r="AJ18" i="9"/>
  <c r="AI18" i="9"/>
  <c r="AR16" i="9"/>
  <c r="AS16" i="9"/>
  <c r="AV23" i="9"/>
  <c r="AR17" i="9"/>
  <c r="AS17" i="9"/>
  <c r="AV10" i="8"/>
  <c r="AJ10" i="8" s="1"/>
  <c r="AS16" i="8"/>
  <c r="AR16" i="8"/>
  <c r="AR17" i="8"/>
  <c r="AS17" i="8"/>
  <c r="AI22" i="8"/>
  <c r="AZ23" i="8"/>
  <c r="AV23" i="8"/>
  <c r="AT10" i="8"/>
  <c r="AZ14" i="8" s="1"/>
  <c r="AV10" i="6"/>
  <c r="AX18" i="6"/>
  <c r="AK18" i="6" s="1"/>
  <c r="AZ17" i="6"/>
  <c r="AV17" i="6"/>
  <c r="AT10" i="6"/>
  <c r="AZ10" i="6"/>
  <c r="M17" i="7"/>
  <c r="AO16" i="7"/>
  <c r="AH16" i="7" s="1"/>
  <c r="AM16" i="7"/>
  <c r="E16" i="7" s="1"/>
  <c r="AD16" i="7" s="1"/>
  <c r="C17" i="7"/>
  <c r="U17" i="1" s="1"/>
  <c r="J17" i="7"/>
  <c r="V17" i="1" s="1"/>
  <c r="AT9" i="7"/>
  <c r="AZ10" i="7" s="1"/>
  <c r="AI20" i="7"/>
  <c r="AJ20" i="7"/>
  <c r="AJ23" i="7"/>
  <c r="AI23" i="7"/>
  <c r="AV24" i="6"/>
  <c r="AJ24" i="6" s="1"/>
  <c r="AI32" i="6"/>
  <c r="AJ32" i="6"/>
  <c r="AI31" i="6"/>
  <c r="AJ31" i="6"/>
  <c r="AV33" i="6"/>
  <c r="AZ33" i="6"/>
  <c r="AT29" i="4"/>
  <c r="AZ31" i="4" s="1"/>
  <c r="AX34" i="6"/>
  <c r="AJ30" i="6"/>
  <c r="AI30" i="6"/>
  <c r="AT24" i="6"/>
  <c r="AX35" i="6"/>
  <c r="AV34" i="6"/>
  <c r="AZ34" i="6"/>
  <c r="AI23" i="6"/>
  <c r="AJ23" i="6"/>
  <c r="AJ18" i="6"/>
  <c r="AI18" i="6"/>
  <c r="AT22" i="4"/>
  <c r="AV18" i="4"/>
  <c r="AJ46" i="4"/>
  <c r="AI46" i="4"/>
  <c r="AI45" i="4"/>
  <c r="AJ45" i="4"/>
  <c r="AZ18" i="4"/>
  <c r="AN44" i="4"/>
  <c r="AL44" i="4"/>
  <c r="AM36" i="4"/>
  <c r="AO36" i="4"/>
  <c r="AH36" i="4" s="1"/>
  <c r="AI32" i="4"/>
  <c r="AJ32" i="4"/>
  <c r="AJ35" i="4"/>
  <c r="AI35" i="4"/>
  <c r="AJ30" i="4"/>
  <c r="AG44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U47" i="2"/>
  <c r="D47" i="2" s="1"/>
  <c r="U46" i="2"/>
  <c r="U45" i="2"/>
  <c r="U40" i="2"/>
  <c r="D40" i="2" s="1"/>
  <c r="U37" i="2"/>
  <c r="U38" i="2" s="1"/>
  <c r="U39" i="2" s="1"/>
  <c r="D39" i="2" s="1"/>
  <c r="U36" i="2"/>
  <c r="D36" i="2" s="1"/>
  <c r="U33" i="2"/>
  <c r="U34" i="2" s="1"/>
  <c r="U31" i="2"/>
  <c r="D31" i="2" s="1"/>
  <c r="A1" i="2"/>
  <c r="AZ19" i="4" l="1"/>
  <c r="AV22" i="4"/>
  <c r="AI20" i="8"/>
  <c r="AJ24" i="7"/>
  <c r="AU26" i="4"/>
  <c r="AW30" i="4" s="1"/>
  <c r="AX25" i="6"/>
  <c r="AK25" i="6" s="1"/>
  <c r="AT25" i="6"/>
  <c r="AT25" i="7"/>
  <c r="AV26" i="7" s="1"/>
  <c r="AI22" i="7"/>
  <c r="AI21" i="8"/>
  <c r="AJ16" i="6"/>
  <c r="AD25" i="14"/>
  <c r="L25" i="11"/>
  <c r="AF25" i="11" s="1"/>
  <c r="AJ22" i="9"/>
  <c r="AD25" i="12"/>
  <c r="AD25" i="11"/>
  <c r="AV19" i="4"/>
  <c r="AX21" i="4"/>
  <c r="AK21" i="4" s="1"/>
  <c r="AZ22" i="4"/>
  <c r="AV21" i="4"/>
  <c r="AJ21" i="4" s="1"/>
  <c r="AX22" i="4"/>
  <c r="AK22" i="4" s="1"/>
  <c r="AJ19" i="9"/>
  <c r="AX19" i="4"/>
  <c r="AK19" i="4" s="1"/>
  <c r="AV20" i="4"/>
  <c r="AJ20" i="4" s="1"/>
  <c r="AZ21" i="4"/>
  <c r="AX20" i="4"/>
  <c r="AK20" i="4" s="1"/>
  <c r="AX23" i="4"/>
  <c r="AK23" i="4" s="1"/>
  <c r="AX27" i="8"/>
  <c r="AK27" i="8" s="1"/>
  <c r="AX28" i="8"/>
  <c r="AK28" i="8" s="1"/>
  <c r="AX26" i="8"/>
  <c r="AK26" i="8" s="1"/>
  <c r="AJ21" i="9"/>
  <c r="AZ27" i="8"/>
  <c r="AZ24" i="8"/>
  <c r="AV25" i="8"/>
  <c r="AV27" i="8"/>
  <c r="AI27" i="8" s="1"/>
  <c r="AV24" i="8"/>
  <c r="AJ24" i="8" s="1"/>
  <c r="AX25" i="8"/>
  <c r="AK25" i="8" s="1"/>
  <c r="AZ25" i="8"/>
  <c r="AI20" i="9"/>
  <c r="M17" i="11"/>
  <c r="AE17" i="11"/>
  <c r="AZ26" i="8"/>
  <c r="AZ27" i="9"/>
  <c r="AV12" i="11"/>
  <c r="AJ12" i="11" s="1"/>
  <c r="AZ24" i="9"/>
  <c r="AV27" i="9"/>
  <c r="AJ27" i="9" s="1"/>
  <c r="AV24" i="9"/>
  <c r="AJ24" i="9" s="1"/>
  <c r="AX13" i="11"/>
  <c r="AK13" i="11" s="1"/>
  <c r="AX27" i="9"/>
  <c r="AK27" i="9" s="1"/>
  <c r="AX24" i="9"/>
  <c r="AK24" i="9" s="1"/>
  <c r="AZ25" i="9"/>
  <c r="AV25" i="9"/>
  <c r="AJ25" i="9" s="1"/>
  <c r="AX25" i="9"/>
  <c r="AK25" i="9" s="1"/>
  <c r="AX28" i="9"/>
  <c r="AK28" i="9" s="1"/>
  <c r="AX26" i="9"/>
  <c r="AK26" i="9" s="1"/>
  <c r="AZ26" i="9"/>
  <c r="AZ13" i="11"/>
  <c r="AZ28" i="9"/>
  <c r="AV28" i="9"/>
  <c r="AX29" i="9"/>
  <c r="AK29" i="9" s="1"/>
  <c r="AZ20" i="4"/>
  <c r="AX29" i="8"/>
  <c r="AK29" i="8" s="1"/>
  <c r="AV28" i="8"/>
  <c r="AZ28" i="8"/>
  <c r="AV26" i="8"/>
  <c r="AX11" i="11"/>
  <c r="AK11" i="11" s="1"/>
  <c r="AI19" i="8"/>
  <c r="AJ19" i="8"/>
  <c r="AX14" i="11"/>
  <c r="AK14" i="11" s="1"/>
  <c r="AV25" i="7"/>
  <c r="AX26" i="7"/>
  <c r="AK26" i="7" s="1"/>
  <c r="AX25" i="7"/>
  <c r="AK25" i="7" s="1"/>
  <c r="AZ25" i="7"/>
  <c r="AY31" i="4"/>
  <c r="AY27" i="4"/>
  <c r="AY26" i="4"/>
  <c r="AJ26" i="9"/>
  <c r="L25" i="12"/>
  <c r="AF25" i="12" s="1"/>
  <c r="L25" i="14"/>
  <c r="AF25" i="14" s="1"/>
  <c r="AI24" i="6"/>
  <c r="AN17" i="13"/>
  <c r="AG17" i="13" s="1"/>
  <c r="C17" i="13"/>
  <c r="CG17" i="1" s="1"/>
  <c r="AL17" i="13"/>
  <c r="D17" i="13" s="1"/>
  <c r="C17" i="12"/>
  <c r="BX17" i="1" s="1"/>
  <c r="AN17" i="12"/>
  <c r="AG17" i="12" s="1"/>
  <c r="AL17" i="12"/>
  <c r="D17" i="12" s="1"/>
  <c r="C17" i="10"/>
  <c r="BF17" i="1" s="1"/>
  <c r="AL17" i="10"/>
  <c r="D17" i="10" s="1"/>
  <c r="AN17" i="10"/>
  <c r="AG17" i="10" s="1"/>
  <c r="C17" i="14"/>
  <c r="CP17" i="1" s="1"/>
  <c r="AN17" i="14"/>
  <c r="AG17" i="14" s="1"/>
  <c r="AL17" i="14"/>
  <c r="D17" i="14" s="1"/>
  <c r="J17" i="14"/>
  <c r="CQ17" i="1" s="1"/>
  <c r="AI14" i="14"/>
  <c r="AJ14" i="14"/>
  <c r="AI13" i="14"/>
  <c r="AJ13" i="14"/>
  <c r="AI15" i="14"/>
  <c r="AJ15" i="14"/>
  <c r="AR10" i="14"/>
  <c r="AS10" i="14"/>
  <c r="AJ11" i="14"/>
  <c r="AI11" i="14"/>
  <c r="AO16" i="14"/>
  <c r="AH16" i="14" s="1"/>
  <c r="AM16" i="14"/>
  <c r="E16" i="14" s="1"/>
  <c r="AD16" i="14" s="1"/>
  <c r="AZ12" i="11"/>
  <c r="J17" i="13"/>
  <c r="CH17" i="1" s="1"/>
  <c r="AT10" i="13"/>
  <c r="AV13" i="13" s="1"/>
  <c r="AO16" i="13"/>
  <c r="AH16" i="13" s="1"/>
  <c r="AM16" i="13"/>
  <c r="E16" i="13" s="1"/>
  <c r="AD16" i="13" s="1"/>
  <c r="AV10" i="13"/>
  <c r="AI10" i="8"/>
  <c r="AS10" i="8" s="1"/>
  <c r="AX15" i="12"/>
  <c r="AK15" i="12" s="1"/>
  <c r="AV14" i="12"/>
  <c r="AI14" i="12" s="1"/>
  <c r="AX14" i="12"/>
  <c r="AK14" i="12" s="1"/>
  <c r="AX11" i="12"/>
  <c r="AK11" i="12" s="1"/>
  <c r="AX16" i="12"/>
  <c r="AK16" i="12" s="1"/>
  <c r="AZ15" i="12"/>
  <c r="AV15" i="12"/>
  <c r="AX13" i="12"/>
  <c r="AK13" i="12" s="1"/>
  <c r="AZ11" i="12"/>
  <c r="AX12" i="12"/>
  <c r="AK12" i="12" s="1"/>
  <c r="AZ13" i="12"/>
  <c r="AV13" i="12"/>
  <c r="AV12" i="12"/>
  <c r="AZ12" i="12"/>
  <c r="AV11" i="12"/>
  <c r="AR10" i="12"/>
  <c r="AS10" i="12"/>
  <c r="AP10" i="12" s="1"/>
  <c r="AP11" i="12" s="1"/>
  <c r="AP12" i="12" s="1"/>
  <c r="AP13" i="12" s="1"/>
  <c r="AP14" i="12" s="1"/>
  <c r="AP15" i="12" s="1"/>
  <c r="AP16" i="12" s="1"/>
  <c r="AP17" i="12" s="1"/>
  <c r="AP18" i="12" s="1"/>
  <c r="AP19" i="12" s="1"/>
  <c r="AP20" i="12" s="1"/>
  <c r="AP21" i="12" s="1"/>
  <c r="AP22" i="12" s="1"/>
  <c r="AP23" i="12" s="1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M16" i="12"/>
  <c r="E16" i="12" s="1"/>
  <c r="AD16" i="12" s="1"/>
  <c r="AO16" i="12"/>
  <c r="AH16" i="12" s="1"/>
  <c r="J17" i="12"/>
  <c r="BY17" i="1" s="1"/>
  <c r="AV14" i="9"/>
  <c r="AJ14" i="9" s="1"/>
  <c r="AV12" i="9"/>
  <c r="AI12" i="9" s="1"/>
  <c r="AZ12" i="9"/>
  <c r="AV13" i="9"/>
  <c r="AJ13" i="9" s="1"/>
  <c r="AZ11" i="9"/>
  <c r="AI14" i="11"/>
  <c r="AJ14" i="11"/>
  <c r="AV13" i="11"/>
  <c r="AZ11" i="11"/>
  <c r="L16" i="11"/>
  <c r="AF16" i="11" s="1"/>
  <c r="AJ10" i="11"/>
  <c r="AI10" i="11"/>
  <c r="AX12" i="11"/>
  <c r="AK12" i="11" s="1"/>
  <c r="AV15" i="11"/>
  <c r="AX16" i="11"/>
  <c r="AK16" i="11" s="1"/>
  <c r="AZ15" i="11"/>
  <c r="AZ14" i="11"/>
  <c r="AV11" i="11"/>
  <c r="AX15" i="11"/>
  <c r="AK15" i="11" s="1"/>
  <c r="L16" i="10"/>
  <c r="AF16" i="10" s="1"/>
  <c r="AJ10" i="10"/>
  <c r="AI10" i="10"/>
  <c r="AT10" i="10"/>
  <c r="AX11" i="10" s="1"/>
  <c r="AK11" i="10" s="1"/>
  <c r="AZ10" i="10"/>
  <c r="AX15" i="8"/>
  <c r="AK15" i="8" s="1"/>
  <c r="AV14" i="8"/>
  <c r="AI14" i="8" s="1"/>
  <c r="J17" i="9"/>
  <c r="AN17" i="1" s="1"/>
  <c r="AO16" i="9"/>
  <c r="AH16" i="9" s="1"/>
  <c r="AM16" i="9"/>
  <c r="E16" i="9" s="1"/>
  <c r="AD16" i="9" s="1"/>
  <c r="C17" i="9"/>
  <c r="AM17" i="1" s="1"/>
  <c r="AI10" i="9"/>
  <c r="AJ10" i="9"/>
  <c r="AN17" i="9"/>
  <c r="AG17" i="9" s="1"/>
  <c r="AL17" i="9"/>
  <c r="D17" i="9" s="1"/>
  <c r="AC17" i="9" s="1"/>
  <c r="AX16" i="9"/>
  <c r="AK16" i="9" s="1"/>
  <c r="AZ15" i="9"/>
  <c r="AV15" i="9"/>
  <c r="AX14" i="9"/>
  <c r="AK14" i="9" s="1"/>
  <c r="AZ13" i="9"/>
  <c r="AX13" i="9"/>
  <c r="AK13" i="9" s="1"/>
  <c r="AV11" i="9"/>
  <c r="AJ23" i="9"/>
  <c r="AI23" i="9"/>
  <c r="AZ14" i="9"/>
  <c r="AX12" i="9"/>
  <c r="AK12" i="9" s="1"/>
  <c r="AX15" i="9"/>
  <c r="AK15" i="9" s="1"/>
  <c r="AZ11" i="8"/>
  <c r="AV13" i="8"/>
  <c r="AJ13" i="8" s="1"/>
  <c r="AV11" i="8"/>
  <c r="AJ11" i="8" s="1"/>
  <c r="AZ12" i="8"/>
  <c r="AX14" i="8"/>
  <c r="AK14" i="8" s="1"/>
  <c r="AV12" i="8"/>
  <c r="AI25" i="8"/>
  <c r="AJ25" i="8"/>
  <c r="AO16" i="8"/>
  <c r="AH16" i="8" s="1"/>
  <c r="AM16" i="8"/>
  <c r="E16" i="8" s="1"/>
  <c r="AD16" i="8" s="1"/>
  <c r="C17" i="8"/>
  <c r="AD17" i="1" s="1"/>
  <c r="AN17" i="8"/>
  <c r="AL17" i="8"/>
  <c r="D17" i="8" s="1"/>
  <c r="AC17" i="8" s="1"/>
  <c r="J17" i="8"/>
  <c r="AE17" i="1" s="1"/>
  <c r="AV15" i="8"/>
  <c r="AX16" i="8"/>
  <c r="AK16" i="8" s="1"/>
  <c r="AZ15" i="8"/>
  <c r="AX11" i="8"/>
  <c r="AK11" i="8" s="1"/>
  <c r="AX13" i="8"/>
  <c r="AK13" i="8" s="1"/>
  <c r="AX12" i="8"/>
  <c r="AK12" i="8" s="1"/>
  <c r="AZ13" i="8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R17" i="6" s="1"/>
  <c r="AJ17" i="6"/>
  <c r="AI10" i="6"/>
  <c r="AJ10" i="6"/>
  <c r="AX11" i="6"/>
  <c r="AK11" i="6" s="1"/>
  <c r="AV11" i="6"/>
  <c r="L16" i="7"/>
  <c r="AF16" i="7" s="1"/>
  <c r="AT10" i="7"/>
  <c r="AZ14" i="7" s="1"/>
  <c r="AV10" i="7"/>
  <c r="AX33" i="4"/>
  <c r="AK33" i="4" s="1"/>
  <c r="AX32" i="4"/>
  <c r="AK32" i="4" s="1"/>
  <c r="AV31" i="4"/>
  <c r="AZ33" i="4"/>
  <c r="AV32" i="4"/>
  <c r="AX34" i="4"/>
  <c r="AK34" i="4" s="1"/>
  <c r="AZ32" i="4"/>
  <c r="AS31" i="6"/>
  <c r="AI31" i="4"/>
  <c r="AJ31" i="4"/>
  <c r="AX35" i="4"/>
  <c r="AK35" i="4" s="1"/>
  <c r="AZ34" i="4"/>
  <c r="AV34" i="4"/>
  <c r="AV33" i="4"/>
  <c r="AV25" i="6"/>
  <c r="AV26" i="6"/>
  <c r="AX26" i="6"/>
  <c r="AK26" i="6" s="1"/>
  <c r="AZ26" i="6"/>
  <c r="AZ25" i="6"/>
  <c r="AT23" i="4"/>
  <c r="AX24" i="4" s="1"/>
  <c r="AK24" i="4" s="1"/>
  <c r="AZ23" i="4"/>
  <c r="AV23" i="4"/>
  <c r="AI18" i="4"/>
  <c r="AJ18" i="4"/>
  <c r="AJ22" i="4"/>
  <c r="AI22" i="4"/>
  <c r="AI19" i="4"/>
  <c r="AJ19" i="4"/>
  <c r="E36" i="4"/>
  <c r="AS8" i="4"/>
  <c r="V20" i="2"/>
  <c r="E20" i="2" s="1"/>
  <c r="D34" i="2"/>
  <c r="U35" i="2"/>
  <c r="D35" i="2" s="1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D32" i="2" s="1"/>
  <c r="U41" i="2"/>
  <c r="Y42" i="2" s="1"/>
  <c r="AT8" i="4"/>
  <c r="AW10" i="4"/>
  <c r="AF11" i="2"/>
  <c r="AF12" i="2"/>
  <c r="Z98" i="2"/>
  <c r="Z90" i="2"/>
  <c r="Z82" i="2"/>
  <c r="Z74" i="2"/>
  <c r="Z66" i="2"/>
  <c r="Z58" i="2"/>
  <c r="Z50" i="2"/>
  <c r="AA41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AA52" i="2"/>
  <c r="Y63" i="2"/>
  <c r="Y71" i="2"/>
  <c r="Y79" i="2"/>
  <c r="Y87" i="2"/>
  <c r="Y95" i="2"/>
  <c r="AA99" i="2"/>
  <c r="AA91" i="2"/>
  <c r="AA83" i="2"/>
  <c r="AA75" i="2"/>
  <c r="AA67" i="2"/>
  <c r="AA59" i="2"/>
  <c r="AA51" i="2"/>
  <c r="AA88" i="2"/>
  <c r="Y40" i="2"/>
  <c r="Y48" i="2"/>
  <c r="Y56" i="2"/>
  <c r="Y64" i="2"/>
  <c r="Y72" i="2"/>
  <c r="Y80" i="2"/>
  <c r="Y88" i="2"/>
  <c r="Y96" i="2"/>
  <c r="AA98" i="2"/>
  <c r="AA90" i="2"/>
  <c r="AA82" i="2"/>
  <c r="AA74" i="2"/>
  <c r="AA66" i="2"/>
  <c r="AA58" i="2"/>
  <c r="AA50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Y39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41" i="2"/>
  <c r="Y49" i="2"/>
  <c r="Y57" i="2"/>
  <c r="Y65" i="2"/>
  <c r="Y73" i="2"/>
  <c r="Y81" i="2"/>
  <c r="Y89" i="2"/>
  <c r="Y97" i="2"/>
  <c r="Z78" i="2"/>
  <c r="Y50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1" i="2"/>
  <c r="W59" i="2"/>
  <c r="W67" i="2"/>
  <c r="W75" i="2"/>
  <c r="W83" i="2"/>
  <c r="W91" i="2"/>
  <c r="V7" i="2"/>
  <c r="E7" i="2" s="1"/>
  <c r="W50" i="2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46" i="2"/>
  <c r="D88" i="2"/>
  <c r="D62" i="2"/>
  <c r="D86" i="2"/>
  <c r="D73" i="2"/>
  <c r="D60" i="2"/>
  <c r="D84" i="2"/>
  <c r="D72" i="2"/>
  <c r="D38" i="2"/>
  <c r="D70" i="2"/>
  <c r="D57" i="2"/>
  <c r="D94" i="2"/>
  <c r="D81" i="2"/>
  <c r="D68" i="2"/>
  <c r="D54" i="2"/>
  <c r="D33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W41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W52" i="2"/>
  <c r="D69" i="2"/>
  <c r="X49" i="2"/>
  <c r="D45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D37" i="2"/>
  <c r="X73" i="2"/>
  <c r="D5" i="2"/>
  <c r="AZ26" i="7" l="1"/>
  <c r="AY28" i="4"/>
  <c r="AW28" i="4"/>
  <c r="AW27" i="4"/>
  <c r="AW29" i="4"/>
  <c r="AY29" i="4"/>
  <c r="AT26" i="7"/>
  <c r="AT26" i="6"/>
  <c r="AY32" i="4"/>
  <c r="AW31" i="4"/>
  <c r="AY30" i="4"/>
  <c r="AI21" i="4"/>
  <c r="AI27" i="9"/>
  <c r="F17" i="10"/>
  <c r="AC17" i="10"/>
  <c r="F17" i="12"/>
  <c r="AC17" i="12"/>
  <c r="AI24" i="9"/>
  <c r="F17" i="14"/>
  <c r="AC17" i="14"/>
  <c r="F17" i="13"/>
  <c r="AC17" i="13"/>
  <c r="AI20" i="4"/>
  <c r="AI25" i="9"/>
  <c r="AJ14" i="8"/>
  <c r="AJ27" i="8"/>
  <c r="AI24" i="8"/>
  <c r="AI12" i="11"/>
  <c r="AI13" i="9"/>
  <c r="AJ14" i="12"/>
  <c r="AJ26" i="8"/>
  <c r="AI26" i="8"/>
  <c r="AI28" i="9"/>
  <c r="AJ28" i="9"/>
  <c r="AJ12" i="9"/>
  <c r="AZ11" i="13"/>
  <c r="AI26" i="7"/>
  <c r="AJ26" i="7"/>
  <c r="AV11" i="13"/>
  <c r="AI11" i="13" s="1"/>
  <c r="AI28" i="8"/>
  <c r="AJ28" i="8"/>
  <c r="AI25" i="7"/>
  <c r="AJ25" i="7"/>
  <c r="AR10" i="8"/>
  <c r="AM10" i="8" s="1"/>
  <c r="E10" i="8" s="1"/>
  <c r="AD10" i="8" s="1"/>
  <c r="AX14" i="13"/>
  <c r="AK14" i="13" s="1"/>
  <c r="AX13" i="13"/>
  <c r="AK13" i="13" s="1"/>
  <c r="K17" i="12"/>
  <c r="K17" i="13"/>
  <c r="K17" i="14"/>
  <c r="K17" i="10"/>
  <c r="L16" i="14"/>
  <c r="AF16" i="14" s="1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L16" i="13"/>
  <c r="AF16" i="13" s="1"/>
  <c r="AV15" i="13"/>
  <c r="AX16" i="13"/>
  <c r="AK16" i="13" s="1"/>
  <c r="AZ15" i="13"/>
  <c r="AV12" i="13"/>
  <c r="AX12" i="13"/>
  <c r="AK12" i="13" s="1"/>
  <c r="AX11" i="13"/>
  <c r="AK11" i="13" s="1"/>
  <c r="AZ12" i="13"/>
  <c r="AZ13" i="13"/>
  <c r="AV14" i="13"/>
  <c r="AZ14" i="13"/>
  <c r="AI10" i="13"/>
  <c r="AJ10" i="13"/>
  <c r="AX15" i="13"/>
  <c r="AK15" i="13" s="1"/>
  <c r="AI13" i="13"/>
  <c r="AJ13" i="13"/>
  <c r="AI13" i="8"/>
  <c r="AI14" i="9"/>
  <c r="L16" i="12"/>
  <c r="AF16" i="12" s="1"/>
  <c r="AJ13" i="12"/>
  <c r="AI13" i="12"/>
  <c r="AJ12" i="12"/>
  <c r="AI12" i="12"/>
  <c r="J10" i="12"/>
  <c r="BY10" i="1" s="1"/>
  <c r="AJ11" i="12"/>
  <c r="AI11" i="12"/>
  <c r="AJ15" i="12"/>
  <c r="AI15" i="12"/>
  <c r="AO10" i="12"/>
  <c r="AH10" i="12" s="1"/>
  <c r="AN10" i="12"/>
  <c r="AG10" i="12" s="1"/>
  <c r="AM10" i="12"/>
  <c r="E10" i="12" s="1"/>
  <c r="AD10" i="12" s="1"/>
  <c r="AL10" i="12"/>
  <c r="D10" i="12" s="1"/>
  <c r="AC10" i="12" s="1"/>
  <c r="C10" i="12"/>
  <c r="BX10" i="1" s="1"/>
  <c r="AZ13" i="10"/>
  <c r="AZ12" i="10"/>
  <c r="AX15" i="10"/>
  <c r="AK15" i="10" s="1"/>
  <c r="AJ15" i="11"/>
  <c r="AI15" i="11"/>
  <c r="AJ13" i="11"/>
  <c r="AI13" i="11"/>
  <c r="AI11" i="11"/>
  <c r="AJ11" i="11"/>
  <c r="AS10" i="11"/>
  <c r="AR10" i="11"/>
  <c r="AV12" i="10"/>
  <c r="AV14" i="10"/>
  <c r="AX13" i="10"/>
  <c r="AK13" i="10" s="1"/>
  <c r="AZ14" i="10"/>
  <c r="AS10" i="10"/>
  <c r="AR10" i="10"/>
  <c r="AV15" i="10"/>
  <c r="AZ15" i="10"/>
  <c r="AX16" i="10"/>
  <c r="AK16" i="10" s="1"/>
  <c r="AX14" i="10"/>
  <c r="AK14" i="10" s="1"/>
  <c r="AZ11" i="10"/>
  <c r="AV13" i="10"/>
  <c r="AV11" i="10"/>
  <c r="AX12" i="10"/>
  <c r="AK12" i="10" s="1"/>
  <c r="AI11" i="8"/>
  <c r="L16" i="9"/>
  <c r="AF16" i="9" s="1"/>
  <c r="AJ11" i="9"/>
  <c r="AI11" i="9"/>
  <c r="AR10" i="9"/>
  <c r="AS10" i="9"/>
  <c r="K17" i="9"/>
  <c r="AE17" i="9" s="1"/>
  <c r="F17" i="9"/>
  <c r="AJ15" i="9"/>
  <c r="AI15" i="9"/>
  <c r="AG17" i="8"/>
  <c r="K17" i="8" s="1"/>
  <c r="AE17" i="8" s="1"/>
  <c r="J10" i="8"/>
  <c r="AE10" i="1" s="1"/>
  <c r="F17" i="8"/>
  <c r="AJ15" i="8"/>
  <c r="AI15" i="8"/>
  <c r="L16" i="8"/>
  <c r="AF16" i="8" s="1"/>
  <c r="AJ12" i="8"/>
  <c r="AI12" i="8"/>
  <c r="AX13" i="7"/>
  <c r="AK13" i="7" s="1"/>
  <c r="AI12" i="6"/>
  <c r="AJ12" i="6"/>
  <c r="AJ11" i="6"/>
  <c r="AI11" i="6"/>
  <c r="AI15" i="6"/>
  <c r="AJ15" i="6"/>
  <c r="AJ13" i="6"/>
  <c r="AI13" i="6"/>
  <c r="AI14" i="6"/>
  <c r="AJ14" i="6"/>
  <c r="AZ12" i="7"/>
  <c r="AR10" i="6"/>
  <c r="AS10" i="6"/>
  <c r="AX15" i="7"/>
  <c r="AK15" i="7" s="1"/>
  <c r="AX16" i="7"/>
  <c r="AK16" i="7" s="1"/>
  <c r="AZ15" i="7"/>
  <c r="AV15" i="7"/>
  <c r="AV12" i="7"/>
  <c r="AX14" i="7"/>
  <c r="AK14" i="7" s="1"/>
  <c r="AX12" i="7"/>
  <c r="AK12" i="7" s="1"/>
  <c r="AZ13" i="7"/>
  <c r="AV13" i="7"/>
  <c r="AZ11" i="7"/>
  <c r="AX11" i="7"/>
  <c r="AK11" i="7" s="1"/>
  <c r="AV11" i="7"/>
  <c r="AI10" i="7"/>
  <c r="AJ10" i="7"/>
  <c r="AV14" i="7"/>
  <c r="AV24" i="4"/>
  <c r="AI24" i="4" s="1"/>
  <c r="AZ24" i="4"/>
  <c r="AO31" i="6"/>
  <c r="AM31" i="6"/>
  <c r="E31" i="6" s="1"/>
  <c r="AJ26" i="6"/>
  <c r="AI26" i="6"/>
  <c r="AJ25" i="6"/>
  <c r="AI25" i="6"/>
  <c r="AJ23" i="4"/>
  <c r="AI23" i="4"/>
  <c r="AT24" i="4"/>
  <c r="D44" i="4"/>
  <c r="L36" i="4"/>
  <c r="F36" i="4"/>
  <c r="X47" i="2"/>
  <c r="X33" i="2"/>
  <c r="Z21" i="2"/>
  <c r="Z32" i="2"/>
  <c r="D41" i="2"/>
  <c r="U42" i="2"/>
  <c r="W43" i="2" s="1"/>
  <c r="AS9" i="4"/>
  <c r="X46" i="2"/>
  <c r="W42" i="2"/>
  <c r="Z45" i="2"/>
  <c r="Z44" i="2"/>
  <c r="Y36" i="2"/>
  <c r="Z37" i="2"/>
  <c r="X27" i="2"/>
  <c r="AA40" i="2"/>
  <c r="H40" i="2" s="1"/>
  <c r="W40" i="2"/>
  <c r="AA39" i="2"/>
  <c r="G39" i="2" s="1"/>
  <c r="W39" i="2"/>
  <c r="Y38" i="2"/>
  <c r="Y37" i="2"/>
  <c r="AA38" i="2"/>
  <c r="G38" i="2" s="1"/>
  <c r="W38" i="2"/>
  <c r="W37" i="2"/>
  <c r="AA36" i="2"/>
  <c r="G36" i="2" s="1"/>
  <c r="W36" i="2"/>
  <c r="X34" i="2"/>
  <c r="Y34" i="2"/>
  <c r="AA42" i="2"/>
  <c r="G42" i="2" s="1"/>
  <c r="X36" i="2"/>
  <c r="Z43" i="2"/>
  <c r="X44" i="2"/>
  <c r="Z35" i="2"/>
  <c r="X37" i="2"/>
  <c r="Z42" i="2"/>
  <c r="R42" i="2" s="1"/>
  <c r="X35" i="2"/>
  <c r="X45" i="2"/>
  <c r="Z36" i="2"/>
  <c r="Z34" i="2"/>
  <c r="Y35" i="2"/>
  <c r="AA37" i="2"/>
  <c r="G37" i="2" s="1"/>
  <c r="V21" i="2"/>
  <c r="Z24" i="2" s="1"/>
  <c r="V37" i="2"/>
  <c r="V38" i="2" s="1"/>
  <c r="Z33" i="2"/>
  <c r="E26" i="2"/>
  <c r="V27" i="2"/>
  <c r="R98" i="2"/>
  <c r="R90" i="2"/>
  <c r="R82" i="2"/>
  <c r="R50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48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G50" i="2"/>
  <c r="H50" i="2"/>
  <c r="G51" i="2"/>
  <c r="H51" i="2"/>
  <c r="G52" i="2"/>
  <c r="H52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G41" i="2"/>
  <c r="H41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49" i="2"/>
  <c r="R77" i="2"/>
  <c r="R51" i="2"/>
  <c r="R91" i="2"/>
  <c r="R69" i="2"/>
  <c r="P56" i="2"/>
  <c r="Q56" i="2"/>
  <c r="P54" i="2"/>
  <c r="Q54" i="2"/>
  <c r="P69" i="2"/>
  <c r="Q69" i="2"/>
  <c r="Q50" i="2"/>
  <c r="P50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Q51" i="2"/>
  <c r="P51" i="2"/>
  <c r="D7" i="2"/>
  <c r="P80" i="2"/>
  <c r="Q80" i="2"/>
  <c r="P55" i="2"/>
  <c r="Q55" i="2"/>
  <c r="P70" i="2"/>
  <c r="Q70" i="2"/>
  <c r="P85" i="2"/>
  <c r="Q85" i="2"/>
  <c r="Q66" i="2"/>
  <c r="P66" i="2"/>
  <c r="P52" i="2"/>
  <c r="Q52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T27" i="6" l="1"/>
  <c r="AX32" i="6" s="1"/>
  <c r="AK32" i="6" s="1"/>
  <c r="AX27" i="6"/>
  <c r="AK27" i="6" s="1"/>
  <c r="AZ27" i="6"/>
  <c r="AV27" i="6"/>
  <c r="AT25" i="4"/>
  <c r="AT27" i="7"/>
  <c r="AX28" i="7" s="1"/>
  <c r="AK28" i="7" s="1"/>
  <c r="AX27" i="7"/>
  <c r="AK27" i="7" s="1"/>
  <c r="AV27" i="7"/>
  <c r="AZ27" i="7"/>
  <c r="M17" i="12"/>
  <c r="AE17" i="12"/>
  <c r="M17" i="10"/>
  <c r="AE17" i="10"/>
  <c r="M17" i="14"/>
  <c r="AE17" i="14"/>
  <c r="M17" i="13"/>
  <c r="AE17" i="13"/>
  <c r="A36" i="15"/>
  <c r="AJ24" i="4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I12" i="13"/>
  <c r="AJ12" i="13"/>
  <c r="AS10" i="13"/>
  <c r="AR10" i="13"/>
  <c r="AI14" i="13"/>
  <c r="AJ14" i="13"/>
  <c r="AI15" i="13"/>
  <c r="AJ15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I15" i="10"/>
  <c r="AJ15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AI13" i="10"/>
  <c r="AJ13" i="10"/>
  <c r="AI14" i="10"/>
  <c r="AJ14" i="10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M17" i="9"/>
  <c r="M17" i="8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J15" i="7"/>
  <c r="AI15" i="7"/>
  <c r="AI14" i="7"/>
  <c r="AJ14" i="7"/>
  <c r="AJ13" i="7"/>
  <c r="AI13" i="7"/>
  <c r="AR10" i="7"/>
  <c r="AS10" i="7"/>
  <c r="AI12" i="7"/>
  <c r="AJ12" i="7"/>
  <c r="AZ26" i="4"/>
  <c r="L31" i="6"/>
  <c r="AV28" i="4"/>
  <c r="AJ28" i="4" s="1"/>
  <c r="AA43" i="2"/>
  <c r="G43" i="2" s="1"/>
  <c r="AZ28" i="4"/>
  <c r="AV26" i="4"/>
  <c r="AJ26" i="4" s="1"/>
  <c r="R35" i="2"/>
  <c r="AZ29" i="4"/>
  <c r="AX30" i="4"/>
  <c r="AK30" i="4" s="1"/>
  <c r="AV29" i="4"/>
  <c r="AX28" i="4"/>
  <c r="AK28" i="4" s="1"/>
  <c r="AV27" i="4"/>
  <c r="AV25" i="4"/>
  <c r="AZ27" i="4"/>
  <c r="AX26" i="4"/>
  <c r="AK26" i="4" s="1"/>
  <c r="AX25" i="4"/>
  <c r="AK25" i="4" s="1"/>
  <c r="AZ25" i="4"/>
  <c r="AX29" i="4"/>
  <c r="AK29" i="4" s="1"/>
  <c r="F44" i="4"/>
  <c r="K44" i="4"/>
  <c r="D50" i="4"/>
  <c r="M36" i="4"/>
  <c r="Y43" i="2"/>
  <c r="R43" i="2" s="1"/>
  <c r="D42" i="2"/>
  <c r="U43" i="2"/>
  <c r="U44" i="2" s="1"/>
  <c r="G40" i="2"/>
  <c r="R37" i="2"/>
  <c r="R34" i="2"/>
  <c r="R36" i="2"/>
  <c r="H38" i="2"/>
  <c r="H36" i="2"/>
  <c r="P37" i="2"/>
  <c r="H37" i="2"/>
  <c r="P36" i="2"/>
  <c r="Q37" i="2"/>
  <c r="H39" i="2"/>
  <c r="X24" i="2"/>
  <c r="E37" i="2"/>
  <c r="Z23" i="2"/>
  <c r="H42" i="2"/>
  <c r="X25" i="2"/>
  <c r="Z22" i="2"/>
  <c r="Q36" i="2"/>
  <c r="X23" i="2"/>
  <c r="X38" i="2"/>
  <c r="Z38" i="2"/>
  <c r="R38" i="2" s="1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R41" i="2" s="1"/>
  <c r="X39" i="2"/>
  <c r="X40" i="2"/>
  <c r="X43" i="2"/>
  <c r="X42" i="2"/>
  <c r="Z40" i="2"/>
  <c r="R40" i="2" s="1"/>
  <c r="Z39" i="2"/>
  <c r="R39" i="2" s="1"/>
  <c r="X41" i="2"/>
  <c r="U30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AZ30" i="6" l="1"/>
  <c r="AX28" i="6"/>
  <c r="AK28" i="6" s="1"/>
  <c r="AV28" i="6"/>
  <c r="AI28" i="6" s="1"/>
  <c r="AZ28" i="6"/>
  <c r="AZ29" i="6"/>
  <c r="AX30" i="6"/>
  <c r="AK30" i="6" s="1"/>
  <c r="AV31" i="6"/>
  <c r="AX29" i="6"/>
  <c r="AK29" i="6" s="1"/>
  <c r="AZ31" i="6"/>
  <c r="AT28" i="7"/>
  <c r="AX33" i="7" s="1"/>
  <c r="AV28" i="7"/>
  <c r="AZ28" i="7"/>
  <c r="AX29" i="7"/>
  <c r="AK29" i="7" s="1"/>
  <c r="AZ30" i="4"/>
  <c r="AV30" i="4"/>
  <c r="AI30" i="4" s="1"/>
  <c r="AX31" i="4"/>
  <c r="AK31" i="4" s="1"/>
  <c r="AJ27" i="6"/>
  <c r="AI27" i="6"/>
  <c r="AZ32" i="6"/>
  <c r="AV32" i="6"/>
  <c r="AX33" i="6"/>
  <c r="AX31" i="6"/>
  <c r="AK31" i="6" s="1"/>
  <c r="AI27" i="7"/>
  <c r="AJ27" i="7"/>
  <c r="AX27" i="4"/>
  <c r="AK27" i="4" s="1"/>
  <c r="AV29" i="7"/>
  <c r="AV29" i="6"/>
  <c r="AV30" i="6"/>
  <c r="F10" i="8"/>
  <c r="Z10" i="8" s="1"/>
  <c r="AC10" i="8"/>
  <c r="Z10" i="14"/>
  <c r="W12" i="14"/>
  <c r="K10" i="8"/>
  <c r="Z10" i="12"/>
  <c r="W12" i="12"/>
  <c r="A44" i="15"/>
  <c r="AI28" i="4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H43" i="2"/>
  <c r="AI26" i="4"/>
  <c r="AJ27" i="4"/>
  <c r="AI27" i="4"/>
  <c r="AI29" i="4"/>
  <c r="AJ29" i="4"/>
  <c r="AI25" i="4"/>
  <c r="AJ25" i="4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M44" i="4"/>
  <c r="K50" i="4"/>
  <c r="D44" i="2"/>
  <c r="Y47" i="2"/>
  <c r="R47" i="2" s="1"/>
  <c r="W49" i="2"/>
  <c r="AA49" i="2"/>
  <c r="D43" i="2"/>
  <c r="AA47" i="2"/>
  <c r="Y44" i="2"/>
  <c r="R44" i="2" s="1"/>
  <c r="W46" i="2"/>
  <c r="AA45" i="2"/>
  <c r="Y46" i="2"/>
  <c r="R46" i="2" s="1"/>
  <c r="W45" i="2"/>
  <c r="AA44" i="2"/>
  <c r="AA48" i="2"/>
  <c r="W44" i="2"/>
  <c r="Y45" i="2"/>
  <c r="R45" i="2" s="1"/>
  <c r="W47" i="2"/>
  <c r="W48" i="2"/>
  <c r="AA46" i="2"/>
  <c r="U26" i="2"/>
  <c r="E9" i="2"/>
  <c r="X10" i="2"/>
  <c r="Q10" i="2" s="1"/>
  <c r="Z11" i="2"/>
  <c r="AC10" i="2"/>
  <c r="G10" i="2" s="1"/>
  <c r="P38" i="2"/>
  <c r="Q38" i="2"/>
  <c r="Q42" i="2"/>
  <c r="P42" i="2"/>
  <c r="Q39" i="2"/>
  <c r="P39" i="2"/>
  <c r="P43" i="2"/>
  <c r="Q43" i="2"/>
  <c r="P40" i="2"/>
  <c r="Q40" i="2"/>
  <c r="P41" i="2"/>
  <c r="Q41" i="2"/>
  <c r="W35" i="2"/>
  <c r="D30" i="2"/>
  <c r="AA35" i="2"/>
  <c r="Y33" i="2"/>
  <c r="R33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AJ28" i="6" l="1"/>
  <c r="AX31" i="7"/>
  <c r="AZ30" i="7"/>
  <c r="AV30" i="7"/>
  <c r="AV32" i="7"/>
  <c r="AZ32" i="7"/>
  <c r="AJ28" i="7"/>
  <c r="AI28" i="7"/>
  <c r="AJ29" i="7"/>
  <c r="AI29" i="7"/>
  <c r="AI29" i="6"/>
  <c r="AJ29" i="6"/>
  <c r="AZ33" i="7"/>
  <c r="AX34" i="7"/>
  <c r="AV33" i="7"/>
  <c r="AZ31" i="7"/>
  <c r="AZ29" i="7"/>
  <c r="AV31" i="7"/>
  <c r="AX32" i="7"/>
  <c r="AX30" i="7"/>
  <c r="BA11" i="8"/>
  <c r="W12" i="8"/>
  <c r="M10" i="8"/>
  <c r="BC11" i="8" s="1"/>
  <c r="AE10" i="8"/>
  <c r="B10" i="8" s="1"/>
  <c r="AC10" i="1" s="1"/>
  <c r="BU10" i="16" s="1"/>
  <c r="CE10" i="16" s="1"/>
  <c r="X12" i="14"/>
  <c r="Z10" i="11"/>
  <c r="W12" i="11"/>
  <c r="Z10" i="10"/>
  <c r="W12" i="10"/>
  <c r="Z10" i="9"/>
  <c r="W12" i="9"/>
  <c r="Z10" i="6"/>
  <c r="W12" i="6"/>
  <c r="BC11" i="12"/>
  <c r="X12" i="12"/>
  <c r="BW10" i="1"/>
  <c r="BY10" i="16" s="1"/>
  <c r="CI10" i="16" s="1"/>
  <c r="CO10" i="1"/>
  <c r="CA10" i="16" s="1"/>
  <c r="CK10" i="16" s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G49" i="2"/>
  <c r="H49" i="2"/>
  <c r="Q49" i="2"/>
  <c r="P49" i="2"/>
  <c r="G45" i="2"/>
  <c r="H45" i="2"/>
  <c r="P47" i="2"/>
  <c r="Q47" i="2"/>
  <c r="Q46" i="2"/>
  <c r="P46" i="2"/>
  <c r="P44" i="2"/>
  <c r="Q44" i="2"/>
  <c r="G47" i="2"/>
  <c r="H47" i="2"/>
  <c r="H46" i="2"/>
  <c r="G46" i="2"/>
  <c r="H48" i="2"/>
  <c r="G48" i="2"/>
  <c r="U27" i="2"/>
  <c r="D26" i="2"/>
  <c r="H44" i="2"/>
  <c r="G44" i="2"/>
  <c r="P48" i="2"/>
  <c r="Q48" i="2"/>
  <c r="P45" i="2"/>
  <c r="Q45" i="2"/>
  <c r="AS10" i="4"/>
  <c r="AR10" i="4"/>
  <c r="P10" i="2"/>
  <c r="R11" i="2"/>
  <c r="P35" i="2"/>
  <c r="Q35" i="2"/>
  <c r="AA12" i="2"/>
  <c r="G12" i="2" s="1"/>
  <c r="U12" i="2"/>
  <c r="W13" i="2" s="1"/>
  <c r="G35" i="2"/>
  <c r="H35" i="2"/>
  <c r="I10" i="2"/>
  <c r="Y12" i="2"/>
  <c r="W12" i="2"/>
  <c r="AC12" i="2"/>
  <c r="P11" i="2"/>
  <c r="D11" i="2"/>
  <c r="Q11" i="2"/>
  <c r="Z12" i="2"/>
  <c r="V12" i="2"/>
  <c r="E11" i="2"/>
  <c r="X12" i="2"/>
  <c r="AS11" i="8" l="1"/>
  <c r="AR11" i="8"/>
  <c r="AO11" i="8" s="1"/>
  <c r="AA10" i="8"/>
  <c r="R10" i="8"/>
  <c r="X12" i="8"/>
  <c r="Z10" i="13"/>
  <c r="W12" i="13"/>
  <c r="X12" i="11"/>
  <c r="BC11" i="10"/>
  <c r="X12" i="10"/>
  <c r="X12" i="9"/>
  <c r="Z10" i="7"/>
  <c r="W12" i="7"/>
  <c r="BC11" i="6"/>
  <c r="X12" i="6"/>
  <c r="AL10" i="1"/>
  <c r="BV10" i="16" s="1"/>
  <c r="CF10" i="16" s="1"/>
  <c r="S10" i="14"/>
  <c r="AO11" i="14"/>
  <c r="AH11" i="14" s="1"/>
  <c r="AM11" i="14"/>
  <c r="E11" i="14" s="1"/>
  <c r="AD11" i="14" s="1"/>
  <c r="C11" i="14"/>
  <c r="CP11" i="1" s="1"/>
  <c r="J11" i="14"/>
  <c r="CQ11" i="1" s="1"/>
  <c r="M10" i="13"/>
  <c r="BA11" i="13"/>
  <c r="S10" i="12"/>
  <c r="B10" i="11"/>
  <c r="AO11" i="12"/>
  <c r="AH11" i="12" s="1"/>
  <c r="AM11" i="12"/>
  <c r="E11" i="12" s="1"/>
  <c r="AD11" i="12" s="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S10" i="8"/>
  <c r="AA10" i="9"/>
  <c r="R10" i="9"/>
  <c r="AS11" i="9"/>
  <c r="AR11" i="9"/>
  <c r="BC11" i="9"/>
  <c r="J11" i="8"/>
  <c r="AE11" i="1" s="1"/>
  <c r="AR11" i="6"/>
  <c r="AA10" i="6"/>
  <c r="R10" i="6"/>
  <c r="AS11" i="6"/>
  <c r="J11" i="6" s="1"/>
  <c r="M11" i="1" s="1"/>
  <c r="B10" i="6"/>
  <c r="M10" i="7"/>
  <c r="BA11" i="7"/>
  <c r="U28" i="2"/>
  <c r="D10" i="1"/>
  <c r="D27" i="2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T10" i="12" l="1"/>
  <c r="CA10" i="1" s="1"/>
  <c r="N10" i="12"/>
  <c r="BZ10" i="1"/>
  <c r="N10" i="8"/>
  <c r="AF10" i="1"/>
  <c r="AH11" i="8"/>
  <c r="T10" i="8"/>
  <c r="CR10" i="1"/>
  <c r="N10" i="14"/>
  <c r="C11" i="8"/>
  <c r="AD11" i="1" s="1"/>
  <c r="AM11" i="8"/>
  <c r="E11" i="8" s="1"/>
  <c r="AD11" i="8" s="1"/>
  <c r="AH10" i="1"/>
  <c r="T10" i="14"/>
  <c r="CS10" i="1" s="1"/>
  <c r="BC11" i="13"/>
  <c r="X12" i="13"/>
  <c r="X12" i="7"/>
  <c r="BN10" i="1"/>
  <c r="BX10" i="16" s="1"/>
  <c r="CH10" i="16" s="1"/>
  <c r="BE10" i="1"/>
  <c r="BW10" i="16" s="1"/>
  <c r="CG10" i="16" s="1"/>
  <c r="L11" i="14"/>
  <c r="AF11" i="14" s="1"/>
  <c r="F11" i="14"/>
  <c r="B10" i="13"/>
  <c r="AA10" i="13"/>
  <c r="R10" i="13"/>
  <c r="AS11" i="13"/>
  <c r="AR11" i="13"/>
  <c r="L11" i="12"/>
  <c r="AF11" i="12" s="1"/>
  <c r="F11" i="12"/>
  <c r="S10" i="11"/>
  <c r="AM11" i="11"/>
  <c r="E11" i="11" s="1"/>
  <c r="AD11" i="11" s="1"/>
  <c r="AO11" i="11"/>
  <c r="AH11" i="11" s="1"/>
  <c r="C11" i="11"/>
  <c r="BO11" i="1" s="1"/>
  <c r="J11" i="11"/>
  <c r="BP11" i="1" s="1"/>
  <c r="S10" i="10"/>
  <c r="J11" i="10"/>
  <c r="BG11" i="1" s="1"/>
  <c r="AO11" i="10"/>
  <c r="AH11" i="10" s="1"/>
  <c r="AM11" i="10"/>
  <c r="E11" i="10" s="1"/>
  <c r="AD11" i="10" s="1"/>
  <c r="C11" i="10"/>
  <c r="BF11" i="1" s="1"/>
  <c r="S10" i="6"/>
  <c r="S10" i="9"/>
  <c r="AM11" i="9"/>
  <c r="E11" i="9" s="1"/>
  <c r="AD11" i="9" s="1"/>
  <c r="AO11" i="9"/>
  <c r="AH11" i="9" s="1"/>
  <c r="C11" i="9"/>
  <c r="AM11" i="1" s="1"/>
  <c r="J11" i="9"/>
  <c r="AN11" i="1" s="1"/>
  <c r="B10" i="7"/>
  <c r="K10" i="1"/>
  <c r="BS10" i="16" s="1"/>
  <c r="CC10" i="16" s="1"/>
  <c r="C11" i="6"/>
  <c r="L11" i="1" s="1"/>
  <c r="AM11" i="6"/>
  <c r="E11" i="6" s="1"/>
  <c r="AD11" i="6" s="1"/>
  <c r="AO11" i="6"/>
  <c r="AH11" i="6" s="1"/>
  <c r="R10" i="7"/>
  <c r="AA10" i="7"/>
  <c r="AR11" i="7"/>
  <c r="AS11" i="7"/>
  <c r="BC11" i="7"/>
  <c r="Y29" i="2"/>
  <c r="R29" i="2" s="1"/>
  <c r="U29" i="2"/>
  <c r="AA32" i="2" s="1"/>
  <c r="H32" i="2" s="1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P10" i="12" l="1"/>
  <c r="CC10" i="1" s="1"/>
  <c r="CB10" i="1"/>
  <c r="AB10" i="12"/>
  <c r="T10" i="11"/>
  <c r="N10" i="11"/>
  <c r="BQ10" i="1"/>
  <c r="N10" i="10"/>
  <c r="BH10" i="1"/>
  <c r="N10" i="9"/>
  <c r="AO10" i="1"/>
  <c r="P10" i="8"/>
  <c r="AI10" i="1" s="1"/>
  <c r="AB10" i="8"/>
  <c r="N10" i="6"/>
  <c r="N10" i="1"/>
  <c r="L11" i="8"/>
  <c r="AF11" i="8" s="1"/>
  <c r="F11" i="8"/>
  <c r="T10" i="9"/>
  <c r="AP10" i="1" s="1"/>
  <c r="T10" i="6"/>
  <c r="O10" i="1" s="1"/>
  <c r="T10" i="10"/>
  <c r="BI10" i="1" s="1"/>
  <c r="W13" i="14"/>
  <c r="W13" i="12"/>
  <c r="T10" i="16"/>
  <c r="AU10" i="16"/>
  <c r="CF10" i="1"/>
  <c r="BZ10" i="16" s="1"/>
  <c r="CJ10" i="16" s="1"/>
  <c r="H10" i="16" s="1"/>
  <c r="T10" i="1"/>
  <c r="BT10" i="16" s="1"/>
  <c r="CD10" i="16" s="1"/>
  <c r="AG10" i="1"/>
  <c r="M11" i="14"/>
  <c r="S10" i="13"/>
  <c r="AM11" i="13"/>
  <c r="E11" i="13" s="1"/>
  <c r="AD11" i="13" s="1"/>
  <c r="AO11" i="13"/>
  <c r="AH11" i="13" s="1"/>
  <c r="C11" i="13"/>
  <c r="CG11" i="1" s="1"/>
  <c r="J11" i="13"/>
  <c r="CH11" i="1" s="1"/>
  <c r="M11" i="12"/>
  <c r="L11" i="11"/>
  <c r="AF11" i="11" s="1"/>
  <c r="F11" i="11"/>
  <c r="L11" i="10"/>
  <c r="AF11" i="10" s="1"/>
  <c r="F11" i="10"/>
  <c r="S10" i="7"/>
  <c r="L11" i="9"/>
  <c r="AF11" i="9" s="1"/>
  <c r="F11" i="9"/>
  <c r="AA33" i="2"/>
  <c r="H33" i="2" s="1"/>
  <c r="Y30" i="2"/>
  <c r="R30" i="2" s="1"/>
  <c r="W32" i="2"/>
  <c r="Q32" i="2" s="1"/>
  <c r="W31" i="2"/>
  <c r="P31" i="2" s="1"/>
  <c r="L11" i="6"/>
  <c r="AF11" i="6" s="1"/>
  <c r="F11" i="6"/>
  <c r="AO11" i="7"/>
  <c r="AH11" i="7" s="1"/>
  <c r="AM11" i="7"/>
  <c r="E11" i="7" s="1"/>
  <c r="AD11" i="7" s="1"/>
  <c r="C11" i="7"/>
  <c r="U11" i="1" s="1"/>
  <c r="J11" i="7"/>
  <c r="V11" i="1" s="1"/>
  <c r="W33" i="2"/>
  <c r="P33" i="2" s="1"/>
  <c r="Y31" i="2"/>
  <c r="R31" i="2" s="1"/>
  <c r="AA31" i="2"/>
  <c r="H31" i="2" s="1"/>
  <c r="D29" i="2"/>
  <c r="AA34" i="2"/>
  <c r="Y32" i="2"/>
  <c r="R32" i="2" s="1"/>
  <c r="W34" i="2"/>
  <c r="G32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T10" i="13" l="1"/>
  <c r="N10" i="13"/>
  <c r="CI10" i="1"/>
  <c r="Q10" i="12"/>
  <c r="V11" i="12"/>
  <c r="AB10" i="11"/>
  <c r="P10" i="11"/>
  <c r="BT10" i="1" s="1"/>
  <c r="BS10" i="1"/>
  <c r="P10" i="10"/>
  <c r="BK10" i="1" s="1"/>
  <c r="AB10" i="10"/>
  <c r="BJ10" i="1"/>
  <c r="P10" i="9"/>
  <c r="AR10" i="1" s="1"/>
  <c r="AB10" i="9"/>
  <c r="AQ10" i="1"/>
  <c r="V11" i="8"/>
  <c r="Q10" i="8"/>
  <c r="M11" i="8"/>
  <c r="N10" i="7"/>
  <c r="W10" i="1"/>
  <c r="P10" i="6"/>
  <c r="Q10" i="1" s="1"/>
  <c r="AB10" i="6"/>
  <c r="P10" i="1"/>
  <c r="W13" i="8"/>
  <c r="T10" i="7"/>
  <c r="X10" i="1" s="1"/>
  <c r="X13" i="14"/>
  <c r="W13" i="11"/>
  <c r="W13" i="10"/>
  <c r="W13" i="9"/>
  <c r="W13" i="6"/>
  <c r="X13" i="12"/>
  <c r="AV10" i="16"/>
  <c r="U10" i="16"/>
  <c r="BG10" i="16"/>
  <c r="BA10" i="16"/>
  <c r="I10" i="16"/>
  <c r="Z10" i="16"/>
  <c r="AO10" i="16"/>
  <c r="BR10" i="1"/>
  <c r="AS12" i="14"/>
  <c r="AR12" i="14"/>
  <c r="F11" i="13"/>
  <c r="L11" i="13"/>
  <c r="AF11" i="13" s="1"/>
  <c r="AR12" i="12"/>
  <c r="AS12" i="12"/>
  <c r="M11" i="11"/>
  <c r="M11" i="10"/>
  <c r="P32" i="2"/>
  <c r="G33" i="2"/>
  <c r="BE11" i="9"/>
  <c r="AL11" i="9"/>
  <c r="D11" i="9" s="1"/>
  <c r="AC11" i="9" s="1"/>
  <c r="M11" i="9"/>
  <c r="Q31" i="2"/>
  <c r="Q33" i="2"/>
  <c r="M11" i="6"/>
  <c r="G31" i="2"/>
  <c r="L11" i="7"/>
  <c r="AF11" i="7" s="1"/>
  <c r="F11" i="7"/>
  <c r="P34" i="2"/>
  <c r="Q34" i="2"/>
  <c r="G34" i="2"/>
  <c r="H34" i="2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AB10" i="13" l="1"/>
  <c r="P10" i="13"/>
  <c r="CL10" i="1" s="1"/>
  <c r="CK10" i="1"/>
  <c r="Y11" i="12"/>
  <c r="Q10" i="11"/>
  <c r="V11" i="11"/>
  <c r="V11" i="10"/>
  <c r="Q10" i="10"/>
  <c r="X13" i="8"/>
  <c r="Z11" i="8"/>
  <c r="AS12" i="8"/>
  <c r="AG12" i="8" s="1"/>
  <c r="AR12" i="8"/>
  <c r="C12" i="8" s="1"/>
  <c r="AD12" i="1" s="1"/>
  <c r="V11" i="9"/>
  <c r="Q10" i="9"/>
  <c r="Y11" i="8"/>
  <c r="P10" i="7"/>
  <c r="Z10" i="1" s="1"/>
  <c r="AB10" i="7"/>
  <c r="Y10" i="1"/>
  <c r="Q10" i="6"/>
  <c r="V11" i="6"/>
  <c r="J10" i="16"/>
  <c r="CM10" i="16" s="1"/>
  <c r="V10" i="16"/>
  <c r="CO10" i="16" s="1"/>
  <c r="AW10" i="16"/>
  <c r="W13" i="13"/>
  <c r="X13" i="11"/>
  <c r="X13" i="10"/>
  <c r="X13" i="9"/>
  <c r="W13" i="7"/>
  <c r="X13" i="6"/>
  <c r="K10" i="16"/>
  <c r="AH12" i="12"/>
  <c r="BB10" i="16"/>
  <c r="AA10" i="16"/>
  <c r="BH10" i="16"/>
  <c r="W10" i="16"/>
  <c r="AX10" i="16"/>
  <c r="AP10" i="16"/>
  <c r="CJ10" i="1"/>
  <c r="AG12" i="14"/>
  <c r="E12" i="14"/>
  <c r="AD12" i="14" s="1"/>
  <c r="AO12" i="14"/>
  <c r="AN12" i="14"/>
  <c r="AM12" i="14"/>
  <c r="AL12" i="14"/>
  <c r="AR13" i="14"/>
  <c r="C12" i="14"/>
  <c r="CP12" i="1" s="1"/>
  <c r="AS13" i="14"/>
  <c r="J12" i="14"/>
  <c r="CQ12" i="1" s="1"/>
  <c r="M11" i="13"/>
  <c r="AS13" i="12"/>
  <c r="J12" i="12"/>
  <c r="BY12" i="1" s="1"/>
  <c r="AO12" i="12"/>
  <c r="AN12" i="12"/>
  <c r="AM12" i="12"/>
  <c r="E12" i="12" s="1"/>
  <c r="AD12" i="12" s="1"/>
  <c r="AL12" i="12"/>
  <c r="AR13" i="12"/>
  <c r="C13" i="12" s="1"/>
  <c r="BX13" i="1" s="1"/>
  <c r="C12" i="12"/>
  <c r="BX12" i="1" s="1"/>
  <c r="AS12" i="11"/>
  <c r="AR12" i="11"/>
  <c r="AS12" i="10"/>
  <c r="AR12" i="10"/>
  <c r="AS12" i="9"/>
  <c r="AR12" i="9"/>
  <c r="BA12" i="9"/>
  <c r="AS12" i="6"/>
  <c r="AR12" i="6"/>
  <c r="M11" i="7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Q10" i="13" l="1"/>
  <c r="V11" i="13"/>
  <c r="Z11" i="12"/>
  <c r="AL11" i="12"/>
  <c r="D11" i="12" s="1"/>
  <c r="BE11" i="12"/>
  <c r="BF11" i="12"/>
  <c r="AN11" i="12"/>
  <c r="AG11" i="12" s="1"/>
  <c r="AA11" i="12"/>
  <c r="Z11" i="11"/>
  <c r="Y11" i="11"/>
  <c r="Y11" i="10"/>
  <c r="Z11" i="10"/>
  <c r="AS13" i="8"/>
  <c r="J13" i="8" s="1"/>
  <c r="AE13" i="1" s="1"/>
  <c r="J12" i="8"/>
  <c r="AE12" i="1" s="1"/>
  <c r="AR13" i="8"/>
  <c r="AO12" i="8"/>
  <c r="AN12" i="8"/>
  <c r="AL12" i="8"/>
  <c r="AM12" i="8"/>
  <c r="D12" i="8"/>
  <c r="AC12" i="8" s="1"/>
  <c r="Y11" i="9"/>
  <c r="Z11" i="9"/>
  <c r="BE11" i="8"/>
  <c r="AL11" i="8"/>
  <c r="D11" i="8" s="1"/>
  <c r="BF11" i="8"/>
  <c r="AN11" i="8"/>
  <c r="AG11" i="8" s="1"/>
  <c r="AA11" i="8"/>
  <c r="V11" i="7"/>
  <c r="Q10" i="7"/>
  <c r="Y11" i="6"/>
  <c r="AC10" i="16"/>
  <c r="BC10" i="16"/>
  <c r="CR10" i="16" s="1"/>
  <c r="AQ10" i="16"/>
  <c r="CQ10" i="16" s="1"/>
  <c r="BI10" i="16"/>
  <c r="CT10" i="16" s="1"/>
  <c r="X13" i="13"/>
  <c r="X13" i="7"/>
  <c r="BJ10" i="16"/>
  <c r="AB10" i="16"/>
  <c r="CP10" i="16" s="1"/>
  <c r="AR10" i="16"/>
  <c r="BD10" i="16"/>
  <c r="J13" i="14"/>
  <c r="CQ13" i="1" s="1"/>
  <c r="AG13" i="14"/>
  <c r="E13" i="14"/>
  <c r="AD13" i="14" s="1"/>
  <c r="AS14" i="14"/>
  <c r="AO13" i="14"/>
  <c r="AN13" i="14"/>
  <c r="AM13" i="14"/>
  <c r="AL13" i="14"/>
  <c r="AR14" i="14"/>
  <c r="C13" i="14"/>
  <c r="CP13" i="1" s="1"/>
  <c r="AS12" i="13"/>
  <c r="AR12" i="13"/>
  <c r="AS14" i="12"/>
  <c r="J13" i="12"/>
  <c r="BY13" i="1" s="1"/>
  <c r="AM13" i="12"/>
  <c r="G13" i="12" s="1"/>
  <c r="AO13" i="12"/>
  <c r="AN13" i="12"/>
  <c r="AL13" i="12"/>
  <c r="D13" i="12"/>
  <c r="AC13" i="12" s="1"/>
  <c r="AR14" i="12"/>
  <c r="D12" i="11"/>
  <c r="AC12" i="11" s="1"/>
  <c r="AO12" i="11"/>
  <c r="AM12" i="11"/>
  <c r="AL12" i="11"/>
  <c r="AN12" i="11"/>
  <c r="AR13" i="11"/>
  <c r="C12" i="11"/>
  <c r="BO12" i="1" s="1"/>
  <c r="AG12" i="11"/>
  <c r="AS13" i="11"/>
  <c r="J13" i="11" s="1"/>
  <c r="BP13" i="1" s="1"/>
  <c r="J12" i="11"/>
  <c r="BP12" i="1" s="1"/>
  <c r="AH12" i="10"/>
  <c r="AO12" i="10"/>
  <c r="AN12" i="10"/>
  <c r="AM12" i="10"/>
  <c r="AL12" i="10"/>
  <c r="E12" i="10"/>
  <c r="AD12" i="10" s="1"/>
  <c r="AR13" i="10"/>
  <c r="C12" i="10"/>
  <c r="BF12" i="1" s="1"/>
  <c r="AS13" i="10"/>
  <c r="J12" i="10"/>
  <c r="BG12" i="1" s="1"/>
  <c r="AM12" i="9"/>
  <c r="E12" i="9" s="1"/>
  <c r="AD12" i="9" s="1"/>
  <c r="AN12" i="9"/>
  <c r="AL12" i="9"/>
  <c r="AO12" i="9"/>
  <c r="AR13" i="9"/>
  <c r="C12" i="9"/>
  <c r="AM12" i="1" s="1"/>
  <c r="AG12" i="9"/>
  <c r="AS13" i="9"/>
  <c r="J12" i="9"/>
  <c r="AN12" i="1" s="1"/>
  <c r="E13" i="8"/>
  <c r="AD13" i="8" s="1"/>
  <c r="AO13" i="8"/>
  <c r="AN13" i="8"/>
  <c r="AM13" i="8"/>
  <c r="AL13" i="8"/>
  <c r="AR14" i="8"/>
  <c r="AG13" i="8"/>
  <c r="AS14" i="8"/>
  <c r="C13" i="8"/>
  <c r="AD13" i="1" s="1"/>
  <c r="AL12" i="6"/>
  <c r="E12" i="6"/>
  <c r="AD12" i="6" s="1"/>
  <c r="AM12" i="6"/>
  <c r="AN12" i="6"/>
  <c r="AO12" i="6"/>
  <c r="AR13" i="6"/>
  <c r="C12" i="6"/>
  <c r="L12" i="1" s="1"/>
  <c r="AG12" i="6"/>
  <c r="AS13" i="6"/>
  <c r="J12" i="6"/>
  <c r="M12" i="1" s="1"/>
  <c r="AR12" i="7"/>
  <c r="AS12" i="7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Y11" i="13" l="1"/>
  <c r="R11" i="12"/>
  <c r="S11" i="12" s="1"/>
  <c r="T11" i="12" s="1"/>
  <c r="CA11" i="1" s="1"/>
  <c r="K11" i="12"/>
  <c r="BA12" i="12"/>
  <c r="AC11" i="12"/>
  <c r="BF11" i="11"/>
  <c r="AN11" i="11"/>
  <c r="AG11" i="11" s="1"/>
  <c r="BE11" i="11"/>
  <c r="AL11" i="11"/>
  <c r="D11" i="11" s="1"/>
  <c r="AA11" i="11"/>
  <c r="BE11" i="10"/>
  <c r="AL11" i="10"/>
  <c r="D11" i="10" s="1"/>
  <c r="BF11" i="10"/>
  <c r="R11" i="10" s="1"/>
  <c r="AN11" i="10"/>
  <c r="AG11" i="10" s="1"/>
  <c r="AA11" i="10"/>
  <c r="R11" i="8"/>
  <c r="S11" i="8" s="1"/>
  <c r="AN11" i="9"/>
  <c r="AG11" i="9" s="1"/>
  <c r="K11" i="9" s="1"/>
  <c r="BF11" i="9"/>
  <c r="AA11" i="9"/>
  <c r="K11" i="8"/>
  <c r="AC11" i="8"/>
  <c r="BA12" i="8"/>
  <c r="Z11" i="7"/>
  <c r="Y11" i="7"/>
  <c r="AA11" i="6"/>
  <c r="AN11" i="6"/>
  <c r="AG11" i="6" s="1"/>
  <c r="BF11" i="6"/>
  <c r="AL11" i="6"/>
  <c r="D11" i="6" s="1"/>
  <c r="BE11" i="6"/>
  <c r="Z11" i="6"/>
  <c r="CS10" i="16"/>
  <c r="AG14" i="14"/>
  <c r="E14" i="14"/>
  <c r="AD14" i="14" s="1"/>
  <c r="C14" i="14"/>
  <c r="CP14" i="1" s="1"/>
  <c r="AS15" i="14"/>
  <c r="AO14" i="14"/>
  <c r="AN14" i="14"/>
  <c r="AM14" i="14"/>
  <c r="AL14" i="14"/>
  <c r="AR15" i="14"/>
  <c r="F13" i="14"/>
  <c r="J14" i="14"/>
  <c r="CQ14" i="1" s="1"/>
  <c r="D12" i="13"/>
  <c r="AC12" i="13" s="1"/>
  <c r="AO12" i="13"/>
  <c r="AN12" i="13"/>
  <c r="AL12" i="13"/>
  <c r="AM12" i="13"/>
  <c r="AR13" i="13"/>
  <c r="C12" i="13"/>
  <c r="CG12" i="1" s="1"/>
  <c r="AH12" i="13"/>
  <c r="AS13" i="13"/>
  <c r="J12" i="13"/>
  <c r="CH12" i="1" s="1"/>
  <c r="AS15" i="12"/>
  <c r="AN14" i="12"/>
  <c r="AM14" i="12"/>
  <c r="AL14" i="12"/>
  <c r="AO14" i="12"/>
  <c r="E14" i="12"/>
  <c r="AD14" i="12" s="1"/>
  <c r="AR15" i="12"/>
  <c r="J14" i="12"/>
  <c r="BY14" i="1" s="1"/>
  <c r="C14" i="12"/>
  <c r="BX14" i="1" s="1"/>
  <c r="E13" i="11"/>
  <c r="AD13" i="11" s="1"/>
  <c r="F12" i="11"/>
  <c r="K12" i="11"/>
  <c r="AE12" i="11" s="1"/>
  <c r="AM13" i="11"/>
  <c r="AO13" i="11"/>
  <c r="AN13" i="11"/>
  <c r="AL13" i="11"/>
  <c r="AR14" i="11"/>
  <c r="AG13" i="11"/>
  <c r="AS14" i="11"/>
  <c r="J14" i="11" s="1"/>
  <c r="BP14" i="1" s="1"/>
  <c r="C13" i="11"/>
  <c r="BO13" i="1" s="1"/>
  <c r="AG13" i="10"/>
  <c r="AL13" i="10"/>
  <c r="AM13" i="10"/>
  <c r="AO13" i="10"/>
  <c r="AN13" i="10"/>
  <c r="E13" i="10"/>
  <c r="AD13" i="10" s="1"/>
  <c r="AR14" i="10"/>
  <c r="C13" i="10"/>
  <c r="BF13" i="1" s="1"/>
  <c r="AS14" i="10"/>
  <c r="J13" i="10"/>
  <c r="BG13" i="1" s="1"/>
  <c r="D13" i="9"/>
  <c r="AC13" i="9" s="1"/>
  <c r="C13" i="9"/>
  <c r="AM13" i="1" s="1"/>
  <c r="AG13" i="9"/>
  <c r="AS14" i="9"/>
  <c r="J13" i="9"/>
  <c r="AN13" i="1" s="1"/>
  <c r="AN13" i="9"/>
  <c r="AM13" i="9"/>
  <c r="G13" i="9" s="1"/>
  <c r="AO13" i="9"/>
  <c r="AL13" i="9"/>
  <c r="AR14" i="9"/>
  <c r="C14" i="8"/>
  <c r="AD14" i="1" s="1"/>
  <c r="F13" i="8"/>
  <c r="AG14" i="8"/>
  <c r="AS15" i="8"/>
  <c r="AM14" i="8"/>
  <c r="AL14" i="8"/>
  <c r="AN14" i="8"/>
  <c r="AO14" i="8"/>
  <c r="AR15" i="8"/>
  <c r="J14" i="8"/>
  <c r="AE14" i="1" s="1"/>
  <c r="AG12" i="7"/>
  <c r="E12" i="7"/>
  <c r="AD12" i="7" s="1"/>
  <c r="AG13" i="6"/>
  <c r="AS14" i="6"/>
  <c r="AG14" i="6" s="1"/>
  <c r="C13" i="6"/>
  <c r="L13" i="1" s="1"/>
  <c r="AO13" i="6"/>
  <c r="AM13" i="6"/>
  <c r="AR14" i="6"/>
  <c r="AL13" i="6"/>
  <c r="AN13" i="6"/>
  <c r="AS13" i="7"/>
  <c r="J12" i="7"/>
  <c r="V12" i="1" s="1"/>
  <c r="AO12" i="7"/>
  <c r="AN12" i="7"/>
  <c r="AM12" i="7"/>
  <c r="AL12" i="7"/>
  <c r="AR13" i="7"/>
  <c r="C12" i="7"/>
  <c r="U12" i="1" s="1"/>
  <c r="H19" i="2"/>
  <c r="G19" i="2"/>
  <c r="D18" i="2"/>
  <c r="U19" i="2"/>
  <c r="W19" i="2"/>
  <c r="P19" i="2" s="1"/>
  <c r="H18" i="2"/>
  <c r="G18" i="2"/>
  <c r="Y19" i="2"/>
  <c r="R19" i="2" s="1"/>
  <c r="Q18" i="2"/>
  <c r="P18" i="2"/>
  <c r="BF11" i="13" l="1"/>
  <c r="AN11" i="13"/>
  <c r="AG11" i="13" s="1"/>
  <c r="AA11" i="13"/>
  <c r="BE11" i="13"/>
  <c r="AL11" i="13"/>
  <c r="D11" i="13" s="1"/>
  <c r="Z11" i="13"/>
  <c r="BZ11" i="1"/>
  <c r="AE11" i="12"/>
  <c r="B11" i="12" s="1"/>
  <c r="BC12" i="12"/>
  <c r="R11" i="11"/>
  <c r="S11" i="11" s="1"/>
  <c r="T11" i="11" s="1"/>
  <c r="BR11" i="1" s="1"/>
  <c r="AC11" i="11"/>
  <c r="BA12" i="11"/>
  <c r="K11" i="11"/>
  <c r="BH11" i="1"/>
  <c r="S11" i="10"/>
  <c r="AC11" i="10"/>
  <c r="K11" i="10"/>
  <c r="BA12" i="10"/>
  <c r="AF11" i="1"/>
  <c r="T11" i="8"/>
  <c r="AG11" i="1" s="1"/>
  <c r="R11" i="9"/>
  <c r="S11" i="9" s="1"/>
  <c r="AE11" i="9"/>
  <c r="B11" i="9" s="1"/>
  <c r="AL11" i="1" s="1"/>
  <c r="BV11" i="16" s="1"/>
  <c r="CF11" i="16" s="1"/>
  <c r="BC12" i="9"/>
  <c r="AE11" i="8"/>
  <c r="B11" i="8" s="1"/>
  <c r="N11" i="8" s="1"/>
  <c r="BC12" i="8"/>
  <c r="BF11" i="7"/>
  <c r="AN11" i="7"/>
  <c r="AG11" i="7" s="1"/>
  <c r="AA11" i="7"/>
  <c r="BE11" i="7"/>
  <c r="AL11" i="7"/>
  <c r="D11" i="7" s="1"/>
  <c r="AC11" i="6"/>
  <c r="K11" i="6"/>
  <c r="BA12" i="6"/>
  <c r="R11" i="6"/>
  <c r="S11" i="6" s="1"/>
  <c r="T11" i="6" s="1"/>
  <c r="O11" i="1" s="1"/>
  <c r="W14" i="11"/>
  <c r="J15" i="14"/>
  <c r="CQ15" i="1" s="1"/>
  <c r="AG15" i="14"/>
  <c r="E15" i="14"/>
  <c r="AD15" i="14" s="1"/>
  <c r="C15" i="14"/>
  <c r="CP15" i="1" s="1"/>
  <c r="AO15" i="14"/>
  <c r="AN15" i="14"/>
  <c r="AM15" i="14"/>
  <c r="AL15" i="14"/>
  <c r="C16" i="14"/>
  <c r="CP16" i="1" s="1"/>
  <c r="J16" i="14"/>
  <c r="CQ16" i="1" s="1"/>
  <c r="E13" i="13"/>
  <c r="AD13" i="13" s="1"/>
  <c r="AO13" i="13"/>
  <c r="AN13" i="13"/>
  <c r="AM13" i="13"/>
  <c r="AL13" i="13"/>
  <c r="AR14" i="13"/>
  <c r="C13" i="13"/>
  <c r="CG13" i="1" s="1"/>
  <c r="AG13" i="13"/>
  <c r="AS14" i="13"/>
  <c r="J14" i="13" s="1"/>
  <c r="CH14" i="1" s="1"/>
  <c r="J13" i="13"/>
  <c r="CH13" i="1" s="1"/>
  <c r="J16" i="12"/>
  <c r="BY16" i="1" s="1"/>
  <c r="J15" i="12"/>
  <c r="BY15" i="1" s="1"/>
  <c r="AO15" i="12"/>
  <c r="AN15" i="12"/>
  <c r="AM15" i="12"/>
  <c r="AL15" i="12"/>
  <c r="C16" i="12"/>
  <c r="BX16" i="1" s="1"/>
  <c r="D15" i="12"/>
  <c r="AC15" i="12" s="1"/>
  <c r="C15" i="12"/>
  <c r="BX15" i="1" s="1"/>
  <c r="C14" i="11"/>
  <c r="BO14" i="1" s="1"/>
  <c r="D14" i="11"/>
  <c r="AC14" i="11" s="1"/>
  <c r="M12" i="11"/>
  <c r="AG14" i="11"/>
  <c r="AS15" i="11"/>
  <c r="J15" i="11" s="1"/>
  <c r="BP15" i="1" s="1"/>
  <c r="F13" i="11"/>
  <c r="AO14" i="11"/>
  <c r="AM14" i="11"/>
  <c r="AN14" i="11"/>
  <c r="AL14" i="11"/>
  <c r="AR15" i="11"/>
  <c r="AH14" i="10"/>
  <c r="J14" i="10"/>
  <c r="BG14" i="1" s="1"/>
  <c r="AS15" i="10"/>
  <c r="AO14" i="10"/>
  <c r="AN14" i="10"/>
  <c r="AM14" i="10"/>
  <c r="AL14" i="10"/>
  <c r="E14" i="10"/>
  <c r="AD14" i="10" s="1"/>
  <c r="AR15" i="10"/>
  <c r="C14" i="10"/>
  <c r="BF14" i="1" s="1"/>
  <c r="F13" i="10"/>
  <c r="E14" i="9"/>
  <c r="AD14" i="9" s="1"/>
  <c r="C14" i="9"/>
  <c r="AM14" i="1" s="1"/>
  <c r="AG14" i="9"/>
  <c r="AS15" i="9"/>
  <c r="AO14" i="9"/>
  <c r="AM14" i="9"/>
  <c r="AN14" i="9"/>
  <c r="AL14" i="9"/>
  <c r="AR15" i="9"/>
  <c r="J14" i="9"/>
  <c r="AN14" i="1" s="1"/>
  <c r="E15" i="8"/>
  <c r="AD15" i="8" s="1"/>
  <c r="AN15" i="8"/>
  <c r="AL15" i="8"/>
  <c r="AO15" i="8"/>
  <c r="C16" i="8"/>
  <c r="AD16" i="1" s="1"/>
  <c r="AM15" i="8"/>
  <c r="J16" i="8"/>
  <c r="AE16" i="1" s="1"/>
  <c r="AG15" i="8"/>
  <c r="C15" i="8"/>
  <c r="AD15" i="1" s="1"/>
  <c r="J15" i="8"/>
  <c r="AE15" i="1" s="1"/>
  <c r="AH13" i="7"/>
  <c r="D13" i="7"/>
  <c r="AC13" i="7" s="1"/>
  <c r="AR15" i="6"/>
  <c r="AM14" i="6"/>
  <c r="E14" i="6" s="1"/>
  <c r="AD14" i="6" s="1"/>
  <c r="AO14" i="6"/>
  <c r="C14" i="6"/>
  <c r="L14" i="1" s="1"/>
  <c r="AO13" i="7"/>
  <c r="AM13" i="7"/>
  <c r="AN13" i="7"/>
  <c r="AL13" i="7"/>
  <c r="AR14" i="7"/>
  <c r="AS14" i="7"/>
  <c r="C13" i="7"/>
  <c r="U13" i="1" s="1"/>
  <c r="J13" i="7"/>
  <c r="V13" i="1" s="1"/>
  <c r="U20" i="2"/>
  <c r="Q19" i="2"/>
  <c r="D19" i="2"/>
  <c r="Y20" i="2"/>
  <c r="R20" i="2" s="1"/>
  <c r="AA20" i="2"/>
  <c r="W20" i="2"/>
  <c r="G11" i="2"/>
  <c r="I11" i="2" s="1"/>
  <c r="BA12" i="13" l="1"/>
  <c r="AC11" i="13"/>
  <c r="K11" i="13"/>
  <c r="R11" i="13"/>
  <c r="S11" i="13" s="1"/>
  <c r="N11" i="12"/>
  <c r="BW11" i="1"/>
  <c r="BY11" i="16" s="1"/>
  <c r="CI11" i="16" s="1"/>
  <c r="BQ11" i="1"/>
  <c r="AE11" i="11"/>
  <c r="B11" i="11" s="1"/>
  <c r="BC12" i="11"/>
  <c r="AE11" i="10"/>
  <c r="B11" i="10" s="1"/>
  <c r="BC12" i="10"/>
  <c r="T11" i="10"/>
  <c r="BI11" i="1" s="1"/>
  <c r="N11" i="9"/>
  <c r="T11" i="9"/>
  <c r="AP11" i="1" s="1"/>
  <c r="AO11" i="1"/>
  <c r="AC11" i="1"/>
  <c r="BU11" i="16" s="1"/>
  <c r="CE11" i="16" s="1"/>
  <c r="AC11" i="7"/>
  <c r="BA12" i="7"/>
  <c r="K11" i="7"/>
  <c r="R11" i="7"/>
  <c r="S11" i="7" s="1"/>
  <c r="N11" i="1"/>
  <c r="AE11" i="6"/>
  <c r="B11" i="6" s="1"/>
  <c r="BC12" i="6"/>
  <c r="X14" i="11"/>
  <c r="W15" i="11"/>
  <c r="F15" i="14"/>
  <c r="D14" i="13"/>
  <c r="AC14" i="13" s="1"/>
  <c r="AH14" i="13"/>
  <c r="AS15" i="13"/>
  <c r="F13" i="13"/>
  <c r="AO14" i="13"/>
  <c r="AN14" i="13"/>
  <c r="AM14" i="13"/>
  <c r="AL14" i="13"/>
  <c r="AR15" i="13"/>
  <c r="C14" i="13"/>
  <c r="CG14" i="1" s="1"/>
  <c r="C15" i="11"/>
  <c r="BO15" i="1" s="1"/>
  <c r="E15" i="11"/>
  <c r="AD15" i="11" s="1"/>
  <c r="K14" i="11"/>
  <c r="AE14" i="11" s="1"/>
  <c r="F14" i="11"/>
  <c r="AN15" i="11"/>
  <c r="AM15" i="11"/>
  <c r="AL15" i="11"/>
  <c r="AO15" i="11"/>
  <c r="C16" i="11"/>
  <c r="BO16" i="1" s="1"/>
  <c r="J16" i="11"/>
  <c r="BP16" i="1" s="1"/>
  <c r="AG15" i="11"/>
  <c r="AG15" i="10"/>
  <c r="L12" i="10"/>
  <c r="AF12" i="10" s="1"/>
  <c r="AL15" i="10"/>
  <c r="AM15" i="10"/>
  <c r="AO15" i="10"/>
  <c r="AN15" i="10"/>
  <c r="E15" i="10"/>
  <c r="AD15" i="10" s="1"/>
  <c r="C16" i="10"/>
  <c r="BF16" i="1" s="1"/>
  <c r="J16" i="10"/>
  <c r="BG16" i="1" s="1"/>
  <c r="C15" i="10"/>
  <c r="BF15" i="1" s="1"/>
  <c r="J15" i="10"/>
  <c r="BG15" i="1" s="1"/>
  <c r="D15" i="9"/>
  <c r="AC15" i="9" s="1"/>
  <c r="C15" i="9"/>
  <c r="AM15" i="1" s="1"/>
  <c r="AN15" i="9"/>
  <c r="AM15" i="9"/>
  <c r="AO15" i="9"/>
  <c r="AL15" i="9"/>
  <c r="C16" i="9"/>
  <c r="AM16" i="1" s="1"/>
  <c r="J16" i="9"/>
  <c r="AN16" i="1" s="1"/>
  <c r="AG15" i="9"/>
  <c r="J15" i="9"/>
  <c r="AN15" i="1" s="1"/>
  <c r="F15" i="8"/>
  <c r="K12" i="8"/>
  <c r="AE12" i="8" s="1"/>
  <c r="F12" i="8"/>
  <c r="AG14" i="7"/>
  <c r="C14" i="7"/>
  <c r="U14" i="1" s="1"/>
  <c r="E14" i="7"/>
  <c r="AD14" i="7" s="1"/>
  <c r="AS15" i="7"/>
  <c r="J14" i="7"/>
  <c r="V14" i="1" s="1"/>
  <c r="AO14" i="7"/>
  <c r="AN14" i="7"/>
  <c r="AM14" i="7"/>
  <c r="AL14" i="7"/>
  <c r="AR15" i="7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T11" i="13" l="1"/>
  <c r="CJ11" i="1" s="1"/>
  <c r="CI11" i="1"/>
  <c r="AE11" i="13"/>
  <c r="B11" i="13" s="1"/>
  <c r="BC12" i="13"/>
  <c r="CB11" i="1"/>
  <c r="AB11" i="12"/>
  <c r="BN11" i="1"/>
  <c r="BX11" i="16" s="1"/>
  <c r="CH11" i="16" s="1"/>
  <c r="N11" i="11"/>
  <c r="BE11" i="1"/>
  <c r="BW11" i="16" s="1"/>
  <c r="CG11" i="16" s="1"/>
  <c r="N11" i="10"/>
  <c r="AQ11" i="1"/>
  <c r="AB11" i="9"/>
  <c r="O11" i="9" s="1"/>
  <c r="P11" i="9" s="1"/>
  <c r="AR11" i="1" s="1"/>
  <c r="AH11" i="1"/>
  <c r="AB11" i="8"/>
  <c r="W11" i="1"/>
  <c r="T11" i="7"/>
  <c r="X11" i="1" s="1"/>
  <c r="AE11" i="7"/>
  <c r="B11" i="7" s="1"/>
  <c r="BC12" i="7"/>
  <c r="K11" i="1"/>
  <c r="BS11" i="16" s="1"/>
  <c r="CC11" i="16" s="1"/>
  <c r="N11" i="6"/>
  <c r="W16" i="11"/>
  <c r="W15" i="8"/>
  <c r="W14" i="8"/>
  <c r="C15" i="13"/>
  <c r="CG15" i="1" s="1"/>
  <c r="E15" i="13"/>
  <c r="AD15" i="13" s="1"/>
  <c r="AG15" i="13"/>
  <c r="J16" i="13"/>
  <c r="CH16" i="1" s="1"/>
  <c r="AO15" i="13"/>
  <c r="AN15" i="13"/>
  <c r="AM15" i="13"/>
  <c r="AL15" i="13"/>
  <c r="C16" i="13"/>
  <c r="CG16" i="1" s="1"/>
  <c r="J15" i="13"/>
  <c r="CH15" i="1" s="1"/>
  <c r="F15" i="11"/>
  <c r="M14" i="11"/>
  <c r="F15" i="10"/>
  <c r="M12" i="8"/>
  <c r="AH15" i="7"/>
  <c r="D15" i="7"/>
  <c r="AC15" i="7" s="1"/>
  <c r="AO15" i="7"/>
  <c r="AM15" i="7"/>
  <c r="AN15" i="7"/>
  <c r="AL15" i="7"/>
  <c r="C16" i="7"/>
  <c r="U16" i="1" s="1"/>
  <c r="J16" i="7"/>
  <c r="V16" i="1" s="1"/>
  <c r="C15" i="7"/>
  <c r="U15" i="1" s="1"/>
  <c r="J15" i="7"/>
  <c r="V15" i="1" s="1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CF11" i="1" l="1"/>
  <c r="BZ11" i="16" s="1"/>
  <c r="CJ11" i="16" s="1"/>
  <c r="AO11" i="16" s="1"/>
  <c r="AP11" i="16" s="1"/>
  <c r="N11" i="13"/>
  <c r="O11" i="12"/>
  <c r="P11" i="12" s="1"/>
  <c r="CC11" i="1" s="1"/>
  <c r="Q11" i="12"/>
  <c r="V12" i="12"/>
  <c r="BB12" i="12" s="1"/>
  <c r="T11" i="16"/>
  <c r="U11" i="16" s="1"/>
  <c r="CO11" i="16" s="1"/>
  <c r="V11" i="16" s="1"/>
  <c r="BS11" i="1"/>
  <c r="AB11" i="11"/>
  <c r="AB11" i="10"/>
  <c r="BJ11" i="1"/>
  <c r="Q11" i="9"/>
  <c r="V12" i="9"/>
  <c r="BB12" i="9" s="1"/>
  <c r="O11" i="8"/>
  <c r="P11" i="8" s="1"/>
  <c r="AI11" i="1" s="1"/>
  <c r="Q11" i="8"/>
  <c r="V12" i="8"/>
  <c r="T11" i="1"/>
  <c r="BT11" i="16" s="1"/>
  <c r="CD11" i="16" s="1"/>
  <c r="BG11" i="16" s="1"/>
  <c r="BH11" i="16" s="1"/>
  <c r="N11" i="7"/>
  <c r="AB11" i="6"/>
  <c r="O11" i="6" s="1"/>
  <c r="P11" i="6" s="1"/>
  <c r="Q11" i="1" s="1"/>
  <c r="P11" i="1"/>
  <c r="W17" i="11"/>
  <c r="X14" i="8"/>
  <c r="Z10" i="4"/>
  <c r="W12" i="4"/>
  <c r="F15" i="13"/>
  <c r="F12" i="13"/>
  <c r="H22" i="2"/>
  <c r="D22" i="2"/>
  <c r="U23" i="2"/>
  <c r="AA24" i="2" s="1"/>
  <c r="Y23" i="2"/>
  <c r="R23" i="2" s="1"/>
  <c r="AA23" i="2"/>
  <c r="W23" i="2"/>
  <c r="BA11" i="4"/>
  <c r="M10" i="4"/>
  <c r="CK11" i="1" l="1"/>
  <c r="AB11" i="13"/>
  <c r="O11" i="13" s="1"/>
  <c r="P11" i="13" s="1"/>
  <c r="CL11" i="1" s="1"/>
  <c r="Y12" i="12"/>
  <c r="W11" i="16"/>
  <c r="O11" i="11"/>
  <c r="P11" i="11" s="1"/>
  <c r="BT11" i="1" s="1"/>
  <c r="Q11" i="11"/>
  <c r="V12" i="11"/>
  <c r="BB12" i="11" s="1"/>
  <c r="O11" i="10"/>
  <c r="P11" i="10" s="1"/>
  <c r="BK11" i="1" s="1"/>
  <c r="Q11" i="10"/>
  <c r="V12" i="10"/>
  <c r="BB12" i="10" s="1"/>
  <c r="BB12" i="8"/>
  <c r="Z12" i="8" s="1"/>
  <c r="BD12" i="8"/>
  <c r="D12" i="9"/>
  <c r="Y12" i="9"/>
  <c r="Y12" i="8"/>
  <c r="Z11" i="16"/>
  <c r="AA11" i="16" s="1"/>
  <c r="CP11" i="16" s="1"/>
  <c r="AB11" i="16" s="1"/>
  <c r="Y11" i="1"/>
  <c r="AB11" i="7"/>
  <c r="O11" i="7" s="1"/>
  <c r="P11" i="7" s="1"/>
  <c r="Z11" i="1" s="1"/>
  <c r="Q11" i="6"/>
  <c r="V12" i="6"/>
  <c r="BB12" i="6" s="1"/>
  <c r="CT11" i="16"/>
  <c r="BI11" i="16" s="1"/>
  <c r="CQ11" i="16"/>
  <c r="AQ11" i="16" s="1"/>
  <c r="W15" i="13"/>
  <c r="W14" i="13"/>
  <c r="AA10" i="4"/>
  <c r="X12" i="4"/>
  <c r="BJ11" i="16"/>
  <c r="AR11" i="16"/>
  <c r="W24" i="2"/>
  <c r="Q24" i="2" s="1"/>
  <c r="E13" i="6"/>
  <c r="AD13" i="6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Q11" i="13" l="1"/>
  <c r="V12" i="13"/>
  <c r="BB12" i="13" s="1"/>
  <c r="BE12" i="12"/>
  <c r="D12" i="12"/>
  <c r="AG12" i="12"/>
  <c r="BF12" i="12"/>
  <c r="AA12" i="11"/>
  <c r="Z12" i="11"/>
  <c r="Y12" i="11"/>
  <c r="Y12" i="10"/>
  <c r="BE12" i="9"/>
  <c r="AC12" i="9"/>
  <c r="F12" i="9"/>
  <c r="BA13" i="9" s="1"/>
  <c r="K12" i="9"/>
  <c r="BF12" i="9"/>
  <c r="AH12" i="9"/>
  <c r="L12" i="9" s="1"/>
  <c r="BF12" i="8"/>
  <c r="AH12" i="8"/>
  <c r="AA12" i="8"/>
  <c r="E12" i="8"/>
  <c r="BE12" i="8"/>
  <c r="AC11" i="16"/>
  <c r="Q11" i="7"/>
  <c r="V12" i="7"/>
  <c r="BB12" i="7" s="1"/>
  <c r="Y12" i="6"/>
  <c r="U25" i="2"/>
  <c r="AA29" i="2" s="1"/>
  <c r="P24" i="2"/>
  <c r="F13" i="6"/>
  <c r="AA26" i="2"/>
  <c r="H26" i="2" s="1"/>
  <c r="W28" i="2"/>
  <c r="Q28" i="2" s="1"/>
  <c r="D24" i="2"/>
  <c r="AA25" i="2"/>
  <c r="W25" i="2"/>
  <c r="Y25" i="2"/>
  <c r="R25" i="2" s="1"/>
  <c r="AB10" i="4"/>
  <c r="Q10" i="4" s="1"/>
  <c r="AO11" i="4"/>
  <c r="AM11" i="4"/>
  <c r="E11" i="4" s="1"/>
  <c r="AD11" i="4" s="1"/>
  <c r="P10" i="4"/>
  <c r="H10" i="1" s="1"/>
  <c r="S10" i="4"/>
  <c r="C11" i="4"/>
  <c r="C11" i="1" s="1"/>
  <c r="B10" i="1"/>
  <c r="BR10" i="16" s="1"/>
  <c r="CB10" i="16" s="1"/>
  <c r="G10" i="1"/>
  <c r="Y12" i="13" l="1"/>
  <c r="Z12" i="13"/>
  <c r="AC12" i="12"/>
  <c r="K12" i="12"/>
  <c r="F12" i="12"/>
  <c r="BA13" i="12" s="1"/>
  <c r="E12" i="11"/>
  <c r="BE12" i="11"/>
  <c r="BF12" i="11"/>
  <c r="AH12" i="11"/>
  <c r="AG12" i="10"/>
  <c r="BF12" i="10"/>
  <c r="BE12" i="10"/>
  <c r="D12" i="10"/>
  <c r="AE12" i="9"/>
  <c r="M12" i="9"/>
  <c r="W14" i="9"/>
  <c r="Z12" i="9"/>
  <c r="AF12" i="9"/>
  <c r="B12" i="9" s="1"/>
  <c r="AL12" i="1" s="1"/>
  <c r="BV12" i="16" s="1"/>
  <c r="CF12" i="16" s="1"/>
  <c r="BC13" i="9"/>
  <c r="AD12" i="8"/>
  <c r="L12" i="8"/>
  <c r="BA13" i="8"/>
  <c r="R12" i="8"/>
  <c r="S12" i="8" s="1"/>
  <c r="Y12" i="7"/>
  <c r="AH12" i="6"/>
  <c r="L12" i="6" s="1"/>
  <c r="BF12" i="6"/>
  <c r="D12" i="6"/>
  <c r="BE12" i="6"/>
  <c r="AA27" i="2"/>
  <c r="W29" i="2"/>
  <c r="Q29" i="2" s="1"/>
  <c r="W26" i="2"/>
  <c r="Q26" i="2" s="1"/>
  <c r="W27" i="2"/>
  <c r="P27" i="2" s="1"/>
  <c r="Y27" i="2"/>
  <c r="R27" i="2" s="1"/>
  <c r="Y26" i="2"/>
  <c r="R26" i="2" s="1"/>
  <c r="D25" i="2"/>
  <c r="Y28" i="2"/>
  <c r="R28" i="2" s="1"/>
  <c r="W30" i="2"/>
  <c r="AA30" i="2"/>
  <c r="AA28" i="2"/>
  <c r="BM10" i="16"/>
  <c r="B10" i="16"/>
  <c r="AI10" i="16" s="1"/>
  <c r="AX10" i="1" s="1"/>
  <c r="N10" i="16"/>
  <c r="K13" i="9"/>
  <c r="AE13" i="9" s="1"/>
  <c r="G26" i="2"/>
  <c r="P28" i="2"/>
  <c r="T10" i="4"/>
  <c r="V11" i="4"/>
  <c r="Q27" i="2"/>
  <c r="P26" i="2"/>
  <c r="P25" i="2"/>
  <c r="Q25" i="2"/>
  <c r="G27" i="2"/>
  <c r="H27" i="2"/>
  <c r="H25" i="2"/>
  <c r="G25" i="2"/>
  <c r="H29" i="2"/>
  <c r="G29" i="2"/>
  <c r="E12" i="13" l="1"/>
  <c r="BE12" i="13"/>
  <c r="BF12" i="13"/>
  <c r="AG12" i="13"/>
  <c r="K12" i="13" s="1"/>
  <c r="Z12" i="12"/>
  <c r="W14" i="12"/>
  <c r="AG13" i="12"/>
  <c r="AE12" i="12"/>
  <c r="M12" i="12"/>
  <c r="R12" i="11"/>
  <c r="S12" i="11" s="1"/>
  <c r="T12" i="11" s="1"/>
  <c r="BR12" i="1" s="1"/>
  <c r="AD12" i="11"/>
  <c r="BA13" i="11"/>
  <c r="L12" i="11"/>
  <c r="AC12" i="10"/>
  <c r="K12" i="10"/>
  <c r="F12" i="10"/>
  <c r="BA13" i="10" s="1"/>
  <c r="AF12" i="1"/>
  <c r="X14" i="9"/>
  <c r="AA12" i="9"/>
  <c r="R12" i="9"/>
  <c r="S12" i="9" s="1"/>
  <c r="T12" i="8"/>
  <c r="AG12" i="1" s="1"/>
  <c r="AF12" i="8"/>
  <c r="B12" i="8" s="1"/>
  <c r="AC12" i="1" s="1"/>
  <c r="BU12" i="16" s="1"/>
  <c r="CE12" i="16" s="1"/>
  <c r="BC13" i="8"/>
  <c r="D12" i="7"/>
  <c r="BE12" i="7"/>
  <c r="AH12" i="7"/>
  <c r="L12" i="7" s="1"/>
  <c r="BF12" i="7"/>
  <c r="AC12" i="6"/>
  <c r="F12" i="6"/>
  <c r="BA13" i="6" s="1"/>
  <c r="K12" i="6"/>
  <c r="B12" i="6" s="1"/>
  <c r="K12" i="1" s="1"/>
  <c r="BS12" i="16" s="1"/>
  <c r="CC12" i="16" s="1"/>
  <c r="AF12" i="6"/>
  <c r="BD11" i="4"/>
  <c r="BF11" i="4" s="1"/>
  <c r="BB11" i="4"/>
  <c r="BE11" i="4" s="1"/>
  <c r="P29" i="2"/>
  <c r="H28" i="2"/>
  <c r="G28" i="2"/>
  <c r="G30" i="2"/>
  <c r="H30" i="2"/>
  <c r="Q30" i="2"/>
  <c r="P30" i="2"/>
  <c r="AJ10" i="16"/>
  <c r="AY10" i="1" s="1"/>
  <c r="O10" i="16"/>
  <c r="BN10" i="16"/>
  <c r="C10" i="16"/>
  <c r="Y11" i="4"/>
  <c r="F10" i="1"/>
  <c r="J11" i="4"/>
  <c r="D11" i="1" s="1"/>
  <c r="AE12" i="13" l="1"/>
  <c r="M12" i="13"/>
  <c r="BC13" i="13" s="1"/>
  <c r="AD12" i="13"/>
  <c r="L12" i="13"/>
  <c r="AF12" i="13" s="1"/>
  <c r="BA13" i="13"/>
  <c r="R12" i="12"/>
  <c r="S12" i="12" s="1"/>
  <c r="AA12" i="12"/>
  <c r="X14" i="12"/>
  <c r="BQ12" i="1"/>
  <c r="AF12" i="11"/>
  <c r="B12" i="11" s="1"/>
  <c r="BC13" i="11"/>
  <c r="W14" i="10"/>
  <c r="Z12" i="10"/>
  <c r="W15" i="10"/>
  <c r="AE12" i="10"/>
  <c r="B12" i="10" s="1"/>
  <c r="BE12" i="1" s="1"/>
  <c r="BW12" i="16" s="1"/>
  <c r="CG12" i="16" s="1"/>
  <c r="M12" i="10"/>
  <c r="BC13" i="10" s="1"/>
  <c r="AO12" i="1"/>
  <c r="N12" i="9"/>
  <c r="AB12" i="9" s="1"/>
  <c r="N12" i="8"/>
  <c r="T12" i="9"/>
  <c r="AP12" i="1" s="1"/>
  <c r="AF12" i="7"/>
  <c r="AC12" i="7"/>
  <c r="K12" i="7"/>
  <c r="F12" i="7"/>
  <c r="BA13" i="7" s="1"/>
  <c r="AE12" i="6"/>
  <c r="M12" i="6"/>
  <c r="BC13" i="6" s="1"/>
  <c r="Z12" i="6"/>
  <c r="W14" i="6"/>
  <c r="W15" i="6"/>
  <c r="BO10" i="16"/>
  <c r="CU10" i="16" s="1"/>
  <c r="P10" i="16"/>
  <c r="CN10" i="16" s="1"/>
  <c r="E10" i="16"/>
  <c r="AL11" i="4"/>
  <c r="D11" i="4" s="1"/>
  <c r="AC11" i="4" s="1"/>
  <c r="AN11" i="4"/>
  <c r="AG11" i="4" s="1"/>
  <c r="AH11" i="4"/>
  <c r="L11" i="4" s="1"/>
  <c r="AF11" i="4" s="1"/>
  <c r="BP10" i="16"/>
  <c r="AK10" i="16"/>
  <c r="AZ10" i="1" s="1"/>
  <c r="AL10" i="16"/>
  <c r="BA10" i="1" s="1"/>
  <c r="Q10" i="16"/>
  <c r="D10" i="16"/>
  <c r="CL10" i="16" s="1"/>
  <c r="B12" i="13" l="1"/>
  <c r="CF12" i="1" s="1"/>
  <c r="BZ12" i="16" s="1"/>
  <c r="CJ12" i="16" s="1"/>
  <c r="AO12" i="16" s="1"/>
  <c r="AP12" i="16" s="1"/>
  <c r="CQ12" i="16" s="1"/>
  <c r="AQ12" i="16" s="1"/>
  <c r="X14" i="13"/>
  <c r="R12" i="13"/>
  <c r="S12" i="13" s="1"/>
  <c r="AA12" i="13"/>
  <c r="T12" i="12"/>
  <c r="CA12" i="1" s="1"/>
  <c r="BZ12" i="1"/>
  <c r="N12" i="11"/>
  <c r="BN12" i="1"/>
  <c r="BX12" i="16" s="1"/>
  <c r="CH12" i="16" s="1"/>
  <c r="T12" i="16" s="1"/>
  <c r="X14" i="10"/>
  <c r="R12" i="10"/>
  <c r="AA12" i="10"/>
  <c r="AQ12" i="1"/>
  <c r="O12" i="9"/>
  <c r="P12" i="9" s="1"/>
  <c r="AR12" i="1" s="1"/>
  <c r="V13" i="9"/>
  <c r="Q12" i="9"/>
  <c r="AB12" i="8"/>
  <c r="AH12" i="1"/>
  <c r="Z12" i="7"/>
  <c r="W14" i="7"/>
  <c r="AE12" i="7"/>
  <c r="M12" i="7"/>
  <c r="BC13" i="7" s="1"/>
  <c r="B12" i="7"/>
  <c r="T12" i="1" s="1"/>
  <c r="BT12" i="16" s="1"/>
  <c r="CD12" i="16" s="1"/>
  <c r="X14" i="6"/>
  <c r="AA12" i="6"/>
  <c r="R12" i="6"/>
  <c r="S12" i="6" s="1"/>
  <c r="K11" i="4"/>
  <c r="AE11" i="4" s="1"/>
  <c r="F11" i="4"/>
  <c r="AR12" i="16" l="1"/>
  <c r="N12" i="13"/>
  <c r="T12" i="13"/>
  <c r="CJ12" i="1" s="1"/>
  <c r="CI12" i="1"/>
  <c r="W12" i="16"/>
  <c r="U12" i="16"/>
  <c r="CO12" i="16" s="1"/>
  <c r="V12" i="16" s="1"/>
  <c r="AB12" i="11"/>
  <c r="BS12" i="1"/>
  <c r="BH12" i="1"/>
  <c r="S12" i="10"/>
  <c r="BB13" i="9"/>
  <c r="E13" i="9" s="1"/>
  <c r="BD13" i="9"/>
  <c r="Y13" i="9"/>
  <c r="O12" i="8"/>
  <c r="P12" i="8" s="1"/>
  <c r="AI12" i="1" s="1"/>
  <c r="Q12" i="8"/>
  <c r="V13" i="8"/>
  <c r="BB13" i="8" s="1"/>
  <c r="BG12" i="16"/>
  <c r="Z12" i="16"/>
  <c r="X14" i="7"/>
  <c r="AA12" i="7"/>
  <c r="R12" i="7"/>
  <c r="S12" i="7" s="1"/>
  <c r="T12" i="6"/>
  <c r="O12" i="1" s="1"/>
  <c r="N12" i="1"/>
  <c r="N12" i="6"/>
  <c r="W13" i="4"/>
  <c r="Z11" i="4"/>
  <c r="C11" i="15" s="1"/>
  <c r="A11" i="15"/>
  <c r="AA13" i="10"/>
  <c r="BA12" i="4"/>
  <c r="M11" i="4"/>
  <c r="CK12" i="1" l="1"/>
  <c r="AB12" i="13"/>
  <c r="O12" i="11"/>
  <c r="P12" i="11" s="1"/>
  <c r="BT12" i="1" s="1"/>
  <c r="V13" i="11"/>
  <c r="Q12" i="11"/>
  <c r="N12" i="10"/>
  <c r="T12" i="10"/>
  <c r="BI12" i="1" s="1"/>
  <c r="Z13" i="8"/>
  <c r="BD13" i="8"/>
  <c r="BE13" i="9"/>
  <c r="AD13" i="9"/>
  <c r="F13" i="9"/>
  <c r="BA14" i="9" s="1"/>
  <c r="AH13" i="9"/>
  <c r="L13" i="9" s="1"/>
  <c r="BF13" i="9"/>
  <c r="Y13" i="8"/>
  <c r="T12" i="7"/>
  <c r="X12" i="1" s="1"/>
  <c r="W12" i="1"/>
  <c r="N12" i="7"/>
  <c r="BH12" i="16"/>
  <c r="CT12" i="16" s="1"/>
  <c r="BI12" i="16" s="1"/>
  <c r="AB12" i="6"/>
  <c r="O12" i="6" s="1"/>
  <c r="P12" i="6" s="1"/>
  <c r="Q12" i="1" s="1"/>
  <c r="P12" i="1"/>
  <c r="AA11" i="4"/>
  <c r="X13" i="4"/>
  <c r="AA13" i="13"/>
  <c r="BC12" i="4"/>
  <c r="AS12" i="4"/>
  <c r="AS13" i="4" s="1"/>
  <c r="AR12" i="4"/>
  <c r="AR13" i="4" s="1"/>
  <c r="R11" i="4"/>
  <c r="B11" i="4"/>
  <c r="O12" i="13" l="1"/>
  <c r="P12" i="13" s="1"/>
  <c r="CL12" i="1" s="1"/>
  <c r="Q12" i="13"/>
  <c r="V13" i="13"/>
  <c r="BB13" i="11"/>
  <c r="Z13" i="11" s="1"/>
  <c r="BD13" i="11"/>
  <c r="Y13" i="11"/>
  <c r="AB12" i="10"/>
  <c r="O12" i="10" s="1"/>
  <c r="P12" i="10" s="1"/>
  <c r="BK12" i="1" s="1"/>
  <c r="BJ12" i="1"/>
  <c r="W15" i="9"/>
  <c r="Z13" i="9"/>
  <c r="AF13" i="9"/>
  <c r="B13" i="9" s="1"/>
  <c r="AL13" i="1" s="1"/>
  <c r="BV13" i="16" s="1"/>
  <c r="CF13" i="16" s="1"/>
  <c r="M13" i="9"/>
  <c r="BF13" i="8"/>
  <c r="AH13" i="8"/>
  <c r="L13" i="8" s="1"/>
  <c r="D13" i="8"/>
  <c r="BE13" i="8"/>
  <c r="BJ12" i="16"/>
  <c r="Y12" i="1"/>
  <c r="AB12" i="7"/>
  <c r="O12" i="7" s="1"/>
  <c r="P12" i="7" s="1"/>
  <c r="Z12" i="1" s="1"/>
  <c r="V13" i="6"/>
  <c r="Q12" i="6"/>
  <c r="D11" i="15"/>
  <c r="G11" i="1"/>
  <c r="B11" i="1"/>
  <c r="BR11" i="16" s="1"/>
  <c r="CB11" i="16" s="1"/>
  <c r="C13" i="4"/>
  <c r="C13" i="1" s="1"/>
  <c r="AS14" i="4"/>
  <c r="AL12" i="4"/>
  <c r="AM12" i="4"/>
  <c r="AN12" i="4"/>
  <c r="AO12" i="4"/>
  <c r="C12" i="4"/>
  <c r="C12" i="1" s="1"/>
  <c r="E12" i="4"/>
  <c r="AD12" i="4" s="1"/>
  <c r="AB11" i="4"/>
  <c r="Q11" i="4" s="1"/>
  <c r="S11" i="4"/>
  <c r="J12" i="4"/>
  <c r="D12" i="1" s="1"/>
  <c r="BB13" i="13" l="1"/>
  <c r="Z13" i="13" s="1"/>
  <c r="BD13" i="13"/>
  <c r="Y13" i="13"/>
  <c r="D13" i="11"/>
  <c r="BE13" i="11"/>
  <c r="BF13" i="11"/>
  <c r="AH13" i="11"/>
  <c r="L13" i="11" s="1"/>
  <c r="Q12" i="10"/>
  <c r="V13" i="10"/>
  <c r="BC14" i="9"/>
  <c r="X15" i="9"/>
  <c r="R13" i="9"/>
  <c r="S13" i="9" s="1"/>
  <c r="AA13" i="9"/>
  <c r="AC13" i="8"/>
  <c r="BA14" i="8"/>
  <c r="K13" i="8"/>
  <c r="AF13" i="8"/>
  <c r="B13" i="8" s="1"/>
  <c r="AC13" i="1" s="1"/>
  <c r="BU13" i="16" s="1"/>
  <c r="CE13" i="16" s="1"/>
  <c r="M13" i="8"/>
  <c r="V13" i="7"/>
  <c r="BD13" i="7" s="1"/>
  <c r="Q12" i="7"/>
  <c r="BB13" i="6"/>
  <c r="BD13" i="6"/>
  <c r="Y13" i="6"/>
  <c r="B11" i="16"/>
  <c r="AI11" i="16" s="1"/>
  <c r="AX11" i="1" s="1"/>
  <c r="BM11" i="16"/>
  <c r="N11" i="16"/>
  <c r="D14" i="8"/>
  <c r="AC14" i="8" s="1"/>
  <c r="T11" i="4"/>
  <c r="AM13" i="4"/>
  <c r="AO13" i="4"/>
  <c r="AN13" i="4"/>
  <c r="AL13" i="4"/>
  <c r="AR14" i="4"/>
  <c r="C14" i="4" s="1"/>
  <c r="C14" i="1" s="1"/>
  <c r="V12" i="4"/>
  <c r="BD12" i="4" s="1"/>
  <c r="O11" i="4"/>
  <c r="P11" i="4" s="1"/>
  <c r="H11" i="1" s="1"/>
  <c r="BF13" i="13" l="1"/>
  <c r="AH13" i="13"/>
  <c r="L13" i="13" s="1"/>
  <c r="D13" i="13"/>
  <c r="BE13" i="13"/>
  <c r="AF13" i="11"/>
  <c r="M13" i="11"/>
  <c r="AC13" i="11"/>
  <c r="K13" i="11"/>
  <c r="BA14" i="11"/>
  <c r="BB13" i="10"/>
  <c r="BD13" i="10"/>
  <c r="Y13" i="10"/>
  <c r="Z13" i="10"/>
  <c r="O13" i="10"/>
  <c r="AO13" i="1"/>
  <c r="N13" i="9"/>
  <c r="T13" i="9"/>
  <c r="AP13" i="1" s="1"/>
  <c r="AE13" i="8"/>
  <c r="BC14" i="8"/>
  <c r="AA13" i="8"/>
  <c r="X15" i="8"/>
  <c r="R13" i="8"/>
  <c r="S13" i="8" s="1"/>
  <c r="BB13" i="7"/>
  <c r="Y13" i="7"/>
  <c r="AH13" i="6"/>
  <c r="BF13" i="6"/>
  <c r="BE13" i="6"/>
  <c r="D13" i="6"/>
  <c r="Z13" i="6"/>
  <c r="BB12" i="4"/>
  <c r="BE12" i="4" s="1"/>
  <c r="AJ11" i="16"/>
  <c r="O11" i="16"/>
  <c r="BN11" i="16"/>
  <c r="C11" i="16"/>
  <c r="F11" i="1"/>
  <c r="L14" i="10"/>
  <c r="AF14" i="10" s="1"/>
  <c r="K14" i="8"/>
  <c r="AE14" i="8" s="1"/>
  <c r="F14" i="8"/>
  <c r="AO14" i="4"/>
  <c r="AM14" i="4"/>
  <c r="Y12" i="4"/>
  <c r="AC13" i="13" l="1"/>
  <c r="BA14" i="13"/>
  <c r="K13" i="13"/>
  <c r="B13" i="13" s="1"/>
  <c r="CF13" i="1" s="1"/>
  <c r="BZ13" i="16" s="1"/>
  <c r="CJ13" i="16" s="1"/>
  <c r="AF13" i="13"/>
  <c r="M13" i="13"/>
  <c r="AE13" i="11"/>
  <c r="BC14" i="11"/>
  <c r="B13" i="11"/>
  <c r="BN13" i="1" s="1"/>
  <c r="BX13" i="16" s="1"/>
  <c r="CH13" i="16" s="1"/>
  <c r="AA13" i="11"/>
  <c r="X16" i="11"/>
  <c r="R13" i="11"/>
  <c r="S13" i="11" s="1"/>
  <c r="X15" i="11"/>
  <c r="D13" i="10"/>
  <c r="BE13" i="10"/>
  <c r="AH13" i="10"/>
  <c r="L13" i="10" s="1"/>
  <c r="BF13" i="10"/>
  <c r="AF13" i="1"/>
  <c r="N13" i="8"/>
  <c r="AB13" i="9"/>
  <c r="O13" i="9" s="1"/>
  <c r="P13" i="9" s="1"/>
  <c r="AR13" i="1" s="1"/>
  <c r="AQ13" i="1"/>
  <c r="T13" i="8"/>
  <c r="AG13" i="1" s="1"/>
  <c r="BF13" i="7"/>
  <c r="AG13" i="7"/>
  <c r="K13" i="7" s="1"/>
  <c r="BE13" i="7"/>
  <c r="E13" i="7"/>
  <c r="BA14" i="6"/>
  <c r="AC13" i="6"/>
  <c r="AL11" i="16"/>
  <c r="BA11" i="1" s="1"/>
  <c r="AY11" i="1"/>
  <c r="E11" i="16"/>
  <c r="BP11" i="16"/>
  <c r="CN11" i="16"/>
  <c r="P11" i="16" s="1"/>
  <c r="W17" i="8"/>
  <c r="W16" i="8"/>
  <c r="D12" i="4"/>
  <c r="Q11" i="16"/>
  <c r="CV11" i="16"/>
  <c r="CU11" i="16"/>
  <c r="BO11" i="16" s="1"/>
  <c r="CL11" i="16"/>
  <c r="M14" i="8"/>
  <c r="AO15" i="6"/>
  <c r="AM15" i="6"/>
  <c r="E15" i="6" s="1"/>
  <c r="AD15" i="6" s="1"/>
  <c r="C15" i="6"/>
  <c r="L15" i="1" s="1"/>
  <c r="BF12" i="4"/>
  <c r="AH12" i="4"/>
  <c r="L12" i="4" s="1"/>
  <c r="AF12" i="4" s="1"/>
  <c r="AG12" i="4"/>
  <c r="R13" i="13" l="1"/>
  <c r="S13" i="13" s="1"/>
  <c r="X15" i="13"/>
  <c r="AE13" i="13"/>
  <c r="BC14" i="13"/>
  <c r="N13" i="11"/>
  <c r="T13" i="11"/>
  <c r="BR13" i="1" s="1"/>
  <c r="BQ13" i="1"/>
  <c r="AC13" i="10"/>
  <c r="BA14" i="10"/>
  <c r="K13" i="10"/>
  <c r="M13" i="10"/>
  <c r="AF13" i="10"/>
  <c r="V14" i="9"/>
  <c r="Q13" i="9"/>
  <c r="AB13" i="8"/>
  <c r="AH13" i="1"/>
  <c r="F13" i="7"/>
  <c r="AD13" i="7"/>
  <c r="L13" i="7"/>
  <c r="BA14" i="7"/>
  <c r="AE13" i="7"/>
  <c r="F12" i="4"/>
  <c r="Z12" i="4" s="1"/>
  <c r="C12" i="15" s="1"/>
  <c r="AC12" i="4"/>
  <c r="X16" i="8"/>
  <c r="K12" i="4"/>
  <c r="AE12" i="4" s="1"/>
  <c r="BA13" i="4"/>
  <c r="D11" i="16"/>
  <c r="F14" i="13"/>
  <c r="F15" i="6"/>
  <c r="N13" i="13" l="1"/>
  <c r="T13" i="13"/>
  <c r="CJ13" i="1" s="1"/>
  <c r="CI13" i="1"/>
  <c r="AB13" i="11"/>
  <c r="O13" i="11" s="1"/>
  <c r="P13" i="11" s="1"/>
  <c r="BT13" i="1" s="1"/>
  <c r="BS13" i="1"/>
  <c r="X15" i="10"/>
  <c r="R13" i="10"/>
  <c r="BC14" i="10"/>
  <c r="AE13" i="10"/>
  <c r="B13" i="10"/>
  <c r="BB14" i="9"/>
  <c r="BD14" i="9"/>
  <c r="D14" i="9"/>
  <c r="Y14" i="9"/>
  <c r="O13" i="8"/>
  <c r="P13" i="8" s="1"/>
  <c r="AI13" i="1" s="1"/>
  <c r="Q13" i="8"/>
  <c r="V14" i="8"/>
  <c r="BB14" i="8" s="1"/>
  <c r="AF13" i="7"/>
  <c r="M13" i="7"/>
  <c r="W15" i="7"/>
  <c r="Z13" i="7"/>
  <c r="Z14" i="7" s="1"/>
  <c r="B13" i="7"/>
  <c r="T13" i="1" s="1"/>
  <c r="BT13" i="16" s="1"/>
  <c r="CD13" i="16" s="1"/>
  <c r="BG13" i="16" s="1"/>
  <c r="W14" i="4"/>
  <c r="A12" i="15"/>
  <c r="W17" i="13"/>
  <c r="W16" i="13"/>
  <c r="M12" i="4"/>
  <c r="X14" i="4" s="1"/>
  <c r="B12" i="4"/>
  <c r="B12" i="1" s="1"/>
  <c r="BR12" i="16" s="1"/>
  <c r="CB12" i="16" s="1"/>
  <c r="K15" i="9"/>
  <c r="AE15" i="9" s="1"/>
  <c r="AN15" i="6"/>
  <c r="AL15" i="6"/>
  <c r="AB13" i="13" l="1"/>
  <c r="CK13" i="1"/>
  <c r="V14" i="11"/>
  <c r="Q13" i="11"/>
  <c r="BE13" i="1"/>
  <c r="BW13" i="16" s="1"/>
  <c r="CG13" i="16" s="1"/>
  <c r="T13" i="16" s="1"/>
  <c r="P13" i="10"/>
  <c r="BK13" i="1" s="1"/>
  <c r="S13" i="10"/>
  <c r="BH13" i="1"/>
  <c r="Z14" i="8"/>
  <c r="BD14" i="8"/>
  <c r="AA14" i="8" s="1"/>
  <c r="BE14" i="9"/>
  <c r="AC14" i="9"/>
  <c r="F14" i="9"/>
  <c r="K14" i="9"/>
  <c r="AH14" i="9"/>
  <c r="L14" i="9" s="1"/>
  <c r="BF14" i="9"/>
  <c r="Y14" i="8"/>
  <c r="BH13" i="16"/>
  <c r="CT13" i="16" s="1"/>
  <c r="BI13" i="16" s="1"/>
  <c r="AA13" i="7"/>
  <c r="R13" i="7"/>
  <c r="S13" i="7" s="1"/>
  <c r="X15" i="7"/>
  <c r="BC14" i="7"/>
  <c r="AA12" i="4"/>
  <c r="BC13" i="4"/>
  <c r="R12" i="4"/>
  <c r="B12" i="16"/>
  <c r="AI12" i="16" s="1"/>
  <c r="AX12" i="1" s="1"/>
  <c r="N12" i="16"/>
  <c r="J13" i="4"/>
  <c r="D13" i="1" s="1"/>
  <c r="O13" i="13" l="1"/>
  <c r="P13" i="13" s="1"/>
  <c r="CL13" i="1" s="1"/>
  <c r="Q13" i="13"/>
  <c r="V14" i="13"/>
  <c r="BB14" i="11"/>
  <c r="Z14" i="11" s="1"/>
  <c r="BD14" i="11"/>
  <c r="Y14" i="11"/>
  <c r="T13" i="10"/>
  <c r="BI13" i="1" s="1"/>
  <c r="N13" i="10"/>
  <c r="U13" i="16"/>
  <c r="CO13" i="16" s="1"/>
  <c r="V13" i="16" s="1"/>
  <c r="W13" i="16"/>
  <c r="W16" i="9"/>
  <c r="Z14" i="9"/>
  <c r="BA15" i="9"/>
  <c r="AE14" i="9"/>
  <c r="M14" i="9"/>
  <c r="AF14" i="9"/>
  <c r="B14" i="9" s="1"/>
  <c r="BE14" i="8"/>
  <c r="E14" i="8"/>
  <c r="AH14" i="8"/>
  <c r="BF14" i="8"/>
  <c r="W13" i="1"/>
  <c r="N13" i="7"/>
  <c r="T13" i="7"/>
  <c r="X13" i="1" s="1"/>
  <c r="BJ13" i="16"/>
  <c r="S12" i="4"/>
  <c r="D12" i="15"/>
  <c r="AJ12" i="16"/>
  <c r="O12" i="16"/>
  <c r="C12" i="16"/>
  <c r="C16" i="6"/>
  <c r="L16" i="1" s="1"/>
  <c r="BB14" i="13" l="1"/>
  <c r="Z14" i="13" s="1"/>
  <c r="BD14" i="13"/>
  <c r="Y14" i="13"/>
  <c r="E14" i="11"/>
  <c r="BE14" i="11"/>
  <c r="AA14" i="11"/>
  <c r="AH14" i="11"/>
  <c r="BF14" i="11"/>
  <c r="R14" i="11" s="1"/>
  <c r="S14" i="11" s="1"/>
  <c r="BJ13" i="1"/>
  <c r="AB13" i="10"/>
  <c r="R14" i="8"/>
  <c r="S14" i="8" s="1"/>
  <c r="R14" i="9"/>
  <c r="S14" i="9" s="1"/>
  <c r="BC15" i="9"/>
  <c r="X16" i="9"/>
  <c r="AA14" i="9"/>
  <c r="AL14" i="1"/>
  <c r="BV14" i="16" s="1"/>
  <c r="CF14" i="16" s="1"/>
  <c r="AD14" i="8"/>
  <c r="BA15" i="8"/>
  <c r="L14" i="8"/>
  <c r="AB13" i="7"/>
  <c r="O13" i="7" s="1"/>
  <c r="P13" i="7" s="1"/>
  <c r="Z13" i="1" s="1"/>
  <c r="Y13" i="1"/>
  <c r="N12" i="4"/>
  <c r="AL12" i="16"/>
  <c r="BA12" i="1" s="1"/>
  <c r="AY12" i="1"/>
  <c r="CL12" i="16"/>
  <c r="D12" i="16" s="1"/>
  <c r="CN12" i="16"/>
  <c r="P12" i="16" s="1"/>
  <c r="Q12" i="16"/>
  <c r="E12" i="16"/>
  <c r="AH13" i="4"/>
  <c r="E14" i="13" l="1"/>
  <c r="BE14" i="13"/>
  <c r="BF14" i="13"/>
  <c r="AG14" i="13"/>
  <c r="K14" i="13" s="1"/>
  <c r="T14" i="11"/>
  <c r="BR14" i="1" s="1"/>
  <c r="BQ14" i="1"/>
  <c r="AD14" i="11"/>
  <c r="L14" i="11"/>
  <c r="BA15" i="11"/>
  <c r="Q13" i="10"/>
  <c r="V14" i="10"/>
  <c r="AO14" i="1"/>
  <c r="N14" i="9"/>
  <c r="AB14" i="9" s="1"/>
  <c r="T14" i="8"/>
  <c r="AG14" i="1" s="1"/>
  <c r="AF14" i="1"/>
  <c r="T14" i="9"/>
  <c r="AP14" i="1" s="1"/>
  <c r="BC15" i="8"/>
  <c r="AF14" i="8"/>
  <c r="B14" i="8" s="1"/>
  <c r="N14" i="8" s="1"/>
  <c r="Q13" i="7"/>
  <c r="V14" i="7"/>
  <c r="BD14" i="7" s="1"/>
  <c r="G12" i="1"/>
  <c r="AB12" i="4"/>
  <c r="E13" i="4"/>
  <c r="T12" i="4"/>
  <c r="AE14" i="13" l="1"/>
  <c r="M14" i="13"/>
  <c r="BC15" i="13" s="1"/>
  <c r="AD14" i="13"/>
  <c r="L14" i="13"/>
  <c r="AF14" i="13" s="1"/>
  <c r="BA15" i="13"/>
  <c r="AF14" i="11"/>
  <c r="B14" i="11" s="1"/>
  <c r="BC15" i="11"/>
  <c r="BB14" i="10"/>
  <c r="BD14" i="10"/>
  <c r="Y14" i="10"/>
  <c r="AQ14" i="1"/>
  <c r="O14" i="9"/>
  <c r="P14" i="9" s="1"/>
  <c r="AR14" i="1" s="1"/>
  <c r="Q14" i="9"/>
  <c r="V15" i="9"/>
  <c r="AC14" i="1"/>
  <c r="BU14" i="16" s="1"/>
  <c r="CE14" i="16" s="1"/>
  <c r="BB14" i="7"/>
  <c r="Y14" i="7"/>
  <c r="Q12" i="4"/>
  <c r="O12" i="4"/>
  <c r="P12" i="4" s="1"/>
  <c r="H12" i="1" s="1"/>
  <c r="V13" i="4"/>
  <c r="L13" i="4"/>
  <c r="AF13" i="4" s="1"/>
  <c r="AD13" i="4"/>
  <c r="F12" i="1"/>
  <c r="AM16" i="6"/>
  <c r="AO16" i="6"/>
  <c r="F13" i="4"/>
  <c r="B14" i="13" l="1"/>
  <c r="CF14" i="1" s="1"/>
  <c r="BZ14" i="16" s="1"/>
  <c r="CJ14" i="16" s="1"/>
  <c r="AA14" i="13"/>
  <c r="R14" i="13"/>
  <c r="S14" i="13" s="1"/>
  <c r="X16" i="13"/>
  <c r="BN14" i="1"/>
  <c r="BX14" i="16" s="1"/>
  <c r="CH14" i="16" s="1"/>
  <c r="N14" i="11"/>
  <c r="BE14" i="10"/>
  <c r="D14" i="10"/>
  <c r="AG14" i="10"/>
  <c r="BF14" i="10"/>
  <c r="BB15" i="9"/>
  <c r="E15" i="9" s="1"/>
  <c r="BD15" i="9"/>
  <c r="Y15" i="9"/>
  <c r="AB14" i="8"/>
  <c r="O14" i="8" s="1"/>
  <c r="P14" i="8" s="1"/>
  <c r="AI14" i="1" s="1"/>
  <c r="AH14" i="1"/>
  <c r="BF14" i="7"/>
  <c r="AH14" i="7"/>
  <c r="L14" i="7" s="1"/>
  <c r="D14" i="7"/>
  <c r="BE14" i="7"/>
  <c r="BD13" i="4"/>
  <c r="BB13" i="4"/>
  <c r="Z13" i="4" s="1"/>
  <c r="C13" i="15" s="1"/>
  <c r="Y13" i="4"/>
  <c r="M13" i="4"/>
  <c r="W15" i="4"/>
  <c r="A13" i="15"/>
  <c r="AA15" i="13"/>
  <c r="J14" i="4"/>
  <c r="D14" i="1" s="1"/>
  <c r="CI14" i="1" l="1"/>
  <c r="N14" i="13"/>
  <c r="T14" i="13"/>
  <c r="CJ14" i="1" s="1"/>
  <c r="AB14" i="11"/>
  <c r="BS14" i="1"/>
  <c r="AC14" i="10"/>
  <c r="K14" i="10"/>
  <c r="F14" i="10"/>
  <c r="BE15" i="9"/>
  <c r="AD15" i="9"/>
  <c r="F15" i="9"/>
  <c r="BA16" i="9" s="1"/>
  <c r="BF15" i="9"/>
  <c r="AH15" i="9"/>
  <c r="L15" i="9" s="1"/>
  <c r="Q14" i="8"/>
  <c r="V15" i="8"/>
  <c r="BB15" i="8" s="1"/>
  <c r="K14" i="7"/>
  <c r="AC14" i="7"/>
  <c r="F14" i="7"/>
  <c r="W16" i="7" s="1"/>
  <c r="AF14" i="7"/>
  <c r="B14" i="7" s="1"/>
  <c r="T14" i="1" s="1"/>
  <c r="BT14" i="16" s="1"/>
  <c r="CD14" i="16" s="1"/>
  <c r="BG14" i="16" s="1"/>
  <c r="AA13" i="4"/>
  <c r="D13" i="4"/>
  <c r="BE13" i="4"/>
  <c r="BF13" i="4"/>
  <c r="R13" i="4" s="1"/>
  <c r="D13" i="15" s="1"/>
  <c r="AG13" i="4"/>
  <c r="K13" i="4" s="1"/>
  <c r="AE13" i="4" s="1"/>
  <c r="X15" i="4"/>
  <c r="CK14" i="1" l="1"/>
  <c r="AB14" i="13"/>
  <c r="O14" i="13" s="1"/>
  <c r="P14" i="13" s="1"/>
  <c r="CL14" i="1" s="1"/>
  <c r="O14" i="11"/>
  <c r="P14" i="11" s="1"/>
  <c r="BT14" i="1" s="1"/>
  <c r="Q14" i="11"/>
  <c r="V15" i="11"/>
  <c r="M14" i="10"/>
  <c r="AE14" i="10"/>
  <c r="B14" i="10" s="1"/>
  <c r="BE14" i="1" s="1"/>
  <c r="BW14" i="16" s="1"/>
  <c r="CG14" i="16" s="1"/>
  <c r="T14" i="16" s="1"/>
  <c r="BC15" i="10"/>
  <c r="W16" i="10"/>
  <c r="Z14" i="10"/>
  <c r="W17" i="10"/>
  <c r="BA15" i="10"/>
  <c r="Z15" i="8"/>
  <c r="BD15" i="8"/>
  <c r="Z15" i="9"/>
  <c r="W17" i="9"/>
  <c r="AF15" i="9"/>
  <c r="B15" i="9" s="1"/>
  <c r="AL15" i="1" s="1"/>
  <c r="BV15" i="16" s="1"/>
  <c r="CF15" i="16" s="1"/>
  <c r="M15" i="9"/>
  <c r="Y15" i="8"/>
  <c r="BH14" i="16"/>
  <c r="CT14" i="16" s="1"/>
  <c r="BI14" i="16" s="1"/>
  <c r="BA15" i="7"/>
  <c r="M14" i="7"/>
  <c r="AE14" i="7"/>
  <c r="BC15" i="7"/>
  <c r="S13" i="4"/>
  <c r="BC14" i="4"/>
  <c r="AC13" i="4"/>
  <c r="B13" i="4" s="1"/>
  <c r="B13" i="1" s="1"/>
  <c r="BR13" i="16" s="1"/>
  <c r="CB13" i="16" s="1"/>
  <c r="N13" i="16" s="1"/>
  <c r="BA14" i="4"/>
  <c r="AL14" i="4"/>
  <c r="Q14" i="13" l="1"/>
  <c r="V15" i="13"/>
  <c r="BB15" i="11"/>
  <c r="Z15" i="11" s="1"/>
  <c r="BD15" i="11"/>
  <c r="Y15" i="11"/>
  <c r="U14" i="16"/>
  <c r="CO14" i="16" s="1"/>
  <c r="V14" i="16" s="1"/>
  <c r="AA14" i="10"/>
  <c r="AA15" i="10" s="1"/>
  <c r="X16" i="10"/>
  <c r="R14" i="10"/>
  <c r="BC16" i="9"/>
  <c r="X17" i="9"/>
  <c r="R15" i="9"/>
  <c r="S15" i="9" s="1"/>
  <c r="AA15" i="9"/>
  <c r="AH15" i="8"/>
  <c r="L15" i="8" s="1"/>
  <c r="BF15" i="8"/>
  <c r="BE15" i="8"/>
  <c r="D15" i="8"/>
  <c r="AA14" i="7"/>
  <c r="R14" i="7"/>
  <c r="S14" i="7" s="1"/>
  <c r="X16" i="7"/>
  <c r="BJ14" i="16"/>
  <c r="DE14" i="16" s="1"/>
  <c r="B13" i="16"/>
  <c r="AI13" i="16" s="1"/>
  <c r="AX13" i="1" s="1"/>
  <c r="N13" i="4"/>
  <c r="O13" i="16"/>
  <c r="AN14" i="4"/>
  <c r="C17" i="6"/>
  <c r="L17" i="1" s="1"/>
  <c r="E14" i="4"/>
  <c r="AD14" i="4" s="1"/>
  <c r="AG14" i="4"/>
  <c r="T13" i="4"/>
  <c r="BB15" i="13" l="1"/>
  <c r="Z15" i="13" s="1"/>
  <c r="BD15" i="13"/>
  <c r="Y15" i="13"/>
  <c r="BE15" i="11"/>
  <c r="D15" i="11"/>
  <c r="BF15" i="11"/>
  <c r="AH15" i="11"/>
  <c r="L15" i="11" s="1"/>
  <c r="BH14" i="1"/>
  <c r="S14" i="10"/>
  <c r="W14" i="16"/>
  <c r="CZ14" i="16" s="1"/>
  <c r="AO15" i="1"/>
  <c r="N15" i="9"/>
  <c r="O15" i="9" s="1"/>
  <c r="T15" i="9"/>
  <c r="AP15" i="1" s="1"/>
  <c r="C13" i="16"/>
  <c r="E13" i="16" s="1"/>
  <c r="AC15" i="8"/>
  <c r="K15" i="8"/>
  <c r="BA16" i="8"/>
  <c r="AF15" i="8"/>
  <c r="M15" i="8"/>
  <c r="W14" i="1"/>
  <c r="N14" i="7"/>
  <c r="T14" i="7"/>
  <c r="X14" i="1" s="1"/>
  <c r="AJ13" i="16"/>
  <c r="AL13" i="16" s="1"/>
  <c r="BA13" i="1" s="1"/>
  <c r="AB13" i="4"/>
  <c r="O13" i="4" s="1"/>
  <c r="P13" i="4" s="1"/>
  <c r="H13" i="1" s="1"/>
  <c r="G13" i="1"/>
  <c r="CN13" i="16"/>
  <c r="P13" i="16" s="1"/>
  <c r="Q13" i="16"/>
  <c r="F13" i="1"/>
  <c r="D15" i="13" l="1"/>
  <c r="BE15" i="13"/>
  <c r="BF15" i="13"/>
  <c r="AH15" i="13"/>
  <c r="L15" i="13" s="1"/>
  <c r="AF15" i="11"/>
  <c r="M15" i="11"/>
  <c r="AC15" i="11"/>
  <c r="BA16" i="11"/>
  <c r="K15" i="11"/>
  <c r="T14" i="10"/>
  <c r="BI14" i="1" s="1"/>
  <c r="N14" i="10"/>
  <c r="B15" i="8"/>
  <c r="AC15" i="1" s="1"/>
  <c r="BU15" i="16" s="1"/>
  <c r="CE15" i="16" s="1"/>
  <c r="CL13" i="16"/>
  <c r="D13" i="16" s="1"/>
  <c r="P15" i="9"/>
  <c r="AR15" i="1" s="1"/>
  <c r="AQ15" i="1"/>
  <c r="AB15" i="9"/>
  <c r="AY13" i="1"/>
  <c r="R15" i="8"/>
  <c r="S15" i="8" s="1"/>
  <c r="AA15" i="8"/>
  <c r="AA16" i="8" s="1"/>
  <c r="X17" i="8"/>
  <c r="AE15" i="8"/>
  <c r="BC16" i="8"/>
  <c r="AB14" i="7"/>
  <c r="Y14" i="1"/>
  <c r="O14" i="7"/>
  <c r="P14" i="7" s="1"/>
  <c r="Z14" i="1" s="1"/>
  <c r="V14" i="4"/>
  <c r="Q13" i="4"/>
  <c r="AF15" i="13" l="1"/>
  <c r="M15" i="13"/>
  <c r="BA16" i="13"/>
  <c r="AC15" i="13"/>
  <c r="K15" i="13"/>
  <c r="AE15" i="11"/>
  <c r="BC16" i="11"/>
  <c r="B15" i="11"/>
  <c r="BN15" i="1" s="1"/>
  <c r="BX15" i="16" s="1"/>
  <c r="CH15" i="16" s="1"/>
  <c r="R15" i="11"/>
  <c r="S15" i="11" s="1"/>
  <c r="X17" i="11"/>
  <c r="AA15" i="11"/>
  <c r="AA16" i="11" s="1"/>
  <c r="BJ14" i="1"/>
  <c r="AB14" i="10"/>
  <c r="O14" i="10"/>
  <c r="P14" i="10" s="1"/>
  <c r="BK14" i="1" s="1"/>
  <c r="AF15" i="1"/>
  <c r="N15" i="8"/>
  <c r="Q15" i="9"/>
  <c r="V16" i="9"/>
  <c r="T15" i="8"/>
  <c r="AG15" i="1" s="1"/>
  <c r="Q14" i="7"/>
  <c r="V15" i="7"/>
  <c r="BD15" i="7" s="1"/>
  <c r="BD14" i="4"/>
  <c r="Y14" i="4"/>
  <c r="BB14" i="4"/>
  <c r="AN17" i="6"/>
  <c r="AL17" i="6"/>
  <c r="D17" i="6" s="1"/>
  <c r="AC17" i="6" s="1"/>
  <c r="AS15" i="4"/>
  <c r="J15" i="4" s="1"/>
  <c r="D15" i="1" s="1"/>
  <c r="AR15" i="4"/>
  <c r="AE15" i="13" l="1"/>
  <c r="BC16" i="13"/>
  <c r="B15" i="13"/>
  <c r="CF15" i="1" s="1"/>
  <c r="BZ15" i="16" s="1"/>
  <c r="CJ15" i="16" s="1"/>
  <c r="X17" i="13"/>
  <c r="R15" i="13"/>
  <c r="S15" i="13" s="1"/>
  <c r="N15" i="11"/>
  <c r="BQ15" i="1"/>
  <c r="T15" i="11"/>
  <c r="BR15" i="1" s="1"/>
  <c r="Q14" i="10"/>
  <c r="V15" i="10"/>
  <c r="BB16" i="9"/>
  <c r="BD16" i="9"/>
  <c r="BE16" i="9"/>
  <c r="AL16" i="9"/>
  <c r="D16" i="9" s="1"/>
  <c r="Y16" i="9"/>
  <c r="AH15" i="1"/>
  <c r="AB15" i="8"/>
  <c r="O15" i="8" s="1"/>
  <c r="P15" i="8" s="1"/>
  <c r="AI15" i="1" s="1"/>
  <c r="BB15" i="7"/>
  <c r="Y15" i="7"/>
  <c r="BE14" i="4"/>
  <c r="D14" i="4"/>
  <c r="BF14" i="4"/>
  <c r="AH14" i="4"/>
  <c r="L14" i="4" s="1"/>
  <c r="F17" i="6"/>
  <c r="C15" i="4"/>
  <c r="C15" i="1" s="1"/>
  <c r="N15" i="13" l="1"/>
  <c r="CI15" i="1"/>
  <c r="T15" i="13"/>
  <c r="CJ15" i="1" s="1"/>
  <c r="BS15" i="1"/>
  <c r="AB15" i="11"/>
  <c r="BB15" i="10"/>
  <c r="BD15" i="10"/>
  <c r="O15" i="10"/>
  <c r="Y15" i="10"/>
  <c r="Z15" i="10"/>
  <c r="F16" i="9"/>
  <c r="Z16" i="9" s="1"/>
  <c r="AC16" i="9"/>
  <c r="BF16" i="9"/>
  <c r="AN16" i="9"/>
  <c r="AG16" i="9" s="1"/>
  <c r="K16" i="9" s="1"/>
  <c r="Q15" i="8"/>
  <c r="V16" i="8"/>
  <c r="BB16" i="8" s="1"/>
  <c r="E15" i="7"/>
  <c r="BE15" i="7"/>
  <c r="BF15" i="7"/>
  <c r="AG15" i="7"/>
  <c r="K15" i="7" s="1"/>
  <c r="AF14" i="4"/>
  <c r="AC14" i="4"/>
  <c r="K14" i="4"/>
  <c r="F14" i="4"/>
  <c r="BA15" i="4" s="1"/>
  <c r="CK15" i="1" l="1"/>
  <c r="AB15" i="13"/>
  <c r="O15" i="13" s="1"/>
  <c r="P15" i="13" s="1"/>
  <c r="CL15" i="1" s="1"/>
  <c r="O15" i="11"/>
  <c r="P15" i="11" s="1"/>
  <c r="BT15" i="1" s="1"/>
  <c r="Q15" i="11"/>
  <c r="V16" i="11"/>
  <c r="AH15" i="10"/>
  <c r="L15" i="10" s="1"/>
  <c r="BF15" i="10"/>
  <c r="BE15" i="10"/>
  <c r="D15" i="10"/>
  <c r="BA17" i="9"/>
  <c r="BD16" i="8"/>
  <c r="W19" i="9"/>
  <c r="W18" i="9"/>
  <c r="AE16" i="9"/>
  <c r="B16" i="9" s="1"/>
  <c r="AL16" i="1" s="1"/>
  <c r="BV16" i="16" s="1"/>
  <c r="CF16" i="16" s="1"/>
  <c r="M16" i="9"/>
  <c r="Y16" i="8"/>
  <c r="AE15" i="7"/>
  <c r="AD15" i="7"/>
  <c r="L15" i="7"/>
  <c r="F15" i="7"/>
  <c r="BA16" i="7" s="1"/>
  <c r="A14" i="15"/>
  <c r="W16" i="4"/>
  <c r="Z14" i="4"/>
  <c r="C14" i="15" s="1"/>
  <c r="AE14" i="4"/>
  <c r="M14" i="4"/>
  <c r="BC15" i="4" s="1"/>
  <c r="B14" i="4"/>
  <c r="B14" i="1" s="1"/>
  <c r="BR14" i="16" s="1"/>
  <c r="CB14" i="16" s="1"/>
  <c r="AL15" i="4"/>
  <c r="AN15" i="4"/>
  <c r="AM15" i="4"/>
  <c r="E15" i="4" s="1"/>
  <c r="AD15" i="4" s="1"/>
  <c r="V16" i="13" l="1"/>
  <c r="Q15" i="13"/>
  <c r="BB16" i="11"/>
  <c r="BD16" i="11"/>
  <c r="Y16" i="11"/>
  <c r="AC15" i="10"/>
  <c r="K15" i="10"/>
  <c r="BA16" i="10"/>
  <c r="M15" i="10"/>
  <c r="AF15" i="10"/>
  <c r="B15" i="10" s="1"/>
  <c r="BC17" i="9"/>
  <c r="AA16" i="9"/>
  <c r="X18" i="9"/>
  <c r="R16" i="9"/>
  <c r="S16" i="9" s="1"/>
  <c r="AR18" i="9"/>
  <c r="AS18" i="9"/>
  <c r="X19" i="9"/>
  <c r="BF16" i="8"/>
  <c r="AN16" i="8"/>
  <c r="AG16" i="8" s="1"/>
  <c r="AL16" i="8"/>
  <c r="D16" i="8" s="1"/>
  <c r="BE16" i="8"/>
  <c r="Z15" i="7"/>
  <c r="Z16" i="7" s="1"/>
  <c r="W17" i="7"/>
  <c r="B15" i="7"/>
  <c r="T15" i="1" s="1"/>
  <c r="BT15" i="16" s="1"/>
  <c r="CD15" i="16" s="1"/>
  <c r="BG15" i="16" s="1"/>
  <c r="AF15" i="7"/>
  <c r="M15" i="7"/>
  <c r="R14" i="4"/>
  <c r="AA14" i="4"/>
  <c r="X16" i="4"/>
  <c r="B14" i="16"/>
  <c r="N14" i="16"/>
  <c r="F15" i="4"/>
  <c r="AO15" i="4"/>
  <c r="AH15" i="4" s="1"/>
  <c r="BB16" i="13" l="1"/>
  <c r="BD16" i="13"/>
  <c r="Y16" i="13"/>
  <c r="BE16" i="11"/>
  <c r="AL16" i="11"/>
  <c r="D16" i="11" s="1"/>
  <c r="AN16" i="11"/>
  <c r="AG16" i="11" s="1"/>
  <c r="BF16" i="11"/>
  <c r="BE15" i="1"/>
  <c r="BW15" i="16" s="1"/>
  <c r="CG15" i="16" s="1"/>
  <c r="T15" i="16" s="1"/>
  <c r="AE15" i="10"/>
  <c r="BC16" i="10"/>
  <c r="X17" i="10"/>
  <c r="R15" i="10"/>
  <c r="AO16" i="1"/>
  <c r="N16" i="9"/>
  <c r="AS19" i="9"/>
  <c r="J19" i="9" s="1"/>
  <c r="AN19" i="1" s="1"/>
  <c r="J18" i="9"/>
  <c r="AN18" i="1" s="1"/>
  <c r="AG18" i="9"/>
  <c r="E18" i="9"/>
  <c r="AD18" i="9" s="1"/>
  <c r="AL18" i="9"/>
  <c r="AO18" i="9"/>
  <c r="AM18" i="9"/>
  <c r="AN18" i="9"/>
  <c r="C18" i="9"/>
  <c r="AM18" i="1" s="1"/>
  <c r="AR19" i="9"/>
  <c r="C19" i="9" s="1"/>
  <c r="AM19" i="1" s="1"/>
  <c r="T16" i="9"/>
  <c r="AP16" i="1" s="1"/>
  <c r="AC16" i="8"/>
  <c r="F16" i="8"/>
  <c r="K16" i="8"/>
  <c r="AA15" i="7"/>
  <c r="X17" i="7"/>
  <c r="R15" i="7"/>
  <c r="S15" i="7" s="1"/>
  <c r="BC16" i="7"/>
  <c r="BH15" i="16"/>
  <c r="CT15" i="16" s="1"/>
  <c r="BI15" i="16" s="1"/>
  <c r="O14" i="16"/>
  <c r="CN14" i="16" s="1"/>
  <c r="P14" i="16" s="1"/>
  <c r="AI14" i="16"/>
  <c r="C14" i="16"/>
  <c r="CL14" i="16" s="1"/>
  <c r="D14" i="16" s="1"/>
  <c r="S14" i="4"/>
  <c r="D14" i="15"/>
  <c r="W17" i="4"/>
  <c r="A15" i="15"/>
  <c r="L15" i="4"/>
  <c r="AF15" i="4" s="1"/>
  <c r="BF16" i="13" l="1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6"/>
  <c r="CO15" i="16" s="1"/>
  <c r="V15" i="16" s="1"/>
  <c r="O16" i="9"/>
  <c r="P16" i="9" s="1"/>
  <c r="AR16" i="1" s="1"/>
  <c r="AB16" i="9"/>
  <c r="AQ16" i="1"/>
  <c r="AL19" i="9"/>
  <c r="E19" i="9"/>
  <c r="AD19" i="9" s="1"/>
  <c r="AO19" i="9"/>
  <c r="AN19" i="9"/>
  <c r="AM19" i="9"/>
  <c r="AR20" i="9"/>
  <c r="C20" i="9" s="1"/>
  <c r="AM20" i="1" s="1"/>
  <c r="AG19" i="9"/>
  <c r="AS20" i="9"/>
  <c r="J20" i="9" s="1"/>
  <c r="AN20" i="1" s="1"/>
  <c r="AE16" i="8"/>
  <c r="B16" i="8" s="1"/>
  <c r="AC16" i="1" s="1"/>
  <c r="BU16" i="16" s="1"/>
  <c r="CE16" i="16" s="1"/>
  <c r="M16" i="8"/>
  <c r="BA17" i="8"/>
  <c r="W18" i="8"/>
  <c r="Z16" i="8"/>
  <c r="W19" i="8"/>
  <c r="BJ15" i="16"/>
  <c r="W15" i="1"/>
  <c r="N15" i="7"/>
  <c r="T15" i="7"/>
  <c r="X15" i="1" s="1"/>
  <c r="T14" i="4"/>
  <c r="F14" i="1" s="1"/>
  <c r="N14" i="4"/>
  <c r="E14" i="16"/>
  <c r="CW14" i="16" s="1"/>
  <c r="AX14" i="1"/>
  <c r="AJ14" i="16"/>
  <c r="AY14" i="1" s="1"/>
  <c r="Q14" i="16"/>
  <c r="CY14" i="16" s="1"/>
  <c r="M15" i="4"/>
  <c r="F16" i="13" l="1"/>
  <c r="AC16" i="13"/>
  <c r="K16" i="13"/>
  <c r="BA17" i="13"/>
  <c r="W18" i="11"/>
  <c r="W19" i="11"/>
  <c r="Z16" i="11"/>
  <c r="AE16" i="11"/>
  <c r="B16" i="11" s="1"/>
  <c r="BN16" i="1" s="1"/>
  <c r="BX16" i="16" s="1"/>
  <c r="CH16" i="16" s="1"/>
  <c r="M16" i="11"/>
  <c r="BC17" i="11"/>
  <c r="W15" i="16"/>
  <c r="N15" i="10"/>
  <c r="T15" i="10"/>
  <c r="BI15" i="1" s="1"/>
  <c r="BC17" i="8"/>
  <c r="AS21" i="9"/>
  <c r="J21" i="9" s="1"/>
  <c r="AN21" i="1" s="1"/>
  <c r="AM20" i="9"/>
  <c r="AO20" i="9"/>
  <c r="E20" i="9"/>
  <c r="AN20" i="9"/>
  <c r="AR21" i="9"/>
  <c r="AL20" i="9"/>
  <c r="Q16" i="9"/>
  <c r="V17" i="9"/>
  <c r="X19" i="8"/>
  <c r="X18" i="8"/>
  <c r="AS18" i="8"/>
  <c r="AR18" i="8"/>
  <c r="R16" i="8"/>
  <c r="S16" i="8" s="1"/>
  <c r="Y15" i="1"/>
  <c r="AB15" i="7"/>
  <c r="AL14" i="16"/>
  <c r="BA14" i="1" s="1"/>
  <c r="AB14" i="4"/>
  <c r="O14" i="4" s="1"/>
  <c r="P14" i="4" s="1"/>
  <c r="H14" i="1" s="1"/>
  <c r="G14" i="1"/>
  <c r="X17" i="4"/>
  <c r="AR16" i="4"/>
  <c r="AS16" i="4"/>
  <c r="J16" i="4" s="1"/>
  <c r="D16" i="1" s="1"/>
  <c r="M16" i="13" l="1"/>
  <c r="BC17" i="13" s="1"/>
  <c r="AE16" i="13"/>
  <c r="B16" i="13" s="1"/>
  <c r="CF16" i="1" s="1"/>
  <c r="BZ16" i="16" s="1"/>
  <c r="CJ16" i="16" s="1"/>
  <c r="W19" i="13"/>
  <c r="W18" i="13"/>
  <c r="Z16" i="13"/>
  <c r="AS18" i="11"/>
  <c r="R16" i="11"/>
  <c r="S16" i="11" s="1"/>
  <c r="AR18" i="11"/>
  <c r="X19" i="11"/>
  <c r="X18" i="11"/>
  <c r="BJ15" i="1"/>
  <c r="AB15" i="10"/>
  <c r="P15" i="10"/>
  <c r="BK15" i="1" s="1"/>
  <c r="BB17" i="9"/>
  <c r="BD17" i="9"/>
  <c r="AF16" i="1"/>
  <c r="N16" i="8"/>
  <c r="AA17" i="9"/>
  <c r="Z17" i="9"/>
  <c r="E21" i="9"/>
  <c r="AD21" i="9" s="1"/>
  <c r="AR22" i="9"/>
  <c r="AM21" i="9"/>
  <c r="AO21" i="9"/>
  <c r="AL21" i="9"/>
  <c r="AN21" i="9"/>
  <c r="F20" i="9"/>
  <c r="AD20" i="9"/>
  <c r="Y17" i="9"/>
  <c r="C21" i="9"/>
  <c r="AM21" i="1" s="1"/>
  <c r="AS22" i="9"/>
  <c r="J22" i="9" s="1"/>
  <c r="AN22" i="1" s="1"/>
  <c r="AG21" i="9"/>
  <c r="T16" i="8"/>
  <c r="AG16" i="1" s="1"/>
  <c r="AN18" i="8"/>
  <c r="E18" i="8"/>
  <c r="AD18" i="8" s="1"/>
  <c r="AO18" i="8"/>
  <c r="AR19" i="8"/>
  <c r="AL18" i="8"/>
  <c r="AM18" i="8"/>
  <c r="C18" i="8"/>
  <c r="AD18" i="1" s="1"/>
  <c r="AS19" i="8"/>
  <c r="J19" i="8" s="1"/>
  <c r="AE19" i="1" s="1"/>
  <c r="J18" i="8"/>
  <c r="AE18" i="1" s="1"/>
  <c r="AG18" i="8"/>
  <c r="O15" i="7"/>
  <c r="P15" i="7" s="1"/>
  <c r="Z15" i="1" s="1"/>
  <c r="Q15" i="7"/>
  <c r="V16" i="7"/>
  <c r="BD16" i="7" s="1"/>
  <c r="Q14" i="4"/>
  <c r="V15" i="4"/>
  <c r="C16" i="4"/>
  <c r="C16" i="1" s="1"/>
  <c r="R16" i="13" l="1"/>
  <c r="S16" i="13" s="1"/>
  <c r="AA16" i="13"/>
  <c r="X19" i="13"/>
  <c r="AS18" i="13"/>
  <c r="X18" i="13"/>
  <c r="AR18" i="13"/>
  <c r="AO18" i="11"/>
  <c r="AL18" i="11"/>
  <c r="AR19" i="11"/>
  <c r="C18" i="11"/>
  <c r="BO18" i="1" s="1"/>
  <c r="D18" i="11"/>
  <c r="AN18" i="11"/>
  <c r="AM18" i="11"/>
  <c r="C19" i="11"/>
  <c r="BO19" i="1" s="1"/>
  <c r="N16" i="11"/>
  <c r="BQ16" i="1"/>
  <c r="T16" i="11"/>
  <c r="BR16" i="1" s="1"/>
  <c r="J18" i="11"/>
  <c r="BP18" i="1" s="1"/>
  <c r="AG18" i="11"/>
  <c r="AS19" i="11"/>
  <c r="Q15" i="10"/>
  <c r="V16" i="10"/>
  <c r="BE17" i="9"/>
  <c r="AM17" i="9"/>
  <c r="E17" i="9" s="1"/>
  <c r="BF17" i="9"/>
  <c r="AO17" i="9"/>
  <c r="AH17" i="9" s="1"/>
  <c r="C22" i="9"/>
  <c r="AM22" i="1" s="1"/>
  <c r="AN22" i="9"/>
  <c r="AG22" i="9" s="1"/>
  <c r="AL22" i="9"/>
  <c r="D22" i="9"/>
  <c r="AO19" i="8"/>
  <c r="AM19" i="8"/>
  <c r="AL19" i="8"/>
  <c r="AR20" i="8"/>
  <c r="AN19" i="8"/>
  <c r="AS20" i="8"/>
  <c r="AS21" i="8" s="1"/>
  <c r="AG19" i="8"/>
  <c r="AB16" i="8"/>
  <c r="O16" i="8" s="1"/>
  <c r="P16" i="8" s="1"/>
  <c r="AI16" i="1" s="1"/>
  <c r="AH16" i="1"/>
  <c r="C19" i="8"/>
  <c r="AD19" i="1" s="1"/>
  <c r="BB16" i="7"/>
  <c r="Y16" i="7"/>
  <c r="BD15" i="4"/>
  <c r="AA15" i="4" s="1"/>
  <c r="BB15" i="4"/>
  <c r="Z15" i="4" s="1"/>
  <c r="C15" i="15" s="1"/>
  <c r="Y15" i="4"/>
  <c r="C18" i="13" l="1"/>
  <c r="CG18" i="1" s="1"/>
  <c r="E18" i="13"/>
  <c r="AD18" i="13" s="1"/>
  <c r="AL18" i="13"/>
  <c r="AR19" i="13"/>
  <c r="AN18" i="13"/>
  <c r="AO18" i="13"/>
  <c r="AM18" i="13"/>
  <c r="J18" i="13"/>
  <c r="CH18" i="1" s="1"/>
  <c r="AH18" i="13"/>
  <c r="L18" i="13" s="1"/>
  <c r="AF18" i="13" s="1"/>
  <c r="AS19" i="13"/>
  <c r="J19" i="13" s="1"/>
  <c r="CH19" i="1" s="1"/>
  <c r="N16" i="13"/>
  <c r="T16" i="13"/>
  <c r="CJ16" i="1" s="1"/>
  <c r="CI16" i="1"/>
  <c r="AA17" i="13"/>
  <c r="AC18" i="11"/>
  <c r="F18" i="11"/>
  <c r="K18" i="11"/>
  <c r="AM19" i="11"/>
  <c r="AL19" i="11"/>
  <c r="AR20" i="11"/>
  <c r="AN19" i="11"/>
  <c r="AO19" i="11"/>
  <c r="D19" i="11"/>
  <c r="BS16" i="1"/>
  <c r="AB16" i="11"/>
  <c r="J19" i="11"/>
  <c r="BP19" i="1" s="1"/>
  <c r="AG19" i="11"/>
  <c r="AS20" i="11"/>
  <c r="BB16" i="10"/>
  <c r="BD16" i="10"/>
  <c r="Y16" i="10"/>
  <c r="R17" i="9"/>
  <c r="S17" i="9" s="1"/>
  <c r="L17" i="9"/>
  <c r="AF17" i="9" s="1"/>
  <c r="AD17" i="9"/>
  <c r="BA18" i="9"/>
  <c r="AC22" i="9"/>
  <c r="K22" i="9"/>
  <c r="AE22" i="9" s="1"/>
  <c r="T17" i="9"/>
  <c r="AP17" i="1" s="1"/>
  <c r="J21" i="8"/>
  <c r="AE21" i="1" s="1"/>
  <c r="AS22" i="8"/>
  <c r="AG22" i="8" s="1"/>
  <c r="AG21" i="8"/>
  <c r="AN20" i="8"/>
  <c r="AR21" i="8"/>
  <c r="C21" i="8" s="1"/>
  <c r="AD21" i="1" s="1"/>
  <c r="AM20" i="8"/>
  <c r="AL20" i="8"/>
  <c r="AO20" i="8"/>
  <c r="V17" i="8"/>
  <c r="BB17" i="8" s="1"/>
  <c r="Q16" i="8"/>
  <c r="J20" i="8"/>
  <c r="AE20" i="1" s="1"/>
  <c r="C20" i="8"/>
  <c r="AD20" i="1" s="1"/>
  <c r="BE16" i="7"/>
  <c r="AL16" i="7"/>
  <c r="D16" i="7" s="1"/>
  <c r="BF16" i="7"/>
  <c r="AN16" i="7"/>
  <c r="AG16" i="7" s="1"/>
  <c r="BE15" i="4"/>
  <c r="D15" i="4"/>
  <c r="BF15" i="4"/>
  <c r="R15" i="4" s="1"/>
  <c r="AG15" i="4"/>
  <c r="AB16" i="13" l="1"/>
  <c r="CK16" i="1"/>
  <c r="O16" i="13"/>
  <c r="P16" i="13" s="1"/>
  <c r="CL16" i="1" s="1"/>
  <c r="AR20" i="13"/>
  <c r="AM19" i="13"/>
  <c r="AO19" i="13"/>
  <c r="E19" i="13"/>
  <c r="AN19" i="13"/>
  <c r="AL19" i="13"/>
  <c r="C19" i="13"/>
  <c r="CG19" i="1" s="1"/>
  <c r="AH19" i="13"/>
  <c r="AS20" i="13"/>
  <c r="J20" i="13" s="1"/>
  <c r="CH20" i="1" s="1"/>
  <c r="D20" i="11"/>
  <c r="AM20" i="11"/>
  <c r="AN20" i="11"/>
  <c r="AR21" i="11"/>
  <c r="AL20" i="11"/>
  <c r="AO20" i="11"/>
  <c r="O16" i="11"/>
  <c r="P16" i="11" s="1"/>
  <c r="BT16" i="1" s="1"/>
  <c r="Q16" i="11"/>
  <c r="V17" i="11"/>
  <c r="J20" i="11"/>
  <c r="BP20" i="1" s="1"/>
  <c r="AG20" i="11"/>
  <c r="AS21" i="11"/>
  <c r="C20" i="11"/>
  <c r="BO20" i="1" s="1"/>
  <c r="AE18" i="11"/>
  <c r="M18" i="11"/>
  <c r="AC19" i="11"/>
  <c r="K19" i="11"/>
  <c r="F19" i="11"/>
  <c r="W21" i="11" s="1"/>
  <c r="W20" i="11"/>
  <c r="BE16" i="10"/>
  <c r="AL16" i="10"/>
  <c r="D16" i="10" s="1"/>
  <c r="BF16" i="10"/>
  <c r="AN16" i="10"/>
  <c r="AG16" i="10" s="1"/>
  <c r="AO17" i="1"/>
  <c r="BD17" i="8"/>
  <c r="BC18" i="9"/>
  <c r="B17" i="9"/>
  <c r="AM21" i="8"/>
  <c r="AL21" i="8"/>
  <c r="AR22" i="8"/>
  <c r="AN21" i="8"/>
  <c r="AO21" i="8"/>
  <c r="Y17" i="8"/>
  <c r="J22" i="8"/>
  <c r="AE22" i="1" s="1"/>
  <c r="AC16" i="7"/>
  <c r="K16" i="7"/>
  <c r="F16" i="7"/>
  <c r="BA17" i="7" s="1"/>
  <c r="D15" i="15"/>
  <c r="S15" i="4"/>
  <c r="AC15" i="4"/>
  <c r="BA16" i="4"/>
  <c r="K15" i="4"/>
  <c r="AO16" i="4"/>
  <c r="AH16" i="4" s="1"/>
  <c r="AM16" i="4"/>
  <c r="E16" i="4" s="1"/>
  <c r="AD16" i="4" s="1"/>
  <c r="AD19" i="13" l="1"/>
  <c r="L19" i="13"/>
  <c r="AF19" i="13" s="1"/>
  <c r="AH20" i="13"/>
  <c r="AS21" i="13"/>
  <c r="J21" i="13" s="1"/>
  <c r="CH21" i="1" s="1"/>
  <c r="AM20" i="13"/>
  <c r="AL20" i="13"/>
  <c r="AO20" i="13"/>
  <c r="AN20" i="13"/>
  <c r="E20" i="13"/>
  <c r="AR21" i="13"/>
  <c r="C21" i="13" s="1"/>
  <c r="CG21" i="1" s="1"/>
  <c r="C20" i="13"/>
  <c r="CG20" i="1" s="1"/>
  <c r="V17" i="13"/>
  <c r="Q16" i="13"/>
  <c r="BB17" i="11"/>
  <c r="BD17" i="11"/>
  <c r="J21" i="11"/>
  <c r="BP21" i="1" s="1"/>
  <c r="AS22" i="11"/>
  <c r="AG21" i="11"/>
  <c r="C21" i="11"/>
  <c r="BO21" i="1" s="1"/>
  <c r="AR22" i="11"/>
  <c r="AM21" i="11"/>
  <c r="AN21" i="11"/>
  <c r="AO21" i="11"/>
  <c r="D21" i="11"/>
  <c r="AL21" i="11"/>
  <c r="AE19" i="11"/>
  <c r="M19" i="11"/>
  <c r="X21" i="11" s="1"/>
  <c r="X20" i="11"/>
  <c r="Y17" i="11"/>
  <c r="AA17" i="11"/>
  <c r="AC20" i="11"/>
  <c r="K20" i="11"/>
  <c r="AE20" i="11" s="1"/>
  <c r="K16" i="10"/>
  <c r="F16" i="10"/>
  <c r="AC16" i="10"/>
  <c r="BA17" i="10"/>
  <c r="N17" i="9"/>
  <c r="AB17" i="9" s="1"/>
  <c r="AL17" i="1"/>
  <c r="BV17" i="16" s="1"/>
  <c r="CF17" i="16" s="1"/>
  <c r="BE17" i="8"/>
  <c r="AM17" i="8"/>
  <c r="E17" i="8" s="1"/>
  <c r="BF17" i="8"/>
  <c r="AO17" i="8"/>
  <c r="AH17" i="8" s="1"/>
  <c r="C22" i="8"/>
  <c r="AD22" i="1" s="1"/>
  <c r="AL22" i="8"/>
  <c r="AN22" i="8"/>
  <c r="AA17" i="8"/>
  <c r="Z17" i="8"/>
  <c r="W19" i="7"/>
  <c r="W18" i="7"/>
  <c r="AE16" i="7"/>
  <c r="B16" i="7" s="1"/>
  <c r="T16" i="1" s="1"/>
  <c r="BT16" i="16" s="1"/>
  <c r="CD16" i="16" s="1"/>
  <c r="BG16" i="16" s="1"/>
  <c r="M16" i="7"/>
  <c r="AE15" i="4"/>
  <c r="B15" i="4" s="1"/>
  <c r="BC16" i="4"/>
  <c r="T15" i="4"/>
  <c r="F15" i="1" s="1"/>
  <c r="L16" i="4"/>
  <c r="AF16" i="4" s="1"/>
  <c r="BB17" i="13" l="1"/>
  <c r="BD17" i="13"/>
  <c r="Y17" i="13"/>
  <c r="Z17" i="13"/>
  <c r="AS22" i="13"/>
  <c r="J22" i="13" s="1"/>
  <c r="CH22" i="1" s="1"/>
  <c r="AH21" i="13"/>
  <c r="AO21" i="13"/>
  <c r="AN21" i="13"/>
  <c r="AR22" i="13"/>
  <c r="C22" i="13" s="1"/>
  <c r="CG22" i="1" s="1"/>
  <c r="AL21" i="13"/>
  <c r="D21" i="13"/>
  <c r="AM21" i="13"/>
  <c r="F20" i="13"/>
  <c r="AD20" i="13"/>
  <c r="L20" i="13"/>
  <c r="BE17" i="11"/>
  <c r="AM17" i="11"/>
  <c r="E17" i="11" s="1"/>
  <c r="Z17" i="11"/>
  <c r="AM22" i="11"/>
  <c r="AR23" i="11"/>
  <c r="AL22" i="11"/>
  <c r="E22" i="11"/>
  <c r="AO22" i="11"/>
  <c r="AN22" i="11"/>
  <c r="C22" i="11"/>
  <c r="BO22" i="1" s="1"/>
  <c r="BF17" i="11"/>
  <c r="AO17" i="11"/>
  <c r="AH17" i="11" s="1"/>
  <c r="J22" i="11"/>
  <c r="BP22" i="1" s="1"/>
  <c r="AS23" i="11"/>
  <c r="AG22" i="11"/>
  <c r="AC21" i="11"/>
  <c r="K21" i="11"/>
  <c r="F21" i="11"/>
  <c r="Z16" i="10"/>
  <c r="W19" i="10"/>
  <c r="W18" i="10"/>
  <c r="AE16" i="10"/>
  <c r="B16" i="10" s="1"/>
  <c r="BE16" i="1" s="1"/>
  <c r="BW16" i="16" s="1"/>
  <c r="CG16" i="16" s="1"/>
  <c r="T16" i="16" s="1"/>
  <c r="M16" i="10"/>
  <c r="O17" i="9"/>
  <c r="P17" i="9" s="1"/>
  <c r="AR17" i="1" s="1"/>
  <c r="V18" i="9"/>
  <c r="Q17" i="9"/>
  <c r="AQ17" i="1"/>
  <c r="Y18" i="9"/>
  <c r="R17" i="8"/>
  <c r="S17" i="8" s="1"/>
  <c r="L17" i="8"/>
  <c r="BA18" i="8"/>
  <c r="AD17" i="8"/>
  <c r="BC17" i="7"/>
  <c r="AA16" i="7"/>
  <c r="X18" i="7"/>
  <c r="X19" i="7"/>
  <c r="R16" i="7"/>
  <c r="S16" i="7" s="1"/>
  <c r="AR18" i="7"/>
  <c r="AS18" i="7"/>
  <c r="BH16" i="16"/>
  <c r="CT16" i="16" s="1"/>
  <c r="BI16" i="16" s="1"/>
  <c r="B15" i="1"/>
  <c r="BR15" i="16" s="1"/>
  <c r="CB15" i="16" s="1"/>
  <c r="N15" i="4"/>
  <c r="AG22" i="13" l="1"/>
  <c r="AS23" i="13"/>
  <c r="J23" i="13" s="1"/>
  <c r="CH23" i="1" s="1"/>
  <c r="AC21" i="13"/>
  <c r="F21" i="13"/>
  <c r="AO17" i="13"/>
  <c r="AH17" i="13" s="1"/>
  <c r="BF17" i="13"/>
  <c r="AO22" i="13"/>
  <c r="AR23" i="13"/>
  <c r="C23" i="13" s="1"/>
  <c r="CG23" i="1" s="1"/>
  <c r="E22" i="13"/>
  <c r="AN22" i="13"/>
  <c r="AL22" i="13"/>
  <c r="AM22" i="13"/>
  <c r="BE17" i="13"/>
  <c r="AM17" i="13"/>
  <c r="E17" i="13" s="1"/>
  <c r="M20" i="13"/>
  <c r="AF20" i="13"/>
  <c r="AD22" i="11"/>
  <c r="F22" i="11"/>
  <c r="J23" i="11"/>
  <c r="BP23" i="1" s="1"/>
  <c r="AG23" i="11"/>
  <c r="AS24" i="11"/>
  <c r="C23" i="11"/>
  <c r="BO23" i="1" s="1"/>
  <c r="AM23" i="11"/>
  <c r="AO23" i="11"/>
  <c r="AL23" i="11"/>
  <c r="AR24" i="11"/>
  <c r="AN23" i="11"/>
  <c r="D23" i="11"/>
  <c r="AD17" i="11"/>
  <c r="BA18" i="11"/>
  <c r="L17" i="11"/>
  <c r="AE21" i="11"/>
  <c r="M21" i="11"/>
  <c r="R17" i="11"/>
  <c r="S17" i="11" s="1"/>
  <c r="BC17" i="10"/>
  <c r="X19" i="10"/>
  <c r="AS18" i="10"/>
  <c r="X18" i="10"/>
  <c r="AR18" i="10"/>
  <c r="R16" i="10"/>
  <c r="AA16" i="10"/>
  <c r="U16" i="16"/>
  <c r="CO16" i="16" s="1"/>
  <c r="V16" i="16" s="1"/>
  <c r="BB18" i="9"/>
  <c r="D18" i="9" s="1"/>
  <c r="K18" i="9" s="1"/>
  <c r="BD18" i="9"/>
  <c r="BF18" i="9" s="1"/>
  <c r="AF17" i="1"/>
  <c r="AF17" i="8"/>
  <c r="B17" i="8" s="1"/>
  <c r="AC17" i="1" s="1"/>
  <c r="BU17" i="16" s="1"/>
  <c r="CE17" i="16" s="1"/>
  <c r="BC18" i="8"/>
  <c r="T17" i="8"/>
  <c r="AG17" i="1" s="1"/>
  <c r="AS19" i="7"/>
  <c r="J18" i="7"/>
  <c r="V18" i="1" s="1"/>
  <c r="AG18" i="7"/>
  <c r="C18" i="7"/>
  <c r="U18" i="1" s="1"/>
  <c r="AL18" i="7"/>
  <c r="AM18" i="7"/>
  <c r="E18" i="7"/>
  <c r="AD18" i="7" s="1"/>
  <c r="AN18" i="7"/>
  <c r="AO18" i="7"/>
  <c r="AR19" i="7"/>
  <c r="N16" i="7"/>
  <c r="T16" i="7"/>
  <c r="X16" i="1" s="1"/>
  <c r="W16" i="1"/>
  <c r="BJ16" i="16"/>
  <c r="G15" i="1"/>
  <c r="AB15" i="4"/>
  <c r="N15" i="16"/>
  <c r="B15" i="16"/>
  <c r="C15" i="16" s="1"/>
  <c r="E19" i="8"/>
  <c r="AD19" i="8" s="1"/>
  <c r="AS17" i="4"/>
  <c r="AR17" i="4"/>
  <c r="R17" i="13" l="1"/>
  <c r="S17" i="13" s="1"/>
  <c r="T17" i="13" s="1"/>
  <c r="CJ17" i="1" s="1"/>
  <c r="AD22" i="13"/>
  <c r="F22" i="13"/>
  <c r="W24" i="13" s="1"/>
  <c r="AS24" i="13"/>
  <c r="AH23" i="13"/>
  <c r="AM23" i="13"/>
  <c r="AO23" i="13"/>
  <c r="AL23" i="13"/>
  <c r="AN23" i="13"/>
  <c r="D23" i="13"/>
  <c r="AR24" i="13"/>
  <c r="C24" i="13" s="1"/>
  <c r="CG24" i="1" s="1"/>
  <c r="L17" i="13"/>
  <c r="AD17" i="13"/>
  <c r="BA18" i="13"/>
  <c r="O17" i="13"/>
  <c r="J24" i="11"/>
  <c r="BP24" i="1" s="1"/>
  <c r="AG24" i="11"/>
  <c r="J25" i="11"/>
  <c r="BP25" i="1" s="1"/>
  <c r="T17" i="11"/>
  <c r="BR17" i="1" s="1"/>
  <c r="BQ17" i="1"/>
  <c r="AC23" i="11"/>
  <c r="F23" i="11"/>
  <c r="W25" i="11" s="1"/>
  <c r="K23" i="11"/>
  <c r="C24" i="11"/>
  <c r="BO24" i="1" s="1"/>
  <c r="AO24" i="11"/>
  <c r="AN24" i="11"/>
  <c r="AL24" i="11"/>
  <c r="E24" i="11"/>
  <c r="C25" i="11"/>
  <c r="BO25" i="1" s="1"/>
  <c r="AM24" i="11"/>
  <c r="AF17" i="11"/>
  <c r="B17" i="11" s="1"/>
  <c r="BN17" i="1" s="1"/>
  <c r="BX17" i="16" s="1"/>
  <c r="CH17" i="16" s="1"/>
  <c r="BC18" i="11"/>
  <c r="BH16" i="1"/>
  <c r="S16" i="10"/>
  <c r="AL18" i="10"/>
  <c r="AR19" i="10"/>
  <c r="AM18" i="10"/>
  <c r="AO18" i="10"/>
  <c r="AN18" i="10"/>
  <c r="C18" i="10"/>
  <c r="BF18" i="1" s="1"/>
  <c r="E18" i="10"/>
  <c r="AH18" i="10"/>
  <c r="J18" i="10"/>
  <c r="BG18" i="1" s="1"/>
  <c r="AS19" i="10"/>
  <c r="J19" i="10" s="1"/>
  <c r="BG19" i="1" s="1"/>
  <c r="W16" i="16"/>
  <c r="AA17" i="10"/>
  <c r="AH18" i="9"/>
  <c r="L18" i="9" s="1"/>
  <c r="F18" i="9"/>
  <c r="BA19" i="9" s="1"/>
  <c r="AC18" i="9"/>
  <c r="BE18" i="9"/>
  <c r="N17" i="8"/>
  <c r="AH17" i="1" s="1"/>
  <c r="AE18" i="9"/>
  <c r="M18" i="9"/>
  <c r="W20" i="9"/>
  <c r="Z18" i="9"/>
  <c r="AF18" i="9"/>
  <c r="B18" i="9" s="1"/>
  <c r="BC19" i="9"/>
  <c r="AB16" i="7"/>
  <c r="Y16" i="1"/>
  <c r="O16" i="7"/>
  <c r="P16" i="7" s="1"/>
  <c r="Z16" i="1" s="1"/>
  <c r="C19" i="7"/>
  <c r="U19" i="1" s="1"/>
  <c r="AM19" i="7"/>
  <c r="AN19" i="7"/>
  <c r="E19" i="7"/>
  <c r="AD19" i="7" s="1"/>
  <c r="AO19" i="7"/>
  <c r="AR20" i="7"/>
  <c r="C20" i="7" s="1"/>
  <c r="U20" i="1" s="1"/>
  <c r="AL19" i="7"/>
  <c r="J19" i="7"/>
  <c r="V19" i="1" s="1"/>
  <c r="AG19" i="7"/>
  <c r="AS20" i="7"/>
  <c r="E15" i="16"/>
  <c r="CL15" i="16"/>
  <c r="D15" i="16" s="1"/>
  <c r="O15" i="16"/>
  <c r="CN15" i="16" s="1"/>
  <c r="P15" i="16" s="1"/>
  <c r="O15" i="4"/>
  <c r="P15" i="4" s="1"/>
  <c r="H15" i="1" s="1"/>
  <c r="Q15" i="4"/>
  <c r="V16" i="4"/>
  <c r="C17" i="4"/>
  <c r="C17" i="1" s="1"/>
  <c r="J17" i="4"/>
  <c r="D17" i="1" s="1"/>
  <c r="CI17" i="1" l="1"/>
  <c r="AG24" i="13"/>
  <c r="J25" i="13"/>
  <c r="CH25" i="1" s="1"/>
  <c r="F23" i="13"/>
  <c r="W25" i="13" s="1"/>
  <c r="AC23" i="13"/>
  <c r="AN24" i="13"/>
  <c r="C25" i="13"/>
  <c r="CG25" i="1" s="1"/>
  <c r="E24" i="13"/>
  <c r="AO24" i="13"/>
  <c r="AM24" i="13"/>
  <c r="AL24" i="13"/>
  <c r="AF17" i="13"/>
  <c r="B17" i="13" s="1"/>
  <c r="BC18" i="13"/>
  <c r="J24" i="13"/>
  <c r="CH24" i="1" s="1"/>
  <c r="AD24" i="11"/>
  <c r="F24" i="11"/>
  <c r="W26" i="11" s="1"/>
  <c r="N17" i="11"/>
  <c r="AE23" i="11"/>
  <c r="M23" i="11"/>
  <c r="AH19" i="10"/>
  <c r="AS20" i="10"/>
  <c r="J20" i="10" s="1"/>
  <c r="BG20" i="1" s="1"/>
  <c r="C19" i="10"/>
  <c r="BF19" i="1" s="1"/>
  <c r="E19" i="10"/>
  <c r="AR20" i="10"/>
  <c r="AL19" i="10"/>
  <c r="AO19" i="10"/>
  <c r="AM19" i="10"/>
  <c r="AN19" i="10"/>
  <c r="T16" i="10"/>
  <c r="BI16" i="1" s="1"/>
  <c r="N16" i="10"/>
  <c r="L18" i="10"/>
  <c r="AF18" i="10" s="1"/>
  <c r="AD18" i="10"/>
  <c r="X20" i="9"/>
  <c r="AA18" i="9"/>
  <c r="R18" i="9"/>
  <c r="S18" i="9" s="1"/>
  <c r="AL18" i="1"/>
  <c r="BV18" i="16" s="1"/>
  <c r="CF18" i="16" s="1"/>
  <c r="AB17" i="8"/>
  <c r="O17" i="8" s="1"/>
  <c r="P17" i="8" s="1"/>
  <c r="AI17" i="1" s="1"/>
  <c r="J20" i="7"/>
  <c r="V20" i="1" s="1"/>
  <c r="AS21" i="7"/>
  <c r="AO20" i="7"/>
  <c r="AL20" i="7"/>
  <c r="AR21" i="7"/>
  <c r="AM20" i="7"/>
  <c r="AN20" i="7"/>
  <c r="C21" i="7"/>
  <c r="U21" i="1" s="1"/>
  <c r="V17" i="7"/>
  <c r="BD17" i="7" s="1"/>
  <c r="Q16" i="7"/>
  <c r="BD16" i="4"/>
  <c r="BB16" i="4"/>
  <c r="Y16" i="4"/>
  <c r="Q15" i="16"/>
  <c r="AD24" i="13" l="1"/>
  <c r="F24" i="13"/>
  <c r="W26" i="13" s="1"/>
  <c r="CF17" i="1"/>
  <c r="BZ17" i="16" s="1"/>
  <c r="CJ17" i="16" s="1"/>
  <c r="N17" i="13"/>
  <c r="P17" i="13" s="1"/>
  <c r="CL17" i="1" s="1"/>
  <c r="BS17" i="1"/>
  <c r="AB17" i="11"/>
  <c r="O17" i="11" s="1"/>
  <c r="P17" i="11" s="1"/>
  <c r="BT17" i="1" s="1"/>
  <c r="AM20" i="10"/>
  <c r="AL20" i="10"/>
  <c r="E20" i="10"/>
  <c r="AN20" i="10"/>
  <c r="AR21" i="10"/>
  <c r="AO20" i="10"/>
  <c r="BJ16" i="1"/>
  <c r="AB16" i="10"/>
  <c r="O16" i="10"/>
  <c r="P16" i="10" s="1"/>
  <c r="BK16" i="1" s="1"/>
  <c r="L19" i="10"/>
  <c r="AF19" i="10" s="1"/>
  <c r="AD19" i="10"/>
  <c r="C20" i="10"/>
  <c r="BF20" i="1" s="1"/>
  <c r="AH20" i="10"/>
  <c r="AS21" i="10"/>
  <c r="AO18" i="1"/>
  <c r="N18" i="9"/>
  <c r="AB18" i="9" s="1"/>
  <c r="T18" i="9"/>
  <c r="AP18" i="1" s="1"/>
  <c r="Q17" i="8"/>
  <c r="V18" i="8"/>
  <c r="BB18" i="8" s="1"/>
  <c r="BB17" i="7"/>
  <c r="AR22" i="7"/>
  <c r="AN21" i="7"/>
  <c r="AL21" i="7"/>
  <c r="AO21" i="7"/>
  <c r="AM21" i="7"/>
  <c r="J21" i="7"/>
  <c r="V21" i="1" s="1"/>
  <c r="AS22" i="7"/>
  <c r="J22" i="7" s="1"/>
  <c r="V22" i="1" s="1"/>
  <c r="Y17" i="7"/>
  <c r="AA17" i="7"/>
  <c r="AL16" i="4"/>
  <c r="D16" i="4" s="1"/>
  <c r="BE16" i="4"/>
  <c r="AN16" i="4"/>
  <c r="AG16" i="4" s="1"/>
  <c r="BF16" i="4"/>
  <c r="AB17" i="13" l="1"/>
  <c r="CK17" i="1"/>
  <c r="Q17" i="11"/>
  <c r="V18" i="11"/>
  <c r="AL21" i="10"/>
  <c r="AN21" i="10"/>
  <c r="AO21" i="10"/>
  <c r="AM21" i="10"/>
  <c r="E21" i="10"/>
  <c r="AR22" i="10"/>
  <c r="C21" i="10"/>
  <c r="BF21" i="1" s="1"/>
  <c r="F20" i="10"/>
  <c r="AD20" i="10"/>
  <c r="L20" i="10"/>
  <c r="J21" i="10"/>
  <c r="BG21" i="1" s="1"/>
  <c r="AH21" i="10"/>
  <c r="AS22" i="10"/>
  <c r="V17" i="10"/>
  <c r="Q16" i="10"/>
  <c r="AQ18" i="1"/>
  <c r="BE18" i="8"/>
  <c r="BD18" i="8"/>
  <c r="BF18" i="8" s="1"/>
  <c r="V19" i="9"/>
  <c r="Q18" i="9"/>
  <c r="O18" i="9"/>
  <c r="P18" i="9" s="1"/>
  <c r="AR18" i="1" s="1"/>
  <c r="Y18" i="8"/>
  <c r="BF17" i="7"/>
  <c r="AO17" i="7"/>
  <c r="AH17" i="7" s="1"/>
  <c r="Z17" i="7"/>
  <c r="AM17" i="7"/>
  <c r="E17" i="7" s="1"/>
  <c r="BE17" i="7"/>
  <c r="C22" i="7"/>
  <c r="U22" i="1" s="1"/>
  <c r="AL22" i="7"/>
  <c r="D22" i="7" s="1"/>
  <c r="AC22" i="7" s="1"/>
  <c r="AN22" i="7"/>
  <c r="AC16" i="4"/>
  <c r="K16" i="4"/>
  <c r="F16" i="4"/>
  <c r="BA17" i="4" s="1"/>
  <c r="AG20" i="9"/>
  <c r="AN17" i="4"/>
  <c r="AG17" i="4" s="1"/>
  <c r="AL17" i="4"/>
  <c r="D17" i="4" s="1"/>
  <c r="AC17" i="4" s="1"/>
  <c r="V18" i="13" l="1"/>
  <c r="Q17" i="13"/>
  <c r="BB18" i="11"/>
  <c r="BD18" i="11"/>
  <c r="AA18" i="11" s="1"/>
  <c r="Y18" i="11"/>
  <c r="Z18" i="11"/>
  <c r="BB17" i="10"/>
  <c r="BD17" i="10"/>
  <c r="AS23" i="10"/>
  <c r="J23" i="10" s="1"/>
  <c r="BG23" i="1" s="1"/>
  <c r="AG22" i="10"/>
  <c r="L21" i="10"/>
  <c r="AF21" i="10" s="1"/>
  <c r="AD21" i="10"/>
  <c r="O17" i="10"/>
  <c r="Y17" i="10"/>
  <c r="Z17" i="10"/>
  <c r="J22" i="10"/>
  <c r="BG22" i="1" s="1"/>
  <c r="M20" i="10"/>
  <c r="AF20" i="10"/>
  <c r="AO22" i="10"/>
  <c r="E22" i="10"/>
  <c r="AL22" i="10"/>
  <c r="AM22" i="10"/>
  <c r="AN22" i="10"/>
  <c r="AR23" i="10"/>
  <c r="C23" i="10" s="1"/>
  <c r="BF23" i="1" s="1"/>
  <c r="C22" i="10"/>
  <c r="BF22" i="1" s="1"/>
  <c r="BB19" i="9"/>
  <c r="BE19" i="9" s="1"/>
  <c r="BD19" i="9"/>
  <c r="Y19" i="9"/>
  <c r="D18" i="8"/>
  <c r="K18" i="8" s="1"/>
  <c r="AH18" i="8"/>
  <c r="L18" i="8" s="1"/>
  <c r="AF18" i="8" s="1"/>
  <c r="L17" i="7"/>
  <c r="BA18" i="7"/>
  <c r="AD17" i="7"/>
  <c r="R17" i="7"/>
  <c r="S17" i="7" s="1"/>
  <c r="O17" i="7"/>
  <c r="Z16" i="4"/>
  <c r="C16" i="15" s="1"/>
  <c r="W18" i="4"/>
  <c r="A16" i="15"/>
  <c r="AE16" i="4"/>
  <c r="B16" i="4" s="1"/>
  <c r="B16" i="1" s="1"/>
  <c r="BR16" i="16" s="1"/>
  <c r="CB16" i="16" s="1"/>
  <c r="M16" i="4"/>
  <c r="BC17" i="4"/>
  <c r="F17" i="4"/>
  <c r="K17" i="4"/>
  <c r="AE17" i="4" s="1"/>
  <c r="BB18" i="13" l="1"/>
  <c r="BD18" i="13"/>
  <c r="Y18" i="13"/>
  <c r="BE18" i="11"/>
  <c r="E18" i="11"/>
  <c r="BF18" i="11"/>
  <c r="R18" i="11" s="1"/>
  <c r="S18" i="11" s="1"/>
  <c r="AH18" i="11"/>
  <c r="BF17" i="10"/>
  <c r="AO17" i="10"/>
  <c r="AH17" i="10" s="1"/>
  <c r="AD22" i="10"/>
  <c r="F22" i="10"/>
  <c r="AL23" i="10"/>
  <c r="AR24" i="10"/>
  <c r="AM23" i="10"/>
  <c r="AN23" i="10"/>
  <c r="E23" i="10"/>
  <c r="AO23" i="10"/>
  <c r="BE17" i="10"/>
  <c r="AM17" i="10"/>
  <c r="E17" i="10" s="1"/>
  <c r="AS24" i="10"/>
  <c r="AH23" i="10"/>
  <c r="J24" i="10"/>
  <c r="BG24" i="1" s="1"/>
  <c r="F18" i="8"/>
  <c r="W20" i="8" s="1"/>
  <c r="AC18" i="8"/>
  <c r="D19" i="9"/>
  <c r="AC19" i="9" s="1"/>
  <c r="AH19" i="9"/>
  <c r="L19" i="9" s="1"/>
  <c r="BF19" i="9"/>
  <c r="B18" i="8"/>
  <c r="AC18" i="1" s="1"/>
  <c r="BU18" i="16" s="1"/>
  <c r="CE18" i="16" s="1"/>
  <c r="AE18" i="8"/>
  <c r="M18" i="8"/>
  <c r="BA19" i="8"/>
  <c r="Z18" i="8"/>
  <c r="W17" i="1"/>
  <c r="T17" i="7"/>
  <c r="X17" i="1" s="1"/>
  <c r="AF17" i="7"/>
  <c r="B17" i="7" s="1"/>
  <c r="T17" i="1" s="1"/>
  <c r="BT17" i="16" s="1"/>
  <c r="CD17" i="16" s="1"/>
  <c r="BG17" i="16" s="1"/>
  <c r="BC18" i="7"/>
  <c r="B16" i="16"/>
  <c r="C16" i="16" s="1"/>
  <c r="N16" i="16"/>
  <c r="X18" i="4"/>
  <c r="AA16" i="4"/>
  <c r="R16" i="4"/>
  <c r="W19" i="4"/>
  <c r="A17" i="15"/>
  <c r="E20" i="8"/>
  <c r="AG20" i="8"/>
  <c r="M17" i="4"/>
  <c r="AG18" i="13" l="1"/>
  <c r="BF18" i="13"/>
  <c r="D18" i="13"/>
  <c r="BE18" i="13"/>
  <c r="T18" i="11"/>
  <c r="BR18" i="1" s="1"/>
  <c r="BQ18" i="1"/>
  <c r="L18" i="11"/>
  <c r="AD18" i="11"/>
  <c r="BA19" i="11"/>
  <c r="J25" i="10"/>
  <c r="BG25" i="1" s="1"/>
  <c r="AG24" i="10"/>
  <c r="AN24" i="10"/>
  <c r="AO24" i="10"/>
  <c r="AL24" i="10"/>
  <c r="C25" i="10"/>
  <c r="BF25" i="1" s="1"/>
  <c r="E24" i="10"/>
  <c r="AM24" i="10"/>
  <c r="AD17" i="10"/>
  <c r="L17" i="10"/>
  <c r="BA18" i="10"/>
  <c r="C24" i="10"/>
  <c r="BF24" i="1" s="1"/>
  <c r="AD23" i="10"/>
  <c r="L23" i="10"/>
  <c r="AF23" i="10" s="1"/>
  <c r="R17" i="10"/>
  <c r="BC19" i="8"/>
  <c r="F19" i="9"/>
  <c r="K19" i="9"/>
  <c r="AE19" i="9" s="1"/>
  <c r="W21" i="9"/>
  <c r="W22" i="9"/>
  <c r="Z19" i="9"/>
  <c r="Z20" i="9" s="1"/>
  <c r="BA20" i="9"/>
  <c r="AF19" i="9"/>
  <c r="B19" i="9" s="1"/>
  <c r="X20" i="8"/>
  <c r="AA18" i="8"/>
  <c r="R18" i="8"/>
  <c r="S18" i="8" s="1"/>
  <c r="N17" i="7"/>
  <c r="P17" i="7" s="1"/>
  <c r="Z17" i="1" s="1"/>
  <c r="BH17" i="16"/>
  <c r="CT17" i="16" s="1"/>
  <c r="BI17" i="16" s="1"/>
  <c r="D16" i="15"/>
  <c r="S16" i="4"/>
  <c r="O16" i="16"/>
  <c r="CN16" i="16" s="1"/>
  <c r="P16" i="16" s="1"/>
  <c r="E16" i="16"/>
  <c r="CL16" i="16"/>
  <c r="D16" i="16" s="1"/>
  <c r="F20" i="8"/>
  <c r="AD20" i="8"/>
  <c r="X19" i="4"/>
  <c r="AS18" i="4"/>
  <c r="AR18" i="4"/>
  <c r="AC18" i="13" l="1"/>
  <c r="F18" i="13"/>
  <c r="K18" i="13"/>
  <c r="AF18" i="11"/>
  <c r="B18" i="11" s="1"/>
  <c r="BC19" i="11"/>
  <c r="F24" i="10"/>
  <c r="AD24" i="10"/>
  <c r="AF17" i="10"/>
  <c r="B17" i="10" s="1"/>
  <c r="BC18" i="10"/>
  <c r="S17" i="10"/>
  <c r="BH17" i="1"/>
  <c r="M19" i="9"/>
  <c r="AF18" i="1"/>
  <c r="N18" i="8"/>
  <c r="X21" i="9"/>
  <c r="AA19" i="9"/>
  <c r="BC20" i="9"/>
  <c r="R19" i="9"/>
  <c r="S19" i="9" s="1"/>
  <c r="AL19" i="1"/>
  <c r="BV19" i="16" s="1"/>
  <c r="CF19" i="16" s="1"/>
  <c r="T18" i="8"/>
  <c r="AG18" i="1" s="1"/>
  <c r="BJ17" i="16"/>
  <c r="Y17" i="1"/>
  <c r="AB17" i="7"/>
  <c r="Q16" i="16"/>
  <c r="T16" i="4"/>
  <c r="F16" i="1" s="1"/>
  <c r="N16" i="4"/>
  <c r="AG20" i="7"/>
  <c r="E20" i="7"/>
  <c r="AM18" i="4"/>
  <c r="AO18" i="4"/>
  <c r="C18" i="4"/>
  <c r="C18" i="1" s="1"/>
  <c r="J18" i="4"/>
  <c r="D18" i="1" s="1"/>
  <c r="AE18" i="13" l="1"/>
  <c r="M18" i="13"/>
  <c r="BA19" i="13"/>
  <c r="W20" i="13"/>
  <c r="Z18" i="13"/>
  <c r="B18" i="13"/>
  <c r="CF18" i="1" s="1"/>
  <c r="BZ18" i="16" s="1"/>
  <c r="CJ18" i="16" s="1"/>
  <c r="BN18" i="1"/>
  <c r="BX18" i="16" s="1"/>
  <c r="CH18" i="16" s="1"/>
  <c r="N18" i="11"/>
  <c r="T17" i="10"/>
  <c r="BI17" i="1" s="1"/>
  <c r="N17" i="10"/>
  <c r="P17" i="10" s="1"/>
  <c r="BK17" i="1" s="1"/>
  <c r="BE17" i="1"/>
  <c r="BW17" i="16" s="1"/>
  <c r="CG17" i="16" s="1"/>
  <c r="T17" i="16" s="1"/>
  <c r="AO19" i="1"/>
  <c r="N19" i="9"/>
  <c r="AB19" i="9" s="1"/>
  <c r="V20" i="9" s="1"/>
  <c r="T19" i="9"/>
  <c r="AP19" i="1" s="1"/>
  <c r="AB18" i="8"/>
  <c r="O18" i="8" s="1"/>
  <c r="P18" i="8" s="1"/>
  <c r="AI18" i="1" s="1"/>
  <c r="AH18" i="1"/>
  <c r="Q17" i="7"/>
  <c r="V18" i="7"/>
  <c r="BD18" i="7" s="1"/>
  <c r="G16" i="1"/>
  <c r="AB16" i="4"/>
  <c r="O16" i="4" s="1"/>
  <c r="P16" i="4" s="1"/>
  <c r="H16" i="1" s="1"/>
  <c r="F20" i="7"/>
  <c r="AD20" i="7"/>
  <c r="BC19" i="13" l="1"/>
  <c r="R18" i="13"/>
  <c r="S18" i="13" s="1"/>
  <c r="AA18" i="13"/>
  <c r="X20" i="13"/>
  <c r="BS18" i="1"/>
  <c r="AB18" i="11"/>
  <c r="O18" i="11" s="1"/>
  <c r="P18" i="11" s="1"/>
  <c r="BT18" i="1" s="1"/>
  <c r="U17" i="16"/>
  <c r="CO17" i="16" s="1"/>
  <c r="V17" i="16" s="1"/>
  <c r="AB17" i="10"/>
  <c r="BJ17" i="1"/>
  <c r="BB20" i="9"/>
  <c r="D20" i="9" s="1"/>
  <c r="BD20" i="9"/>
  <c r="Q19" i="9"/>
  <c r="O19" i="9"/>
  <c r="P19" i="9" s="1"/>
  <c r="AR19" i="1" s="1"/>
  <c r="AQ19" i="1"/>
  <c r="Y20" i="9"/>
  <c r="Q18" i="8"/>
  <c r="V19" i="8"/>
  <c r="BB19" i="8" s="1"/>
  <c r="BB18" i="7"/>
  <c r="Y18" i="7"/>
  <c r="Q16" i="4"/>
  <c r="V17" i="4"/>
  <c r="C30" i="6"/>
  <c r="L30" i="1" s="1"/>
  <c r="C31" i="6"/>
  <c r="L31" i="1" s="1"/>
  <c r="AO30" i="6"/>
  <c r="AN30" i="6"/>
  <c r="AL30" i="6"/>
  <c r="AM30" i="6"/>
  <c r="E30" i="6"/>
  <c r="N18" i="13" l="1"/>
  <c r="T18" i="13"/>
  <c r="CJ18" i="1" s="1"/>
  <c r="CI18" i="1"/>
  <c r="V19" i="11"/>
  <c r="Q18" i="11"/>
  <c r="V18" i="10"/>
  <c r="Q17" i="10"/>
  <c r="W17" i="16"/>
  <c r="BD19" i="8"/>
  <c r="AC20" i="9"/>
  <c r="K20" i="9"/>
  <c r="AE20" i="9" s="1"/>
  <c r="BA21" i="9"/>
  <c r="BE20" i="9"/>
  <c r="AH20" i="9"/>
  <c r="L20" i="9" s="1"/>
  <c r="BF20" i="9"/>
  <c r="Y19" i="8"/>
  <c r="AH18" i="7"/>
  <c r="L18" i="7" s="1"/>
  <c r="BF18" i="7"/>
  <c r="D18" i="7"/>
  <c r="BE18" i="7"/>
  <c r="BD17" i="4"/>
  <c r="AA17" i="4" s="1"/>
  <c r="Y17" i="4"/>
  <c r="BB17" i="4"/>
  <c r="Z17" i="4" s="1"/>
  <c r="C17" i="15" s="1"/>
  <c r="E18" i="4"/>
  <c r="AD18" i="4" s="1"/>
  <c r="AL18" i="4"/>
  <c r="AN18" i="4"/>
  <c r="AG18" i="4" s="1"/>
  <c r="CK18" i="1" l="1"/>
  <c r="AB18" i="13"/>
  <c r="O18" i="13" s="1"/>
  <c r="P18" i="13" s="1"/>
  <c r="CL18" i="1" s="1"/>
  <c r="BB19" i="11"/>
  <c r="BD19" i="11"/>
  <c r="AA19" i="11" s="1"/>
  <c r="Y19" i="11"/>
  <c r="BB18" i="10"/>
  <c r="BD18" i="10"/>
  <c r="Y18" i="10"/>
  <c r="AF20" i="9"/>
  <c r="B20" i="9" s="1"/>
  <c r="AL20" i="1" s="1"/>
  <c r="BV20" i="16" s="1"/>
  <c r="CF20" i="16" s="1"/>
  <c r="M20" i="9"/>
  <c r="BE19" i="8"/>
  <c r="D19" i="8"/>
  <c r="AH19" i="8"/>
  <c r="L19" i="8" s="1"/>
  <c r="AF19" i="8" s="1"/>
  <c r="BF19" i="8"/>
  <c r="AC18" i="7"/>
  <c r="K18" i="7"/>
  <c r="F18" i="7"/>
  <c r="AF18" i="7"/>
  <c r="B18" i="7" s="1"/>
  <c r="T18" i="1" s="1"/>
  <c r="BT18" i="16" s="1"/>
  <c r="CD18" i="16" s="1"/>
  <c r="BG18" i="16" s="1"/>
  <c r="AM17" i="4"/>
  <c r="E17" i="4" s="1"/>
  <c r="BE17" i="4"/>
  <c r="AO17" i="4"/>
  <c r="AH17" i="4" s="1"/>
  <c r="BF17" i="4"/>
  <c r="R17" i="4" s="1"/>
  <c r="D21" i="8"/>
  <c r="AC21" i="8" s="1"/>
  <c r="Q18" i="13" l="1"/>
  <c r="V19" i="13"/>
  <c r="Z19" i="11"/>
  <c r="BE19" i="11"/>
  <c r="E19" i="11"/>
  <c r="AH19" i="11"/>
  <c r="BF19" i="11"/>
  <c r="R19" i="11" s="1"/>
  <c r="S19" i="11" s="1"/>
  <c r="AG18" i="10"/>
  <c r="BF18" i="10"/>
  <c r="BE18" i="10"/>
  <c r="D18" i="10"/>
  <c r="AA20" i="9"/>
  <c r="R20" i="9"/>
  <c r="S20" i="9" s="1"/>
  <c r="N20" i="9" s="1"/>
  <c r="X22" i="9"/>
  <c r="BC21" i="9"/>
  <c r="AC19" i="8"/>
  <c r="K19" i="8"/>
  <c r="F19" i="8"/>
  <c r="BH18" i="16"/>
  <c r="CT18" i="16" s="1"/>
  <c r="BI18" i="16" s="1"/>
  <c r="Z18" i="7"/>
  <c r="W20" i="7"/>
  <c r="M18" i="7"/>
  <c r="BC19" i="7" s="1"/>
  <c r="AE18" i="7"/>
  <c r="BA19" i="7"/>
  <c r="D17" i="15"/>
  <c r="S17" i="4"/>
  <c r="AD17" i="4"/>
  <c r="L17" i="4"/>
  <c r="BA18" i="4"/>
  <c r="AS23" i="9"/>
  <c r="AR23" i="9"/>
  <c r="F21" i="8"/>
  <c r="K21" i="8"/>
  <c r="AE21" i="8" s="1"/>
  <c r="BB19" i="13" l="1"/>
  <c r="BD19" i="13"/>
  <c r="Y19" i="13"/>
  <c r="T19" i="11"/>
  <c r="BR19" i="1" s="1"/>
  <c r="BQ19" i="1"/>
  <c r="BA20" i="11"/>
  <c r="L19" i="11"/>
  <c r="AD19" i="11"/>
  <c r="AC18" i="10"/>
  <c r="K18" i="10"/>
  <c r="F18" i="10"/>
  <c r="T20" i="9"/>
  <c r="AP20" i="1" s="1"/>
  <c r="AO20" i="1"/>
  <c r="BA20" i="8"/>
  <c r="W22" i="8"/>
  <c r="W21" i="8"/>
  <c r="Z19" i="8"/>
  <c r="Z20" i="8" s="1"/>
  <c r="AE19" i="8"/>
  <c r="M19" i="8"/>
  <c r="B19" i="8"/>
  <c r="AC19" i="1" s="1"/>
  <c r="BU19" i="16" s="1"/>
  <c r="CE19" i="16" s="1"/>
  <c r="X20" i="7"/>
  <c r="R18" i="7"/>
  <c r="S18" i="7" s="1"/>
  <c r="AA18" i="7"/>
  <c r="BJ18" i="16"/>
  <c r="AF17" i="4"/>
  <c r="B17" i="4" s="1"/>
  <c r="BC18" i="4"/>
  <c r="T17" i="4"/>
  <c r="F17" i="1" s="1"/>
  <c r="W23" i="8"/>
  <c r="E23" i="9"/>
  <c r="AD23" i="9" s="1"/>
  <c r="AG21" i="7"/>
  <c r="E21" i="7"/>
  <c r="AD21" i="7" s="1"/>
  <c r="AN23" i="9"/>
  <c r="AL23" i="9"/>
  <c r="C23" i="9"/>
  <c r="AM23" i="1" s="1"/>
  <c r="AG23" i="9"/>
  <c r="J23" i="9"/>
  <c r="AN23" i="1" s="1"/>
  <c r="M21" i="8"/>
  <c r="AS19" i="4"/>
  <c r="AR19" i="4"/>
  <c r="BF19" i="13" l="1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BW18" i="16" s="1"/>
  <c r="CG18" i="16" s="1"/>
  <c r="T18" i="16" s="1"/>
  <c r="BC20" i="8"/>
  <c r="AB20" i="9"/>
  <c r="AQ20" i="1"/>
  <c r="R19" i="8"/>
  <c r="S19" i="8" s="1"/>
  <c r="X21" i="8"/>
  <c r="AA19" i="8"/>
  <c r="W18" i="1"/>
  <c r="N18" i="7"/>
  <c r="T18" i="7"/>
  <c r="X18" i="1" s="1"/>
  <c r="B17" i="1"/>
  <c r="BR17" i="16" s="1"/>
  <c r="CB17" i="16" s="1"/>
  <c r="N17" i="4"/>
  <c r="AR23" i="8"/>
  <c r="AS23" i="8"/>
  <c r="AL19" i="4"/>
  <c r="AN19" i="4"/>
  <c r="AG19" i="4" s="1"/>
  <c r="C19" i="4"/>
  <c r="C19" i="1" s="1"/>
  <c r="J19" i="4"/>
  <c r="D19" i="1" s="1"/>
  <c r="K19" i="13" l="1"/>
  <c r="F19" i="13"/>
  <c r="BA20" i="13" s="1"/>
  <c r="AC19" i="13"/>
  <c r="BN19" i="1"/>
  <c r="BX19" i="16" s="1"/>
  <c r="CH19" i="16" s="1"/>
  <c r="N19" i="11"/>
  <c r="U18" i="16"/>
  <c r="CO18" i="16" s="1"/>
  <c r="V18" i="16" s="1"/>
  <c r="BC19" i="10"/>
  <c r="AA18" i="10"/>
  <c r="X20" i="10"/>
  <c r="R18" i="10"/>
  <c r="AF19" i="1"/>
  <c r="N19" i="8"/>
  <c r="O20" i="9"/>
  <c r="P20" i="9" s="1"/>
  <c r="AR20" i="1" s="1"/>
  <c r="Q20" i="9"/>
  <c r="V21" i="9"/>
  <c r="T19" i="8"/>
  <c r="AG19" i="1" s="1"/>
  <c r="AB18" i="7"/>
  <c r="Y18" i="1"/>
  <c r="O18" i="7"/>
  <c r="P18" i="7" s="1"/>
  <c r="Z18" i="1" s="1"/>
  <c r="AB17" i="4"/>
  <c r="O17" i="4" s="1"/>
  <c r="P17" i="4" s="1"/>
  <c r="H17" i="1" s="1"/>
  <c r="G17" i="1"/>
  <c r="B17" i="16"/>
  <c r="C17" i="16" s="1"/>
  <c r="N17" i="16"/>
  <c r="J23" i="8"/>
  <c r="AE23" i="1" s="1"/>
  <c r="AN23" i="8"/>
  <c r="AL23" i="8"/>
  <c r="D23" i="8" s="1"/>
  <c r="AC23" i="8" s="1"/>
  <c r="C23" i="8"/>
  <c r="AD23" i="1" s="1"/>
  <c r="W22" i="13" l="1"/>
  <c r="W21" i="13"/>
  <c r="W23" i="13"/>
  <c r="Z19" i="13"/>
  <c r="AE19" i="13"/>
  <c r="B19" i="13" s="1"/>
  <c r="CF19" i="1" s="1"/>
  <c r="BZ19" i="16" s="1"/>
  <c r="CJ19" i="16" s="1"/>
  <c r="M19" i="13"/>
  <c r="BS19" i="1"/>
  <c r="AB19" i="11"/>
  <c r="O19" i="11" s="1"/>
  <c r="P19" i="11" s="1"/>
  <c r="BT19" i="1" s="1"/>
  <c r="BH18" i="1"/>
  <c r="S18" i="10"/>
  <c r="W18" i="16"/>
  <c r="BB21" i="9"/>
  <c r="D21" i="9" s="1"/>
  <c r="BD21" i="9"/>
  <c r="Y21" i="9"/>
  <c r="AH19" i="1"/>
  <c r="AB19" i="8"/>
  <c r="O19" i="8" s="1"/>
  <c r="P19" i="8" s="1"/>
  <c r="AI19" i="1" s="1"/>
  <c r="V19" i="7"/>
  <c r="BD19" i="7" s="1"/>
  <c r="Q18" i="7"/>
  <c r="O17" i="16"/>
  <c r="CN17" i="16" s="1"/>
  <c r="P17" i="16" s="1"/>
  <c r="E17" i="16"/>
  <c r="CL17" i="16"/>
  <c r="D17" i="16" s="1"/>
  <c r="Q17" i="4"/>
  <c r="V18" i="4"/>
  <c r="AO22" i="9"/>
  <c r="AM22" i="9"/>
  <c r="AG23" i="8"/>
  <c r="K23" i="8" s="1"/>
  <c r="AE23" i="8" s="1"/>
  <c r="AR23" i="7"/>
  <c r="AS23" i="7"/>
  <c r="BC20" i="13" l="1"/>
  <c r="R19" i="13"/>
  <c r="S19" i="13" s="1"/>
  <c r="X22" i="13"/>
  <c r="X21" i="13"/>
  <c r="AA19" i="13"/>
  <c r="V20" i="11"/>
  <c r="Q19" i="11"/>
  <c r="T18" i="10"/>
  <c r="BI18" i="1" s="1"/>
  <c r="N18" i="10"/>
  <c r="BE21" i="9"/>
  <c r="AC21" i="9"/>
  <c r="K21" i="9"/>
  <c r="F21" i="9"/>
  <c r="BF21" i="9"/>
  <c r="AH21" i="9"/>
  <c r="L21" i="9" s="1"/>
  <c r="Q19" i="8"/>
  <c r="V20" i="8"/>
  <c r="BB20" i="8" s="1"/>
  <c r="BB19" i="7"/>
  <c r="Y19" i="7"/>
  <c r="BD18" i="4"/>
  <c r="Y18" i="4"/>
  <c r="BB18" i="4"/>
  <c r="Q17" i="16"/>
  <c r="J23" i="7"/>
  <c r="V23" i="1" s="1"/>
  <c r="AN23" i="7"/>
  <c r="AL23" i="7"/>
  <c r="C23" i="7"/>
  <c r="U23" i="1" s="1"/>
  <c r="AS20" i="4"/>
  <c r="AR20" i="4"/>
  <c r="AM19" i="4"/>
  <c r="E19" i="4" s="1"/>
  <c r="AD19" i="4" s="1"/>
  <c r="AO19" i="4"/>
  <c r="N19" i="13" l="1"/>
  <c r="T19" i="13"/>
  <c r="CJ19" i="1" s="1"/>
  <c r="CI19" i="1"/>
  <c r="BB20" i="11"/>
  <c r="BD20" i="11"/>
  <c r="Y20" i="11"/>
  <c r="BJ18" i="1"/>
  <c r="AB18" i="10"/>
  <c r="O18" i="10" s="1"/>
  <c r="P18" i="10" s="1"/>
  <c r="BK18" i="1" s="1"/>
  <c r="BD20" i="8"/>
  <c r="W23" i="9"/>
  <c r="BA22" i="9"/>
  <c r="Z21" i="9"/>
  <c r="AE21" i="9"/>
  <c r="M21" i="9"/>
  <c r="AF21" i="9"/>
  <c r="B21" i="9" s="1"/>
  <c r="AL21" i="1" s="1"/>
  <c r="BV21" i="16" s="1"/>
  <c r="CF21" i="16" s="1"/>
  <c r="Y20" i="8"/>
  <c r="D19" i="7"/>
  <c r="BE19" i="7"/>
  <c r="AH19" i="7"/>
  <c r="L19" i="7" s="1"/>
  <c r="BF19" i="7"/>
  <c r="BE18" i="4"/>
  <c r="D18" i="4"/>
  <c r="AH18" i="4"/>
  <c r="L18" i="4" s="1"/>
  <c r="BF18" i="4"/>
  <c r="AG23" i="7"/>
  <c r="AO22" i="8"/>
  <c r="AM22" i="8"/>
  <c r="E22" i="8" s="1"/>
  <c r="AR21" i="4"/>
  <c r="AM20" i="4"/>
  <c r="AL20" i="4"/>
  <c r="AO20" i="4"/>
  <c r="C20" i="4"/>
  <c r="C20" i="1" s="1"/>
  <c r="AN20" i="4"/>
  <c r="AS21" i="4"/>
  <c r="J20" i="4"/>
  <c r="D20" i="1" s="1"/>
  <c r="CK19" i="1" l="1"/>
  <c r="AB19" i="13"/>
  <c r="O19" i="13" s="1"/>
  <c r="P19" i="13" s="1"/>
  <c r="CL19" i="1" s="1"/>
  <c r="BF20" i="11"/>
  <c r="AH20" i="11"/>
  <c r="BE20" i="11"/>
  <c r="E20" i="11"/>
  <c r="Q18" i="10"/>
  <c r="V19" i="10"/>
  <c r="X23" i="9"/>
  <c r="AA21" i="9"/>
  <c r="R21" i="9"/>
  <c r="S21" i="9" s="1"/>
  <c r="N21" i="9" s="1"/>
  <c r="BC22" i="9"/>
  <c r="D20" i="8"/>
  <c r="BE20" i="8"/>
  <c r="AH20" i="8"/>
  <c r="L20" i="8" s="1"/>
  <c r="BF20" i="8"/>
  <c r="AF19" i="7"/>
  <c r="F19" i="7"/>
  <c r="K19" i="7"/>
  <c r="AC19" i="7"/>
  <c r="AF18" i="4"/>
  <c r="AC18" i="4"/>
  <c r="K18" i="4"/>
  <c r="F18" i="4"/>
  <c r="BA19" i="4"/>
  <c r="F22" i="8"/>
  <c r="AD22" i="8"/>
  <c r="C21" i="4"/>
  <c r="C21" i="1" s="1"/>
  <c r="AR22" i="4"/>
  <c r="C22" i="4" s="1"/>
  <c r="C22" i="1" s="1"/>
  <c r="AS22" i="4"/>
  <c r="J22" i="4" s="1"/>
  <c r="D22" i="1" s="1"/>
  <c r="J21" i="4"/>
  <c r="D21" i="1" s="1"/>
  <c r="AO21" i="4"/>
  <c r="AL21" i="4"/>
  <c r="AN21" i="4"/>
  <c r="AM21" i="4"/>
  <c r="V20" i="13" l="1"/>
  <c r="Q19" i="13"/>
  <c r="AD20" i="11"/>
  <c r="F20" i="11"/>
  <c r="BA21" i="11" s="1"/>
  <c r="L20" i="11"/>
  <c r="BB19" i="10"/>
  <c r="BD19" i="10"/>
  <c r="Y19" i="10"/>
  <c r="T21" i="9"/>
  <c r="AP21" i="1" s="1"/>
  <c r="AO21" i="1"/>
  <c r="AB21" i="9"/>
  <c r="M20" i="8"/>
  <c r="AF20" i="8"/>
  <c r="K20" i="8"/>
  <c r="AC20" i="8"/>
  <c r="BA21" i="8"/>
  <c r="M19" i="7"/>
  <c r="AE19" i="7"/>
  <c r="BC20" i="7"/>
  <c r="BA20" i="7"/>
  <c r="Z19" i="7"/>
  <c r="Z20" i="7" s="1"/>
  <c r="W21" i="7"/>
  <c r="W22" i="7"/>
  <c r="B19" i="7"/>
  <c r="T19" i="1" s="1"/>
  <c r="BT19" i="16" s="1"/>
  <c r="CD19" i="16" s="1"/>
  <c r="BG19" i="16" s="1"/>
  <c r="W20" i="4"/>
  <c r="Z18" i="4"/>
  <c r="A18" i="15"/>
  <c r="AE18" i="4"/>
  <c r="M18" i="4"/>
  <c r="BC19" i="4" s="1"/>
  <c r="B18" i="4"/>
  <c r="B18" i="1" s="1"/>
  <c r="BR18" i="16" s="1"/>
  <c r="CB18" i="16" s="1"/>
  <c r="W24" i="8"/>
  <c r="AM22" i="7"/>
  <c r="AO22" i="7"/>
  <c r="AH22" i="7" s="1"/>
  <c r="AN22" i="4"/>
  <c r="AL22" i="4"/>
  <c r="BB20" i="13" l="1"/>
  <c r="Z20" i="13" s="1"/>
  <c r="BD20" i="13"/>
  <c r="AA20" i="13" s="1"/>
  <c r="Y20" i="13"/>
  <c r="AF20" i="11"/>
  <c r="B20" i="11" s="1"/>
  <c r="BN20" i="1" s="1"/>
  <c r="BX20" i="16" s="1"/>
  <c r="CH20" i="16" s="1"/>
  <c r="M20" i="11"/>
  <c r="W24" i="11"/>
  <c r="W23" i="11"/>
  <c r="W22" i="11"/>
  <c r="Z20" i="11"/>
  <c r="BF19" i="10"/>
  <c r="AG19" i="10"/>
  <c r="D19" i="10"/>
  <c r="BE19" i="10"/>
  <c r="B20" i="8"/>
  <c r="AC20" i="1" s="1"/>
  <c r="BU20" i="16" s="1"/>
  <c r="CE20" i="16" s="1"/>
  <c r="AQ21" i="1"/>
  <c r="O21" i="9"/>
  <c r="P21" i="9" s="1"/>
  <c r="AR21" i="1" s="1"/>
  <c r="V22" i="9"/>
  <c r="Q21" i="9"/>
  <c r="AE20" i="8"/>
  <c r="BC21" i="8"/>
  <c r="X22" i="8"/>
  <c r="X23" i="8"/>
  <c r="AA20" i="8"/>
  <c r="R20" i="8"/>
  <c r="S20" i="8" s="1"/>
  <c r="BH19" i="16"/>
  <c r="CT19" i="16" s="1"/>
  <c r="BI19" i="16" s="1"/>
  <c r="R19" i="7"/>
  <c r="S19" i="7" s="1"/>
  <c r="X21" i="7"/>
  <c r="AA19" i="7"/>
  <c r="AA18" i="4"/>
  <c r="R18" i="4"/>
  <c r="X20" i="4"/>
  <c r="B18" i="16"/>
  <c r="C18" i="16" s="1"/>
  <c r="N18" i="16"/>
  <c r="C18" i="15"/>
  <c r="AR26" i="11"/>
  <c r="AS26" i="11"/>
  <c r="AM23" i="9"/>
  <c r="AO23" i="9"/>
  <c r="E20" i="4"/>
  <c r="AD20" i="4" s="1"/>
  <c r="AG20" i="4"/>
  <c r="AG20" i="13" l="1"/>
  <c r="BF20" i="13"/>
  <c r="BE20" i="13"/>
  <c r="D20" i="13"/>
  <c r="X22" i="11"/>
  <c r="R20" i="11"/>
  <c r="S20" i="11" s="1"/>
  <c r="X23" i="11"/>
  <c r="AA20" i="11"/>
  <c r="BC21" i="11"/>
  <c r="AC19" i="10"/>
  <c r="K19" i="10"/>
  <c r="F19" i="10"/>
  <c r="BB22" i="9"/>
  <c r="E22" i="9" s="1"/>
  <c r="AD22" i="9" s="1"/>
  <c r="BD22" i="9"/>
  <c r="AF20" i="1"/>
  <c r="N20" i="8"/>
  <c r="Y22" i="9"/>
  <c r="T20" i="8"/>
  <c r="AG20" i="1" s="1"/>
  <c r="W19" i="1"/>
  <c r="N19" i="7"/>
  <c r="T19" i="7"/>
  <c r="X19" i="1" s="1"/>
  <c r="BJ19" i="16"/>
  <c r="DE19" i="16" s="1"/>
  <c r="O18" i="16"/>
  <c r="CN18" i="16" s="1"/>
  <c r="P18" i="16" s="1"/>
  <c r="E18" i="16"/>
  <c r="CL18" i="16"/>
  <c r="D18" i="16" s="1"/>
  <c r="S18" i="4"/>
  <c r="D18" i="15"/>
  <c r="J26" i="11"/>
  <c r="BP26" i="1" s="1"/>
  <c r="AS27" i="11"/>
  <c r="J27" i="11" s="1"/>
  <c r="BP27" i="1" s="1"/>
  <c r="AN26" i="11"/>
  <c r="AR27" i="11"/>
  <c r="C27" i="11" s="1"/>
  <c r="BO27" i="1" s="1"/>
  <c r="AL26" i="11"/>
  <c r="C26" i="11"/>
  <c r="BO26" i="1" s="1"/>
  <c r="F20" i="4"/>
  <c r="AC20" i="13" l="1"/>
  <c r="K20" i="13"/>
  <c r="BA21" i="13"/>
  <c r="R20" i="13"/>
  <c r="S20" i="13" s="1"/>
  <c r="Q18" i="16"/>
  <c r="N20" i="11"/>
  <c r="BQ20" i="1"/>
  <c r="T20" i="11"/>
  <c r="BR20" i="1" s="1"/>
  <c r="AE19" i="10"/>
  <c r="B19" i="10" s="1"/>
  <c r="BE19" i="1" s="1"/>
  <c r="BW19" i="16" s="1"/>
  <c r="CG19" i="16" s="1"/>
  <c r="T19" i="16" s="1"/>
  <c r="M19" i="10"/>
  <c r="BA20" i="10"/>
  <c r="W22" i="10"/>
  <c r="W21" i="10"/>
  <c r="Z19" i="10"/>
  <c r="F22" i="9"/>
  <c r="BE22" i="9"/>
  <c r="AH22" i="9"/>
  <c r="L22" i="9" s="1"/>
  <c r="AF22" i="9" s="1"/>
  <c r="BF22" i="9"/>
  <c r="AB20" i="8"/>
  <c r="O20" i="8" s="1"/>
  <c r="P20" i="8" s="1"/>
  <c r="AI20" i="1" s="1"/>
  <c r="AH20" i="1"/>
  <c r="Y19" i="1"/>
  <c r="AB19" i="7"/>
  <c r="O19" i="7" s="1"/>
  <c r="P19" i="7" s="1"/>
  <c r="Z19" i="1" s="1"/>
  <c r="T18" i="4"/>
  <c r="F18" i="1" s="1"/>
  <c r="N18" i="4"/>
  <c r="Z22" i="9"/>
  <c r="Z23" i="9" s="1"/>
  <c r="W24" i="9"/>
  <c r="BA23" i="9"/>
  <c r="A20" i="15"/>
  <c r="AO27" i="11"/>
  <c r="AH27" i="11" s="1"/>
  <c r="AR28" i="11"/>
  <c r="C28" i="11" s="1"/>
  <c r="BO28" i="1" s="1"/>
  <c r="AM27" i="11"/>
  <c r="E27" i="11" s="1"/>
  <c r="AD27" i="11" s="1"/>
  <c r="AS28" i="11"/>
  <c r="J28" i="11" s="1"/>
  <c r="BP28" i="1" s="1"/>
  <c r="AM23" i="8"/>
  <c r="AO23" i="8"/>
  <c r="T20" i="13" l="1"/>
  <c r="CJ20" i="1" s="1"/>
  <c r="CI20" i="1"/>
  <c r="AE20" i="13"/>
  <c r="B20" i="13" s="1"/>
  <c r="BC21" i="13"/>
  <c r="BS20" i="1"/>
  <c r="AB20" i="11"/>
  <c r="O20" i="11" s="1"/>
  <c r="P20" i="11" s="1"/>
  <c r="BT20" i="1" s="1"/>
  <c r="BC20" i="10"/>
  <c r="R19" i="10"/>
  <c r="AA19" i="10"/>
  <c r="X22" i="10"/>
  <c r="X21" i="10"/>
  <c r="U19" i="16"/>
  <c r="CO19" i="16" s="1"/>
  <c r="V19" i="16" s="1"/>
  <c r="M22" i="9"/>
  <c r="B22" i="9"/>
  <c r="AL22" i="1" s="1"/>
  <c r="BV22" i="16" s="1"/>
  <c r="CF22" i="16" s="1"/>
  <c r="Q20" i="8"/>
  <c r="V21" i="8"/>
  <c r="BB21" i="8" s="1"/>
  <c r="Q19" i="7"/>
  <c r="V20" i="7"/>
  <c r="BD20" i="7" s="1"/>
  <c r="G18" i="1"/>
  <c r="AB18" i="4"/>
  <c r="O18" i="4" s="1"/>
  <c r="P18" i="4" s="1"/>
  <c r="H18" i="1" s="1"/>
  <c r="BC23" i="9"/>
  <c r="X24" i="9"/>
  <c r="AS29" i="11"/>
  <c r="J29" i="11" s="1"/>
  <c r="BP29" i="1" s="1"/>
  <c r="AN28" i="11"/>
  <c r="AR29" i="11"/>
  <c r="C29" i="11" s="1"/>
  <c r="BO29" i="1" s="1"/>
  <c r="AL28" i="11"/>
  <c r="D28" i="11" s="1"/>
  <c r="AC28" i="11" s="1"/>
  <c r="L27" i="11"/>
  <c r="AF27" i="11" s="1"/>
  <c r="R22" i="9"/>
  <c r="AA22" i="9"/>
  <c r="AR24" i="9"/>
  <c r="AS24" i="9"/>
  <c r="F23" i="8"/>
  <c r="CF20" i="1" l="1"/>
  <c r="BZ20" i="16" s="1"/>
  <c r="CJ20" i="16" s="1"/>
  <c r="N20" i="13"/>
  <c r="Q20" i="11"/>
  <c r="V21" i="11"/>
  <c r="W19" i="16"/>
  <c r="CZ19" i="16" s="1"/>
  <c r="BH19" i="1"/>
  <c r="S19" i="10"/>
  <c r="BD21" i="8"/>
  <c r="Y21" i="8"/>
  <c r="BB20" i="7"/>
  <c r="Y20" i="7"/>
  <c r="Q18" i="4"/>
  <c r="V19" i="4"/>
  <c r="W25" i="8"/>
  <c r="AM29" i="11"/>
  <c r="AO29" i="11"/>
  <c r="J30" i="11"/>
  <c r="BP30" i="1" s="1"/>
  <c r="S22" i="9"/>
  <c r="D24" i="9"/>
  <c r="AC24" i="9" s="1"/>
  <c r="J24" i="9"/>
  <c r="AN24" i="1" s="1"/>
  <c r="AN24" i="9"/>
  <c r="AG24" i="9" s="1"/>
  <c r="AL24" i="9"/>
  <c r="C24" i="9"/>
  <c r="AM24" i="1" s="1"/>
  <c r="M23" i="8"/>
  <c r="AO23" i="7"/>
  <c r="AM23" i="7"/>
  <c r="E23" i="7" s="1"/>
  <c r="AD23" i="7" s="1"/>
  <c r="CK20" i="1" l="1"/>
  <c r="AB20" i="13"/>
  <c r="O20" i="13" s="1"/>
  <c r="P20" i="13" s="1"/>
  <c r="CL20" i="1" s="1"/>
  <c r="BB21" i="11"/>
  <c r="Z21" i="11" s="1"/>
  <c r="BD21" i="11"/>
  <c r="AA21" i="11" s="1"/>
  <c r="Y21" i="11"/>
  <c r="T19" i="10"/>
  <c r="BI19" i="1" s="1"/>
  <c r="N19" i="10"/>
  <c r="AO22" i="1"/>
  <c r="N22" i="9"/>
  <c r="Z21" i="8"/>
  <c r="E21" i="8"/>
  <c r="BE21" i="8"/>
  <c r="AA21" i="8"/>
  <c r="BF21" i="8"/>
  <c r="AH21" i="8"/>
  <c r="AH20" i="7"/>
  <c r="L20" i="7" s="1"/>
  <c r="BF20" i="7"/>
  <c r="BE20" i="7"/>
  <c r="D20" i="7"/>
  <c r="BD19" i="4"/>
  <c r="Y19" i="4"/>
  <c r="BB19" i="4"/>
  <c r="T22" i="9"/>
  <c r="AP22" i="1" s="1"/>
  <c r="K24" i="9"/>
  <c r="AE24" i="9" s="1"/>
  <c r="AR24" i="8"/>
  <c r="AS24" i="8"/>
  <c r="Q20" i="13" l="1"/>
  <c r="V21" i="13"/>
  <c r="E21" i="11"/>
  <c r="BE21" i="11"/>
  <c r="BF21" i="11"/>
  <c r="R21" i="11" s="1"/>
  <c r="S21" i="11" s="1"/>
  <c r="AH21" i="11"/>
  <c r="BJ19" i="1"/>
  <c r="AB19" i="10"/>
  <c r="O19" i="10" s="1"/>
  <c r="P19" i="10" s="1"/>
  <c r="BK19" i="1" s="1"/>
  <c r="R21" i="8"/>
  <c r="S21" i="8" s="1"/>
  <c r="AB22" i="9"/>
  <c r="AQ22" i="1"/>
  <c r="AD21" i="8"/>
  <c r="L21" i="8"/>
  <c r="BA22" i="8"/>
  <c r="AC20" i="7"/>
  <c r="K20" i="7"/>
  <c r="BA21" i="7"/>
  <c r="AF20" i="7"/>
  <c r="B20" i="7" s="1"/>
  <c r="T20" i="1" s="1"/>
  <c r="BT20" i="16" s="1"/>
  <c r="CD20" i="16" s="1"/>
  <c r="BG20" i="16" s="1"/>
  <c r="M20" i="7"/>
  <c r="BE19" i="4"/>
  <c r="D19" i="4"/>
  <c r="BF19" i="4"/>
  <c r="AH19" i="4"/>
  <c r="L19" i="4" s="1"/>
  <c r="AN24" i="8"/>
  <c r="AL24" i="8"/>
  <c r="C24" i="8"/>
  <c r="AD24" i="1" s="1"/>
  <c r="J24" i="8"/>
  <c r="AE24" i="1" s="1"/>
  <c r="BB21" i="13" l="1"/>
  <c r="BD21" i="13"/>
  <c r="Y21" i="13"/>
  <c r="BQ21" i="1"/>
  <c r="T21" i="11"/>
  <c r="BR21" i="1" s="1"/>
  <c r="AD21" i="11"/>
  <c r="BA22" i="11"/>
  <c r="L21" i="11"/>
  <c r="Q19" i="10"/>
  <c r="V20" i="10"/>
  <c r="AF21" i="1"/>
  <c r="T21" i="8"/>
  <c r="AG21" i="1" s="1"/>
  <c r="O22" i="9"/>
  <c r="P22" i="9" s="1"/>
  <c r="AR22" i="1" s="1"/>
  <c r="Q22" i="9"/>
  <c r="V23" i="9"/>
  <c r="AF21" i="8"/>
  <c r="B21" i="8" s="1"/>
  <c r="N21" i="8" s="1"/>
  <c r="BC22" i="8"/>
  <c r="X22" i="7"/>
  <c r="AA20" i="7"/>
  <c r="R20" i="7"/>
  <c r="S20" i="7" s="1"/>
  <c r="BH20" i="16"/>
  <c r="CT20" i="16" s="1"/>
  <c r="BI20" i="16" s="1"/>
  <c r="AE20" i="7"/>
  <c r="BC21" i="7"/>
  <c r="AF19" i="4"/>
  <c r="AC19" i="4"/>
  <c r="K19" i="4"/>
  <c r="F19" i="4"/>
  <c r="BA20" i="4" s="1"/>
  <c r="AR25" i="9"/>
  <c r="AS25" i="9"/>
  <c r="AO24" i="9"/>
  <c r="AM24" i="9"/>
  <c r="AG24" i="8"/>
  <c r="AR24" i="7"/>
  <c r="AS24" i="7"/>
  <c r="AG21" i="4"/>
  <c r="E21" i="4"/>
  <c r="BF21" i="13" l="1"/>
  <c r="AG21" i="13"/>
  <c r="K21" i="13" s="1"/>
  <c r="Z21" i="13"/>
  <c r="E21" i="13"/>
  <c r="BE21" i="13"/>
  <c r="BC22" i="11"/>
  <c r="AF21" i="11"/>
  <c r="B21" i="11" s="1"/>
  <c r="BB20" i="10"/>
  <c r="Z20" i="10" s="1"/>
  <c r="BD20" i="10"/>
  <c r="AA20" i="10" s="1"/>
  <c r="Y20" i="10"/>
  <c r="BB23" i="9"/>
  <c r="BD23" i="9"/>
  <c r="O23" i="9"/>
  <c r="Y23" i="9"/>
  <c r="AC21" i="1"/>
  <c r="BU21" i="16" s="1"/>
  <c r="CE21" i="16" s="1"/>
  <c r="BJ20" i="16"/>
  <c r="W20" i="1"/>
  <c r="N20" i="7"/>
  <c r="T20" i="7"/>
  <c r="X20" i="1" s="1"/>
  <c r="A19" i="15"/>
  <c r="W21" i="4"/>
  <c r="Z19" i="4"/>
  <c r="W22" i="4"/>
  <c r="AE19" i="4"/>
  <c r="M19" i="4"/>
  <c r="BC20" i="4"/>
  <c r="B19" i="4"/>
  <c r="B19" i="1" s="1"/>
  <c r="BR19" i="16" s="1"/>
  <c r="CB19" i="16" s="1"/>
  <c r="AD21" i="4"/>
  <c r="J25" i="9"/>
  <c r="AN25" i="1" s="1"/>
  <c r="AM25" i="9"/>
  <c r="E25" i="9" s="1"/>
  <c r="AD25" i="9" s="1"/>
  <c r="AO25" i="9"/>
  <c r="AH25" i="9" s="1"/>
  <c r="C25" i="9"/>
  <c r="AM25" i="1" s="1"/>
  <c r="J24" i="7"/>
  <c r="V24" i="1" s="1"/>
  <c r="AN24" i="7"/>
  <c r="AL24" i="7"/>
  <c r="C24" i="7"/>
  <c r="U24" i="1" s="1"/>
  <c r="BA22" i="13" l="1"/>
  <c r="L21" i="13"/>
  <c r="AF21" i="13" s="1"/>
  <c r="AD21" i="13"/>
  <c r="B21" i="13" s="1"/>
  <c r="CF21" i="1" s="1"/>
  <c r="BZ21" i="16" s="1"/>
  <c r="CJ21" i="16" s="1"/>
  <c r="AE21" i="13"/>
  <c r="M21" i="13"/>
  <c r="BN21" i="1"/>
  <c r="BX21" i="16" s="1"/>
  <c r="CH21" i="16" s="1"/>
  <c r="N21" i="11"/>
  <c r="D20" i="10"/>
  <c r="BE20" i="10"/>
  <c r="BF20" i="10"/>
  <c r="R20" i="10" s="1"/>
  <c r="AG20" i="10"/>
  <c r="BE23" i="9"/>
  <c r="D23" i="9"/>
  <c r="BF23" i="9"/>
  <c r="AH23" i="9"/>
  <c r="L23" i="9" s="1"/>
  <c r="AF23" i="9" s="1"/>
  <c r="AH21" i="1"/>
  <c r="AB21" i="8"/>
  <c r="O21" i="8" s="1"/>
  <c r="P21" i="8" s="1"/>
  <c r="AI21" i="1" s="1"/>
  <c r="AB20" i="7"/>
  <c r="O20" i="7" s="1"/>
  <c r="P20" i="7" s="1"/>
  <c r="Z20" i="1" s="1"/>
  <c r="Y20" i="1"/>
  <c r="X21" i="4"/>
  <c r="R19" i="4"/>
  <c r="AA19" i="4"/>
  <c r="C19" i="15"/>
  <c r="Z20" i="4"/>
  <c r="C20" i="15" s="1"/>
  <c r="B19" i="16"/>
  <c r="C19" i="16" s="1"/>
  <c r="N19" i="16"/>
  <c r="AG26" i="11"/>
  <c r="D26" i="11"/>
  <c r="AC26" i="11" s="1"/>
  <c r="L25" i="9"/>
  <c r="AF25" i="9" s="1"/>
  <c r="AS25" i="8"/>
  <c r="AR25" i="8"/>
  <c r="AO24" i="8"/>
  <c r="AM24" i="8"/>
  <c r="E24" i="8" s="1"/>
  <c r="BC22" i="13" l="1"/>
  <c r="R21" i="13"/>
  <c r="S21" i="13" s="1"/>
  <c r="AA21" i="13"/>
  <c r="X23" i="13"/>
  <c r="BS21" i="1"/>
  <c r="AB21" i="11"/>
  <c r="O21" i="11" s="1"/>
  <c r="P21" i="11" s="1"/>
  <c r="BT21" i="1" s="1"/>
  <c r="BH20" i="1"/>
  <c r="S20" i="10"/>
  <c r="AC20" i="10"/>
  <c r="BA21" i="10"/>
  <c r="K20" i="10"/>
  <c r="AC23" i="9"/>
  <c r="K23" i="9"/>
  <c r="F23" i="9"/>
  <c r="Q21" i="8"/>
  <c r="V22" i="8"/>
  <c r="BB22" i="8" s="1"/>
  <c r="V21" i="7"/>
  <c r="BD21" i="7" s="1"/>
  <c r="Q20" i="7"/>
  <c r="E19" i="16"/>
  <c r="CW19" i="16" s="1"/>
  <c r="CL19" i="16"/>
  <c r="D19" i="16" s="1"/>
  <c r="O19" i="16"/>
  <c r="CN19" i="16" s="1"/>
  <c r="P19" i="16" s="1"/>
  <c r="D19" i="15"/>
  <c r="S19" i="4"/>
  <c r="F24" i="8"/>
  <c r="W26" i="8" s="1"/>
  <c r="AD24" i="8"/>
  <c r="K26" i="11"/>
  <c r="AE26" i="11" s="1"/>
  <c r="AO25" i="8"/>
  <c r="AH25" i="8" s="1"/>
  <c r="AM25" i="8"/>
  <c r="E25" i="8" s="1"/>
  <c r="AD25" i="8" s="1"/>
  <c r="C25" i="8"/>
  <c r="AD25" i="1" s="1"/>
  <c r="J25" i="8"/>
  <c r="AE25" i="1" s="1"/>
  <c r="D24" i="7"/>
  <c r="AC24" i="7" s="1"/>
  <c r="CI21" i="1" l="1"/>
  <c r="N21" i="13"/>
  <c r="T21" i="13"/>
  <c r="CJ21" i="1" s="1"/>
  <c r="V22" i="11"/>
  <c r="Q21" i="11"/>
  <c r="AE20" i="10"/>
  <c r="B20" i="10" s="1"/>
  <c r="N20" i="10" s="1"/>
  <c r="BC21" i="10"/>
  <c r="T20" i="10"/>
  <c r="BI20" i="1" s="1"/>
  <c r="B23" i="9"/>
  <c r="AL23" i="1" s="1"/>
  <c r="BV23" i="16" s="1"/>
  <c r="CF23" i="16" s="1"/>
  <c r="BD22" i="8"/>
  <c r="BA24" i="9"/>
  <c r="W25" i="9"/>
  <c r="AE23" i="9"/>
  <c r="M23" i="9"/>
  <c r="Y22" i="8"/>
  <c r="BB21" i="7"/>
  <c r="Y21" i="7"/>
  <c r="N19" i="4"/>
  <c r="T19" i="4"/>
  <c r="Q19" i="16"/>
  <c r="CY19" i="16" s="1"/>
  <c r="L25" i="8"/>
  <c r="AF25" i="8" s="1"/>
  <c r="AM24" i="7"/>
  <c r="AO24" i="7"/>
  <c r="AH24" i="7" s="1"/>
  <c r="AB21" i="13" l="1"/>
  <c r="O21" i="13" s="1"/>
  <c r="P21" i="13" s="1"/>
  <c r="CL21" i="1" s="1"/>
  <c r="CK21" i="1"/>
  <c r="BB22" i="11"/>
  <c r="Z22" i="11" s="1"/>
  <c r="BD22" i="11"/>
  <c r="Y22" i="11"/>
  <c r="AB20" i="10"/>
  <c r="O20" i="10" s="1"/>
  <c r="P20" i="10" s="1"/>
  <c r="BK20" i="1" s="1"/>
  <c r="BJ20" i="1"/>
  <c r="BE20" i="1"/>
  <c r="BW20" i="16" s="1"/>
  <c r="CG20" i="16" s="1"/>
  <c r="T20" i="16" s="1"/>
  <c r="AA23" i="9"/>
  <c r="BC24" i="9"/>
  <c r="X25" i="9"/>
  <c r="R23" i="9"/>
  <c r="S23" i="9" s="1"/>
  <c r="Z22" i="8"/>
  <c r="BE22" i="8"/>
  <c r="D22" i="8"/>
  <c r="BF22" i="8"/>
  <c r="AH22" i="8"/>
  <c r="L22" i="8" s="1"/>
  <c r="BE21" i="7"/>
  <c r="D21" i="7"/>
  <c r="AH21" i="7"/>
  <c r="L21" i="7" s="1"/>
  <c r="BF21" i="7"/>
  <c r="F19" i="1"/>
  <c r="AB19" i="4"/>
  <c r="G19" i="1"/>
  <c r="AR26" i="13"/>
  <c r="AS26" i="13"/>
  <c r="AR26" i="14"/>
  <c r="AS26" i="14"/>
  <c r="V22" i="13" l="1"/>
  <c r="Q21" i="13"/>
  <c r="D22" i="11"/>
  <c r="BE22" i="11"/>
  <c r="BF22" i="11"/>
  <c r="AH22" i="11"/>
  <c r="L22" i="11" s="1"/>
  <c r="U20" i="16"/>
  <c r="CO20" i="16" s="1"/>
  <c r="V20" i="16" s="1"/>
  <c r="V21" i="10"/>
  <c r="Q20" i="10"/>
  <c r="AO23" i="1"/>
  <c r="N23" i="9"/>
  <c r="P23" i="9" s="1"/>
  <c r="AR23" i="1" s="1"/>
  <c r="T23" i="9"/>
  <c r="AP23" i="1" s="1"/>
  <c r="M22" i="8"/>
  <c r="AF22" i="8"/>
  <c r="K22" i="8"/>
  <c r="AC22" i="8"/>
  <c r="BA23" i="8"/>
  <c r="AF21" i="7"/>
  <c r="AC21" i="7"/>
  <c r="F21" i="7"/>
  <c r="K21" i="7"/>
  <c r="BA22" i="7"/>
  <c r="V20" i="4"/>
  <c r="Q19" i="4"/>
  <c r="O19" i="4"/>
  <c r="P19" i="4" s="1"/>
  <c r="H19" i="1" s="1"/>
  <c r="J26" i="13"/>
  <c r="CH26" i="1" s="1"/>
  <c r="AS27" i="13"/>
  <c r="J27" i="13" s="1"/>
  <c r="CH27" i="1" s="1"/>
  <c r="AN26" i="13"/>
  <c r="AG26" i="13" s="1"/>
  <c r="AL26" i="13"/>
  <c r="D26" i="13" s="1"/>
  <c r="AC26" i="13" s="1"/>
  <c r="AR27" i="13"/>
  <c r="C27" i="13" s="1"/>
  <c r="CG27" i="1" s="1"/>
  <c r="C26" i="13"/>
  <c r="CG26" i="1" s="1"/>
  <c r="AR27" i="14"/>
  <c r="C27" i="14" s="1"/>
  <c r="CP27" i="1" s="1"/>
  <c r="AN26" i="14"/>
  <c r="AG26" i="14" s="1"/>
  <c r="AL26" i="14"/>
  <c r="C26" i="14"/>
  <c r="CP26" i="1" s="1"/>
  <c r="AS27" i="14"/>
  <c r="J27" i="14" s="1"/>
  <c r="CQ27" i="1" s="1"/>
  <c r="J26" i="14"/>
  <c r="CQ26" i="1" s="1"/>
  <c r="AS26" i="10"/>
  <c r="AR26" i="10"/>
  <c r="AS26" i="8"/>
  <c r="AS27" i="8" s="1"/>
  <c r="AR26" i="8"/>
  <c r="AS25" i="7"/>
  <c r="AR25" i="7"/>
  <c r="AO22" i="4"/>
  <c r="AH22" i="4" s="1"/>
  <c r="BB22" i="13" l="1"/>
  <c r="Z22" i="13" s="1"/>
  <c r="BD22" i="13"/>
  <c r="Y22" i="13"/>
  <c r="AF22" i="11"/>
  <c r="M22" i="11"/>
  <c r="AC22" i="11"/>
  <c r="BA23" i="11"/>
  <c r="K22" i="11"/>
  <c r="BB21" i="10"/>
  <c r="BD21" i="10"/>
  <c r="Y21" i="10"/>
  <c r="W20" i="16"/>
  <c r="AB23" i="9"/>
  <c r="V24" i="9" s="1"/>
  <c r="AQ23" i="1"/>
  <c r="AE22" i="8"/>
  <c r="BC23" i="8"/>
  <c r="B22" i="8"/>
  <c r="AC22" i="1" s="1"/>
  <c r="BU22" i="16" s="1"/>
  <c r="CE22" i="16" s="1"/>
  <c r="AA22" i="8"/>
  <c r="X25" i="8"/>
  <c r="R22" i="8"/>
  <c r="S22" i="8" s="1"/>
  <c r="X24" i="8"/>
  <c r="AE21" i="7"/>
  <c r="M21" i="7"/>
  <c r="W23" i="7"/>
  <c r="Z21" i="7"/>
  <c r="B21" i="7"/>
  <c r="T21" i="1" s="1"/>
  <c r="BT21" i="16" s="1"/>
  <c r="CD21" i="16" s="1"/>
  <c r="BG21" i="16" s="1"/>
  <c r="BD20" i="4"/>
  <c r="BB20" i="4"/>
  <c r="Y20" i="4"/>
  <c r="AR27" i="10"/>
  <c r="C27" i="10" s="1"/>
  <c r="BF27" i="1" s="1"/>
  <c r="AN26" i="10"/>
  <c r="AG26" i="10" s="1"/>
  <c r="AL26" i="10"/>
  <c r="D26" i="10" s="1"/>
  <c r="AC26" i="10" s="1"/>
  <c r="C26" i="10"/>
  <c r="BF26" i="1" s="1"/>
  <c r="AS27" i="10"/>
  <c r="J27" i="10" s="1"/>
  <c r="BG27" i="1" s="1"/>
  <c r="J26" i="10"/>
  <c r="BG26" i="1" s="1"/>
  <c r="AS28" i="14"/>
  <c r="J28" i="14" s="1"/>
  <c r="CQ28" i="1" s="1"/>
  <c r="AR27" i="8"/>
  <c r="AS28" i="8"/>
  <c r="AM27" i="13"/>
  <c r="E27" i="13" s="1"/>
  <c r="AD27" i="13" s="1"/>
  <c r="AO27" i="13"/>
  <c r="AR28" i="13"/>
  <c r="AR28" i="14"/>
  <c r="C28" i="14" s="1"/>
  <c r="CP28" i="1" s="1"/>
  <c r="AO27" i="14"/>
  <c r="AM27" i="14"/>
  <c r="E27" i="14" s="1"/>
  <c r="AD27" i="14" s="1"/>
  <c r="K26" i="13"/>
  <c r="AE26" i="13" s="1"/>
  <c r="AS28" i="13"/>
  <c r="J28" i="13" s="1"/>
  <c r="CH28" i="1" s="1"/>
  <c r="AL26" i="8"/>
  <c r="D26" i="8" s="1"/>
  <c r="AN26" i="8"/>
  <c r="C26" i="8"/>
  <c r="AD26" i="1" s="1"/>
  <c r="J27" i="8"/>
  <c r="AE27" i="1" s="1"/>
  <c r="J26" i="8"/>
  <c r="AE26" i="1" s="1"/>
  <c r="AM25" i="7"/>
  <c r="AO25" i="7"/>
  <c r="AH25" i="7" s="1"/>
  <c r="C25" i="7"/>
  <c r="U25" i="1" s="1"/>
  <c r="J25" i="7"/>
  <c r="V25" i="1" s="1"/>
  <c r="AM22" i="4"/>
  <c r="E22" i="4" s="1"/>
  <c r="BF22" i="13" l="1"/>
  <c r="AH22" i="13"/>
  <c r="L22" i="13" s="1"/>
  <c r="D22" i="13"/>
  <c r="BE22" i="13"/>
  <c r="BC23" i="11"/>
  <c r="AE22" i="11"/>
  <c r="B22" i="11"/>
  <c r="BN22" i="1" s="1"/>
  <c r="BX22" i="16" s="1"/>
  <c r="CH22" i="16" s="1"/>
  <c r="X25" i="11"/>
  <c r="R22" i="11"/>
  <c r="S22" i="11" s="1"/>
  <c r="X24" i="11"/>
  <c r="AA22" i="11"/>
  <c r="AA23" i="11" s="1"/>
  <c r="AG21" i="10"/>
  <c r="BF21" i="10"/>
  <c r="BE21" i="10"/>
  <c r="D21" i="10"/>
  <c r="BB24" i="9"/>
  <c r="BD24" i="9"/>
  <c r="Q23" i="9"/>
  <c r="AF22" i="1"/>
  <c r="N22" i="8"/>
  <c r="E24" i="9"/>
  <c r="AD24" i="9" s="1"/>
  <c r="Y24" i="9"/>
  <c r="T22" i="8"/>
  <c r="AG22" i="1" s="1"/>
  <c r="BH21" i="16"/>
  <c r="CT21" i="16" s="1"/>
  <c r="BI21" i="16" s="1"/>
  <c r="BC22" i="7"/>
  <c r="R21" i="7"/>
  <c r="S21" i="7" s="1"/>
  <c r="X23" i="7"/>
  <c r="AA21" i="7"/>
  <c r="D20" i="4"/>
  <c r="BE20" i="4"/>
  <c r="AH20" i="4"/>
  <c r="L20" i="4" s="1"/>
  <c r="BF20" i="4"/>
  <c r="AC26" i="8"/>
  <c r="L22" i="4"/>
  <c r="AD22" i="4"/>
  <c r="AS29" i="8"/>
  <c r="J29" i="8" s="1"/>
  <c r="AE29" i="1" s="1"/>
  <c r="AR28" i="8"/>
  <c r="C28" i="8" s="1"/>
  <c r="AD28" i="1" s="1"/>
  <c r="AM27" i="8"/>
  <c r="E27" i="8" s="1"/>
  <c r="AD27" i="8" s="1"/>
  <c r="AO27" i="8"/>
  <c r="AH27" i="8" s="1"/>
  <c r="K26" i="10"/>
  <c r="AE26" i="10" s="1"/>
  <c r="AL28" i="14"/>
  <c r="AR29" i="14"/>
  <c r="C29" i="14" s="1"/>
  <c r="CP29" i="1" s="1"/>
  <c r="AN28" i="14"/>
  <c r="AG28" i="14" s="1"/>
  <c r="AS28" i="10"/>
  <c r="AS29" i="14"/>
  <c r="J29" i="14" s="1"/>
  <c r="CQ29" i="1" s="1"/>
  <c r="AN28" i="13"/>
  <c r="AL28" i="13"/>
  <c r="AR29" i="13"/>
  <c r="C29" i="13" s="1"/>
  <c r="CG29" i="1" s="1"/>
  <c r="J28" i="8"/>
  <c r="AE28" i="1" s="1"/>
  <c r="AS29" i="13"/>
  <c r="J29" i="13" s="1"/>
  <c r="CH29" i="1" s="1"/>
  <c r="C28" i="13"/>
  <c r="CG28" i="1" s="1"/>
  <c r="C27" i="8"/>
  <c r="AD27" i="1" s="1"/>
  <c r="AM27" i="10"/>
  <c r="AO27" i="10"/>
  <c r="AR28" i="10"/>
  <c r="F22" i="4"/>
  <c r="AS23" i="4"/>
  <c r="J23" i="4" s="1"/>
  <c r="D23" i="1" s="1"/>
  <c r="AR23" i="4"/>
  <c r="AC22" i="13" l="1"/>
  <c r="K22" i="13"/>
  <c r="B22" i="13" s="1"/>
  <c r="CF22" i="1" s="1"/>
  <c r="BZ22" i="16" s="1"/>
  <c r="CJ22" i="16" s="1"/>
  <c r="BA23" i="13"/>
  <c r="M22" i="13"/>
  <c r="AF22" i="13"/>
  <c r="BQ22" i="1"/>
  <c r="N22" i="11"/>
  <c r="T22" i="11"/>
  <c r="BR22" i="1" s="1"/>
  <c r="AC21" i="10"/>
  <c r="K21" i="10"/>
  <c r="F21" i="10"/>
  <c r="F24" i="9"/>
  <c r="BE24" i="9"/>
  <c r="BF24" i="9"/>
  <c r="AH24" i="9"/>
  <c r="L24" i="9" s="1"/>
  <c r="AF24" i="9" s="1"/>
  <c r="AB22" i="8"/>
  <c r="O22" i="8" s="1"/>
  <c r="P22" i="8" s="1"/>
  <c r="AI22" i="1" s="1"/>
  <c r="AH22" i="1"/>
  <c r="T21" i="7"/>
  <c r="X21" i="1" s="1"/>
  <c r="W21" i="1"/>
  <c r="N21" i="7"/>
  <c r="BJ21" i="16"/>
  <c r="AF20" i="4"/>
  <c r="M20" i="4"/>
  <c r="AC20" i="4"/>
  <c r="K20" i="4"/>
  <c r="BA21" i="4"/>
  <c r="M22" i="4"/>
  <c r="AF22" i="4"/>
  <c r="Z24" i="9"/>
  <c r="Z25" i="9" s="1"/>
  <c r="W26" i="9"/>
  <c r="A22" i="15"/>
  <c r="AN28" i="10"/>
  <c r="AL28" i="10"/>
  <c r="AR29" i="10"/>
  <c r="C29" i="10" s="1"/>
  <c r="BF29" i="1" s="1"/>
  <c r="J30" i="13"/>
  <c r="CH30" i="1" s="1"/>
  <c r="L27" i="8"/>
  <c r="AF27" i="8" s="1"/>
  <c r="J30" i="8"/>
  <c r="AE30" i="1" s="1"/>
  <c r="AS29" i="10"/>
  <c r="J29" i="10" s="1"/>
  <c r="BG29" i="1" s="1"/>
  <c r="J28" i="10"/>
  <c r="BG28" i="1" s="1"/>
  <c r="AO29" i="14"/>
  <c r="AM29" i="14"/>
  <c r="E29" i="14" s="1"/>
  <c r="AD29" i="14" s="1"/>
  <c r="C28" i="10"/>
  <c r="BF28" i="1" s="1"/>
  <c r="AM29" i="13"/>
  <c r="AO29" i="13"/>
  <c r="AH29" i="13" s="1"/>
  <c r="J30" i="14"/>
  <c r="CQ30" i="1" s="1"/>
  <c r="AN28" i="8"/>
  <c r="AL28" i="8"/>
  <c r="AR29" i="8"/>
  <c r="C29" i="8" s="1"/>
  <c r="AD29" i="1" s="1"/>
  <c r="BA25" i="9"/>
  <c r="E25" i="7"/>
  <c r="AD25" i="7" s="1"/>
  <c r="C23" i="4"/>
  <c r="C23" i="1" s="1"/>
  <c r="AN23" i="4"/>
  <c r="AL23" i="4"/>
  <c r="R22" i="13" l="1"/>
  <c r="S22" i="13" s="1"/>
  <c r="X24" i="13"/>
  <c r="AA22" i="13"/>
  <c r="AE22" i="13"/>
  <c r="BC23" i="13"/>
  <c r="AB22" i="11"/>
  <c r="O22" i="11" s="1"/>
  <c r="P22" i="11" s="1"/>
  <c r="BT22" i="1" s="1"/>
  <c r="BS22" i="1"/>
  <c r="Z21" i="10"/>
  <c r="W24" i="10"/>
  <c r="W23" i="10"/>
  <c r="AE21" i="10"/>
  <c r="B21" i="10" s="1"/>
  <c r="BE21" i="1" s="1"/>
  <c r="BW21" i="16" s="1"/>
  <c r="CG21" i="16" s="1"/>
  <c r="T21" i="16" s="1"/>
  <c r="M21" i="10"/>
  <c r="BA22" i="10"/>
  <c r="M24" i="9"/>
  <c r="B24" i="9"/>
  <c r="Q22" i="8"/>
  <c r="V23" i="8"/>
  <c r="BB23" i="8" s="1"/>
  <c r="AB21" i="7"/>
  <c r="O21" i="7" s="1"/>
  <c r="P21" i="7" s="1"/>
  <c r="Z21" i="1" s="1"/>
  <c r="Y21" i="1"/>
  <c r="AE20" i="4"/>
  <c r="BC21" i="4"/>
  <c r="B20" i="4"/>
  <c r="B20" i="1" s="1"/>
  <c r="BR20" i="16" s="1"/>
  <c r="CB20" i="16" s="1"/>
  <c r="R20" i="4"/>
  <c r="X22" i="4"/>
  <c r="AA20" i="4"/>
  <c r="BC25" i="9"/>
  <c r="X26" i="9"/>
  <c r="J30" i="10"/>
  <c r="BG30" i="1" s="1"/>
  <c r="AO29" i="8"/>
  <c r="AM29" i="8"/>
  <c r="AO29" i="10"/>
  <c r="AH29" i="10" s="1"/>
  <c r="AM29" i="10"/>
  <c r="AL24" i="1"/>
  <c r="BV24" i="16" s="1"/>
  <c r="CF24" i="16" s="1"/>
  <c r="R24" i="9"/>
  <c r="AA24" i="9"/>
  <c r="AR26" i="9"/>
  <c r="AS26" i="9"/>
  <c r="L25" i="7"/>
  <c r="AF25" i="7" s="1"/>
  <c r="CI22" i="1" l="1"/>
  <c r="N22" i="13"/>
  <c r="T22" i="13"/>
  <c r="CJ22" i="1" s="1"/>
  <c r="Q22" i="11"/>
  <c r="V23" i="11"/>
  <c r="BC22" i="10"/>
  <c r="R21" i="10"/>
  <c r="X23" i="10"/>
  <c r="AA21" i="10"/>
  <c r="U21" i="16"/>
  <c r="CO21" i="16" s="1"/>
  <c r="V21" i="16" s="1"/>
  <c r="BD23" i="8"/>
  <c r="Y23" i="8"/>
  <c r="Q21" i="7"/>
  <c r="V22" i="7"/>
  <c r="BD22" i="7" s="1"/>
  <c r="S20" i="4"/>
  <c r="D20" i="15"/>
  <c r="N20" i="16"/>
  <c r="B20" i="16"/>
  <c r="C20" i="16" s="1"/>
  <c r="AG26" i="8"/>
  <c r="K26" i="8" s="1"/>
  <c r="AS27" i="9"/>
  <c r="J27" i="9" s="1"/>
  <c r="AN27" i="1" s="1"/>
  <c r="J26" i="9"/>
  <c r="AN26" i="1" s="1"/>
  <c r="AR27" i="9"/>
  <c r="C27" i="9" s="1"/>
  <c r="AM27" i="1" s="1"/>
  <c r="C26" i="9"/>
  <c r="AM26" i="1" s="1"/>
  <c r="AL26" i="9"/>
  <c r="D26" i="9" s="1"/>
  <c r="AC26" i="9" s="1"/>
  <c r="AN26" i="9"/>
  <c r="S24" i="9"/>
  <c r="N24" i="9" s="1"/>
  <c r="AG23" i="4"/>
  <c r="AO23" i="4"/>
  <c r="AM23" i="4"/>
  <c r="E23" i="4" s="1"/>
  <c r="AD23" i="4" s="1"/>
  <c r="CK22" i="1" l="1"/>
  <c r="AB22" i="13"/>
  <c r="BB23" i="11"/>
  <c r="BD23" i="11"/>
  <c r="Y23" i="11"/>
  <c r="W21" i="16"/>
  <c r="BH21" i="1"/>
  <c r="S21" i="10"/>
  <c r="AB24" i="9"/>
  <c r="AO24" i="1"/>
  <c r="O24" i="9"/>
  <c r="P24" i="9" s="1"/>
  <c r="AR24" i="1" s="1"/>
  <c r="AQ24" i="1"/>
  <c r="T24" i="9"/>
  <c r="Z23" i="8"/>
  <c r="BE23" i="8"/>
  <c r="E23" i="8"/>
  <c r="AA23" i="8"/>
  <c r="BF23" i="8"/>
  <c r="AH23" i="8"/>
  <c r="BB22" i="7"/>
  <c r="Y22" i="7"/>
  <c r="E20" i="16"/>
  <c r="CL20" i="16"/>
  <c r="D20" i="16" s="1"/>
  <c r="O20" i="16"/>
  <c r="CN20" i="16" s="1"/>
  <c r="P20" i="16" s="1"/>
  <c r="T20" i="4"/>
  <c r="F20" i="1" s="1"/>
  <c r="N20" i="4"/>
  <c r="AE26" i="8"/>
  <c r="V25" i="9"/>
  <c r="Q24" i="9"/>
  <c r="AR28" i="9"/>
  <c r="C28" i="9" s="1"/>
  <c r="AM28" i="1" s="1"/>
  <c r="AO27" i="9"/>
  <c r="AH27" i="9" s="1"/>
  <c r="AM27" i="9"/>
  <c r="AS28" i="9"/>
  <c r="AR26" i="7"/>
  <c r="AS26" i="7"/>
  <c r="AS27" i="7" s="1"/>
  <c r="O22" i="13" l="1"/>
  <c r="P22" i="13" s="1"/>
  <c r="CL22" i="1" s="1"/>
  <c r="V23" i="13"/>
  <c r="Q22" i="13"/>
  <c r="Q20" i="16"/>
  <c r="BF23" i="11"/>
  <c r="AH23" i="11"/>
  <c r="Z23" i="11"/>
  <c r="E23" i="11"/>
  <c r="BE23" i="11"/>
  <c r="N21" i="10"/>
  <c r="T21" i="10"/>
  <c r="BI21" i="1" s="1"/>
  <c r="BB25" i="9"/>
  <c r="BD25" i="9"/>
  <c r="R23" i="8"/>
  <c r="S23" i="8" s="1"/>
  <c r="AD23" i="8"/>
  <c r="L23" i="8"/>
  <c r="BA24" i="8"/>
  <c r="BF22" i="7"/>
  <c r="AG22" i="7"/>
  <c r="K22" i="7" s="1"/>
  <c r="BE22" i="7"/>
  <c r="E22" i="7"/>
  <c r="G20" i="1"/>
  <c r="AB20" i="4"/>
  <c r="O20" i="4" s="1"/>
  <c r="P20" i="4" s="1"/>
  <c r="H20" i="1" s="1"/>
  <c r="AP24" i="1"/>
  <c r="AS28" i="7"/>
  <c r="J28" i="7" s="1"/>
  <c r="V28" i="1" s="1"/>
  <c r="AR27" i="7"/>
  <c r="C27" i="7" s="1"/>
  <c r="U27" i="1" s="1"/>
  <c r="AS29" i="9"/>
  <c r="J29" i="9" s="1"/>
  <c r="AN29" i="1" s="1"/>
  <c r="J28" i="9"/>
  <c r="AN28" i="1" s="1"/>
  <c r="AR29" i="9"/>
  <c r="AL28" i="9"/>
  <c r="AN28" i="9"/>
  <c r="Y25" i="9"/>
  <c r="O25" i="9"/>
  <c r="J27" i="7"/>
  <c r="V27" i="1" s="1"/>
  <c r="J26" i="7"/>
  <c r="V26" i="1" s="1"/>
  <c r="AL26" i="7"/>
  <c r="C26" i="7"/>
  <c r="U26" i="1" s="1"/>
  <c r="AN26" i="7"/>
  <c r="BB23" i="13" l="1"/>
  <c r="Z23" i="13" s="1"/>
  <c r="BD23" i="13"/>
  <c r="Y23" i="13"/>
  <c r="AD23" i="11"/>
  <c r="L23" i="11"/>
  <c r="BA24" i="11"/>
  <c r="R23" i="11"/>
  <c r="S23" i="11" s="1"/>
  <c r="AB21" i="10"/>
  <c r="O21" i="10" s="1"/>
  <c r="P21" i="10" s="1"/>
  <c r="BK21" i="1" s="1"/>
  <c r="BJ21" i="1"/>
  <c r="T23" i="8"/>
  <c r="AG23" i="1" s="1"/>
  <c r="AF23" i="1"/>
  <c r="AF23" i="8"/>
  <c r="B23" i="8" s="1"/>
  <c r="N23" i="8" s="1"/>
  <c r="BC24" i="8"/>
  <c r="F22" i="7"/>
  <c r="AD22" i="7"/>
  <c r="L22" i="7"/>
  <c r="AE22" i="7"/>
  <c r="V21" i="4"/>
  <c r="Q20" i="4"/>
  <c r="AS29" i="7"/>
  <c r="J29" i="7" s="1"/>
  <c r="V29" i="1" s="1"/>
  <c r="D26" i="14"/>
  <c r="AC26" i="14" s="1"/>
  <c r="AO27" i="7"/>
  <c r="AH27" i="7" s="1"/>
  <c r="AM27" i="7"/>
  <c r="AR28" i="7"/>
  <c r="AN25" i="9"/>
  <c r="AG25" i="9" s="1"/>
  <c r="BF25" i="9"/>
  <c r="BE25" i="9"/>
  <c r="AL25" i="9"/>
  <c r="D25" i="9" s="1"/>
  <c r="AO29" i="9"/>
  <c r="AM29" i="9"/>
  <c r="E29" i="9" s="1"/>
  <c r="AD29" i="9" s="1"/>
  <c r="C29" i="9"/>
  <c r="AM29" i="1" s="1"/>
  <c r="J30" i="9"/>
  <c r="AN30" i="1" s="1"/>
  <c r="AS24" i="4"/>
  <c r="AR24" i="4"/>
  <c r="BE23" i="13" l="1"/>
  <c r="E23" i="13"/>
  <c r="AG23" i="13"/>
  <c r="K23" i="13" s="1"/>
  <c r="BF23" i="13"/>
  <c r="T23" i="11"/>
  <c r="BR23" i="1" s="1"/>
  <c r="BQ23" i="1"/>
  <c r="AF23" i="11"/>
  <c r="B23" i="11" s="1"/>
  <c r="BN23" i="1" s="1"/>
  <c r="BX23" i="16" s="1"/>
  <c r="CH23" i="16" s="1"/>
  <c r="BC24" i="11"/>
  <c r="Q21" i="10"/>
  <c r="V22" i="10"/>
  <c r="AC23" i="1"/>
  <c r="BU23" i="16" s="1"/>
  <c r="CE23" i="16" s="1"/>
  <c r="B22" i="7"/>
  <c r="T22" i="1" s="1"/>
  <c r="BT22" i="16" s="1"/>
  <c r="CD22" i="16" s="1"/>
  <c r="BG22" i="16" s="1"/>
  <c r="M22" i="7"/>
  <c r="AF22" i="7"/>
  <c r="W24" i="7"/>
  <c r="Z22" i="7"/>
  <c r="Z23" i="7" s="1"/>
  <c r="BA23" i="7"/>
  <c r="BD21" i="4"/>
  <c r="Y21" i="4"/>
  <c r="BB21" i="4"/>
  <c r="AC25" i="9"/>
  <c r="F25" i="9"/>
  <c r="W27" i="9" s="1"/>
  <c r="AG28" i="11"/>
  <c r="K28" i="11" s="1"/>
  <c r="AE28" i="11" s="1"/>
  <c r="K26" i="14"/>
  <c r="AE26" i="14" s="1"/>
  <c r="AL28" i="7"/>
  <c r="AN28" i="7"/>
  <c r="AG28" i="7" s="1"/>
  <c r="AR29" i="7"/>
  <c r="C29" i="7" s="1"/>
  <c r="U29" i="1" s="1"/>
  <c r="C28" i="7"/>
  <c r="U28" i="1" s="1"/>
  <c r="J30" i="7"/>
  <c r="V30" i="1" s="1"/>
  <c r="BA26" i="9"/>
  <c r="K25" i="9"/>
  <c r="D26" i="7"/>
  <c r="AC26" i="7" s="1"/>
  <c r="C24" i="4"/>
  <c r="C24" i="1" s="1"/>
  <c r="AL24" i="4"/>
  <c r="AN24" i="4"/>
  <c r="J24" i="4"/>
  <c r="D24" i="1" s="1"/>
  <c r="AE23" i="13" l="1"/>
  <c r="M23" i="13"/>
  <c r="AA23" i="13" s="1"/>
  <c r="AD23" i="13"/>
  <c r="BA24" i="13"/>
  <c r="L23" i="13"/>
  <c r="AF23" i="13" s="1"/>
  <c r="N23" i="11"/>
  <c r="BB22" i="10"/>
  <c r="BD22" i="10"/>
  <c r="Z22" i="10"/>
  <c r="Y22" i="10"/>
  <c r="AB23" i="8"/>
  <c r="O23" i="8" s="1"/>
  <c r="P23" i="8" s="1"/>
  <c r="AI23" i="1" s="1"/>
  <c r="AH23" i="1"/>
  <c r="AA22" i="7"/>
  <c r="R22" i="7"/>
  <c r="S22" i="7" s="1"/>
  <c r="X24" i="7"/>
  <c r="BC23" i="7"/>
  <c r="BH22" i="16"/>
  <c r="CT22" i="16" s="1"/>
  <c r="BI22" i="16" s="1"/>
  <c r="D21" i="4"/>
  <c r="BE21" i="4"/>
  <c r="BF21" i="4"/>
  <c r="AH21" i="4"/>
  <c r="L21" i="4" s="1"/>
  <c r="AE25" i="9"/>
  <c r="B25" i="9" s="1"/>
  <c r="M25" i="9"/>
  <c r="BC26" i="9" s="1"/>
  <c r="AG26" i="7"/>
  <c r="K26" i="7" s="1"/>
  <c r="AE26" i="7" s="1"/>
  <c r="AO29" i="7"/>
  <c r="AM29" i="7"/>
  <c r="E29" i="7" s="1"/>
  <c r="AD29" i="7" s="1"/>
  <c r="B23" i="13" l="1"/>
  <c r="CF23" i="1" s="1"/>
  <c r="BZ23" i="16" s="1"/>
  <c r="CJ23" i="16" s="1"/>
  <c r="BC24" i="13"/>
  <c r="R23" i="13"/>
  <c r="S23" i="13" s="1"/>
  <c r="X25" i="13"/>
  <c r="BS23" i="1"/>
  <c r="AB23" i="11"/>
  <c r="O23" i="11" s="1"/>
  <c r="P23" i="11" s="1"/>
  <c r="BT23" i="1" s="1"/>
  <c r="BE22" i="10"/>
  <c r="D22" i="10"/>
  <c r="AH22" i="10"/>
  <c r="L22" i="10" s="1"/>
  <c r="BF22" i="10"/>
  <c r="V24" i="8"/>
  <c r="BB24" i="8" s="1"/>
  <c r="Q23" i="8"/>
  <c r="BJ22" i="16"/>
  <c r="W22" i="1"/>
  <c r="N22" i="7"/>
  <c r="T22" i="7"/>
  <c r="X22" i="1" s="1"/>
  <c r="AF21" i="4"/>
  <c r="AC21" i="4"/>
  <c r="F21" i="4"/>
  <c r="BA22" i="4" s="1"/>
  <c r="K21" i="4"/>
  <c r="X27" i="9"/>
  <c r="AA25" i="9"/>
  <c r="R25" i="9"/>
  <c r="AL25" i="1"/>
  <c r="BV25" i="16" s="1"/>
  <c r="CF25" i="16" s="1"/>
  <c r="AM24" i="4"/>
  <c r="E24" i="4" s="1"/>
  <c r="AD24" i="4" s="1"/>
  <c r="CI23" i="1" l="1"/>
  <c r="N23" i="13"/>
  <c r="T23" i="13"/>
  <c r="CJ23" i="1" s="1"/>
  <c r="Q23" i="11"/>
  <c r="V24" i="11"/>
  <c r="AF22" i="10"/>
  <c r="M22" i="10"/>
  <c r="AC22" i="10"/>
  <c r="BA23" i="10"/>
  <c r="K22" i="10"/>
  <c r="BD24" i="8"/>
  <c r="Y24" i="8"/>
  <c r="Y22" i="1"/>
  <c r="AB22" i="7"/>
  <c r="AE21" i="4"/>
  <c r="M21" i="4"/>
  <c r="BC22" i="4" s="1"/>
  <c r="Z21" i="4"/>
  <c r="W23" i="4"/>
  <c r="A21" i="15"/>
  <c r="W24" i="4"/>
  <c r="B21" i="4"/>
  <c r="B21" i="1" s="1"/>
  <c r="BR21" i="16" s="1"/>
  <c r="CB21" i="16" s="1"/>
  <c r="S25" i="9"/>
  <c r="N25" i="9" s="1"/>
  <c r="AO24" i="4"/>
  <c r="AH24" i="4"/>
  <c r="L24" i="4" s="1"/>
  <c r="AF24" i="4" s="1"/>
  <c r="CK23" i="1" l="1"/>
  <c r="AB23" i="13"/>
  <c r="BB24" i="11"/>
  <c r="BD24" i="11"/>
  <c r="Y24" i="11"/>
  <c r="BC23" i="10"/>
  <c r="AE22" i="10"/>
  <c r="X24" i="10"/>
  <c r="AA22" i="10"/>
  <c r="R22" i="10"/>
  <c r="B22" i="10"/>
  <c r="BE22" i="1" s="1"/>
  <c r="BW22" i="16" s="1"/>
  <c r="CG22" i="16" s="1"/>
  <c r="T22" i="16" s="1"/>
  <c r="P25" i="9"/>
  <c r="AR25" i="1" s="1"/>
  <c r="AO25" i="1"/>
  <c r="AB25" i="9"/>
  <c r="V26" i="9" s="1"/>
  <c r="AQ25" i="1"/>
  <c r="T25" i="9"/>
  <c r="AP25" i="1" s="1"/>
  <c r="Z24" i="8"/>
  <c r="BE24" i="8"/>
  <c r="D24" i="8"/>
  <c r="AH24" i="8"/>
  <c r="L24" i="8" s="1"/>
  <c r="BF24" i="8"/>
  <c r="Q22" i="7"/>
  <c r="V23" i="7"/>
  <c r="BD23" i="7" s="1"/>
  <c r="O22" i="7"/>
  <c r="P22" i="7" s="1"/>
  <c r="Z22" i="1" s="1"/>
  <c r="C21" i="15"/>
  <c r="R21" i="4"/>
  <c r="X24" i="4"/>
  <c r="X23" i="4"/>
  <c r="AA21" i="4"/>
  <c r="B21" i="16"/>
  <c r="C21" i="16" s="1"/>
  <c r="N21" i="16"/>
  <c r="Q25" i="9"/>
  <c r="AH27" i="13"/>
  <c r="L27" i="13" s="1"/>
  <c r="AF27" i="13" s="1"/>
  <c r="AG26" i="9"/>
  <c r="K26" i="9" s="1"/>
  <c r="AE26" i="9" s="1"/>
  <c r="F24" i="4"/>
  <c r="O23" i="13" l="1"/>
  <c r="P23" i="13" s="1"/>
  <c r="CL23" i="1" s="1"/>
  <c r="Q23" i="13"/>
  <c r="V24" i="13"/>
  <c r="BF24" i="11"/>
  <c r="AH24" i="11"/>
  <c r="L24" i="11" s="1"/>
  <c r="Z24" i="11"/>
  <c r="BE24" i="11"/>
  <c r="D24" i="11"/>
  <c r="BH22" i="1"/>
  <c r="S22" i="10"/>
  <c r="U22" i="16"/>
  <c r="CO22" i="16" s="1"/>
  <c r="V22" i="16" s="1"/>
  <c r="BB26" i="9"/>
  <c r="AM26" i="9" s="1"/>
  <c r="E26" i="9" s="1"/>
  <c r="AD26" i="9" s="1"/>
  <c r="BD26" i="9"/>
  <c r="AF24" i="8"/>
  <c r="M24" i="8"/>
  <c r="BA25" i="8"/>
  <c r="K24" i="8"/>
  <c r="AC24" i="8"/>
  <c r="BB23" i="7"/>
  <c r="Y23" i="7"/>
  <c r="E21" i="16"/>
  <c r="CL21" i="16"/>
  <c r="D21" i="16" s="1"/>
  <c r="S21" i="4"/>
  <c r="D21" i="15"/>
  <c r="O21" i="16"/>
  <c r="CN21" i="16" s="1"/>
  <c r="P21" i="16" s="1"/>
  <c r="Y26" i="9"/>
  <c r="A24" i="15"/>
  <c r="E27" i="10"/>
  <c r="AH27" i="10"/>
  <c r="M24" i="4"/>
  <c r="BB24" i="13" l="1"/>
  <c r="Z24" i="13" s="1"/>
  <c r="BD24" i="13"/>
  <c r="Y24" i="13"/>
  <c r="Q21" i="16"/>
  <c r="K24" i="11"/>
  <c r="BA25" i="11"/>
  <c r="AC24" i="11"/>
  <c r="AF24" i="11"/>
  <c r="M24" i="11"/>
  <c r="W22" i="16"/>
  <c r="N22" i="10"/>
  <c r="T22" i="10"/>
  <c r="BI22" i="1" s="1"/>
  <c r="F26" i="9"/>
  <c r="BA27" i="9" s="1"/>
  <c r="BE26" i="9"/>
  <c r="AE24" i="8"/>
  <c r="BC25" i="8"/>
  <c r="X26" i="8"/>
  <c r="AA24" i="8"/>
  <c r="AA25" i="8" s="1"/>
  <c r="R24" i="8"/>
  <c r="S24" i="8" s="1"/>
  <c r="B24" i="8"/>
  <c r="AC24" i="1" s="1"/>
  <c r="BU24" i="16" s="1"/>
  <c r="CE24" i="16" s="1"/>
  <c r="BE23" i="7"/>
  <c r="D23" i="7"/>
  <c r="BF23" i="7"/>
  <c r="AH23" i="7"/>
  <c r="L23" i="7" s="1"/>
  <c r="AF23" i="7" s="1"/>
  <c r="N21" i="4"/>
  <c r="T21" i="4"/>
  <c r="F21" i="1" s="1"/>
  <c r="AO26" i="9"/>
  <c r="AH26" i="9" s="1"/>
  <c r="L26" i="9" s="1"/>
  <c r="BF26" i="9"/>
  <c r="AH29" i="11"/>
  <c r="W28" i="9"/>
  <c r="Z26" i="9"/>
  <c r="AD27" i="10"/>
  <c r="E29" i="11"/>
  <c r="AD29" i="11" s="1"/>
  <c r="L27" i="10"/>
  <c r="AH27" i="14"/>
  <c r="L27" i="14" s="1"/>
  <c r="AF27" i="14" s="1"/>
  <c r="AS25" i="4"/>
  <c r="J25" i="4" s="1"/>
  <c r="D25" i="1" s="1"/>
  <c r="AR25" i="4"/>
  <c r="BF24" i="13" l="1"/>
  <c r="AH24" i="13"/>
  <c r="L24" i="13" s="1"/>
  <c r="BE24" i="13"/>
  <c r="D24" i="13"/>
  <c r="R24" i="11"/>
  <c r="S24" i="11" s="1"/>
  <c r="X26" i="11"/>
  <c r="AA24" i="11"/>
  <c r="AA25" i="11" s="1"/>
  <c r="B24" i="11"/>
  <c r="BN24" i="1" s="1"/>
  <c r="BX24" i="16" s="1"/>
  <c r="CH24" i="16" s="1"/>
  <c r="AE24" i="11"/>
  <c r="BC25" i="11"/>
  <c r="BJ22" i="1"/>
  <c r="AB22" i="10"/>
  <c r="O22" i="10" s="1"/>
  <c r="P22" i="10" s="1"/>
  <c r="BK22" i="1" s="1"/>
  <c r="AF24" i="1"/>
  <c r="N24" i="8"/>
  <c r="T24" i="8"/>
  <c r="AG24" i="1" s="1"/>
  <c r="K23" i="7"/>
  <c r="F23" i="7"/>
  <c r="W25" i="7" s="1"/>
  <c r="AC23" i="7"/>
  <c r="G21" i="1"/>
  <c r="AB21" i="4"/>
  <c r="AF26" i="9"/>
  <c r="B26" i="9" s="1"/>
  <c r="AL26" i="1" s="1"/>
  <c r="BV26" i="16" s="1"/>
  <c r="CF26" i="16" s="1"/>
  <c r="M26" i="9"/>
  <c r="AF27" i="10"/>
  <c r="L29" i="11"/>
  <c r="AF29" i="11" s="1"/>
  <c r="E27" i="7"/>
  <c r="C25" i="4"/>
  <c r="C25" i="1" s="1"/>
  <c r="AM25" i="4"/>
  <c r="E25" i="4" s="1"/>
  <c r="AD25" i="4" s="1"/>
  <c r="AO25" i="4"/>
  <c r="K24" i="13" l="1"/>
  <c r="AC24" i="13"/>
  <c r="BA25" i="13"/>
  <c r="AF24" i="13"/>
  <c r="M24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BA24" i="7"/>
  <c r="M23" i="7"/>
  <c r="AE23" i="7"/>
  <c r="BC24" i="7"/>
  <c r="B23" i="7"/>
  <c r="T23" i="1" s="1"/>
  <c r="BT23" i="16" s="1"/>
  <c r="CD23" i="16" s="1"/>
  <c r="BG23" i="16" s="1"/>
  <c r="O21" i="4"/>
  <c r="P21" i="4" s="1"/>
  <c r="H21" i="1" s="1"/>
  <c r="V22" i="4"/>
  <c r="Q21" i="4"/>
  <c r="R26" i="9"/>
  <c r="X28" i="9"/>
  <c r="BC27" i="9"/>
  <c r="AA26" i="9"/>
  <c r="AG28" i="8"/>
  <c r="AD27" i="7"/>
  <c r="D28" i="8"/>
  <c r="L27" i="7"/>
  <c r="AF27" i="7" s="1"/>
  <c r="AA24" i="13" l="1"/>
  <c r="R24" i="13"/>
  <c r="S24" i="13" s="1"/>
  <c r="X26" i="13"/>
  <c r="B24" i="13"/>
  <c r="CF24" i="1" s="1"/>
  <c r="BZ24" i="16" s="1"/>
  <c r="CJ24" i="16" s="1"/>
  <c r="AE24" i="13"/>
  <c r="BC25" i="13"/>
  <c r="BS24" i="1"/>
  <c r="AB24" i="11"/>
  <c r="BB23" i="10"/>
  <c r="BD23" i="10"/>
  <c r="Y23" i="10"/>
  <c r="Q24" i="8"/>
  <c r="V25" i="8"/>
  <c r="BB25" i="8" s="1"/>
  <c r="BH23" i="16"/>
  <c r="CT23" i="16" s="1"/>
  <c r="BI23" i="16" s="1"/>
  <c r="R23" i="7"/>
  <c r="S23" i="7" s="1"/>
  <c r="X25" i="7"/>
  <c r="AA23" i="7"/>
  <c r="BD22" i="4"/>
  <c r="AA22" i="4" s="1"/>
  <c r="Y22" i="4"/>
  <c r="BB22" i="4"/>
  <c r="Z22" i="4" s="1"/>
  <c r="S26" i="9"/>
  <c r="N26" i="9" s="1"/>
  <c r="AC28" i="8"/>
  <c r="AG28" i="10"/>
  <c r="K28" i="8"/>
  <c r="CI24" i="1" l="1"/>
  <c r="N24" i="13"/>
  <c r="T24" i="13"/>
  <c r="CJ24" i="1" s="1"/>
  <c r="O24" i="11"/>
  <c r="P24" i="11" s="1"/>
  <c r="BT24" i="1" s="1"/>
  <c r="Q24" i="11"/>
  <c r="V25" i="11"/>
  <c r="BE23" i="10"/>
  <c r="D23" i="10"/>
  <c r="AG23" i="10"/>
  <c r="BF23" i="10"/>
  <c r="O26" i="9"/>
  <c r="P26" i="9" s="1"/>
  <c r="AR26" i="1" s="1"/>
  <c r="AO26" i="1"/>
  <c r="BD25" i="8"/>
  <c r="AQ26" i="1"/>
  <c r="AB26" i="9"/>
  <c r="Q26" i="9" s="1"/>
  <c r="T26" i="9"/>
  <c r="AP26" i="1" s="1"/>
  <c r="Y25" i="8"/>
  <c r="W23" i="1"/>
  <c r="N23" i="7"/>
  <c r="T23" i="7"/>
  <c r="X23" i="1" s="1"/>
  <c r="BJ23" i="16"/>
  <c r="C22" i="15"/>
  <c r="BE22" i="4"/>
  <c r="D22" i="4"/>
  <c r="BF22" i="4"/>
  <c r="R22" i="4" s="1"/>
  <c r="AG22" i="4"/>
  <c r="AE28" i="8"/>
  <c r="D28" i="10"/>
  <c r="AC28" i="10" s="1"/>
  <c r="E27" i="9"/>
  <c r="AH25" i="4"/>
  <c r="L25" i="4" s="1"/>
  <c r="AF25" i="4" s="1"/>
  <c r="CK24" i="1" l="1"/>
  <c r="AB24" i="13"/>
  <c r="O24" i="13" s="1"/>
  <c r="P24" i="13" s="1"/>
  <c r="CL24" i="1" s="1"/>
  <c r="BB25" i="11"/>
  <c r="BD25" i="11"/>
  <c r="Y25" i="11"/>
  <c r="F23" i="10"/>
  <c r="AC23" i="10"/>
  <c r="K23" i="10"/>
  <c r="V27" i="9"/>
  <c r="BD27" i="9" s="1"/>
  <c r="AL25" i="8"/>
  <c r="D25" i="8" s="1"/>
  <c r="BE25" i="8"/>
  <c r="BF25" i="8"/>
  <c r="AN25" i="8"/>
  <c r="AG25" i="8" s="1"/>
  <c r="Y23" i="1"/>
  <c r="AB23" i="7"/>
  <c r="O23" i="7" s="1"/>
  <c r="P23" i="7" s="1"/>
  <c r="Z23" i="1" s="1"/>
  <c r="S22" i="4"/>
  <c r="D22" i="15"/>
  <c r="AC22" i="4"/>
  <c r="K22" i="4"/>
  <c r="BA23" i="4"/>
  <c r="Y27" i="9"/>
  <c r="AD27" i="9"/>
  <c r="K28" i="10"/>
  <c r="D28" i="13"/>
  <c r="AG28" i="13"/>
  <c r="L27" i="9"/>
  <c r="AF27" i="9" s="1"/>
  <c r="V25" i="13" l="1"/>
  <c r="Q24" i="13"/>
  <c r="BE25" i="11"/>
  <c r="AL25" i="11"/>
  <c r="D25" i="11" s="1"/>
  <c r="BF25" i="11"/>
  <c r="AN25" i="11"/>
  <c r="AG25" i="11" s="1"/>
  <c r="M23" i="10"/>
  <c r="AA23" i="10" s="1"/>
  <c r="AE23" i="10"/>
  <c r="B23" i="10" s="1"/>
  <c r="BE23" i="1" s="1"/>
  <c r="BW23" i="16" s="1"/>
  <c r="CG23" i="16" s="1"/>
  <c r="T23" i="16" s="1"/>
  <c r="BA24" i="10"/>
  <c r="W25" i="10"/>
  <c r="W26" i="10"/>
  <c r="Z23" i="10"/>
  <c r="AN27" i="9"/>
  <c r="AG27" i="9" s="1"/>
  <c r="BB27" i="9"/>
  <c r="AL27" i="9" s="1"/>
  <c r="D27" i="9" s="1"/>
  <c r="AC27" i="9" s="1"/>
  <c r="AC25" i="8"/>
  <c r="K25" i="8"/>
  <c r="F25" i="8"/>
  <c r="BA26" i="8" s="1"/>
  <c r="V24" i="7"/>
  <c r="BD24" i="7" s="1"/>
  <c r="Q23" i="7"/>
  <c r="AE22" i="4"/>
  <c r="B22" i="4" s="1"/>
  <c r="BC23" i="4"/>
  <c r="T22" i="4"/>
  <c r="F22" i="1" s="1"/>
  <c r="Z27" i="9"/>
  <c r="AE28" i="10"/>
  <c r="AC28" i="13"/>
  <c r="K28" i="13"/>
  <c r="AA27" i="9"/>
  <c r="AS26" i="4"/>
  <c r="J26" i="4" s="1"/>
  <c r="D26" i="1" s="1"/>
  <c r="AR26" i="4"/>
  <c r="BB25" i="13" l="1"/>
  <c r="BD25" i="13"/>
  <c r="Y25" i="13"/>
  <c r="K25" i="11"/>
  <c r="AC25" i="11"/>
  <c r="F25" i="11"/>
  <c r="BA26" i="11" s="1"/>
  <c r="U23" i="16"/>
  <c r="CO23" i="16" s="1"/>
  <c r="V23" i="16" s="1"/>
  <c r="BC24" i="10"/>
  <c r="R23" i="10"/>
  <c r="X25" i="10"/>
  <c r="K27" i="9"/>
  <c r="AE27" i="9" s="1"/>
  <c r="B27" i="9" s="1"/>
  <c r="BF27" i="9"/>
  <c r="BE27" i="9"/>
  <c r="F27" i="9"/>
  <c r="W27" i="8"/>
  <c r="Z25" i="8"/>
  <c r="AE25" i="8"/>
  <c r="B25" i="8" s="1"/>
  <c r="AC25" i="1" s="1"/>
  <c r="BU25" i="16" s="1"/>
  <c r="CE25" i="16" s="1"/>
  <c r="M25" i="8"/>
  <c r="BB24" i="7"/>
  <c r="Y24" i="7"/>
  <c r="B22" i="1"/>
  <c r="BR22" i="16" s="1"/>
  <c r="CB22" i="16" s="1"/>
  <c r="N22" i="4"/>
  <c r="M27" i="9"/>
  <c r="AE28" i="13"/>
  <c r="D28" i="14"/>
  <c r="D28" i="7"/>
  <c r="AL27" i="1"/>
  <c r="BV27" i="16" s="1"/>
  <c r="CF27" i="16" s="1"/>
  <c r="C26" i="4"/>
  <c r="C26" i="1" s="1"/>
  <c r="AN26" i="4"/>
  <c r="AL26" i="4"/>
  <c r="AL25" i="13" l="1"/>
  <c r="D25" i="13" s="1"/>
  <c r="BE25" i="13"/>
  <c r="AN25" i="13"/>
  <c r="AG25" i="13" s="1"/>
  <c r="BF25" i="13"/>
  <c r="W27" i="11"/>
  <c r="Z25" i="11"/>
  <c r="AE25" i="11"/>
  <c r="B25" i="11" s="1"/>
  <c r="BN25" i="1" s="1"/>
  <c r="BX25" i="16" s="1"/>
  <c r="CH25" i="16" s="1"/>
  <c r="M25" i="11"/>
  <c r="BC26" i="11" s="1"/>
  <c r="BH23" i="1"/>
  <c r="S23" i="10"/>
  <c r="W23" i="16"/>
  <c r="BA28" i="9"/>
  <c r="W29" i="9"/>
  <c r="BC26" i="8"/>
  <c r="R25" i="8"/>
  <c r="S25" i="8" s="1"/>
  <c r="X27" i="8"/>
  <c r="AG24" i="7"/>
  <c r="K24" i="7" s="1"/>
  <c r="BF24" i="7"/>
  <c r="BE24" i="7"/>
  <c r="E24" i="7"/>
  <c r="G22" i="1"/>
  <c r="AB22" i="4"/>
  <c r="B22" i="16"/>
  <c r="C22" i="16" s="1"/>
  <c r="N22" i="16"/>
  <c r="X29" i="9"/>
  <c r="R27" i="9"/>
  <c r="BC28" i="9"/>
  <c r="AH29" i="8"/>
  <c r="AC28" i="7"/>
  <c r="AC28" i="14"/>
  <c r="E29" i="8"/>
  <c r="AD29" i="8" s="1"/>
  <c r="K28" i="7"/>
  <c r="K28" i="14"/>
  <c r="O27" i="9"/>
  <c r="AC25" i="13" l="1"/>
  <c r="K25" i="13"/>
  <c r="F25" i="13"/>
  <c r="BA26" i="13" s="1"/>
  <c r="R25" i="11"/>
  <c r="S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O22" i="16"/>
  <c r="CN22" i="16" s="1"/>
  <c r="P22" i="16" s="1"/>
  <c r="E22" i="16"/>
  <c r="CL22" i="16"/>
  <c r="D22" i="16" s="1"/>
  <c r="O22" i="4"/>
  <c r="P22" i="4" s="1"/>
  <c r="H22" i="1" s="1"/>
  <c r="Q22" i="4"/>
  <c r="V23" i="4"/>
  <c r="S27" i="9"/>
  <c r="N27" i="9" s="1"/>
  <c r="AE28" i="14"/>
  <c r="AE28" i="7"/>
  <c r="L29" i="8"/>
  <c r="AF29" i="8" s="1"/>
  <c r="Z25" i="13" l="1"/>
  <c r="W27" i="13"/>
  <c r="M25" i="13"/>
  <c r="AA25" i="13" s="1"/>
  <c r="AE25" i="13"/>
  <c r="B25" i="13" s="1"/>
  <c r="CF25" i="1" s="1"/>
  <c r="BZ25" i="16" s="1"/>
  <c r="CJ25" i="16" s="1"/>
  <c r="N25" i="11"/>
  <c r="T25" i="11"/>
  <c r="BR25" i="1" s="1"/>
  <c r="BQ25" i="1"/>
  <c r="BJ23" i="1"/>
  <c r="AB23" i="10"/>
  <c r="O23" i="10"/>
  <c r="P23" i="10" s="1"/>
  <c r="BK23" i="1" s="1"/>
  <c r="P27" i="9"/>
  <c r="AR27" i="1" s="1"/>
  <c r="AO27" i="1"/>
  <c r="AQ27" i="1"/>
  <c r="AB27" i="9"/>
  <c r="Q27" i="9" s="1"/>
  <c r="T27" i="9"/>
  <c r="AP27" i="1" s="1"/>
  <c r="AB25" i="8"/>
  <c r="AH25" i="1"/>
  <c r="W26" i="7"/>
  <c r="Z24" i="7"/>
  <c r="Z25" i="7" s="1"/>
  <c r="B24" i="7"/>
  <c r="T24" i="1" s="1"/>
  <c r="BT24" i="16" s="1"/>
  <c r="CD24" i="16" s="1"/>
  <c r="BG24" i="16" s="1"/>
  <c r="M24" i="7"/>
  <c r="AF24" i="7"/>
  <c r="BA25" i="7"/>
  <c r="BD23" i="4"/>
  <c r="BB23" i="4"/>
  <c r="Y23" i="4"/>
  <c r="Q22" i="16"/>
  <c r="V28" i="9"/>
  <c r="AG28" i="9"/>
  <c r="E29" i="13"/>
  <c r="AD29" i="13" s="1"/>
  <c r="D28" i="9"/>
  <c r="AG26" i="4"/>
  <c r="D26" i="4"/>
  <c r="AC26" i="4" s="1"/>
  <c r="BC26" i="13" l="1"/>
  <c r="R25" i="13"/>
  <c r="S25" i="13" s="1"/>
  <c r="X27" i="13"/>
  <c r="AB25" i="11"/>
  <c r="BS25" i="1"/>
  <c r="O25" i="11"/>
  <c r="P25" i="11" s="1"/>
  <c r="BT25" i="1" s="1"/>
  <c r="Q23" i="10"/>
  <c r="V24" i="10"/>
  <c r="BB28" i="9"/>
  <c r="AM28" i="9" s="1"/>
  <c r="E28" i="9" s="1"/>
  <c r="AD28" i="9" s="1"/>
  <c r="BD28" i="9"/>
  <c r="V26" i="8"/>
  <c r="BB26" i="8" s="1"/>
  <c r="Q25" i="8"/>
  <c r="O25" i="8"/>
  <c r="P25" i="8" s="1"/>
  <c r="AI25" i="1" s="1"/>
  <c r="X26" i="7"/>
  <c r="R24" i="7"/>
  <c r="S24" i="7" s="1"/>
  <c r="AA24" i="7"/>
  <c r="BC25" i="7"/>
  <c r="BH24" i="16"/>
  <c r="CT24" i="16" s="1"/>
  <c r="BI24" i="16" s="1"/>
  <c r="BE23" i="4"/>
  <c r="D23" i="4"/>
  <c r="BF23" i="4"/>
  <c r="AH23" i="4"/>
  <c r="L23" i="4" s="1"/>
  <c r="Y28" i="9"/>
  <c r="AC28" i="9"/>
  <c r="L29" i="13"/>
  <c r="AF29" i="13" s="1"/>
  <c r="K28" i="9"/>
  <c r="K26" i="4"/>
  <c r="AE26" i="4" s="1"/>
  <c r="CI25" i="1" l="1"/>
  <c r="N25" i="13"/>
  <c r="T25" i="13"/>
  <c r="CJ25" i="1" s="1"/>
  <c r="V26" i="11"/>
  <c r="Q25" i="11"/>
  <c r="BB24" i="10"/>
  <c r="BD24" i="10"/>
  <c r="Y24" i="10"/>
  <c r="O24" i="10"/>
  <c r="BD26" i="8"/>
  <c r="F28" i="9"/>
  <c r="BA29" i="9" s="1"/>
  <c r="BE28" i="9"/>
  <c r="Y26" i="8"/>
  <c r="BJ24" i="16"/>
  <c r="DE24" i="16" s="1"/>
  <c r="W24" i="1"/>
  <c r="N24" i="7"/>
  <c r="T24" i="7"/>
  <c r="X24" i="1" s="1"/>
  <c r="AF23" i="4"/>
  <c r="AC23" i="4"/>
  <c r="F23" i="4"/>
  <c r="K23" i="4"/>
  <c r="BA24" i="4"/>
  <c r="W30" i="9"/>
  <c r="Z28" i="9"/>
  <c r="AO28" i="9"/>
  <c r="AH28" i="9" s="1"/>
  <c r="L28" i="9" s="1"/>
  <c r="AF28" i="9" s="1"/>
  <c r="BF28" i="9"/>
  <c r="AE28" i="9"/>
  <c r="AB25" i="13" l="1"/>
  <c r="CK25" i="1"/>
  <c r="O25" i="13"/>
  <c r="P25" i="13" s="1"/>
  <c r="CL25" i="1" s="1"/>
  <c r="BB26" i="11"/>
  <c r="BD26" i="11"/>
  <c r="Y26" i="11"/>
  <c r="BE24" i="10"/>
  <c r="D24" i="10"/>
  <c r="AH24" i="10"/>
  <c r="L24" i="10" s="1"/>
  <c r="BF24" i="10"/>
  <c r="Z24" i="10"/>
  <c r="W32" i="9"/>
  <c r="W31" i="9"/>
  <c r="B28" i="9"/>
  <c r="AL28" i="1" s="1"/>
  <c r="BV28" i="16" s="1"/>
  <c r="CF28" i="16" s="1"/>
  <c r="M28" i="9"/>
  <c r="R28" i="9" s="1"/>
  <c r="BF26" i="8"/>
  <c r="AO26" i="8"/>
  <c r="AH26" i="8" s="1"/>
  <c r="BE26" i="8"/>
  <c r="AM26" i="8"/>
  <c r="E26" i="8" s="1"/>
  <c r="AB24" i="7"/>
  <c r="Y24" i="1"/>
  <c r="AE23" i="4"/>
  <c r="M23" i="4"/>
  <c r="BC24" i="4"/>
  <c r="A23" i="15"/>
  <c r="W25" i="4"/>
  <c r="W26" i="4"/>
  <c r="Z23" i="4"/>
  <c r="B23" i="4"/>
  <c r="B23" i="1" s="1"/>
  <c r="BR23" i="16" s="1"/>
  <c r="CB23" i="16" s="1"/>
  <c r="E29" i="10"/>
  <c r="AH29" i="7"/>
  <c r="L29" i="7" s="1"/>
  <c r="AF29" i="7" s="1"/>
  <c r="AH29" i="14"/>
  <c r="L29" i="14" s="1"/>
  <c r="AF29" i="14" s="1"/>
  <c r="AS27" i="4"/>
  <c r="J27" i="4" s="1"/>
  <c r="D27" i="1" s="1"/>
  <c r="AR27" i="4"/>
  <c r="V26" i="13" l="1"/>
  <c r="Q25" i="13"/>
  <c r="BE26" i="11"/>
  <c r="AM26" i="11"/>
  <c r="E26" i="11" s="1"/>
  <c r="AO26" i="11"/>
  <c r="AH26" i="11" s="1"/>
  <c r="BF26" i="11"/>
  <c r="AF24" i="10"/>
  <c r="M24" i="10"/>
  <c r="AC24" i="10"/>
  <c r="K24" i="10"/>
  <c r="BA25" i="10"/>
  <c r="X32" i="9"/>
  <c r="X30" i="9"/>
  <c r="AA28" i="9"/>
  <c r="X31" i="9"/>
  <c r="BC29" i="9"/>
  <c r="L26" i="8"/>
  <c r="F26" i="8"/>
  <c r="BA27" i="8" s="1"/>
  <c r="AD26" i="8"/>
  <c r="O24" i="7"/>
  <c r="P24" i="7" s="1"/>
  <c r="Z24" i="1" s="1"/>
  <c r="V25" i="7"/>
  <c r="BD25" i="7" s="1"/>
  <c r="Q24" i="7"/>
  <c r="C23" i="15"/>
  <c r="R23" i="4"/>
  <c r="X25" i="4"/>
  <c r="X26" i="4"/>
  <c r="AA23" i="4"/>
  <c r="N23" i="16"/>
  <c r="B23" i="16"/>
  <c r="C23" i="16" s="1"/>
  <c r="S28" i="9"/>
  <c r="N28" i="9" s="1"/>
  <c r="AD29" i="10"/>
  <c r="L29" i="10"/>
  <c r="AF29" i="10" s="1"/>
  <c r="J116" i="9"/>
  <c r="AO27" i="4"/>
  <c r="AM27" i="4"/>
  <c r="C27" i="4"/>
  <c r="C27" i="1" s="1"/>
  <c r="BB26" i="13" l="1"/>
  <c r="BD26" i="13"/>
  <c r="Y26" i="13"/>
  <c r="F26" i="11"/>
  <c r="L26" i="11"/>
  <c r="AD26" i="11"/>
  <c r="BA27" i="11"/>
  <c r="BC25" i="10"/>
  <c r="AE24" i="10"/>
  <c r="AA24" i="10"/>
  <c r="R24" i="10"/>
  <c r="X26" i="10"/>
  <c r="B24" i="10"/>
  <c r="O28" i="9"/>
  <c r="P28" i="9" s="1"/>
  <c r="AO28" i="1"/>
  <c r="T28" i="9"/>
  <c r="T4" i="9" s="1"/>
  <c r="AQ28" i="1"/>
  <c r="AB28" i="9"/>
  <c r="Z26" i="8"/>
  <c r="Z27" i="8" s="1"/>
  <c r="W28" i="8"/>
  <c r="AF26" i="8"/>
  <c r="B26" i="8" s="1"/>
  <c r="AC26" i="1" s="1"/>
  <c r="BU26" i="16" s="1"/>
  <c r="CE26" i="16" s="1"/>
  <c r="M26" i="8"/>
  <c r="BB25" i="7"/>
  <c r="Y25" i="7"/>
  <c r="O23" i="16"/>
  <c r="CN23" i="16" s="1"/>
  <c r="P23" i="16" s="1"/>
  <c r="D23" i="15"/>
  <c r="S23" i="4"/>
  <c r="E23" i="16"/>
  <c r="CL23" i="16"/>
  <c r="D23" i="16" s="1"/>
  <c r="J115" i="9"/>
  <c r="AR28" i="1"/>
  <c r="J114" i="9" a="1"/>
  <c r="J114" i="9" s="1"/>
  <c r="Z29" i="9"/>
  <c r="AO26" i="13" l="1"/>
  <c r="AH26" i="13" s="1"/>
  <c r="BF26" i="13"/>
  <c r="AM26" i="13"/>
  <c r="E26" i="13" s="1"/>
  <c r="BE26" i="13"/>
  <c r="AF26" i="11"/>
  <c r="B26" i="11" s="1"/>
  <c r="BN26" i="1" s="1"/>
  <c r="BX26" i="16" s="1"/>
  <c r="CH26" i="16" s="1"/>
  <c r="M26" i="11"/>
  <c r="W28" i="11"/>
  <c r="Z26" i="11"/>
  <c r="Z27" i="11" s="1"/>
  <c r="BE24" i="1"/>
  <c r="BW24" i="16" s="1"/>
  <c r="CG24" i="16" s="1"/>
  <c r="T24" i="16" s="1"/>
  <c r="BH24" i="1"/>
  <c r="S24" i="10"/>
  <c r="BC27" i="8"/>
  <c r="V29" i="9"/>
  <c r="Q28" i="9"/>
  <c r="AP28" i="1"/>
  <c r="R26" i="8"/>
  <c r="S26" i="8" s="1"/>
  <c r="X28" i="8"/>
  <c r="AA26" i="8"/>
  <c r="AA27" i="8" s="1"/>
  <c r="AL25" i="7"/>
  <c r="D25" i="7" s="1"/>
  <c r="BE25" i="7"/>
  <c r="AN25" i="7"/>
  <c r="AG25" i="7" s="1"/>
  <c r="BF25" i="7"/>
  <c r="N23" i="4"/>
  <c r="T23" i="4"/>
  <c r="Q23" i="16"/>
  <c r="AH27" i="4"/>
  <c r="Z30" i="9"/>
  <c r="BB31" i="9" s="1"/>
  <c r="AA29" i="9"/>
  <c r="AH29" i="9"/>
  <c r="L29" i="9" s="1"/>
  <c r="AF29" i="9" s="1"/>
  <c r="L26" i="13" l="1"/>
  <c r="AD26" i="13"/>
  <c r="F26" i="13"/>
  <c r="BA27" i="13" s="1"/>
  <c r="BC27" i="11"/>
  <c r="R26" i="11"/>
  <c r="S26" i="11" s="1"/>
  <c r="X28" i="11"/>
  <c r="AA26" i="11"/>
  <c r="AA27" i="11" s="1"/>
  <c r="T24" i="10"/>
  <c r="BI24" i="1" s="1"/>
  <c r="N24" i="10"/>
  <c r="U24" i="16"/>
  <c r="CO24" i="16" s="1"/>
  <c r="V24" i="16" s="1"/>
  <c r="BB29" i="9"/>
  <c r="BD29" i="9"/>
  <c r="AF26" i="1"/>
  <c r="N26" i="8"/>
  <c r="O29" i="9"/>
  <c r="Y29" i="9"/>
  <c r="AB29" i="9" s="1"/>
  <c r="Q29" i="9" s="1"/>
  <c r="T26" i="8"/>
  <c r="AG26" i="1" s="1"/>
  <c r="AC25" i="7"/>
  <c r="F25" i="7"/>
  <c r="K25" i="7"/>
  <c r="F23" i="1"/>
  <c r="AB23" i="4"/>
  <c r="O23" i="4" s="1"/>
  <c r="P23" i="4" s="1"/>
  <c r="H23" i="1" s="1"/>
  <c r="G23" i="1"/>
  <c r="E27" i="4"/>
  <c r="AD27" i="4" s="1"/>
  <c r="Z31" i="9"/>
  <c r="BB32" i="9" s="1"/>
  <c r="AA30" i="9"/>
  <c r="BD31" i="9" s="1"/>
  <c r="W28" i="13" l="1"/>
  <c r="Z26" i="13"/>
  <c r="M26" i="13"/>
  <c r="BC27" i="13" s="1"/>
  <c r="AF26" i="13"/>
  <c r="B26" i="13" s="1"/>
  <c r="N26" i="11"/>
  <c r="BQ26" i="1"/>
  <c r="T26" i="11"/>
  <c r="BR26" i="1" s="1"/>
  <c r="W24" i="16"/>
  <c r="CZ24" i="16" s="1"/>
  <c r="AB24" i="10"/>
  <c r="BJ24" i="1"/>
  <c r="P24" i="10"/>
  <c r="BK24" i="1" s="1"/>
  <c r="BE32" i="9"/>
  <c r="AL29" i="9"/>
  <c r="D29" i="9" s="1"/>
  <c r="BE29" i="9"/>
  <c r="AN29" i="9"/>
  <c r="AG29" i="9" s="1"/>
  <c r="BF29" i="9"/>
  <c r="Z32" i="9"/>
  <c r="BB33" i="9" s="1"/>
  <c r="AB26" i="8"/>
  <c r="O26" i="8" s="1"/>
  <c r="P26" i="8" s="1"/>
  <c r="AI26" i="1" s="1"/>
  <c r="AH26" i="1"/>
  <c r="AE25" i="7"/>
  <c r="B25" i="7" s="1"/>
  <c r="T25" i="1" s="1"/>
  <c r="BT25" i="16" s="1"/>
  <c r="CD25" i="16" s="1"/>
  <c r="BG25" i="16" s="1"/>
  <c r="M25" i="7"/>
  <c r="BC26" i="7" s="1"/>
  <c r="BA26" i="7"/>
  <c r="W27" i="7"/>
  <c r="Q23" i="4"/>
  <c r="V24" i="4"/>
  <c r="L27" i="4"/>
  <c r="AF27" i="4" s="1"/>
  <c r="AA31" i="9"/>
  <c r="BD32" i="9" s="1"/>
  <c r="BF31" i="9"/>
  <c r="CF26" i="1" l="1"/>
  <c r="BZ26" i="16" s="1"/>
  <c r="CJ26" i="16" s="1"/>
  <c r="R26" i="13"/>
  <c r="S26" i="13" s="1"/>
  <c r="X28" i="13"/>
  <c r="AA26" i="13"/>
  <c r="BS26" i="1"/>
  <c r="AB26" i="11"/>
  <c r="Q24" i="10"/>
  <c r="V25" i="10"/>
  <c r="K29" i="9"/>
  <c r="AE29" i="9" s="1"/>
  <c r="BE33" i="9"/>
  <c r="Z33" i="9"/>
  <c r="BB34" i="9" s="1"/>
  <c r="BE34" i="9" s="1"/>
  <c r="AC29" i="9"/>
  <c r="BA30" i="9"/>
  <c r="BB30" i="9" s="1"/>
  <c r="Q26" i="8"/>
  <c r="V27" i="8"/>
  <c r="BB27" i="8" s="1"/>
  <c r="BH25" i="16"/>
  <c r="CT25" i="16" s="1"/>
  <c r="BI25" i="16" s="1"/>
  <c r="R25" i="7"/>
  <c r="S25" i="7" s="1"/>
  <c r="X27" i="7"/>
  <c r="AA25" i="7"/>
  <c r="Y24" i="4"/>
  <c r="BB24" i="4"/>
  <c r="Z24" i="4" s="1"/>
  <c r="BD24" i="4"/>
  <c r="AA24" i="4" s="1"/>
  <c r="BF32" i="9"/>
  <c r="AA32" i="9"/>
  <c r="BD33" i="9" s="1"/>
  <c r="Z34" i="9"/>
  <c r="BB35" i="9" s="1"/>
  <c r="CI26" i="1" l="1"/>
  <c r="N26" i="13"/>
  <c r="O26" i="13" s="1"/>
  <c r="T26" i="13"/>
  <c r="CJ26" i="1" s="1"/>
  <c r="O26" i="11"/>
  <c r="P26" i="11" s="1"/>
  <c r="BT26" i="1" s="1"/>
  <c r="V27" i="11"/>
  <c r="Q26" i="11"/>
  <c r="BB25" i="10"/>
  <c r="BD25" i="10"/>
  <c r="Y25" i="10"/>
  <c r="BC30" i="9"/>
  <c r="BD30" i="9" s="1"/>
  <c r="BF30" i="9" s="1"/>
  <c r="B29" i="9"/>
  <c r="AL29" i="1" s="1"/>
  <c r="BV29" i="16" s="1"/>
  <c r="CF29" i="16" s="1"/>
  <c r="BD27" i="8"/>
  <c r="BE30" i="9"/>
  <c r="BE31" i="9"/>
  <c r="Y27" i="8"/>
  <c r="O27" i="8"/>
  <c r="N25" i="7"/>
  <c r="W25" i="1"/>
  <c r="T25" i="7"/>
  <c r="X25" i="1" s="1"/>
  <c r="BJ25" i="16"/>
  <c r="C24" i="15"/>
  <c r="AG24" i="4"/>
  <c r="BF24" i="4"/>
  <c r="R24" i="4" s="1"/>
  <c r="BE24" i="4"/>
  <c r="D24" i="4"/>
  <c r="BF33" i="9"/>
  <c r="AA33" i="9"/>
  <c r="BD34" i="9" s="1"/>
  <c r="Z35" i="9"/>
  <c r="BB36" i="9" s="1"/>
  <c r="BE35" i="9"/>
  <c r="AS28" i="4"/>
  <c r="J28" i="4" s="1"/>
  <c r="D28" i="1" s="1"/>
  <c r="AR28" i="4"/>
  <c r="AB26" i="13" l="1"/>
  <c r="CK26" i="1"/>
  <c r="P26" i="13"/>
  <c r="CL26" i="1" s="1"/>
  <c r="BB27" i="11"/>
  <c r="BD27" i="1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Y25" i="1"/>
  <c r="BA25" i="4"/>
  <c r="AC24" i="4"/>
  <c r="K24" i="4"/>
  <c r="S24" i="4"/>
  <c r="D24" i="15"/>
  <c r="BF34" i="9"/>
  <c r="AA34" i="9"/>
  <c r="BD35" i="9" s="1"/>
  <c r="Z36" i="9"/>
  <c r="BB37" i="9" s="1"/>
  <c r="BE36" i="9"/>
  <c r="AL28" i="4"/>
  <c r="AN28" i="4"/>
  <c r="C28" i="4"/>
  <c r="C28" i="1" s="1"/>
  <c r="Q26" i="13" l="1"/>
  <c r="V27" i="13"/>
  <c r="BE27" i="11"/>
  <c r="AL27" i="11"/>
  <c r="D27" i="11" s="1"/>
  <c r="AN27" i="11"/>
  <c r="AG27" i="11" s="1"/>
  <c r="BF27" i="11"/>
  <c r="AC25" i="10"/>
  <c r="F25" i="10"/>
  <c r="K25" i="10"/>
  <c r="BA26" i="10"/>
  <c r="AC27" i="8"/>
  <c r="F27" i="8"/>
  <c r="W29" i="8" s="1"/>
  <c r="K27" i="8"/>
  <c r="Q25" i="7"/>
  <c r="V26" i="7"/>
  <c r="BD26" i="7" s="1"/>
  <c r="T24" i="4"/>
  <c r="AE24" i="4"/>
  <c r="B24" i="4" s="1"/>
  <c r="B24" i="1" s="1"/>
  <c r="BR24" i="16" s="1"/>
  <c r="CB24" i="16" s="1"/>
  <c r="BC25" i="4"/>
  <c r="BF35" i="9"/>
  <c r="AA35" i="9"/>
  <c r="BD36" i="9" s="1"/>
  <c r="BE37" i="9"/>
  <c r="Z37" i="9"/>
  <c r="BB38" i="9" s="1"/>
  <c r="BB27" i="13" l="1"/>
  <c r="BD27" i="13"/>
  <c r="Y27" i="13"/>
  <c r="F27" i="11"/>
  <c r="AC27" i="11"/>
  <c r="K27" i="11"/>
  <c r="BA28" i="11"/>
  <c r="AE25" i="10"/>
  <c r="B25" i="10" s="1"/>
  <c r="BE25" i="1" s="1"/>
  <c r="BW25" i="16" s="1"/>
  <c r="CG25" i="16" s="1"/>
  <c r="T25" i="16" s="1"/>
  <c r="M25" i="10"/>
  <c r="BC26" i="10" s="1"/>
  <c r="Z25" i="10"/>
  <c r="W27" i="10"/>
  <c r="BA28" i="8"/>
  <c r="AE27" i="8"/>
  <c r="B27" i="8" s="1"/>
  <c r="AC27" i="1" s="1"/>
  <c r="BU27" i="16" s="1"/>
  <c r="CE27" i="16" s="1"/>
  <c r="M27" i="8"/>
  <c r="BB26" i="7"/>
  <c r="Y26" i="7"/>
  <c r="B24" i="16"/>
  <c r="C24" i="16" s="1"/>
  <c r="N24" i="16"/>
  <c r="N24" i="4"/>
  <c r="F24" i="1"/>
  <c r="AG28" i="4"/>
  <c r="BF36" i="9"/>
  <c r="AA36" i="9"/>
  <c r="BD37" i="9" s="1"/>
  <c r="BE38" i="9"/>
  <c r="Z38" i="9"/>
  <c r="BB39" i="9" s="1"/>
  <c r="AN27" i="13" l="1"/>
  <c r="AG27" i="13" s="1"/>
  <c r="BF27" i="13"/>
  <c r="AL27" i="13"/>
  <c r="D27" i="13" s="1"/>
  <c r="BE27" i="13"/>
  <c r="AE27" i="11"/>
  <c r="B27" i="11" s="1"/>
  <c r="BN27" i="1" s="1"/>
  <c r="BX27" i="16" s="1"/>
  <c r="CH27" i="16" s="1"/>
  <c r="M27" i="11"/>
  <c r="BC28" i="11" s="1"/>
  <c r="W29" i="11"/>
  <c r="R25" i="10"/>
  <c r="X27" i="10"/>
  <c r="AA25" i="10"/>
  <c r="AA26" i="10" s="1"/>
  <c r="U25" i="16"/>
  <c r="CO25" i="16" s="1"/>
  <c r="V25" i="16" s="1"/>
  <c r="BC28" i="8"/>
  <c r="R27" i="8"/>
  <c r="S27" i="8" s="1"/>
  <c r="X29" i="8"/>
  <c r="BE26" i="7"/>
  <c r="AM26" i="7"/>
  <c r="E26" i="7" s="1"/>
  <c r="BF26" i="7"/>
  <c r="AO26" i="7"/>
  <c r="AH26" i="7" s="1"/>
  <c r="L26" i="7" s="1"/>
  <c r="G24" i="1"/>
  <c r="AB24" i="4"/>
  <c r="O24" i="4" s="1"/>
  <c r="P24" i="4" s="1"/>
  <c r="H24" i="1" s="1"/>
  <c r="O24" i="16"/>
  <c r="CN24" i="16" s="1"/>
  <c r="P24" i="16" s="1"/>
  <c r="E24" i="16"/>
  <c r="CW24" i="16" s="1"/>
  <c r="CL24" i="16"/>
  <c r="D24" i="16" s="1"/>
  <c r="BF37" i="9"/>
  <c r="AA37" i="9"/>
  <c r="BD38" i="9" s="1"/>
  <c r="Z39" i="9"/>
  <c r="BB40" i="9" s="1"/>
  <c r="BE39" i="9"/>
  <c r="D28" i="4"/>
  <c r="AC27" i="13" l="1"/>
  <c r="K27" i="13"/>
  <c r="F27" i="13"/>
  <c r="R27" i="11"/>
  <c r="S27" i="11" s="1"/>
  <c r="X29" i="11"/>
  <c r="W25" i="16"/>
  <c r="BH25" i="1"/>
  <c r="S25" i="10"/>
  <c r="AF27" i="1"/>
  <c r="N27" i="8"/>
  <c r="T27" i="8"/>
  <c r="AG27" i="1" s="1"/>
  <c r="M26" i="7"/>
  <c r="AF26" i="7"/>
  <c r="AD26" i="7"/>
  <c r="B26" i="7" s="1"/>
  <c r="T26" i="1" s="1"/>
  <c r="BT26" i="16" s="1"/>
  <c r="CD26" i="16" s="1"/>
  <c r="BG26" i="16" s="1"/>
  <c r="F26" i="7"/>
  <c r="BA27" i="7" s="1"/>
  <c r="Q24" i="16"/>
  <c r="CY24" i="16" s="1"/>
  <c r="Q24" i="4"/>
  <c r="V25" i="4"/>
  <c r="AC28" i="4"/>
  <c r="BF38" i="9"/>
  <c r="AA38" i="9"/>
  <c r="BD39" i="9" s="1"/>
  <c r="Z40" i="9"/>
  <c r="BB41" i="9" s="1"/>
  <c r="BE40" i="9"/>
  <c r="K28" i="4"/>
  <c r="AE28" i="4" s="1"/>
  <c r="BA28" i="13" l="1"/>
  <c r="W29" i="13"/>
  <c r="Z27" i="13"/>
  <c r="AE27" i="13"/>
  <c r="B27" i="13" s="1"/>
  <c r="CF27" i="1" s="1"/>
  <c r="BZ27" i="16" s="1"/>
  <c r="CJ27" i="16" s="1"/>
  <c r="M27" i="13"/>
  <c r="T27" i="11"/>
  <c r="BR27" i="1" s="1"/>
  <c r="N27" i="11"/>
  <c r="BQ27" i="1"/>
  <c r="T25" i="10"/>
  <c r="BI25" i="1" s="1"/>
  <c r="N25" i="10"/>
  <c r="AH27" i="1"/>
  <c r="P27" i="8"/>
  <c r="AI27" i="1" s="1"/>
  <c r="AB27" i="8"/>
  <c r="Z26" i="7"/>
  <c r="W28" i="7"/>
  <c r="BH26" i="16"/>
  <c r="CT26" i="16" s="1"/>
  <c r="BI26" i="16" s="1"/>
  <c r="BC27" i="7"/>
  <c r="R26" i="7"/>
  <c r="S26" i="7" s="1"/>
  <c r="X28" i="7"/>
  <c r="AA26" i="7"/>
  <c r="BD25" i="4"/>
  <c r="Y25" i="4"/>
  <c r="BB25" i="4"/>
  <c r="BF39" i="9"/>
  <c r="AA39" i="9"/>
  <c r="BD40" i="9" s="1"/>
  <c r="Z41" i="9"/>
  <c r="BB42" i="9" s="1"/>
  <c r="BE41" i="9"/>
  <c r="BC28" i="13" l="1"/>
  <c r="R27" i="13"/>
  <c r="S27" i="13" s="1"/>
  <c r="AA27" i="13"/>
  <c r="X29" i="13"/>
  <c r="BS27" i="1"/>
  <c r="AB27" i="11"/>
  <c r="O27" i="11" s="1"/>
  <c r="P27" i="11" s="1"/>
  <c r="BJ25" i="1"/>
  <c r="AB25" i="10"/>
  <c r="O25" i="10"/>
  <c r="P25" i="10" s="1"/>
  <c r="BK25" i="1" s="1"/>
  <c r="V28" i="8"/>
  <c r="BB28" i="8" s="1"/>
  <c r="Q27" i="8"/>
  <c r="N26" i="7"/>
  <c r="T26" i="7"/>
  <c r="X26" i="1" s="1"/>
  <c r="W26" i="1"/>
  <c r="BJ26" i="16"/>
  <c r="AL25" i="4"/>
  <c r="D25" i="4" s="1"/>
  <c r="BE25" i="4"/>
  <c r="AN25" i="4"/>
  <c r="AG25" i="4" s="1"/>
  <c r="BF25" i="4"/>
  <c r="BF40" i="9"/>
  <c r="AA40" i="9"/>
  <c r="BD41" i="9" s="1"/>
  <c r="BE42" i="9"/>
  <c r="Z42" i="9"/>
  <c r="BB43" i="9" s="1"/>
  <c r="AM32" i="6"/>
  <c r="E32" i="6" s="1"/>
  <c r="C32" i="6"/>
  <c r="L32" i="1" s="1"/>
  <c r="AO32" i="6"/>
  <c r="AS29" i="4"/>
  <c r="AR29" i="4"/>
  <c r="AR30" i="4" s="1"/>
  <c r="C30" i="4" s="1"/>
  <c r="C30" i="1" s="1"/>
  <c r="CI27" i="1" l="1"/>
  <c r="N27" i="13"/>
  <c r="T27" i="13"/>
  <c r="CJ27" i="1" s="1"/>
  <c r="BT27" i="1"/>
  <c r="V28" i="11"/>
  <c r="Q27" i="11"/>
  <c r="Q25" i="10"/>
  <c r="V26" i="10"/>
  <c r="BD28" i="8"/>
  <c r="Y28" i="8"/>
  <c r="Y26" i="1"/>
  <c r="AB26" i="7"/>
  <c r="O26" i="7"/>
  <c r="P26" i="7" s="1"/>
  <c r="Z26" i="1" s="1"/>
  <c r="AC25" i="4"/>
  <c r="F25" i="4"/>
  <c r="K25" i="4"/>
  <c r="BF41" i="9"/>
  <c r="AA41" i="9"/>
  <c r="BD42" i="9" s="1"/>
  <c r="BE43" i="9"/>
  <c r="Z43" i="9"/>
  <c r="BB44" i="9" s="1"/>
  <c r="AO30" i="4"/>
  <c r="AM30" i="4"/>
  <c r="E30" i="4" s="1"/>
  <c r="J29" i="4"/>
  <c r="D29" i="1" s="1"/>
  <c r="AS30" i="4"/>
  <c r="J30" i="4" s="1"/>
  <c r="D30" i="1" s="1"/>
  <c r="C29" i="4"/>
  <c r="C29" i="1" s="1"/>
  <c r="AM29" i="4"/>
  <c r="AO29" i="4"/>
  <c r="CK27" i="1" l="1"/>
  <c r="AB27" i="13"/>
  <c r="O27" i="13"/>
  <c r="P27" i="13" s="1"/>
  <c r="CL27" i="1" s="1"/>
  <c r="BB28" i="11"/>
  <c r="BD28" i="11"/>
  <c r="Y28" i="11"/>
  <c r="BB26" i="10"/>
  <c r="BD26" i="10"/>
  <c r="O26" i="10"/>
  <c r="Y26" i="10"/>
  <c r="AO28" i="8"/>
  <c r="AH28" i="8" s="1"/>
  <c r="BF28" i="8"/>
  <c r="AM28" i="8"/>
  <c r="E28" i="8" s="1"/>
  <c r="BE28" i="8"/>
  <c r="V27" i="7"/>
  <c r="BD27" i="7" s="1"/>
  <c r="Q26" i="7"/>
  <c r="AE25" i="4"/>
  <c r="B25" i="4" s="1"/>
  <c r="B25" i="1" s="1"/>
  <c r="BR25" i="16" s="1"/>
  <c r="CB25" i="16" s="1"/>
  <c r="M25" i="4"/>
  <c r="BA26" i="4"/>
  <c r="A25" i="15"/>
  <c r="W27" i="4"/>
  <c r="Z25" i="4"/>
  <c r="BF42" i="9"/>
  <c r="AA42" i="9"/>
  <c r="BD43" i="9" s="1"/>
  <c r="Z44" i="9"/>
  <c r="BB45" i="9" s="1"/>
  <c r="BE44" i="9"/>
  <c r="AN30" i="4"/>
  <c r="AG30" i="4" s="1"/>
  <c r="AL30" i="4"/>
  <c r="Q27" i="13" l="1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Y27" i="7"/>
  <c r="N25" i="16"/>
  <c r="B25" i="16"/>
  <c r="C25" i="16" s="1"/>
  <c r="R25" i="4"/>
  <c r="X27" i="4"/>
  <c r="AA25" i="4"/>
  <c r="C25" i="15"/>
  <c r="BC26" i="4"/>
  <c r="BF43" i="9"/>
  <c r="AA43" i="9"/>
  <c r="BD44" i="9" s="1"/>
  <c r="E29" i="4"/>
  <c r="AD29" i="4" s="1"/>
  <c r="BE45" i="9"/>
  <c r="Z45" i="9"/>
  <c r="BB46" i="9" s="1"/>
  <c r="AL32" i="6"/>
  <c r="AN32" i="6"/>
  <c r="BB28" i="13" l="1"/>
  <c r="BD28" i="13"/>
  <c r="Y28" i="13"/>
  <c r="L28" i="11"/>
  <c r="AD28" i="11"/>
  <c r="F28" i="11"/>
  <c r="BA29" i="11" s="1"/>
  <c r="F26" i="10"/>
  <c r="BA27" i="10" s="1"/>
  <c r="L26" i="10"/>
  <c r="AD26" i="10"/>
  <c r="Z28" i="8"/>
  <c r="Z29" i="8" s="1"/>
  <c r="W32" i="8"/>
  <c r="W31" i="8"/>
  <c r="W30" i="8"/>
  <c r="M28" i="8"/>
  <c r="AF28" i="8"/>
  <c r="B28" i="8" s="1"/>
  <c r="AC28" i="1" s="1"/>
  <c r="BU28" i="16" s="1"/>
  <c r="CE28" i="16" s="1"/>
  <c r="AN27" i="7"/>
  <c r="AG27" i="7" s="1"/>
  <c r="BF27" i="7"/>
  <c r="AL27" i="7"/>
  <c r="D27" i="7" s="1"/>
  <c r="BE27" i="7"/>
  <c r="D25" i="15"/>
  <c r="S25" i="4"/>
  <c r="E25" i="16"/>
  <c r="CL25" i="16"/>
  <c r="D25" i="16" s="1"/>
  <c r="O25" i="16"/>
  <c r="CN25" i="16" s="1"/>
  <c r="P25" i="16" s="1"/>
  <c r="BF44" i="9"/>
  <c r="AA44" i="9"/>
  <c r="BD45" i="9" s="1"/>
  <c r="AH29" i="4"/>
  <c r="L29" i="4" s="1"/>
  <c r="AF29" i="4" s="1"/>
  <c r="Z46" i="9"/>
  <c r="BB47" i="9" s="1"/>
  <c r="BE46" i="9"/>
  <c r="AO28" i="13" l="1"/>
  <c r="AH28" i="13" s="1"/>
  <c r="BF28" i="13"/>
  <c r="AM28" i="13"/>
  <c r="E28" i="13" s="1"/>
  <c r="BE28" i="13"/>
  <c r="W32" i="11"/>
  <c r="W31" i="11"/>
  <c r="W30" i="11"/>
  <c r="Z28" i="11"/>
  <c r="Z29" i="11" s="1"/>
  <c r="M28" i="11"/>
  <c r="BC29" i="11" s="1"/>
  <c r="AF28" i="11"/>
  <c r="B28" i="11" s="1"/>
  <c r="BN28" i="1" s="1"/>
  <c r="BX28" i="16" s="1"/>
  <c r="CH28" i="16" s="1"/>
  <c r="M26" i="10"/>
  <c r="BC27" i="10" s="1"/>
  <c r="AF26" i="10"/>
  <c r="B26" i="10" s="1"/>
  <c r="Z26" i="10"/>
  <c r="W28" i="10"/>
  <c r="Z30" i="8"/>
  <c r="BB31" i="8" s="1"/>
  <c r="BC29" i="8"/>
  <c r="AA28" i="8"/>
  <c r="AA29" i="8" s="1"/>
  <c r="R28" i="8"/>
  <c r="S28" i="8" s="1"/>
  <c r="X30" i="8"/>
  <c r="X32" i="8"/>
  <c r="X31" i="8"/>
  <c r="Z31" i="8"/>
  <c r="BB32" i="8" s="1"/>
  <c r="AC27" i="7"/>
  <c r="F27" i="7"/>
  <c r="BA28" i="7" s="1"/>
  <c r="K27" i="7"/>
  <c r="Q25" i="16"/>
  <c r="T25" i="4"/>
  <c r="N25" i="4"/>
  <c r="F29" i="4"/>
  <c r="BF45" i="9"/>
  <c r="AA45" i="9"/>
  <c r="BD46" i="9" s="1"/>
  <c r="BE47" i="9"/>
  <c r="Z47" i="9"/>
  <c r="BB48" i="9" s="1"/>
  <c r="M29" i="4"/>
  <c r="AR31" i="4"/>
  <c r="AS31" i="4"/>
  <c r="J31" i="4" s="1"/>
  <c r="D31" i="1" s="1"/>
  <c r="L28" i="13" l="1"/>
  <c r="AD28" i="13"/>
  <c r="F28" i="13"/>
  <c r="Z28" i="13" s="1"/>
  <c r="Z30" i="11"/>
  <c r="BB31" i="11" s="1"/>
  <c r="BE31" i="11" s="1"/>
  <c r="X32" i="11"/>
  <c r="R28" i="11"/>
  <c r="S28" i="11" s="1"/>
  <c r="AA28" i="11"/>
  <c r="AA29" i="11" s="1"/>
  <c r="X30" i="11"/>
  <c r="X31" i="11"/>
  <c r="Z31" i="11"/>
  <c r="BB32" i="11" s="1"/>
  <c r="BE26" i="1"/>
  <c r="BW26" i="16" s="1"/>
  <c r="CG26" i="16" s="1"/>
  <c r="T26" i="16" s="1"/>
  <c r="R26" i="10"/>
  <c r="X28" i="10"/>
  <c r="AF28" i="1"/>
  <c r="N28" i="8"/>
  <c r="BE31" i="8"/>
  <c r="AA30" i="8"/>
  <c r="BD31" i="8" s="1"/>
  <c r="BE32" i="8"/>
  <c r="Z32" i="8"/>
  <c r="BB33" i="8" s="1"/>
  <c r="T28" i="8"/>
  <c r="J115" i="8"/>
  <c r="J116" i="8"/>
  <c r="W29" i="7"/>
  <c r="Z27" i="7"/>
  <c r="AE27" i="7"/>
  <c r="B27" i="7" s="1"/>
  <c r="M27" i="7"/>
  <c r="AB25" i="4"/>
  <c r="O25" i="4" s="1"/>
  <c r="P25" i="4" s="1"/>
  <c r="H25" i="1" s="1"/>
  <c r="G25" i="1"/>
  <c r="F25" i="1"/>
  <c r="A29" i="15"/>
  <c r="BF46" i="9"/>
  <c r="AA46" i="9"/>
  <c r="BD47" i="9" s="1"/>
  <c r="Z48" i="9"/>
  <c r="BB49" i="9" s="1"/>
  <c r="BE48" i="9"/>
  <c r="R29" i="4"/>
  <c r="D29" i="15" s="1"/>
  <c r="C31" i="4"/>
  <c r="C31" i="1" s="1"/>
  <c r="W32" i="13" l="1"/>
  <c r="W30" i="13"/>
  <c r="W31" i="13"/>
  <c r="AF28" i="13"/>
  <c r="B28" i="13" s="1"/>
  <c r="M28" i="13"/>
  <c r="AA28" i="13" s="1"/>
  <c r="BA29" i="13"/>
  <c r="AA30" i="11"/>
  <c r="BD31" i="11" s="1"/>
  <c r="BF31" i="11" s="1"/>
  <c r="AA31" i="11"/>
  <c r="BD32" i="11" s="1"/>
  <c r="BE32" i="11"/>
  <c r="Z32" i="11"/>
  <c r="BB33" i="11" s="1"/>
  <c r="N28" i="11"/>
  <c r="T28" i="11"/>
  <c r="BQ28" i="1"/>
  <c r="J115" i="11"/>
  <c r="J116" i="11"/>
  <c r="S26" i="10"/>
  <c r="BH26" i="1"/>
  <c r="U26" i="16"/>
  <c r="CO26" i="16" s="1"/>
  <c r="V26" i="16" s="1"/>
  <c r="BF31" i="8"/>
  <c r="AA31" i="8"/>
  <c r="BD32" i="8" s="1"/>
  <c r="T4" i="8"/>
  <c r="AG28" i="1"/>
  <c r="AB28" i="8"/>
  <c r="AH28" i="1"/>
  <c r="O28" i="8"/>
  <c r="P28" i="8" s="1"/>
  <c r="Z33" i="8"/>
  <c r="BB34" i="8" s="1"/>
  <c r="BE33" i="8"/>
  <c r="BC28" i="7"/>
  <c r="AA27" i="7"/>
  <c r="T27" i="1"/>
  <c r="BT27" i="16" s="1"/>
  <c r="CD27" i="16" s="1"/>
  <c r="BG27" i="16" s="1"/>
  <c r="R27" i="7"/>
  <c r="S27" i="7" s="1"/>
  <c r="X29" i="7"/>
  <c r="Q25" i="4"/>
  <c r="V26" i="4"/>
  <c r="BF47" i="9"/>
  <c r="AA47" i="9"/>
  <c r="BD48" i="9" s="1"/>
  <c r="Z49" i="9"/>
  <c r="BB50" i="9" s="1"/>
  <c r="BE49" i="9"/>
  <c r="G29" i="1"/>
  <c r="S29" i="4"/>
  <c r="X30" i="13" l="1"/>
  <c r="X32" i="13"/>
  <c r="R28" i="13"/>
  <c r="S28" i="13" s="1"/>
  <c r="X31" i="13"/>
  <c r="CF28" i="1"/>
  <c r="BZ28" i="16" s="1"/>
  <c r="CJ28" i="16" s="1"/>
  <c r="BC29" i="13"/>
  <c r="T4" i="11"/>
  <c r="BR28" i="1"/>
  <c r="AB28" i="11"/>
  <c r="O28" i="11" s="1"/>
  <c r="P28" i="11" s="1"/>
  <c r="BS28" i="1"/>
  <c r="Z33" i="11"/>
  <c r="BB34" i="11" s="1"/>
  <c r="BE33" i="11"/>
  <c r="BF32" i="11"/>
  <c r="AA32" i="11"/>
  <c r="BD33" i="11" s="1"/>
  <c r="W26" i="16"/>
  <c r="T26" i="10"/>
  <c r="BI26" i="1" s="1"/>
  <c r="N26" i="10"/>
  <c r="BF32" i="8"/>
  <c r="AA32" i="8"/>
  <c r="BD33" i="8" s="1"/>
  <c r="BE34" i="8"/>
  <c r="Z34" i="8"/>
  <c r="BB35" i="8" s="1"/>
  <c r="AI28" i="1"/>
  <c r="J114" i="8" a="1"/>
  <c r="J114" i="8" s="1"/>
  <c r="Q28" i="8"/>
  <c r="V29" i="8"/>
  <c r="BB29" i="8" s="1"/>
  <c r="T27" i="7"/>
  <c r="X27" i="1" s="1"/>
  <c r="N27" i="7"/>
  <c r="O27" i="7" s="1"/>
  <c r="W27" i="1"/>
  <c r="BH27" i="16"/>
  <c r="CT27" i="16" s="1"/>
  <c r="BI27" i="16" s="1"/>
  <c r="BD26" i="4"/>
  <c r="BB26" i="4"/>
  <c r="Y26" i="4"/>
  <c r="BF48" i="9"/>
  <c r="AA48" i="9"/>
  <c r="BD49" i="9" s="1"/>
  <c r="Z50" i="9"/>
  <c r="BB51" i="9" s="1"/>
  <c r="BE50" i="9"/>
  <c r="V30" i="4"/>
  <c r="T29" i="4"/>
  <c r="J116" i="13" l="1"/>
  <c r="N28" i="13"/>
  <c r="O28" i="13" s="1"/>
  <c r="T28" i="13"/>
  <c r="CI28" i="1"/>
  <c r="J115" i="13"/>
  <c r="BT28" i="1"/>
  <c r="J114" i="11" a="1"/>
  <c r="J114" i="11" s="1"/>
  <c r="Z34" i="11"/>
  <c r="BB35" i="11" s="1"/>
  <c r="BE34" i="11"/>
  <c r="Q28" i="11"/>
  <c r="V29" i="11"/>
  <c r="BF33" i="11"/>
  <c r="AA33" i="11"/>
  <c r="BD34" i="11" s="1"/>
  <c r="BJ26" i="1"/>
  <c r="AB26" i="10"/>
  <c r="P26" i="10"/>
  <c r="BK26" i="1" s="1"/>
  <c r="BD29" i="8"/>
  <c r="AA33" i="8"/>
  <c r="BD34" i="8" s="1"/>
  <c r="BF34" i="8" s="1"/>
  <c r="BF33" i="8"/>
  <c r="Y29" i="8"/>
  <c r="AB29" i="8" s="1"/>
  <c r="Q29" i="8" s="1"/>
  <c r="O29" i="8"/>
  <c r="BE35" i="8"/>
  <c r="Z35" i="8"/>
  <c r="BB36" i="8" s="1"/>
  <c r="BJ27" i="16"/>
  <c r="AB27" i="7"/>
  <c r="Y27" i="1"/>
  <c r="P27" i="7"/>
  <c r="Z27" i="1" s="1"/>
  <c r="BE26" i="4"/>
  <c r="AM26" i="4"/>
  <c r="E26" i="4" s="1"/>
  <c r="AO26" i="4"/>
  <c r="AH26" i="4" s="1"/>
  <c r="BF26" i="4"/>
  <c r="BF49" i="9"/>
  <c r="AA49" i="9"/>
  <c r="BD50" i="9" s="1"/>
  <c r="F29" i="1"/>
  <c r="BE51" i="9"/>
  <c r="Z51" i="9"/>
  <c r="BB52" i="9" s="1"/>
  <c r="Y30" i="4"/>
  <c r="AM31" i="4"/>
  <c r="E31" i="4" s="1"/>
  <c r="AO31" i="4"/>
  <c r="AH31" i="4" s="1"/>
  <c r="T4" i="13" l="1"/>
  <c r="CJ28" i="1"/>
  <c r="CK28" i="1"/>
  <c r="AB28" i="13"/>
  <c r="P28" i="13"/>
  <c r="BB29" i="11"/>
  <c r="BD29" i="11"/>
  <c r="BF34" i="11"/>
  <c r="AA34" i="11"/>
  <c r="BD35" i="11" s="1"/>
  <c r="Y29" i="11"/>
  <c r="AB29" i="11" s="1"/>
  <c r="Q29" i="11" s="1"/>
  <c r="O29" i="11"/>
  <c r="BE35" i="11"/>
  <c r="Z35" i="11"/>
  <c r="BB36" i="11" s="1"/>
  <c r="Q26" i="10"/>
  <c r="V27" i="10"/>
  <c r="AA34" i="8"/>
  <c r="BD35" i="8" s="1"/>
  <c r="BF35" i="8" s="1"/>
  <c r="Z36" i="8"/>
  <c r="BB37" i="8" s="1"/>
  <c r="BE36" i="8"/>
  <c r="BF29" i="8"/>
  <c r="AN29" i="8"/>
  <c r="AG29" i="8" s="1"/>
  <c r="BE29" i="8"/>
  <c r="AL29" i="8"/>
  <c r="D29" i="8" s="1"/>
  <c r="AA35" i="8"/>
  <c r="BD36" i="8" s="1"/>
  <c r="V28" i="7"/>
  <c r="BD28" i="7" s="1"/>
  <c r="Q27" i="7"/>
  <c r="AD26" i="4"/>
  <c r="L26" i="4"/>
  <c r="F26" i="4"/>
  <c r="BA27" i="4"/>
  <c r="BF50" i="9"/>
  <c r="AA50" i="9"/>
  <c r="BD51" i="9" s="1"/>
  <c r="BE52" i="9"/>
  <c r="Z52" i="9"/>
  <c r="BB53" i="9" s="1"/>
  <c r="AH30" i="4"/>
  <c r="L30" i="4" s="1"/>
  <c r="D30" i="4"/>
  <c r="F30" i="4" s="1"/>
  <c r="L31" i="4"/>
  <c r="J114" i="13" l="1" a="1"/>
  <c r="J114" i="13" s="1"/>
  <c r="CL28" i="1"/>
  <c r="Q28" i="13"/>
  <c r="V29" i="13"/>
  <c r="BE36" i="11"/>
  <c r="Z36" i="11"/>
  <c r="BB37" i="11" s="1"/>
  <c r="AL29" i="11"/>
  <c r="D29" i="11" s="1"/>
  <c r="BE29" i="11"/>
  <c r="AN29" i="11"/>
  <c r="AG29" i="11" s="1"/>
  <c r="BF29" i="11"/>
  <c r="BF35" i="11"/>
  <c r="AA35" i="11"/>
  <c r="BD36" i="11" s="1"/>
  <c r="BB27" i="10"/>
  <c r="BD27" i="10"/>
  <c r="Y27" i="10"/>
  <c r="AC29" i="8"/>
  <c r="K29" i="8"/>
  <c r="BA30" i="8"/>
  <c r="BB30" i="8" s="1"/>
  <c r="BF36" i="8"/>
  <c r="AA36" i="8"/>
  <c r="BD37" i="8" s="1"/>
  <c r="BE37" i="8"/>
  <c r="Z37" i="8"/>
  <c r="BB38" i="8" s="1"/>
  <c r="BB28" i="7"/>
  <c r="Y28" i="7"/>
  <c r="A26" i="15"/>
  <c r="W28" i="4"/>
  <c r="Z26" i="4"/>
  <c r="AF26" i="4"/>
  <c r="B26" i="4" s="1"/>
  <c r="B26" i="1" s="1"/>
  <c r="BR26" i="16" s="1"/>
  <c r="CB26" i="16" s="1"/>
  <c r="M26" i="4"/>
  <c r="BC27" i="4" s="1"/>
  <c r="BF51" i="9"/>
  <c r="AA51" i="9"/>
  <c r="BD52" i="9" s="1"/>
  <c r="A30" i="15"/>
  <c r="Z53" i="9"/>
  <c r="BB54" i="9" s="1"/>
  <c r="BE53" i="9"/>
  <c r="K30" i="4"/>
  <c r="M30" i="4" s="1"/>
  <c r="BA31" i="4"/>
  <c r="BB29" i="13" l="1"/>
  <c r="BD29" i="13"/>
  <c r="Y29" i="13"/>
  <c r="AB29" i="13" s="1"/>
  <c r="Q29" i="13" s="1"/>
  <c r="O29" i="13"/>
  <c r="BF36" i="11"/>
  <c r="AA36" i="11"/>
  <c r="BD37" i="11" s="1"/>
  <c r="BA30" i="11"/>
  <c r="K29" i="11"/>
  <c r="AC29" i="11"/>
  <c r="Z37" i="11"/>
  <c r="BB38" i="11" s="1"/>
  <c r="BE37" i="11"/>
  <c r="BF27" i="10"/>
  <c r="AN27" i="10"/>
  <c r="AG27" i="10" s="1"/>
  <c r="BE27" i="10"/>
  <c r="AL27" i="10"/>
  <c r="D27" i="10" s="1"/>
  <c r="BE30" i="8"/>
  <c r="Z38" i="8"/>
  <c r="BB39" i="8" s="1"/>
  <c r="BE38" i="8"/>
  <c r="BF37" i="8"/>
  <c r="AA37" i="8"/>
  <c r="BD38" i="8" s="1"/>
  <c r="AE29" i="8"/>
  <c r="B29" i="8" s="1"/>
  <c r="AC29" i="1" s="1"/>
  <c r="BU29" i="16" s="1"/>
  <c r="CE29" i="16" s="1"/>
  <c r="BC30" i="8"/>
  <c r="BD30" i="8" s="1"/>
  <c r="AM28" i="7"/>
  <c r="E28" i="7" s="1"/>
  <c r="BE28" i="7"/>
  <c r="BF28" i="7"/>
  <c r="AO28" i="7"/>
  <c r="AH28" i="7" s="1"/>
  <c r="L28" i="7" s="1"/>
  <c r="N26" i="16"/>
  <c r="B26" i="16"/>
  <c r="C26" i="16" s="1"/>
  <c r="C26" i="15"/>
  <c r="Z27" i="4"/>
  <c r="R26" i="4"/>
  <c r="X28" i="4"/>
  <c r="AA26" i="4"/>
  <c r="AA27" i="4" s="1"/>
  <c r="BF52" i="9"/>
  <c r="AA52" i="9"/>
  <c r="BD53" i="9" s="1"/>
  <c r="BE54" i="9"/>
  <c r="Z54" i="9"/>
  <c r="BB55" i="9" s="1"/>
  <c r="R30" i="4"/>
  <c r="D30" i="15" s="1"/>
  <c r="B30" i="4"/>
  <c r="BC31" i="4"/>
  <c r="AA29" i="13" l="1"/>
  <c r="AN29" i="13"/>
  <c r="AG29" i="13" s="1"/>
  <c r="BF29" i="13"/>
  <c r="Z29" i="13"/>
  <c r="BE29" i="13"/>
  <c r="AL29" i="13"/>
  <c r="D29" i="13" s="1"/>
  <c r="BB30" i="11"/>
  <c r="BE30" i="11" s="1"/>
  <c r="BE38" i="11"/>
  <c r="Z38" i="11"/>
  <c r="BB39" i="11" s="1"/>
  <c r="AE29" i="11"/>
  <c r="B29" i="11" s="1"/>
  <c r="BN29" i="1" s="1"/>
  <c r="BX29" i="16" s="1"/>
  <c r="CH29" i="16" s="1"/>
  <c r="BC30" i="11"/>
  <c r="AA37" i="11"/>
  <c r="BD38" i="11" s="1"/>
  <c r="BF37" i="11"/>
  <c r="AC27" i="10"/>
  <c r="F27" i="10"/>
  <c r="K27" i="10"/>
  <c r="BF30" i="8"/>
  <c r="BF38" i="8"/>
  <c r="AA38" i="8"/>
  <c r="BD39" i="8" s="1"/>
  <c r="BE39" i="8"/>
  <c r="Z39" i="8"/>
  <c r="BB40" i="8" s="1"/>
  <c r="AF28" i="7"/>
  <c r="M28" i="7"/>
  <c r="F28" i="7"/>
  <c r="AD28" i="7"/>
  <c r="B28" i="7" s="1"/>
  <c r="T28" i="1" s="1"/>
  <c r="BT28" i="16" s="1"/>
  <c r="CD28" i="16" s="1"/>
  <c r="BG28" i="16" s="1"/>
  <c r="S26" i="4"/>
  <c r="D26" i="15"/>
  <c r="C27" i="15"/>
  <c r="E26" i="16"/>
  <c r="CL26" i="16"/>
  <c r="D26" i="16" s="1"/>
  <c r="O26" i="16"/>
  <c r="CN26" i="16" s="1"/>
  <c r="P26" i="16" s="1"/>
  <c r="BF53" i="9"/>
  <c r="AA53" i="9"/>
  <c r="BD54" i="9" s="1"/>
  <c r="B30" i="1"/>
  <c r="BR30" i="16" s="1"/>
  <c r="CB30" i="16" s="1"/>
  <c r="BE55" i="9"/>
  <c r="Z55" i="9"/>
  <c r="BB56" i="9" s="1"/>
  <c r="G30" i="1"/>
  <c r="AB30" i="4"/>
  <c r="S30" i="4"/>
  <c r="AA30" i="13" l="1"/>
  <c r="BD31" i="13" s="1"/>
  <c r="BF31" i="13" s="1"/>
  <c r="Z30" i="13"/>
  <c r="BB31" i="13" s="1"/>
  <c r="BE31" i="13" s="1"/>
  <c r="BA30" i="13"/>
  <c r="AC29" i="13"/>
  <c r="K29" i="13"/>
  <c r="Z31" i="13"/>
  <c r="BB32" i="13" s="1"/>
  <c r="AA31" i="13"/>
  <c r="BD32" i="13" s="1"/>
  <c r="BD30" i="11"/>
  <c r="BF30" i="11" s="1"/>
  <c r="BF38" i="11"/>
  <c r="AA38" i="11"/>
  <c r="BD39" i="11" s="1"/>
  <c r="Z39" i="11"/>
  <c r="BB40" i="11" s="1"/>
  <c r="BE39" i="11"/>
  <c r="AE27" i="10"/>
  <c r="B27" i="10" s="1"/>
  <c r="BE27" i="1" s="1"/>
  <c r="BW27" i="16" s="1"/>
  <c r="CG27" i="16" s="1"/>
  <c r="T27" i="16" s="1"/>
  <c r="M27" i="10"/>
  <c r="BC28" i="10" s="1"/>
  <c r="BA28" i="10"/>
  <c r="W29" i="10"/>
  <c r="Z27" i="10"/>
  <c r="Z28" i="10" s="1"/>
  <c r="Z40" i="8"/>
  <c r="BB41" i="8" s="1"/>
  <c r="BE40" i="8"/>
  <c r="AA39" i="8"/>
  <c r="BD40" i="8" s="1"/>
  <c r="BF39" i="8"/>
  <c r="BH28" i="16"/>
  <c r="CT28" i="16" s="1"/>
  <c r="BI28" i="16" s="1"/>
  <c r="BA29" i="7"/>
  <c r="Z28" i="7"/>
  <c r="W32" i="7"/>
  <c r="W31" i="7"/>
  <c r="W30" i="7"/>
  <c r="BC29" i="7"/>
  <c r="X32" i="7"/>
  <c r="R28" i="7"/>
  <c r="S28" i="7" s="1"/>
  <c r="X31" i="7"/>
  <c r="X30" i="7"/>
  <c r="AA28" i="7"/>
  <c r="T26" i="4"/>
  <c r="N26" i="4"/>
  <c r="Q26" i="16"/>
  <c r="BM30" i="16"/>
  <c r="N30" i="16"/>
  <c r="B30" i="16"/>
  <c r="T30" i="4"/>
  <c r="F30" i="1" s="1"/>
  <c r="BF54" i="9"/>
  <c r="AA54" i="9"/>
  <c r="BD55" i="9" s="1"/>
  <c r="BE56" i="9"/>
  <c r="Z56" i="9"/>
  <c r="BB57" i="9" s="1"/>
  <c r="V31" i="4"/>
  <c r="Q30" i="4"/>
  <c r="O30" i="4"/>
  <c r="P30" i="4" s="1"/>
  <c r="H30" i="1" s="1"/>
  <c r="F32" i="4"/>
  <c r="BB30" i="13" l="1"/>
  <c r="BE30" i="13" s="1"/>
  <c r="BF32" i="13"/>
  <c r="AA32" i="13"/>
  <c r="BD33" i="13" s="1"/>
  <c r="BE32" i="13"/>
  <c r="Z32" i="13"/>
  <c r="BB33" i="13" s="1"/>
  <c r="BC30" i="13"/>
  <c r="AE29" i="13"/>
  <c r="B29" i="13" s="1"/>
  <c r="CF29" i="1" s="1"/>
  <c r="BZ29" i="16" s="1"/>
  <c r="CJ29" i="16" s="1"/>
  <c r="BE40" i="11"/>
  <c r="Z40" i="11"/>
  <c r="BB41" i="11" s="1"/>
  <c r="AA39" i="11"/>
  <c r="BD40" i="11" s="1"/>
  <c r="BF39" i="11"/>
  <c r="R27" i="10"/>
  <c r="AA27" i="10"/>
  <c r="AA28" i="10" s="1"/>
  <c r="X29" i="10"/>
  <c r="U27" i="16"/>
  <c r="CO27" i="16" s="1"/>
  <c r="V27" i="16" s="1"/>
  <c r="BF40" i="8"/>
  <c r="AA40" i="8"/>
  <c r="BD41" i="8" s="1"/>
  <c r="Z41" i="8"/>
  <c r="BB42" i="8" s="1"/>
  <c r="BE41" i="8"/>
  <c r="J115" i="7"/>
  <c r="J116" i="7"/>
  <c r="N28" i="7"/>
  <c r="T28" i="7"/>
  <c r="W28" i="1"/>
  <c r="BJ28" i="16"/>
  <c r="G26" i="1"/>
  <c r="AB26" i="4"/>
  <c r="O26" i="4" s="1"/>
  <c r="P26" i="4" s="1"/>
  <c r="H26" i="1" s="1"/>
  <c r="F26" i="1"/>
  <c r="BF55" i="9"/>
  <c r="AA55" i="9"/>
  <c r="BD56" i="9" s="1"/>
  <c r="A32" i="15"/>
  <c r="BE57" i="9"/>
  <c r="Z57" i="9"/>
  <c r="BB58" i="9" s="1"/>
  <c r="Y31" i="4"/>
  <c r="M32" i="4"/>
  <c r="BD30" i="13" l="1"/>
  <c r="BF30" i="13" s="1"/>
  <c r="BE33" i="13"/>
  <c r="Z33" i="13"/>
  <c r="BB34" i="13" s="1"/>
  <c r="BF33" i="13"/>
  <c r="AA33" i="13"/>
  <c r="BD34" i="13" s="1"/>
  <c r="BF40" i="11"/>
  <c r="AA40" i="11"/>
  <c r="BD41" i="11" s="1"/>
  <c r="BE41" i="11"/>
  <c r="Z41" i="11"/>
  <c r="BB42" i="11" s="1"/>
  <c r="W27" i="16"/>
  <c r="S27" i="10"/>
  <c r="BH27" i="1"/>
  <c r="Z42" i="8"/>
  <c r="BB43" i="8" s="1"/>
  <c r="BE42" i="8"/>
  <c r="BF41" i="8"/>
  <c r="AA41" i="8"/>
  <c r="BD42" i="8" s="1"/>
  <c r="X28" i="1"/>
  <c r="T4" i="7"/>
  <c r="AB28" i="7"/>
  <c r="O28" i="7"/>
  <c r="P28" i="7" s="1"/>
  <c r="Y28" i="1"/>
  <c r="Q26" i="4"/>
  <c r="V27" i="4"/>
  <c r="BF56" i="9"/>
  <c r="AA56" i="9"/>
  <c r="BD57" i="9" s="1"/>
  <c r="Z58" i="9"/>
  <c r="BB59" i="9" s="1"/>
  <c r="BE58" i="9"/>
  <c r="AN31" i="4"/>
  <c r="AG31" i="4" s="1"/>
  <c r="AL31" i="4"/>
  <c r="D31" i="4" s="1"/>
  <c r="AR33" i="4"/>
  <c r="AS33" i="4"/>
  <c r="BF34" i="13" l="1"/>
  <c r="AA34" i="13"/>
  <c r="BD35" i="13" s="1"/>
  <c r="BE34" i="13"/>
  <c r="Z34" i="13"/>
  <c r="BB35" i="13" s="1"/>
  <c r="BE42" i="11"/>
  <c r="Z42" i="11"/>
  <c r="BB43" i="11" s="1"/>
  <c r="BF41" i="11"/>
  <c r="AA41" i="11"/>
  <c r="BD42" i="11" s="1"/>
  <c r="T27" i="10"/>
  <c r="BI27" i="1" s="1"/>
  <c r="N27" i="10"/>
  <c r="AA42" i="8"/>
  <c r="BD43" i="8" s="1"/>
  <c r="BF42" i="8"/>
  <c r="BE43" i="8"/>
  <c r="Z43" i="8"/>
  <c r="BB44" i="8" s="1"/>
  <c r="Z28" i="1"/>
  <c r="J114" i="7" a="1"/>
  <c r="J114" i="7" s="1"/>
  <c r="Q28" i="7"/>
  <c r="V29" i="7"/>
  <c r="BD29" i="7" s="1"/>
  <c r="BD27" i="4"/>
  <c r="Y27" i="4"/>
  <c r="BB27" i="4"/>
  <c r="BF57" i="9"/>
  <c r="AA57" i="9"/>
  <c r="BD58" i="9" s="1"/>
  <c r="BE59" i="9"/>
  <c r="Z59" i="9"/>
  <c r="BB60" i="9" s="1"/>
  <c r="F31" i="4"/>
  <c r="K31" i="4"/>
  <c r="G32" i="1"/>
  <c r="V33" i="4"/>
  <c r="AM33" i="4"/>
  <c r="E33" i="4" s="1"/>
  <c r="AO33" i="4"/>
  <c r="AH33" i="4" s="1"/>
  <c r="C33" i="4"/>
  <c r="C33" i="1" s="1"/>
  <c r="S32" i="4"/>
  <c r="BE35" i="13" l="1"/>
  <c r="Z35" i="13"/>
  <c r="BB36" i="13" s="1"/>
  <c r="AA35" i="13"/>
  <c r="BD36" i="13" s="1"/>
  <c r="BF35" i="13"/>
  <c r="AA42" i="11"/>
  <c r="BD43" i="11" s="1"/>
  <c r="BF42" i="11"/>
  <c r="BE43" i="11"/>
  <c r="Z43" i="11"/>
  <c r="BB44" i="11" s="1"/>
  <c r="AB27" i="10"/>
  <c r="BJ27" i="1"/>
  <c r="O27" i="10"/>
  <c r="P27" i="10" s="1"/>
  <c r="BK27" i="1" s="1"/>
  <c r="Z44" i="8"/>
  <c r="BB45" i="8" s="1"/>
  <c r="BE44" i="8"/>
  <c r="BF43" i="8"/>
  <c r="AA43" i="8"/>
  <c r="BD44" i="8" s="1"/>
  <c r="BB29" i="7"/>
  <c r="Z29" i="7" s="1"/>
  <c r="Z30" i="7" s="1"/>
  <c r="AA29" i="7"/>
  <c r="O29" i="7"/>
  <c r="Y29" i="7"/>
  <c r="AB29" i="7" s="1"/>
  <c r="Q29" i="7" s="1"/>
  <c r="AL27" i="4"/>
  <c r="D27" i="4" s="1"/>
  <c r="BE27" i="4"/>
  <c r="AN27" i="4"/>
  <c r="AG27" i="4" s="1"/>
  <c r="BF27" i="4"/>
  <c r="BF58" i="9"/>
  <c r="AA58" i="9"/>
  <c r="BD59" i="9" s="1"/>
  <c r="W33" i="4"/>
  <c r="W34" i="4"/>
  <c r="A31" i="15"/>
  <c r="Z60" i="9"/>
  <c r="BB61" i="9" s="1"/>
  <c r="BE60" i="9"/>
  <c r="M31" i="4"/>
  <c r="B31" i="4"/>
  <c r="BA32" i="4"/>
  <c r="T32" i="4"/>
  <c r="F33" i="4"/>
  <c r="L33" i="4"/>
  <c r="Y33" i="4"/>
  <c r="AA36" i="13" l="1"/>
  <c r="BD37" i="13" s="1"/>
  <c r="BF36" i="13"/>
  <c r="BE36" i="13"/>
  <c r="Z36" i="13"/>
  <c r="BB37" i="13" s="1"/>
  <c r="Z44" i="11"/>
  <c r="BB45" i="11" s="1"/>
  <c r="BE44" i="11"/>
  <c r="BF43" i="11"/>
  <c r="AA43" i="11"/>
  <c r="BD44" i="11" s="1"/>
  <c r="Q27" i="10"/>
  <c r="V28" i="10"/>
  <c r="BF44" i="8"/>
  <c r="AA44" i="8"/>
  <c r="BD45" i="8" s="1"/>
  <c r="BE45" i="8"/>
  <c r="Z45" i="8"/>
  <c r="BB46" i="8" s="1"/>
  <c r="AA30" i="7"/>
  <c r="BD31" i="7" s="1"/>
  <c r="BB31" i="7"/>
  <c r="BE31" i="7" s="1"/>
  <c r="Z31" i="7"/>
  <c r="AN29" i="7"/>
  <c r="AG29" i="7" s="1"/>
  <c r="BF29" i="7"/>
  <c r="BE29" i="7"/>
  <c r="AL29" i="7"/>
  <c r="D29" i="7" s="1"/>
  <c r="AC27" i="4"/>
  <c r="K27" i="4"/>
  <c r="F27" i="4"/>
  <c r="BA28" i="4" s="1"/>
  <c r="BF59" i="9"/>
  <c r="AA59" i="9"/>
  <c r="BD60" i="9" s="1"/>
  <c r="A33" i="15"/>
  <c r="BC32" i="4"/>
  <c r="X34" i="4"/>
  <c r="X33" i="4"/>
  <c r="W35" i="4"/>
  <c r="B31" i="1"/>
  <c r="BR31" i="16" s="1"/>
  <c r="CB31" i="16" s="1"/>
  <c r="F32" i="1"/>
  <c r="Z61" i="9"/>
  <c r="BB62" i="9" s="1"/>
  <c r="BE61" i="9"/>
  <c r="AS32" i="4"/>
  <c r="R31" i="4"/>
  <c r="D31" i="15" s="1"/>
  <c r="AR32" i="4"/>
  <c r="P32" i="4"/>
  <c r="H32" i="1" s="1"/>
  <c r="AL33" i="4"/>
  <c r="D33" i="4" s="1"/>
  <c r="M33" i="4"/>
  <c r="AN33" i="4"/>
  <c r="AG33" i="4" s="1"/>
  <c r="BE37" i="13" l="1"/>
  <c r="Z37" i="13"/>
  <c r="BB38" i="13" s="1"/>
  <c r="BF37" i="13"/>
  <c r="AA37" i="13"/>
  <c r="BD38" i="13" s="1"/>
  <c r="BF44" i="11"/>
  <c r="AA44" i="11"/>
  <c r="BD45" i="11" s="1"/>
  <c r="Z45" i="11"/>
  <c r="BB46" i="11" s="1"/>
  <c r="BE45" i="11"/>
  <c r="BB28" i="10"/>
  <c r="BD28" i="10"/>
  <c r="O28" i="10"/>
  <c r="Y28" i="10"/>
  <c r="BE46" i="8"/>
  <c r="Z46" i="8"/>
  <c r="BB47" i="8" s="1"/>
  <c r="BF45" i="8"/>
  <c r="AA45" i="8"/>
  <c r="BD46" i="8" s="1"/>
  <c r="BB32" i="7"/>
  <c r="BE32" i="7" s="1"/>
  <c r="Z32" i="7"/>
  <c r="BF31" i="7"/>
  <c r="AA31" i="7"/>
  <c r="BD32" i="7" s="1"/>
  <c r="K29" i="7"/>
  <c r="AC29" i="7"/>
  <c r="BA30" i="7"/>
  <c r="A27" i="15"/>
  <c r="W29" i="4"/>
  <c r="AE27" i="4"/>
  <c r="M27" i="4"/>
  <c r="BC28" i="4"/>
  <c r="B27" i="4"/>
  <c r="B27" i="1" s="1"/>
  <c r="BR27" i="16" s="1"/>
  <c r="CB27" i="16" s="1"/>
  <c r="BF60" i="9"/>
  <c r="AA60" i="9"/>
  <c r="BD61" i="9" s="1"/>
  <c r="X35" i="4"/>
  <c r="Z62" i="9"/>
  <c r="BB63" i="9" s="1"/>
  <c r="BE62" i="9"/>
  <c r="C32" i="4"/>
  <c r="C32" i="1" s="1"/>
  <c r="AM32" i="4"/>
  <c r="E32" i="4" s="1"/>
  <c r="AO32" i="4"/>
  <c r="S31" i="4"/>
  <c r="J32" i="4"/>
  <c r="D32" i="1" s="1"/>
  <c r="J33" i="4"/>
  <c r="D33" i="1" s="1"/>
  <c r="G31" i="1"/>
  <c r="AB31" i="4"/>
  <c r="AR34" i="4"/>
  <c r="R33" i="4"/>
  <c r="D33" i="15" s="1"/>
  <c r="AS34" i="4"/>
  <c r="K33" i="4"/>
  <c r="BA34" i="4"/>
  <c r="BF38" i="13" l="1"/>
  <c r="AA38" i="13"/>
  <c r="BD39" i="13" s="1"/>
  <c r="BE38" i="13"/>
  <c r="Z38" i="13"/>
  <c r="BB39" i="13" s="1"/>
  <c r="Z46" i="11"/>
  <c r="BB47" i="11" s="1"/>
  <c r="BE46" i="11"/>
  <c r="BF45" i="11"/>
  <c r="AA45" i="11"/>
  <c r="BD46" i="11" s="1"/>
  <c r="AM28" i="10"/>
  <c r="E28" i="10" s="1"/>
  <c r="BE28" i="10"/>
  <c r="BF28" i="10"/>
  <c r="AO28" i="10"/>
  <c r="AH28" i="10" s="1"/>
  <c r="AA46" i="8"/>
  <c r="BD47" i="8" s="1"/>
  <c r="BF46" i="8"/>
  <c r="BE47" i="8"/>
  <c r="Z47" i="8"/>
  <c r="BB48" i="8" s="1"/>
  <c r="BF32" i="7"/>
  <c r="AA32" i="7"/>
  <c r="BD33" i="7" s="1"/>
  <c r="BB33" i="7"/>
  <c r="BE33" i="7" s="1"/>
  <c r="Z33" i="7"/>
  <c r="BB30" i="7"/>
  <c r="BE30" i="7" s="1"/>
  <c r="AE29" i="7"/>
  <c r="B29" i="7" s="1"/>
  <c r="T29" i="1" s="1"/>
  <c r="BT29" i="16" s="1"/>
  <c r="CD29" i="16" s="1"/>
  <c r="BG29" i="16" s="1"/>
  <c r="BC30" i="7"/>
  <c r="BD30" i="7" s="1"/>
  <c r="R27" i="4"/>
  <c r="X29" i="4"/>
  <c r="B27" i="16"/>
  <c r="C27" i="16" s="1"/>
  <c r="N27" i="16"/>
  <c r="T31" i="4"/>
  <c r="F31" i="1" s="1"/>
  <c r="BF61" i="9"/>
  <c r="AA61" i="9"/>
  <c r="BD62" i="9" s="1"/>
  <c r="Z63" i="9"/>
  <c r="BB64" i="9" s="1"/>
  <c r="BE63" i="9"/>
  <c r="O31" i="4"/>
  <c r="P31" i="4" s="1"/>
  <c r="H31" i="1" s="1"/>
  <c r="Q31" i="4"/>
  <c r="V32" i="4"/>
  <c r="AB33" i="4"/>
  <c r="Q33" i="4" s="1"/>
  <c r="G33" i="1"/>
  <c r="BC34" i="4"/>
  <c r="J34" i="4"/>
  <c r="D34" i="1" s="1"/>
  <c r="AG34" i="4"/>
  <c r="AS35" i="4"/>
  <c r="S33" i="4"/>
  <c r="AN34" i="4"/>
  <c r="AO34" i="4"/>
  <c r="AL34" i="4"/>
  <c r="E34" i="4"/>
  <c r="C34" i="4"/>
  <c r="C34" i="1" s="1"/>
  <c r="AM34" i="4"/>
  <c r="AR35" i="4"/>
  <c r="O33" i="4"/>
  <c r="V34" i="4"/>
  <c r="BE39" i="13" l="1"/>
  <c r="Z39" i="13"/>
  <c r="BB40" i="13" s="1"/>
  <c r="BF39" i="13"/>
  <c r="AA39" i="13"/>
  <c r="BD40" i="13" s="1"/>
  <c r="BF46" i="11"/>
  <c r="AA46" i="11"/>
  <c r="BD47" i="11" s="1"/>
  <c r="BE47" i="11"/>
  <c r="Z47" i="11"/>
  <c r="BB48" i="11" s="1"/>
  <c r="AD28" i="10"/>
  <c r="F28" i="10"/>
  <c r="L28" i="10"/>
  <c r="BA29" i="10"/>
  <c r="BE48" i="8"/>
  <c r="Z48" i="8"/>
  <c r="BB49" i="8" s="1"/>
  <c r="BF47" i="8"/>
  <c r="AA47" i="8"/>
  <c r="BD48" i="8" s="1"/>
  <c r="BF30" i="7"/>
  <c r="BB34" i="7"/>
  <c r="BE34" i="7" s="1"/>
  <c r="Z34" i="7"/>
  <c r="BF33" i="7"/>
  <c r="AA33" i="7"/>
  <c r="BD34" i="7" s="1"/>
  <c r="BH29" i="16"/>
  <c r="CT29" i="16" s="1"/>
  <c r="BI29" i="16" s="1"/>
  <c r="CT30" i="16" s="1"/>
  <c r="E27" i="16"/>
  <c r="CL27" i="16"/>
  <c r="D27" i="16" s="1"/>
  <c r="O27" i="16"/>
  <c r="CN27" i="16" s="1"/>
  <c r="P27" i="16" s="1"/>
  <c r="D27" i="15"/>
  <c r="S27" i="4"/>
  <c r="BF62" i="9"/>
  <c r="AA62" i="9"/>
  <c r="BD63" i="9" s="1"/>
  <c r="BE64" i="9"/>
  <c r="Z64" i="9"/>
  <c r="BB65" i="9" s="1"/>
  <c r="AH32" i="4"/>
  <c r="L32" i="4" s="1"/>
  <c r="O32" i="4"/>
  <c r="Y32" i="4"/>
  <c r="AB32" i="4" s="1"/>
  <c r="Q32" i="4" s="1"/>
  <c r="B33" i="4"/>
  <c r="T33" i="4"/>
  <c r="J35" i="4"/>
  <c r="D35" i="1" s="1"/>
  <c r="J36" i="4"/>
  <c r="D36" i="1" s="1"/>
  <c r="AH35" i="4"/>
  <c r="C35" i="4"/>
  <c r="C35" i="1" s="1"/>
  <c r="AO35" i="4"/>
  <c r="C36" i="4"/>
  <c r="C36" i="1" s="1"/>
  <c r="E35" i="4"/>
  <c r="AN35" i="4"/>
  <c r="AL35" i="4"/>
  <c r="AM35" i="4"/>
  <c r="P33" i="4"/>
  <c r="H33" i="1" s="1"/>
  <c r="Y34" i="4"/>
  <c r="BF40" i="13" l="1"/>
  <c r="AA40" i="13"/>
  <c r="BD41" i="13" s="1"/>
  <c r="BE40" i="13"/>
  <c r="Z40" i="13"/>
  <c r="BB41" i="13" s="1"/>
  <c r="Z48" i="11"/>
  <c r="BB49" i="11" s="1"/>
  <c r="BE48" i="11"/>
  <c r="BF47" i="11"/>
  <c r="AA47" i="11"/>
  <c r="BD48" i="11" s="1"/>
  <c r="AF28" i="10"/>
  <c r="B28" i="10" s="1"/>
  <c r="M28" i="10"/>
  <c r="BC29" i="10" s="1"/>
  <c r="W30" i="10"/>
  <c r="W32" i="10"/>
  <c r="W31" i="10"/>
  <c r="BF48" i="8"/>
  <c r="AA48" i="8"/>
  <c r="BD49" i="8" s="1"/>
  <c r="BE49" i="8"/>
  <c r="Z49" i="8"/>
  <c r="BB50" i="8" s="1"/>
  <c r="BF34" i="7"/>
  <c r="AA34" i="7"/>
  <c r="BD35" i="7" s="1"/>
  <c r="BB35" i="7"/>
  <c r="BE35" i="7" s="1"/>
  <c r="Z35" i="7"/>
  <c r="BJ29" i="16"/>
  <c r="DE29" i="16" s="1"/>
  <c r="T27" i="4"/>
  <c r="F27" i="1" s="1"/>
  <c r="N27" i="4"/>
  <c r="Q27" i="16"/>
  <c r="BF63" i="9"/>
  <c r="AA63" i="9"/>
  <c r="BD64" i="9" s="1"/>
  <c r="B33" i="1"/>
  <c r="BR33" i="16" s="1"/>
  <c r="CB33" i="16" s="1"/>
  <c r="F33" i="1"/>
  <c r="BE65" i="9"/>
  <c r="Z65" i="9"/>
  <c r="BB66" i="9" s="1"/>
  <c r="AL32" i="4"/>
  <c r="D32" i="4" s="1"/>
  <c r="AN32" i="4"/>
  <c r="AG32" i="4" s="1"/>
  <c r="AH34" i="4"/>
  <c r="L34" i="4" s="1"/>
  <c r="F35" i="4"/>
  <c r="L35" i="4"/>
  <c r="D34" i="4"/>
  <c r="BE41" i="13" l="1"/>
  <c r="Z41" i="13"/>
  <c r="BB42" i="13" s="1"/>
  <c r="BF41" i="13"/>
  <c r="AA41" i="13"/>
  <c r="BD42" i="13" s="1"/>
  <c r="AA48" i="11"/>
  <c r="BD49" i="11" s="1"/>
  <c r="BF48" i="11"/>
  <c r="BE49" i="11"/>
  <c r="Z49" i="11"/>
  <c r="BB50" i="11" s="1"/>
  <c r="X32" i="10"/>
  <c r="R28" i="10"/>
  <c r="X31" i="10"/>
  <c r="X30" i="10"/>
  <c r="BE28" i="1"/>
  <c r="BW28" i="16" s="1"/>
  <c r="CG28" i="16" s="1"/>
  <c r="T28" i="16" s="1"/>
  <c r="Z50" i="8"/>
  <c r="BB51" i="8" s="1"/>
  <c r="BE50" i="8"/>
  <c r="BF49" i="8"/>
  <c r="AA49" i="8"/>
  <c r="BD50" i="8" s="1"/>
  <c r="BB36" i="7"/>
  <c r="BE36" i="7" s="1"/>
  <c r="Z36" i="7"/>
  <c r="BF35" i="7"/>
  <c r="AA35" i="7"/>
  <c r="BD36" i="7" s="1"/>
  <c r="G27" i="1"/>
  <c r="AB27" i="4"/>
  <c r="O27" i="4" s="1"/>
  <c r="P27" i="4" s="1"/>
  <c r="H27" i="1" s="1"/>
  <c r="BF64" i="9"/>
  <c r="AA64" i="9"/>
  <c r="BD65" i="9" s="1"/>
  <c r="A35" i="15"/>
  <c r="Z66" i="9"/>
  <c r="BB67" i="9" s="1"/>
  <c r="BE66" i="9"/>
  <c r="K32" i="4"/>
  <c r="BA33" i="4"/>
  <c r="K34" i="4"/>
  <c r="F34" i="4"/>
  <c r="M35" i="4"/>
  <c r="B34" i="4"/>
  <c r="BF42" i="13" l="1"/>
  <c r="AA42" i="13"/>
  <c r="BD43" i="13" s="1"/>
  <c r="BE42" i="13"/>
  <c r="Z42" i="13"/>
  <c r="BB43" i="13" s="1"/>
  <c r="BE50" i="11"/>
  <c r="Z50" i="11"/>
  <c r="BB51" i="11" s="1"/>
  <c r="BF49" i="11"/>
  <c r="AA49" i="11"/>
  <c r="BD50" i="11" s="1"/>
  <c r="U28" i="16"/>
  <c r="CO28" i="16" s="1"/>
  <c r="V28" i="16" s="1"/>
  <c r="BH28" i="1"/>
  <c r="S28" i="10"/>
  <c r="AA50" i="8"/>
  <c r="BD51" i="8" s="1"/>
  <c r="BF50" i="8"/>
  <c r="BE51" i="8"/>
  <c r="Z51" i="8"/>
  <c r="BB52" i="8" s="1"/>
  <c r="BF36" i="7"/>
  <c r="AA36" i="7"/>
  <c r="BD37" i="7" s="1"/>
  <c r="BB37" i="7"/>
  <c r="BE37" i="7" s="1"/>
  <c r="Z37" i="7"/>
  <c r="Q27" i="4"/>
  <c r="V28" i="4"/>
  <c r="BF65" i="9"/>
  <c r="AA65" i="9"/>
  <c r="BD66" i="9" s="1"/>
  <c r="A34" i="15"/>
  <c r="W38" i="4"/>
  <c r="W37" i="4"/>
  <c r="W36" i="4"/>
  <c r="Z67" i="9"/>
  <c r="BB68" i="9" s="1"/>
  <c r="BE67" i="9"/>
  <c r="BC33" i="4"/>
  <c r="B32" i="4"/>
  <c r="P34" i="4"/>
  <c r="H34" i="1" s="1"/>
  <c r="B34" i="1"/>
  <c r="BR34" i="16" s="1"/>
  <c r="CB34" i="16" s="1"/>
  <c r="AS37" i="4"/>
  <c r="AR37" i="4"/>
  <c r="BA35" i="4"/>
  <c r="M34" i="4"/>
  <c r="Z43" i="13" l="1"/>
  <c r="BB44" i="13" s="1"/>
  <c r="BE43" i="13"/>
  <c r="BF43" i="13"/>
  <c r="AA43" i="13"/>
  <c r="BD44" i="13" s="1"/>
  <c r="BF50" i="11"/>
  <c r="AA50" i="11"/>
  <c r="BD51" i="11" s="1"/>
  <c r="Z51" i="11"/>
  <c r="BB52" i="11" s="1"/>
  <c r="BE51" i="11"/>
  <c r="J116" i="10"/>
  <c r="N28" i="10"/>
  <c r="T28" i="10"/>
  <c r="J115" i="10"/>
  <c r="W28" i="16"/>
  <c r="Z52" i="8"/>
  <c r="BB53" i="8" s="1"/>
  <c r="BE52" i="8"/>
  <c r="BF51" i="8"/>
  <c r="AA51" i="8"/>
  <c r="BD52" i="8" s="1"/>
  <c r="BB38" i="7"/>
  <c r="BE38" i="7" s="1"/>
  <c r="Z38" i="7"/>
  <c r="BF37" i="7"/>
  <c r="AA37" i="7"/>
  <c r="BD38" i="7" s="1"/>
  <c r="BD28" i="4"/>
  <c r="Y28" i="4"/>
  <c r="BB28" i="4"/>
  <c r="BF66" i="9"/>
  <c r="AA66" i="9"/>
  <c r="BD67" i="9" s="1"/>
  <c r="X38" i="4"/>
  <c r="X37" i="4"/>
  <c r="X36" i="4"/>
  <c r="B32" i="1"/>
  <c r="BR32" i="16" s="1"/>
  <c r="CB32" i="16" s="1"/>
  <c r="BE68" i="9"/>
  <c r="Z68" i="9"/>
  <c r="BB69" i="9" s="1"/>
  <c r="BC35" i="4"/>
  <c r="R34" i="4"/>
  <c r="D34" i="15" s="1"/>
  <c r="AN37" i="4"/>
  <c r="AL37" i="4"/>
  <c r="AO37" i="4"/>
  <c r="AM37" i="4"/>
  <c r="C37" i="4"/>
  <c r="C37" i="1" s="1"/>
  <c r="AR38" i="4"/>
  <c r="D37" i="4"/>
  <c r="J37" i="4"/>
  <c r="D37" i="1" s="1"/>
  <c r="AH37" i="4"/>
  <c r="AS38" i="4"/>
  <c r="AA44" i="13" l="1"/>
  <c r="BD45" i="13" s="1"/>
  <c r="BF44" i="13"/>
  <c r="BE44" i="13"/>
  <c r="Z44" i="13"/>
  <c r="BB45" i="13" s="1"/>
  <c r="BE52" i="11"/>
  <c r="Z52" i="11"/>
  <c r="BB53" i="11" s="1"/>
  <c r="BF51" i="11"/>
  <c r="AA51" i="11"/>
  <c r="BD52" i="11" s="1"/>
  <c r="BI28" i="1"/>
  <c r="T4" i="10"/>
  <c r="BJ28" i="1"/>
  <c r="AB28" i="10"/>
  <c r="P28" i="10"/>
  <c r="AA52" i="8"/>
  <c r="BD53" i="8" s="1"/>
  <c r="BF52" i="8"/>
  <c r="BE53" i="8"/>
  <c r="Z53" i="8"/>
  <c r="BB54" i="8" s="1"/>
  <c r="BF38" i="7"/>
  <c r="AA38" i="7"/>
  <c r="BD39" i="7" s="1"/>
  <c r="BB39" i="7"/>
  <c r="BE39" i="7" s="1"/>
  <c r="Z39" i="7"/>
  <c r="AM28" i="4"/>
  <c r="E28" i="4" s="1"/>
  <c r="BE28" i="4"/>
  <c r="AO28" i="4"/>
  <c r="AH28" i="4" s="1"/>
  <c r="BF28" i="4"/>
  <c r="BF67" i="9"/>
  <c r="AA67" i="9"/>
  <c r="BD68" i="9" s="1"/>
  <c r="BE69" i="9"/>
  <c r="Z69" i="9"/>
  <c r="BB70" i="9" s="1"/>
  <c r="AB34" i="4"/>
  <c r="Q34" i="4" s="1"/>
  <c r="G34" i="1"/>
  <c r="J38" i="4"/>
  <c r="D38" i="1" s="1"/>
  <c r="AH38" i="4"/>
  <c r="AS39" i="4"/>
  <c r="O34" i="4"/>
  <c r="V35" i="4"/>
  <c r="C38" i="4"/>
  <c r="C38" i="1" s="1"/>
  <c r="AM38" i="4"/>
  <c r="AN38" i="4"/>
  <c r="AO38" i="4"/>
  <c r="AR39" i="4"/>
  <c r="AL38" i="4"/>
  <c r="D38" i="4"/>
  <c r="S34" i="4"/>
  <c r="Z45" i="13" l="1"/>
  <c r="BB46" i="13" s="1"/>
  <c r="BE45" i="13"/>
  <c r="BF45" i="13"/>
  <c r="AA45" i="13"/>
  <c r="BD46" i="13" s="1"/>
  <c r="BF52" i="11"/>
  <c r="AA52" i="11"/>
  <c r="BD53" i="11" s="1"/>
  <c r="BE53" i="11"/>
  <c r="Z53" i="11"/>
  <c r="BB54" i="11" s="1"/>
  <c r="J114" i="10" a="1"/>
  <c r="J114" i="10" s="1"/>
  <c r="BK28" i="1"/>
  <c r="V29" i="10"/>
  <c r="Q28" i="10"/>
  <c r="Z54" i="8"/>
  <c r="BB55" i="8" s="1"/>
  <c r="BE54" i="8"/>
  <c r="BF53" i="8"/>
  <c r="AA53" i="8"/>
  <c r="BD54" i="8" s="1"/>
  <c r="BB40" i="7"/>
  <c r="BE40" i="7" s="1"/>
  <c r="Z40" i="7"/>
  <c r="BF39" i="7"/>
  <c r="AA39" i="7"/>
  <c r="BD40" i="7" s="1"/>
  <c r="AD28" i="4"/>
  <c r="F28" i="4"/>
  <c r="L28" i="4"/>
  <c r="BA29" i="4"/>
  <c r="BF68" i="9"/>
  <c r="AA68" i="9"/>
  <c r="BD69" i="9" s="1"/>
  <c r="Z70" i="9"/>
  <c r="BB71" i="9" s="1"/>
  <c r="BE70" i="9"/>
  <c r="T34" i="4"/>
  <c r="F38" i="4"/>
  <c r="Y35" i="4"/>
  <c r="C39" i="4"/>
  <c r="C39" i="1" s="1"/>
  <c r="AN39" i="4"/>
  <c r="AO39" i="4"/>
  <c r="AL39" i="4"/>
  <c r="AM39" i="4"/>
  <c r="AR40" i="4"/>
  <c r="D39" i="4"/>
  <c r="C40" i="4"/>
  <c r="C40" i="1" s="1"/>
  <c r="J39" i="4"/>
  <c r="D39" i="1" s="1"/>
  <c r="AH39" i="4"/>
  <c r="AS40" i="4"/>
  <c r="AA46" i="13" l="1"/>
  <c r="BD47" i="13" s="1"/>
  <c r="BF46" i="13"/>
  <c r="BE46" i="13"/>
  <c r="Z46" i="13"/>
  <c r="BB47" i="13" s="1"/>
  <c r="BE54" i="11"/>
  <c r="Z54" i="11"/>
  <c r="BB55" i="11" s="1"/>
  <c r="BF53" i="11"/>
  <c r="AA53" i="11"/>
  <c r="BD54" i="11" s="1"/>
  <c r="BB29" i="10"/>
  <c r="Z29" i="10" s="1"/>
  <c r="BD29" i="10"/>
  <c r="AA29" i="10" s="1"/>
  <c r="Y29" i="10"/>
  <c r="AB29" i="10" s="1"/>
  <c r="Q29" i="10" s="1"/>
  <c r="O29" i="10"/>
  <c r="BF54" i="8"/>
  <c r="AA54" i="8"/>
  <c r="BD55" i="8" s="1"/>
  <c r="BE55" i="8"/>
  <c r="Z55" i="8"/>
  <c r="BB56" i="8" s="1"/>
  <c r="BF40" i="7"/>
  <c r="AA40" i="7"/>
  <c r="BD41" i="7" s="1"/>
  <c r="BB41" i="7"/>
  <c r="BE41" i="7" s="1"/>
  <c r="Z41" i="7"/>
  <c r="AF28" i="4"/>
  <c r="B28" i="4" s="1"/>
  <c r="B28" i="1" s="1"/>
  <c r="BR28" i="16" s="1"/>
  <c r="CB28" i="16" s="1"/>
  <c r="M28" i="4"/>
  <c r="BC29" i="4"/>
  <c r="A28" i="15"/>
  <c r="W32" i="4"/>
  <c r="W31" i="4"/>
  <c r="W30" i="4"/>
  <c r="Z28" i="4"/>
  <c r="BF69" i="9"/>
  <c r="AA69" i="9"/>
  <c r="BD70" i="9" s="1"/>
  <c r="A38" i="15"/>
  <c r="F34" i="1"/>
  <c r="Z71" i="9"/>
  <c r="BB72" i="9" s="1"/>
  <c r="BE71" i="9"/>
  <c r="AG35" i="4"/>
  <c r="D35" i="4"/>
  <c r="F39" i="4"/>
  <c r="AN40" i="4"/>
  <c r="AL40" i="4"/>
  <c r="AM40" i="4"/>
  <c r="AO40" i="4"/>
  <c r="AR41" i="4"/>
  <c r="C41" i="4" s="1"/>
  <c r="C41" i="1" s="1"/>
  <c r="D40" i="4"/>
  <c r="J40" i="4"/>
  <c r="D40" i="1" s="1"/>
  <c r="AG40" i="4"/>
  <c r="AS41" i="4"/>
  <c r="BE47" i="13" l="1"/>
  <c r="Z47" i="13"/>
  <c r="BB48" i="13" s="1"/>
  <c r="BF47" i="13"/>
  <c r="AA47" i="13"/>
  <c r="BD48" i="13" s="1"/>
  <c r="BF54" i="11"/>
  <c r="AA54" i="11"/>
  <c r="BD55" i="11" s="1"/>
  <c r="BE55" i="11"/>
  <c r="Z55" i="11"/>
  <c r="BB56" i="11" s="1"/>
  <c r="AA30" i="10"/>
  <c r="BD31" i="10" s="1"/>
  <c r="BF31" i="10" s="1"/>
  <c r="Z30" i="10"/>
  <c r="BB31" i="10" s="1"/>
  <c r="BE31" i="10" s="1"/>
  <c r="AA31" i="10"/>
  <c r="BD32" i="10" s="1"/>
  <c r="BF29" i="10"/>
  <c r="AN29" i="10"/>
  <c r="AG29" i="10" s="1"/>
  <c r="AL29" i="10"/>
  <c r="D29" i="10" s="1"/>
  <c r="BE29" i="10"/>
  <c r="Z56" i="8"/>
  <c r="BB57" i="8" s="1"/>
  <c r="BE56" i="8"/>
  <c r="BF55" i="8"/>
  <c r="AA55" i="8"/>
  <c r="BD56" i="8" s="1"/>
  <c r="BB42" i="7"/>
  <c r="BE42" i="7" s="1"/>
  <c r="Z42" i="7"/>
  <c r="BF41" i="7"/>
  <c r="AA41" i="7"/>
  <c r="BD42" i="7" s="1"/>
  <c r="N28" i="16"/>
  <c r="B28" i="16"/>
  <c r="C28" i="16" s="1"/>
  <c r="R28" i="4"/>
  <c r="X32" i="4"/>
  <c r="X30" i="4"/>
  <c r="X31" i="4"/>
  <c r="AA28" i="4"/>
  <c r="AA29" i="4" s="1"/>
  <c r="C28" i="15"/>
  <c r="Z29" i="4"/>
  <c r="BF70" i="9"/>
  <c r="AA70" i="9"/>
  <c r="BD71" i="9" s="1"/>
  <c r="A39" i="15"/>
  <c r="BE72" i="9"/>
  <c r="Z72" i="9"/>
  <c r="BB73" i="9" s="1"/>
  <c r="BA36" i="4"/>
  <c r="K35" i="4"/>
  <c r="K40" i="4"/>
  <c r="AM41" i="4"/>
  <c r="AN41" i="4"/>
  <c r="AO41" i="4"/>
  <c r="AL41" i="4"/>
  <c r="AR42" i="4"/>
  <c r="C42" i="4" s="1"/>
  <c r="C42" i="1" s="1"/>
  <c r="D41" i="4"/>
  <c r="R35" i="4"/>
  <c r="D35" i="15" s="1"/>
  <c r="J41" i="4"/>
  <c r="D41" i="1" s="1"/>
  <c r="AG41" i="4"/>
  <c r="AS42" i="4"/>
  <c r="BF48" i="13" l="1"/>
  <c r="AA48" i="13"/>
  <c r="BD49" i="13" s="1"/>
  <c r="BE48" i="13"/>
  <c r="Z48" i="13"/>
  <c r="BB49" i="13" s="1"/>
  <c r="BE56" i="11"/>
  <c r="Z56" i="11"/>
  <c r="BB57" i="11" s="1"/>
  <c r="BF55" i="11"/>
  <c r="AA55" i="11"/>
  <c r="BD56" i="11" s="1"/>
  <c r="Z31" i="10"/>
  <c r="BB32" i="10" s="1"/>
  <c r="BE32" i="10" s="1"/>
  <c r="AC29" i="10"/>
  <c r="K29" i="10"/>
  <c r="BA30" i="10"/>
  <c r="BF32" i="10"/>
  <c r="AA32" i="10"/>
  <c r="BD33" i="10" s="1"/>
  <c r="Z32" i="10"/>
  <c r="BB33" i="10" s="1"/>
  <c r="AA56" i="8"/>
  <c r="BD57" i="8" s="1"/>
  <c r="BF56" i="8"/>
  <c r="BE57" i="8"/>
  <c r="Z57" i="8"/>
  <c r="BB58" i="8" s="1"/>
  <c r="BF42" i="7"/>
  <c r="AA42" i="7"/>
  <c r="BD43" i="7" s="1"/>
  <c r="BB43" i="7"/>
  <c r="BE43" i="7" s="1"/>
  <c r="Z43" i="7"/>
  <c r="AA30" i="4"/>
  <c r="D28" i="15"/>
  <c r="S28" i="4"/>
  <c r="E28" i="16"/>
  <c r="CL28" i="16"/>
  <c r="D28" i="16" s="1"/>
  <c r="C29" i="15"/>
  <c r="Z30" i="4"/>
  <c r="O28" i="16"/>
  <c r="CN28" i="16" s="1"/>
  <c r="P28" i="16" s="1"/>
  <c r="BF71" i="9"/>
  <c r="AA71" i="9"/>
  <c r="BD72" i="9" s="1"/>
  <c r="BE73" i="9"/>
  <c r="Z73" i="9"/>
  <c r="BB74" i="9" s="1"/>
  <c r="AB35" i="4"/>
  <c r="O35" i="4" s="1"/>
  <c r="G35" i="1"/>
  <c r="K41" i="4"/>
  <c r="D42" i="4"/>
  <c r="AN42" i="4"/>
  <c r="AL42" i="4"/>
  <c r="AR43" i="4"/>
  <c r="AM42" i="4"/>
  <c r="AO42" i="4"/>
  <c r="V36" i="4"/>
  <c r="BC36" i="4"/>
  <c r="S35" i="4"/>
  <c r="J42" i="4"/>
  <c r="D42" i="1" s="1"/>
  <c r="AH42" i="4"/>
  <c r="AS43" i="4"/>
  <c r="Y36" i="4"/>
  <c r="Z49" i="13" l="1"/>
  <c r="BB50" i="13" s="1"/>
  <c r="BE49" i="13"/>
  <c r="BF49" i="13"/>
  <c r="AA49" i="13"/>
  <c r="BD50" i="13" s="1"/>
  <c r="Q28" i="16"/>
  <c r="BF56" i="11"/>
  <c r="AA56" i="11"/>
  <c r="BD57" i="11" s="1"/>
  <c r="BE57" i="11"/>
  <c r="Z57" i="11"/>
  <c r="BB58" i="11" s="1"/>
  <c r="BB30" i="10"/>
  <c r="BE30" i="10" s="1"/>
  <c r="AA33" i="10"/>
  <c r="BD34" i="10" s="1"/>
  <c r="BF33" i="10"/>
  <c r="Z33" i="10"/>
  <c r="BB34" i="10" s="1"/>
  <c r="BE33" i="10"/>
  <c r="AE29" i="10"/>
  <c r="B29" i="10" s="1"/>
  <c r="BE29" i="1" s="1"/>
  <c r="BW29" i="16" s="1"/>
  <c r="CG29" i="16" s="1"/>
  <c r="T29" i="16" s="1"/>
  <c r="BC30" i="10"/>
  <c r="Z58" i="8"/>
  <c r="BB59" i="8" s="1"/>
  <c r="BE58" i="8"/>
  <c r="BF57" i="8"/>
  <c r="AA57" i="8"/>
  <c r="BD58" i="8" s="1"/>
  <c r="BB44" i="7"/>
  <c r="BE44" i="7" s="1"/>
  <c r="Z44" i="7"/>
  <c r="BF43" i="7"/>
  <c r="AA43" i="7"/>
  <c r="BD44" i="7" s="1"/>
  <c r="N28" i="4"/>
  <c r="T28" i="4"/>
  <c r="BD31" i="4"/>
  <c r="BF31" i="4" s="1"/>
  <c r="AA31" i="4"/>
  <c r="C30" i="15"/>
  <c r="BB31" i="4"/>
  <c r="BE31" i="4" s="1"/>
  <c r="Z31" i="4"/>
  <c r="BF72" i="9"/>
  <c r="AA72" i="9"/>
  <c r="BD73" i="9" s="1"/>
  <c r="BE74" i="9"/>
  <c r="Z74" i="9"/>
  <c r="BB75" i="9" s="1"/>
  <c r="Q35" i="4"/>
  <c r="B35" i="4"/>
  <c r="T35" i="4"/>
  <c r="P35" i="4"/>
  <c r="H35" i="1" s="1"/>
  <c r="AN43" i="4"/>
  <c r="E43" i="4"/>
  <c r="AM43" i="4"/>
  <c r="AL43" i="4"/>
  <c r="AO43" i="4"/>
  <c r="C44" i="4"/>
  <c r="C44" i="1" s="1"/>
  <c r="F42" i="4"/>
  <c r="J43" i="4"/>
  <c r="D43" i="1" s="1"/>
  <c r="J44" i="4"/>
  <c r="D44" i="1" s="1"/>
  <c r="AH43" i="4"/>
  <c r="C43" i="4"/>
  <c r="C43" i="1" s="1"/>
  <c r="AL36" i="4"/>
  <c r="D36" i="4" s="1"/>
  <c r="AN36" i="4"/>
  <c r="AG36" i="4" s="1"/>
  <c r="BF50" i="13" l="1"/>
  <c r="AA50" i="13"/>
  <c r="BD51" i="13" s="1"/>
  <c r="BE50" i="13"/>
  <c r="Z50" i="13"/>
  <c r="BB51" i="13" s="1"/>
  <c r="BE58" i="11"/>
  <c r="Z58" i="11"/>
  <c r="BB59" i="11" s="1"/>
  <c r="BF57" i="11"/>
  <c r="AA57" i="11"/>
  <c r="BD58" i="11" s="1"/>
  <c r="BD30" i="10"/>
  <c r="BF30" i="10" s="1"/>
  <c r="U29" i="16"/>
  <c r="CO29" i="16" s="1"/>
  <c r="V29" i="16" s="1"/>
  <c r="CO30" i="16" s="1"/>
  <c r="BE34" i="10"/>
  <c r="Z34" i="10"/>
  <c r="BB35" i="10" s="1"/>
  <c r="AA34" i="10"/>
  <c r="BD35" i="10" s="1"/>
  <c r="BF34" i="10"/>
  <c r="AA58" i="8"/>
  <c r="BD59" i="8" s="1"/>
  <c r="BF58" i="8"/>
  <c r="BE59" i="8"/>
  <c r="Z59" i="8"/>
  <c r="BB60" i="8" s="1"/>
  <c r="BF44" i="7"/>
  <c r="AA44" i="7"/>
  <c r="BD45" i="7" s="1"/>
  <c r="BB45" i="7"/>
  <c r="BE45" i="7" s="1"/>
  <c r="Z45" i="7"/>
  <c r="C31" i="15"/>
  <c r="BB32" i="4"/>
  <c r="BE32" i="4" s="1"/>
  <c r="Z32" i="4"/>
  <c r="BD32" i="4"/>
  <c r="BF32" i="4" s="1"/>
  <c r="R32" i="4" s="1"/>
  <c r="D32" i="15" s="1"/>
  <c r="AA32" i="4"/>
  <c r="F28" i="1"/>
  <c r="T4" i="4"/>
  <c r="G28" i="1"/>
  <c r="AB28" i="4"/>
  <c r="O28" i="4"/>
  <c r="P28" i="4" s="1"/>
  <c r="H28" i="1" s="1"/>
  <c r="BF73" i="9"/>
  <c r="AA73" i="9"/>
  <c r="BD74" i="9" s="1"/>
  <c r="A42" i="15"/>
  <c r="B35" i="1"/>
  <c r="BR35" i="16" s="1"/>
  <c r="CB35" i="16" s="1"/>
  <c r="F35" i="1"/>
  <c r="BE75" i="9"/>
  <c r="Z75" i="9"/>
  <c r="BB76" i="9" s="1"/>
  <c r="L43" i="4"/>
  <c r="R36" i="4"/>
  <c r="D36" i="15" s="1"/>
  <c r="BA37" i="4"/>
  <c r="K36" i="4"/>
  <c r="BE51" i="13" l="1"/>
  <c r="Z51" i="13"/>
  <c r="BB52" i="13" s="1"/>
  <c r="BF51" i="13"/>
  <c r="AA51" i="13"/>
  <c r="BD52" i="13" s="1"/>
  <c r="BF58" i="11"/>
  <c r="AA58" i="11"/>
  <c r="BD59" i="11" s="1"/>
  <c r="BE59" i="11"/>
  <c r="Z59" i="11"/>
  <c r="BB60" i="11" s="1"/>
  <c r="AA35" i="10"/>
  <c r="BD36" i="10" s="1"/>
  <c r="BF35" i="10"/>
  <c r="BE35" i="10"/>
  <c r="Z35" i="10"/>
  <c r="BB36" i="10" s="1"/>
  <c r="W29" i="16"/>
  <c r="CZ29" i="16" s="1"/>
  <c r="Z60" i="8"/>
  <c r="BB61" i="8" s="1"/>
  <c r="BE60" i="8"/>
  <c r="BF59" i="8"/>
  <c r="AA59" i="8"/>
  <c r="BD60" i="8" s="1"/>
  <c r="BB46" i="7"/>
  <c r="BE46" i="7" s="1"/>
  <c r="Z46" i="7"/>
  <c r="BF45" i="7"/>
  <c r="AA45" i="7"/>
  <c r="BD46" i="7" s="1"/>
  <c r="AA33" i="4"/>
  <c r="BD33" i="4"/>
  <c r="BF33" i="4" s="1"/>
  <c r="C32" i="15"/>
  <c r="Z33" i="4"/>
  <c r="BB33" i="4"/>
  <c r="BE33" i="4" s="1"/>
  <c r="Q28" i="4"/>
  <c r="V29" i="4"/>
  <c r="BF74" i="9"/>
  <c r="AA74" i="9"/>
  <c r="BD75" i="9" s="1"/>
  <c r="G36" i="1"/>
  <c r="Z76" i="9"/>
  <c r="BB77" i="9" s="1"/>
  <c r="BE76" i="9"/>
  <c r="BC37" i="4"/>
  <c r="S36" i="4"/>
  <c r="AB36" i="4"/>
  <c r="O36" i="4" s="1"/>
  <c r="BF52" i="13" l="1"/>
  <c r="AA52" i="13"/>
  <c r="BD53" i="13" s="1"/>
  <c r="BE52" i="13"/>
  <c r="Z52" i="13"/>
  <c r="BB53" i="13" s="1"/>
  <c r="BE60" i="11"/>
  <c r="Z60" i="11"/>
  <c r="BB61" i="11" s="1"/>
  <c r="BF59" i="11"/>
  <c r="AA59" i="11"/>
  <c r="BD60" i="11" s="1"/>
  <c r="Z36" i="10"/>
  <c r="BB37" i="10" s="1"/>
  <c r="BE36" i="10"/>
  <c r="AA36" i="10"/>
  <c r="BD37" i="10" s="1"/>
  <c r="BF36" i="10"/>
  <c r="AA60" i="8"/>
  <c r="BD61" i="8" s="1"/>
  <c r="BF60" i="8"/>
  <c r="BE61" i="8"/>
  <c r="Z61" i="8"/>
  <c r="BB62" i="8" s="1"/>
  <c r="BF46" i="7"/>
  <c r="AA46" i="7"/>
  <c r="BD47" i="7" s="1"/>
  <c r="BB47" i="7"/>
  <c r="BE47" i="7" s="1"/>
  <c r="Z47" i="7"/>
  <c r="BD29" i="4"/>
  <c r="BB29" i="4"/>
  <c r="Y29" i="4"/>
  <c r="AB29" i="4" s="1"/>
  <c r="Q29" i="4" s="1"/>
  <c r="O29" i="4"/>
  <c r="P29" i="4" s="1"/>
  <c r="H29" i="1" s="1"/>
  <c r="BB34" i="4"/>
  <c r="BE34" i="4" s="1"/>
  <c r="Z34" i="4"/>
  <c r="C33" i="15"/>
  <c r="BD34" i="4"/>
  <c r="BF34" i="4" s="1"/>
  <c r="AA34" i="4"/>
  <c r="BF75" i="9"/>
  <c r="AA75" i="9"/>
  <c r="BD76" i="9" s="1"/>
  <c r="BE77" i="9"/>
  <c r="Z77" i="9"/>
  <c r="BB78" i="9" s="1"/>
  <c r="B36" i="4"/>
  <c r="T36" i="4"/>
  <c r="P36" i="4"/>
  <c r="H36" i="1" s="1"/>
  <c r="V37" i="4"/>
  <c r="Q36" i="4"/>
  <c r="BE53" i="13" l="1"/>
  <c r="Z53" i="13"/>
  <c r="BB54" i="13" s="1"/>
  <c r="BF53" i="13"/>
  <c r="AA53" i="13"/>
  <c r="BD54" i="13" s="1"/>
  <c r="BF60" i="11"/>
  <c r="AA60" i="11"/>
  <c r="BD61" i="11" s="1"/>
  <c r="BE61" i="11"/>
  <c r="Z61" i="11"/>
  <c r="BB62" i="11" s="1"/>
  <c r="AA37" i="10"/>
  <c r="BD38" i="10" s="1"/>
  <c r="BF37" i="10"/>
  <c r="BE37" i="10"/>
  <c r="Z37" i="10"/>
  <c r="BB38" i="10" s="1"/>
  <c r="Z62" i="8"/>
  <c r="BB63" i="8" s="1"/>
  <c r="BE62" i="8"/>
  <c r="BF61" i="8"/>
  <c r="AA61" i="8"/>
  <c r="BD62" i="8" s="1"/>
  <c r="BB48" i="7"/>
  <c r="BE48" i="7" s="1"/>
  <c r="Z48" i="7"/>
  <c r="BF47" i="7"/>
  <c r="AA47" i="7"/>
  <c r="BD48" i="7" s="1"/>
  <c r="Z35" i="4"/>
  <c r="C34" i="15"/>
  <c r="BB35" i="4"/>
  <c r="BE35" i="4" s="1"/>
  <c r="AL29" i="4"/>
  <c r="D29" i="4" s="1"/>
  <c r="BE29" i="4"/>
  <c r="AA35" i="4"/>
  <c r="BD35" i="4"/>
  <c r="BF35" i="4" s="1"/>
  <c r="AN29" i="4"/>
  <c r="AG29" i="4" s="1"/>
  <c r="BF29" i="4"/>
  <c r="BF76" i="9"/>
  <c r="AA76" i="9"/>
  <c r="BD77" i="9" s="1"/>
  <c r="B36" i="1"/>
  <c r="BR36" i="16" s="1"/>
  <c r="CB36" i="16" s="1"/>
  <c r="F36" i="1"/>
  <c r="E36" i="15"/>
  <c r="Z78" i="9"/>
  <c r="BB79" i="9" s="1"/>
  <c r="BE78" i="9"/>
  <c r="Y37" i="4"/>
  <c r="BF54" i="13" l="1"/>
  <c r="AA54" i="13"/>
  <c r="BD55" i="13" s="1"/>
  <c r="BE54" i="13"/>
  <c r="Z54" i="13"/>
  <c r="BB55" i="13" s="1"/>
  <c r="BE62" i="11"/>
  <c r="Z62" i="11"/>
  <c r="BB63" i="11" s="1"/>
  <c r="AA61" i="11"/>
  <c r="BD62" i="11" s="1"/>
  <c r="BF61" i="11"/>
  <c r="Z38" i="10"/>
  <c r="BB39" i="10" s="1"/>
  <c r="BE38" i="10"/>
  <c r="AA38" i="10"/>
  <c r="BD39" i="10" s="1"/>
  <c r="BF38" i="10"/>
  <c r="AA62" i="8"/>
  <c r="BD63" i="8" s="1"/>
  <c r="BF62" i="8"/>
  <c r="BE63" i="8"/>
  <c r="Z63" i="8"/>
  <c r="BB64" i="8" s="1"/>
  <c r="BF48" i="7"/>
  <c r="AA48" i="7"/>
  <c r="BD49" i="7" s="1"/>
  <c r="BB49" i="7"/>
  <c r="BE49" i="7" s="1"/>
  <c r="Z49" i="7"/>
  <c r="AA36" i="4"/>
  <c r="BD36" i="4"/>
  <c r="BF36" i="4" s="1"/>
  <c r="AC29" i="4"/>
  <c r="K29" i="4"/>
  <c r="BA30" i="4"/>
  <c r="BB30" i="4" s="1"/>
  <c r="BE30" i="4" s="1"/>
  <c r="Z36" i="4"/>
  <c r="C35" i="15"/>
  <c r="BB36" i="4"/>
  <c r="BE36" i="4" s="1"/>
  <c r="BF77" i="9"/>
  <c r="AA77" i="9"/>
  <c r="BD78" i="9" s="1"/>
  <c r="Z79" i="9"/>
  <c r="BB80" i="9" s="1"/>
  <c r="BE79" i="9"/>
  <c r="AG37" i="4"/>
  <c r="K37" i="4" s="1"/>
  <c r="E37" i="4"/>
  <c r="BE55" i="13" l="1"/>
  <c r="Z55" i="13"/>
  <c r="BB56" i="13" s="1"/>
  <c r="BF55" i="13"/>
  <c r="AA55" i="13"/>
  <c r="BD56" i="13" s="1"/>
  <c r="BF62" i="11"/>
  <c r="AA62" i="11"/>
  <c r="BD63" i="11" s="1"/>
  <c r="BE63" i="11"/>
  <c r="Z63" i="11"/>
  <c r="BB64" i="11" s="1"/>
  <c r="AA39" i="10"/>
  <c r="BD40" i="10" s="1"/>
  <c r="BF39" i="10"/>
  <c r="Z39" i="10"/>
  <c r="BB40" i="10" s="1"/>
  <c r="BE39" i="10"/>
  <c r="Z64" i="8"/>
  <c r="BB65" i="8" s="1"/>
  <c r="BE64" i="8"/>
  <c r="BF63" i="8"/>
  <c r="AA63" i="8"/>
  <c r="BD64" i="8" s="1"/>
  <c r="BB50" i="7"/>
  <c r="BE50" i="7" s="1"/>
  <c r="Z50" i="7"/>
  <c r="BF49" i="7"/>
  <c r="AA49" i="7"/>
  <c r="BD50" i="7" s="1"/>
  <c r="Z37" i="4"/>
  <c r="C36" i="15"/>
  <c r="BB37" i="4"/>
  <c r="BE37" i="4" s="1"/>
  <c r="BC30" i="4"/>
  <c r="BD30" i="4" s="1"/>
  <c r="BF30" i="4" s="1"/>
  <c r="AE29" i="4"/>
  <c r="B29" i="4" s="1"/>
  <c r="B29" i="1" s="1"/>
  <c r="BR29" i="16" s="1"/>
  <c r="CB29" i="16" s="1"/>
  <c r="AA37" i="4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BD37" i="4"/>
  <c r="BF37" i="4" s="1"/>
  <c r="BF78" i="9"/>
  <c r="AA78" i="9"/>
  <c r="BD79" i="9" s="1"/>
  <c r="BE80" i="9"/>
  <c r="Z80" i="9"/>
  <c r="BB81" i="9" s="1"/>
  <c r="F37" i="4"/>
  <c r="L37" i="4"/>
  <c r="BF56" i="13" l="1"/>
  <c r="AA56" i="13"/>
  <c r="BD57" i="13" s="1"/>
  <c r="BE56" i="13"/>
  <c r="Z56" i="13"/>
  <c r="BB57" i="13" s="1"/>
  <c r="BE64" i="11"/>
  <c r="Z64" i="11"/>
  <c r="BB65" i="11" s="1"/>
  <c r="AA63" i="11"/>
  <c r="BD64" i="11" s="1"/>
  <c r="BF63" i="11"/>
  <c r="BE40" i="10"/>
  <c r="Z40" i="10"/>
  <c r="BB41" i="10" s="1"/>
  <c r="BF40" i="10"/>
  <c r="AA40" i="10"/>
  <c r="BD41" i="10" s="1"/>
  <c r="AA64" i="8"/>
  <c r="BD65" i="8" s="1"/>
  <c r="BF64" i="8"/>
  <c r="BE65" i="8"/>
  <c r="Z65" i="8"/>
  <c r="BB66" i="8" s="1"/>
  <c r="BF50" i="7"/>
  <c r="AA50" i="7"/>
  <c r="BD51" i="7" s="1"/>
  <c r="BB51" i="7"/>
  <c r="BE51" i="7" s="1"/>
  <c r="Z51" i="7"/>
  <c r="B29" i="16"/>
  <c r="N29" i="16"/>
  <c r="Z38" i="4"/>
  <c r="C37" i="15"/>
  <c r="BF79" i="9"/>
  <c r="AA79" i="9"/>
  <c r="BD80" i="9" s="1"/>
  <c r="A37" i="15"/>
  <c r="W41" i="4"/>
  <c r="W40" i="4"/>
  <c r="W39" i="4"/>
  <c r="Z81" i="9"/>
  <c r="BB82" i="9" s="1"/>
  <c r="BE81" i="9"/>
  <c r="B37" i="4"/>
  <c r="AA60" i="4"/>
  <c r="M37" i="4"/>
  <c r="BA38" i="4"/>
  <c r="BE57" i="13" l="1"/>
  <c r="Z57" i="13"/>
  <c r="BB58" i="13" s="1"/>
  <c r="BF57" i="13"/>
  <c r="AA57" i="13"/>
  <c r="BD58" i="13" s="1"/>
  <c r="BF64" i="11"/>
  <c r="AA64" i="11"/>
  <c r="BD65" i="11" s="1"/>
  <c r="Z65" i="11"/>
  <c r="BB66" i="11" s="1"/>
  <c r="BE65" i="11"/>
  <c r="AA41" i="10"/>
  <c r="BD42" i="10" s="1"/>
  <c r="BF41" i="10"/>
  <c r="BE41" i="10"/>
  <c r="Z41" i="10"/>
  <c r="BB42" i="10" s="1"/>
  <c r="Z66" i="8"/>
  <c r="BB67" i="8" s="1"/>
  <c r="BE66" i="8"/>
  <c r="BF65" i="8"/>
  <c r="AA65" i="8"/>
  <c r="BD66" i="8" s="1"/>
  <c r="BB52" i="7"/>
  <c r="BE52" i="7" s="1"/>
  <c r="Z52" i="7"/>
  <c r="BF51" i="7"/>
  <c r="AA51" i="7"/>
  <c r="BD52" i="7" s="1"/>
  <c r="Z39" i="4"/>
  <c r="C38" i="15"/>
  <c r="O29" i="16"/>
  <c r="CN29" i="16" s="1"/>
  <c r="P29" i="16" s="1"/>
  <c r="CN30" i="16" s="1"/>
  <c r="C29" i="16"/>
  <c r="CL29" i="16" s="1"/>
  <c r="D29" i="16" s="1"/>
  <c r="CL30" i="16" s="1"/>
  <c r="BF80" i="9"/>
  <c r="AA80" i="9"/>
  <c r="BD81" i="9" s="1"/>
  <c r="X39" i="4"/>
  <c r="B37" i="1"/>
  <c r="BR37" i="16" s="1"/>
  <c r="CB37" i="16" s="1"/>
  <c r="BE82" i="9"/>
  <c r="Z82" i="9"/>
  <c r="BB83" i="9" s="1"/>
  <c r="AA61" i="4"/>
  <c r="R37" i="4"/>
  <c r="D37" i="15" s="1"/>
  <c r="BC38" i="4"/>
  <c r="AA58" i="13" l="1"/>
  <c r="BD59" i="13" s="1"/>
  <c r="BF58" i="13"/>
  <c r="BE58" i="13"/>
  <c r="Z58" i="13"/>
  <c r="BB59" i="13" s="1"/>
  <c r="BE66" i="11"/>
  <c r="Z66" i="11"/>
  <c r="BB67" i="11" s="1"/>
  <c r="AA65" i="11"/>
  <c r="BD66" i="11" s="1"/>
  <c r="BF65" i="11"/>
  <c r="BE42" i="10"/>
  <c r="Z42" i="10"/>
  <c r="BB43" i="10" s="1"/>
  <c r="BF42" i="10"/>
  <c r="AA42" i="10"/>
  <c r="BD43" i="10" s="1"/>
  <c r="AA66" i="8"/>
  <c r="BD67" i="8" s="1"/>
  <c r="BF66" i="8"/>
  <c r="BE67" i="8"/>
  <c r="Z67" i="8"/>
  <c r="BB68" i="8" s="1"/>
  <c r="BF52" i="7"/>
  <c r="AA52" i="7"/>
  <c r="BD53" i="7" s="1"/>
  <c r="BB53" i="7"/>
  <c r="BE53" i="7" s="1"/>
  <c r="Z53" i="7"/>
  <c r="E29" i="16"/>
  <c r="CW29" i="16" s="1"/>
  <c r="Q29" i="16"/>
  <c r="CY29" i="16" s="1"/>
  <c r="Z40" i="4"/>
  <c r="C39" i="15"/>
  <c r="BF81" i="9"/>
  <c r="AA81" i="9"/>
  <c r="BD82" i="9" s="1"/>
  <c r="G37" i="1"/>
  <c r="Z83" i="9"/>
  <c r="BB84" i="9" s="1"/>
  <c r="BE83" i="9"/>
  <c r="AA62" i="4"/>
  <c r="AB37" i="4"/>
  <c r="O37" i="4" s="1"/>
  <c r="P37" i="4" s="1"/>
  <c r="H37" i="1" s="1"/>
  <c r="S37" i="4"/>
  <c r="BE59" i="13" l="1"/>
  <c r="Z59" i="13"/>
  <c r="BB60" i="13" s="1"/>
  <c r="BF59" i="13"/>
  <c r="AA59" i="13"/>
  <c r="BD60" i="13" s="1"/>
  <c r="BF66" i="11"/>
  <c r="AA66" i="11"/>
  <c r="BD67" i="11" s="1"/>
  <c r="Z67" i="11"/>
  <c r="BB68" i="11" s="1"/>
  <c r="BE67" i="11"/>
  <c r="AA43" i="10"/>
  <c r="BD44" i="10" s="1"/>
  <c r="BF43" i="10"/>
  <c r="Z43" i="10"/>
  <c r="BB44" i="10" s="1"/>
  <c r="BE43" i="10"/>
  <c r="Z68" i="8"/>
  <c r="BB69" i="8" s="1"/>
  <c r="BE68" i="8"/>
  <c r="BF67" i="8"/>
  <c r="AA67" i="8"/>
  <c r="BD68" i="8" s="1"/>
  <c r="BB54" i="7"/>
  <c r="BE54" i="7" s="1"/>
  <c r="Z54" i="7"/>
  <c r="BF53" i="7"/>
  <c r="AA53" i="7"/>
  <c r="BD54" i="7" s="1"/>
  <c r="Z41" i="4"/>
  <c r="C40" i="15"/>
  <c r="BF82" i="9"/>
  <c r="AA82" i="9"/>
  <c r="BD83" i="9" s="1"/>
  <c r="BE84" i="9"/>
  <c r="Z84" i="9"/>
  <c r="BB85" i="9" s="1"/>
  <c r="T37" i="4"/>
  <c r="AA63" i="4"/>
  <c r="Q37" i="4"/>
  <c r="V38" i="4"/>
  <c r="BD38" i="4" s="1"/>
  <c r="BF60" i="13" l="1"/>
  <c r="AA60" i="13"/>
  <c r="BD61" i="13" s="1"/>
  <c r="BE60" i="13"/>
  <c r="Z60" i="13"/>
  <c r="BB61" i="13" s="1"/>
  <c r="BE68" i="11"/>
  <c r="Z68" i="11"/>
  <c r="BB69" i="11" s="1"/>
  <c r="AA67" i="11"/>
  <c r="BD68" i="11" s="1"/>
  <c r="BF67" i="11"/>
  <c r="Z44" i="10"/>
  <c r="BB45" i="10" s="1"/>
  <c r="BE44" i="10"/>
  <c r="BF44" i="10"/>
  <c r="AA44" i="10"/>
  <c r="BD45" i="10" s="1"/>
  <c r="AA68" i="8"/>
  <c r="BD69" i="8" s="1"/>
  <c r="BF68" i="8"/>
  <c r="BE69" i="8"/>
  <c r="Z69" i="8"/>
  <c r="BB70" i="8" s="1"/>
  <c r="BF54" i="7"/>
  <c r="AA54" i="7"/>
  <c r="BD55" i="7" s="1"/>
  <c r="BB55" i="7"/>
  <c r="BE55" i="7" s="1"/>
  <c r="Z55" i="7"/>
  <c r="Z42" i="4"/>
  <c r="C41" i="15"/>
  <c r="BB38" i="4"/>
  <c r="BF83" i="9"/>
  <c r="AA83" i="9"/>
  <c r="BD84" i="9" s="1"/>
  <c r="F37" i="1"/>
  <c r="E37" i="15"/>
  <c r="Z85" i="9"/>
  <c r="BB86" i="9" s="1"/>
  <c r="BE85" i="9"/>
  <c r="AA64" i="4"/>
  <c r="Y38" i="4"/>
  <c r="BE61" i="13" l="1"/>
  <c r="Z61" i="13"/>
  <c r="BB62" i="13" s="1"/>
  <c r="BF61" i="13"/>
  <c r="AA61" i="13"/>
  <c r="BD62" i="13" s="1"/>
  <c r="BF68" i="11"/>
  <c r="AA68" i="11"/>
  <c r="BD69" i="11" s="1"/>
  <c r="Z69" i="11"/>
  <c r="BB70" i="11" s="1"/>
  <c r="BE69" i="11"/>
  <c r="BF45" i="10"/>
  <c r="AA45" i="10"/>
  <c r="BD46" i="10" s="1"/>
  <c r="BE45" i="10"/>
  <c r="Z45" i="10"/>
  <c r="BB46" i="10" s="1"/>
  <c r="Z70" i="8"/>
  <c r="BB71" i="8" s="1"/>
  <c r="BE70" i="8"/>
  <c r="BF69" i="8"/>
  <c r="AA69" i="8"/>
  <c r="BD70" i="8" s="1"/>
  <c r="BB56" i="7"/>
  <c r="BE56" i="7" s="1"/>
  <c r="Z56" i="7"/>
  <c r="BF55" i="7"/>
  <c r="AA55" i="7"/>
  <c r="BD56" i="7" s="1"/>
  <c r="C42" i="15"/>
  <c r="Z43" i="4"/>
  <c r="BF84" i="9"/>
  <c r="AA84" i="9"/>
  <c r="BD85" i="9" s="1"/>
  <c r="BE86" i="9"/>
  <c r="Z86" i="9"/>
  <c r="BB87" i="9" s="1"/>
  <c r="AA65" i="4"/>
  <c r="BF38" i="4"/>
  <c r="AG38" i="4"/>
  <c r="K38" i="4" s="1"/>
  <c r="BE38" i="4"/>
  <c r="E38" i="4"/>
  <c r="BF62" i="13" l="1"/>
  <c r="AA62" i="13"/>
  <c r="BD63" i="13" s="1"/>
  <c r="BE62" i="13"/>
  <c r="Z62" i="13"/>
  <c r="BB63" i="13" s="1"/>
  <c r="BE70" i="11"/>
  <c r="Z70" i="11"/>
  <c r="BB71" i="11" s="1"/>
  <c r="BF69" i="11"/>
  <c r="AA69" i="11"/>
  <c r="BD70" i="11" s="1"/>
  <c r="BE46" i="10"/>
  <c r="Z46" i="10"/>
  <c r="BB47" i="10" s="1"/>
  <c r="BF46" i="10"/>
  <c r="AA46" i="10"/>
  <c r="BD47" i="10" s="1"/>
  <c r="BF70" i="8"/>
  <c r="AA70" i="8"/>
  <c r="BD71" i="8" s="1"/>
  <c r="Z71" i="8"/>
  <c r="BB72" i="8" s="1"/>
  <c r="BE71" i="8"/>
  <c r="BF56" i="7"/>
  <c r="AA56" i="7"/>
  <c r="BD57" i="7" s="1"/>
  <c r="BB57" i="7"/>
  <c r="BE57" i="7" s="1"/>
  <c r="Z57" i="7"/>
  <c r="C43" i="15"/>
  <c r="Z44" i="4"/>
  <c r="BF85" i="9"/>
  <c r="AA85" i="9"/>
  <c r="BD86" i="9" s="1"/>
  <c r="BE87" i="9"/>
  <c r="Z87" i="9"/>
  <c r="BB88" i="9" s="1"/>
  <c r="AA66" i="4"/>
  <c r="BA39" i="4"/>
  <c r="L38" i="4"/>
  <c r="M38" i="4"/>
  <c r="BE63" i="13" l="1"/>
  <c r="Z63" i="13"/>
  <c r="BB64" i="13" s="1"/>
  <c r="BF63" i="13"/>
  <c r="AA63" i="13"/>
  <c r="BD64" i="13" s="1"/>
  <c r="BF70" i="11"/>
  <c r="AA70" i="11"/>
  <c r="BD71" i="11" s="1"/>
  <c r="Z71" i="11"/>
  <c r="BB72" i="11" s="1"/>
  <c r="BE71" i="11"/>
  <c r="BF47" i="10"/>
  <c r="AA47" i="10"/>
  <c r="BD48" i="10" s="1"/>
  <c r="BE47" i="10"/>
  <c r="Z47" i="10"/>
  <c r="BB48" i="10" s="1"/>
  <c r="Z72" i="8"/>
  <c r="BB73" i="8" s="1"/>
  <c r="BE72" i="8"/>
  <c r="BF71" i="8"/>
  <c r="AA71" i="8"/>
  <c r="BD72" i="8" s="1"/>
  <c r="BB58" i="7"/>
  <c r="BE58" i="7" s="1"/>
  <c r="Z58" i="7"/>
  <c r="BF57" i="7"/>
  <c r="AA57" i="7"/>
  <c r="BD58" i="7" s="1"/>
  <c r="Z45" i="4"/>
  <c r="C44" i="15"/>
  <c r="BF86" i="9"/>
  <c r="AA86" i="9"/>
  <c r="BD87" i="9" s="1"/>
  <c r="X40" i="4"/>
  <c r="BE88" i="9"/>
  <c r="Z88" i="9"/>
  <c r="BB89" i="9" s="1"/>
  <c r="AA67" i="4"/>
  <c r="R38" i="4"/>
  <c r="D38" i="15" s="1"/>
  <c r="BC39" i="4"/>
  <c r="B38" i="4"/>
  <c r="BF64" i="13" l="1"/>
  <c r="AA64" i="13"/>
  <c r="BD65" i="13" s="1"/>
  <c r="BE64" i="13"/>
  <c r="Z64" i="13"/>
  <c r="BB65" i="13" s="1"/>
  <c r="BE72" i="11"/>
  <c r="Z72" i="11"/>
  <c r="BB73" i="11" s="1"/>
  <c r="AA71" i="11"/>
  <c r="BD72" i="11" s="1"/>
  <c r="BF71" i="11"/>
  <c r="BE48" i="10"/>
  <c r="Z48" i="10"/>
  <c r="BB49" i="10" s="1"/>
  <c r="BF48" i="10"/>
  <c r="AA48" i="10"/>
  <c r="BD49" i="10" s="1"/>
  <c r="BF72" i="8"/>
  <c r="AA72" i="8"/>
  <c r="BD73" i="8" s="1"/>
  <c r="BE73" i="8"/>
  <c r="Z73" i="8"/>
  <c r="BB74" i="8" s="1"/>
  <c r="BF58" i="7"/>
  <c r="AA58" i="7"/>
  <c r="BD59" i="7" s="1"/>
  <c r="BB59" i="7"/>
  <c r="BE59" i="7" s="1"/>
  <c r="Z59" i="7"/>
  <c r="C45" i="15"/>
  <c r="Z46" i="4"/>
  <c r="BF87" i="9"/>
  <c r="AA87" i="9"/>
  <c r="BD88" i="9" s="1"/>
  <c r="G38" i="1"/>
  <c r="B38" i="1"/>
  <c r="BR38" i="16" s="1"/>
  <c r="CB38" i="16" s="1"/>
  <c r="BE89" i="9"/>
  <c r="Z89" i="9"/>
  <c r="BB90" i="9" s="1"/>
  <c r="AA68" i="4"/>
  <c r="S38" i="4"/>
  <c r="AB38" i="4"/>
  <c r="O38" i="4" s="1"/>
  <c r="P38" i="4" s="1"/>
  <c r="H38" i="1" s="1"/>
  <c r="BE65" i="13" l="1"/>
  <c r="Z65" i="13"/>
  <c r="BB66" i="13" s="1"/>
  <c r="BF65" i="13"/>
  <c r="AA65" i="13"/>
  <c r="BD66" i="13" s="1"/>
  <c r="BF72" i="11"/>
  <c r="AA72" i="11"/>
  <c r="BD73" i="11" s="1"/>
  <c r="Z73" i="11"/>
  <c r="BB74" i="11" s="1"/>
  <c r="BE73" i="11"/>
  <c r="BF49" i="10"/>
  <c r="AA49" i="10"/>
  <c r="BD50" i="10" s="1"/>
  <c r="BE49" i="10"/>
  <c r="Z49" i="10"/>
  <c r="BB50" i="10" s="1"/>
  <c r="Z74" i="8"/>
  <c r="BB75" i="8" s="1"/>
  <c r="BE74" i="8"/>
  <c r="BF73" i="8"/>
  <c r="AA73" i="8"/>
  <c r="BD74" i="8" s="1"/>
  <c r="BB60" i="7"/>
  <c r="BE60" i="7" s="1"/>
  <c r="Z60" i="7"/>
  <c r="BF59" i="7"/>
  <c r="AA59" i="7"/>
  <c r="BD60" i="7" s="1"/>
  <c r="C46" i="15"/>
  <c r="Z47" i="4"/>
  <c r="BF88" i="9"/>
  <c r="AA88" i="9"/>
  <c r="BD89" i="9" s="1"/>
  <c r="BE90" i="9"/>
  <c r="Z90" i="9"/>
  <c r="BB91" i="9" s="1"/>
  <c r="T38" i="4"/>
  <c r="AA69" i="4"/>
  <c r="V39" i="4"/>
  <c r="BD39" i="4" s="1"/>
  <c r="Q38" i="4"/>
  <c r="BF66" i="13" l="1"/>
  <c r="AA66" i="13"/>
  <c r="BD67" i="13" s="1"/>
  <c r="BE66" i="13"/>
  <c r="Z66" i="13"/>
  <c r="BB67" i="13" s="1"/>
  <c r="BE74" i="11"/>
  <c r="Z74" i="11"/>
  <c r="BB75" i="11" s="1"/>
  <c r="AA73" i="11"/>
  <c r="BD74" i="11" s="1"/>
  <c r="BF73" i="11"/>
  <c r="Z50" i="10"/>
  <c r="BB51" i="10" s="1"/>
  <c r="BE50" i="10"/>
  <c r="BF50" i="10"/>
  <c r="AA50" i="10"/>
  <c r="BD51" i="10" s="1"/>
  <c r="AA74" i="8"/>
  <c r="BD75" i="8" s="1"/>
  <c r="BF74" i="8"/>
  <c r="Z75" i="8"/>
  <c r="BB76" i="8" s="1"/>
  <c r="BE75" i="8"/>
  <c r="BF60" i="7"/>
  <c r="AA60" i="7"/>
  <c r="BD61" i="7" s="1"/>
  <c r="BB61" i="7"/>
  <c r="BE61" i="7" s="1"/>
  <c r="Z61" i="7"/>
  <c r="Z48" i="4"/>
  <c r="C47" i="15"/>
  <c r="BB39" i="4"/>
  <c r="BF89" i="9"/>
  <c r="AA89" i="9"/>
  <c r="BD90" i="9" s="1"/>
  <c r="F38" i="1"/>
  <c r="E38" i="15"/>
  <c r="BE91" i="9"/>
  <c r="Z91" i="9"/>
  <c r="BB92" i="9" s="1"/>
  <c r="AA70" i="4"/>
  <c r="Y39" i="4"/>
  <c r="BE67" i="13" l="1"/>
  <c r="Z67" i="13"/>
  <c r="BB68" i="13" s="1"/>
  <c r="BF67" i="13"/>
  <c r="AA67" i="13"/>
  <c r="BD68" i="13" s="1"/>
  <c r="BF74" i="11"/>
  <c r="AA74" i="11"/>
  <c r="BD75" i="11" s="1"/>
  <c r="Z75" i="11"/>
  <c r="BB76" i="11" s="1"/>
  <c r="BE75" i="11"/>
  <c r="AA51" i="10"/>
  <c r="BD52" i="10" s="1"/>
  <c r="BF51" i="10"/>
  <c r="Z51" i="10"/>
  <c r="BB52" i="10" s="1"/>
  <c r="BE51" i="10"/>
  <c r="Z76" i="8"/>
  <c r="BB77" i="8" s="1"/>
  <c r="BE76" i="8"/>
  <c r="BF75" i="8"/>
  <c r="AA75" i="8"/>
  <c r="BD76" i="8" s="1"/>
  <c r="BB62" i="7"/>
  <c r="BE62" i="7" s="1"/>
  <c r="Z62" i="7"/>
  <c r="BF61" i="7"/>
  <c r="AA61" i="7"/>
  <c r="BD62" i="7" s="1"/>
  <c r="C48" i="15"/>
  <c r="Z49" i="4"/>
  <c r="BF90" i="9"/>
  <c r="AA90" i="9"/>
  <c r="BD91" i="9" s="1"/>
  <c r="Z92" i="9"/>
  <c r="BB93" i="9" s="1"/>
  <c r="BE92" i="9"/>
  <c r="AA71" i="4"/>
  <c r="BF39" i="4"/>
  <c r="AG39" i="4"/>
  <c r="K39" i="4" s="1"/>
  <c r="BE39" i="4"/>
  <c r="E39" i="4"/>
  <c r="BF68" i="13" l="1"/>
  <c r="AA68" i="13"/>
  <c r="BD69" i="13" s="1"/>
  <c r="BE68" i="13"/>
  <c r="Z68" i="13"/>
  <c r="BB69" i="13" s="1"/>
  <c r="BE76" i="11"/>
  <c r="Z76" i="11"/>
  <c r="BB77" i="11" s="1"/>
  <c r="AA75" i="11"/>
  <c r="BD76" i="11" s="1"/>
  <c r="BF75" i="11"/>
  <c r="Z52" i="10"/>
  <c r="BB53" i="10" s="1"/>
  <c r="BE52" i="10"/>
  <c r="BF52" i="10"/>
  <c r="AA52" i="10"/>
  <c r="BD53" i="10" s="1"/>
  <c r="BF76" i="8"/>
  <c r="AA76" i="8"/>
  <c r="BD77" i="8" s="1"/>
  <c r="BE77" i="8"/>
  <c r="Z77" i="8"/>
  <c r="BB78" i="8" s="1"/>
  <c r="BF62" i="7"/>
  <c r="AA62" i="7"/>
  <c r="BD63" i="7" s="1"/>
  <c r="BB63" i="7"/>
  <c r="BE63" i="7" s="1"/>
  <c r="Z63" i="7"/>
  <c r="Z50" i="4"/>
  <c r="C49" i="15"/>
  <c r="BF91" i="9"/>
  <c r="AA91" i="9"/>
  <c r="BD92" i="9" s="1"/>
  <c r="Z93" i="9"/>
  <c r="BB94" i="9" s="1"/>
  <c r="BE93" i="9"/>
  <c r="AA72" i="4"/>
  <c r="BA40" i="4"/>
  <c r="L39" i="4"/>
  <c r="M39" i="4"/>
  <c r="Z69" i="13" l="1"/>
  <c r="BB70" i="13" s="1"/>
  <c r="BE69" i="13"/>
  <c r="BF69" i="13"/>
  <c r="AA69" i="13"/>
  <c r="BD70" i="13" s="1"/>
  <c r="BF76" i="11"/>
  <c r="AA76" i="11"/>
  <c r="BD77" i="11" s="1"/>
  <c r="Z77" i="11"/>
  <c r="BB78" i="11" s="1"/>
  <c r="BE77" i="11"/>
  <c r="AA53" i="10"/>
  <c r="BD54" i="10" s="1"/>
  <c r="BF53" i="10"/>
  <c r="Z53" i="10"/>
  <c r="BB54" i="10" s="1"/>
  <c r="BE53" i="10"/>
  <c r="Z78" i="8"/>
  <c r="BB79" i="8" s="1"/>
  <c r="BE78" i="8"/>
  <c r="BF77" i="8"/>
  <c r="AA77" i="8"/>
  <c r="BD78" i="8" s="1"/>
  <c r="BB64" i="7"/>
  <c r="BE64" i="7" s="1"/>
  <c r="Z64" i="7"/>
  <c r="BF63" i="7"/>
  <c r="AA63" i="7"/>
  <c r="BD64" i="7" s="1"/>
  <c r="Z51" i="4"/>
  <c r="C50" i="15"/>
  <c r="BF92" i="9"/>
  <c r="AA92" i="9"/>
  <c r="BD93" i="9" s="1"/>
  <c r="X41" i="4"/>
  <c r="Z94" i="9"/>
  <c r="BB95" i="9" s="1"/>
  <c r="BE94" i="9"/>
  <c r="AA73" i="4"/>
  <c r="BC40" i="4"/>
  <c r="B39" i="4"/>
  <c r="R39" i="4"/>
  <c r="D39" i="15" s="1"/>
  <c r="BF70" i="13" l="1"/>
  <c r="AA70" i="13"/>
  <c r="BD71" i="13" s="1"/>
  <c r="BE70" i="13"/>
  <c r="Z70" i="13"/>
  <c r="BB71" i="13" s="1"/>
  <c r="BE78" i="11"/>
  <c r="Z78" i="11"/>
  <c r="BB79" i="11" s="1"/>
  <c r="AA77" i="11"/>
  <c r="BD78" i="11" s="1"/>
  <c r="BF77" i="11"/>
  <c r="Z54" i="10"/>
  <c r="BB55" i="10" s="1"/>
  <c r="BE54" i="10"/>
  <c r="BF54" i="10"/>
  <c r="AA54" i="10"/>
  <c r="BD55" i="10" s="1"/>
  <c r="AA78" i="8"/>
  <c r="BD79" i="8" s="1"/>
  <c r="BF78" i="8"/>
  <c r="BE79" i="8"/>
  <c r="Z79" i="8"/>
  <c r="BB80" i="8" s="1"/>
  <c r="BF64" i="7"/>
  <c r="AA64" i="7"/>
  <c r="BD65" i="7" s="1"/>
  <c r="BB65" i="7"/>
  <c r="BE65" i="7" s="1"/>
  <c r="Z65" i="7"/>
  <c r="C51" i="15"/>
  <c r="Z52" i="4"/>
  <c r="BF93" i="9"/>
  <c r="AA93" i="9"/>
  <c r="BD94" i="9" s="1"/>
  <c r="B39" i="1"/>
  <c r="BR39" i="16" s="1"/>
  <c r="CB39" i="16" s="1"/>
  <c r="G39" i="1"/>
  <c r="Z95" i="9"/>
  <c r="BB96" i="9" s="1"/>
  <c r="BE95" i="9"/>
  <c r="AA74" i="4"/>
  <c r="S39" i="4"/>
  <c r="AB39" i="4"/>
  <c r="O39" i="4" s="1"/>
  <c r="P39" i="4" s="1"/>
  <c r="H39" i="1" s="1"/>
  <c r="BE71" i="13" l="1"/>
  <c r="Z71" i="13"/>
  <c r="BB72" i="13" s="1"/>
  <c r="BF71" i="13"/>
  <c r="AA71" i="13"/>
  <c r="BD72" i="13" s="1"/>
  <c r="BF78" i="11"/>
  <c r="AA78" i="11"/>
  <c r="BD79" i="11" s="1"/>
  <c r="Z79" i="11"/>
  <c r="BB80" i="11" s="1"/>
  <c r="BE79" i="11"/>
  <c r="BF55" i="10"/>
  <c r="AA55" i="10"/>
  <c r="BD56" i="10" s="1"/>
  <c r="Z55" i="10"/>
  <c r="BB56" i="10" s="1"/>
  <c r="BE55" i="10"/>
  <c r="Z80" i="8"/>
  <c r="BB81" i="8" s="1"/>
  <c r="BE80" i="8"/>
  <c r="AA79" i="8"/>
  <c r="BD80" i="8" s="1"/>
  <c r="BF79" i="8"/>
  <c r="BB66" i="7"/>
  <c r="BE66" i="7" s="1"/>
  <c r="Z66" i="7"/>
  <c r="BF65" i="7"/>
  <c r="AA65" i="7"/>
  <c r="BD66" i="7" s="1"/>
  <c r="Z53" i="4"/>
  <c r="C52" i="15"/>
  <c r="BF94" i="9"/>
  <c r="AA94" i="9"/>
  <c r="BD95" i="9" s="1"/>
  <c r="Z96" i="9"/>
  <c r="BB97" i="9" s="1"/>
  <c r="BE96" i="9"/>
  <c r="T39" i="4"/>
  <c r="AA75" i="4"/>
  <c r="Q39" i="4"/>
  <c r="V40" i="4"/>
  <c r="BD40" i="4" s="1"/>
  <c r="BF72" i="13" l="1"/>
  <c r="AA72" i="13"/>
  <c r="BD73" i="13" s="1"/>
  <c r="BE72" i="13"/>
  <c r="Z72" i="13"/>
  <c r="BB73" i="13" s="1"/>
  <c r="BE80" i="11"/>
  <c r="Z80" i="11"/>
  <c r="BB81" i="11" s="1"/>
  <c r="AA79" i="11"/>
  <c r="BD80" i="11" s="1"/>
  <c r="BF79" i="11"/>
  <c r="Z56" i="10"/>
  <c r="BB57" i="10" s="1"/>
  <c r="BE56" i="10"/>
  <c r="BF56" i="10"/>
  <c r="AA56" i="10"/>
  <c r="BD57" i="10" s="1"/>
  <c r="BF80" i="8"/>
  <c r="AA80" i="8"/>
  <c r="BD81" i="8" s="1"/>
  <c r="BE81" i="8"/>
  <c r="Z81" i="8"/>
  <c r="BB82" i="8" s="1"/>
  <c r="BF66" i="7"/>
  <c r="AA66" i="7"/>
  <c r="BD67" i="7" s="1"/>
  <c r="BB67" i="7"/>
  <c r="BE67" i="7" s="1"/>
  <c r="Z67" i="7"/>
  <c r="Z54" i="4"/>
  <c r="C53" i="15"/>
  <c r="BB40" i="4"/>
  <c r="BF95" i="9"/>
  <c r="AA95" i="9"/>
  <c r="BD96" i="9" s="1"/>
  <c r="F39" i="1"/>
  <c r="E39" i="15"/>
  <c r="BE97" i="9"/>
  <c r="Z97" i="9"/>
  <c r="BB98" i="9" s="1"/>
  <c r="AA76" i="4"/>
  <c r="Y40" i="4"/>
  <c r="BE73" i="13" l="1"/>
  <c r="Z73" i="13"/>
  <c r="BB74" i="13" s="1"/>
  <c r="BF73" i="13"/>
  <c r="AA73" i="13"/>
  <c r="BD74" i="13" s="1"/>
  <c r="BF80" i="11"/>
  <c r="AA80" i="11"/>
  <c r="BD81" i="11" s="1"/>
  <c r="Z81" i="11"/>
  <c r="BB82" i="11" s="1"/>
  <c r="BE81" i="11"/>
  <c r="AA57" i="10"/>
  <c r="BD58" i="10" s="1"/>
  <c r="BF57" i="10"/>
  <c r="BE57" i="10"/>
  <c r="Z57" i="10"/>
  <c r="BB58" i="10" s="1"/>
  <c r="Z82" i="8"/>
  <c r="BB83" i="8" s="1"/>
  <c r="BE82" i="8"/>
  <c r="AA81" i="8"/>
  <c r="BD82" i="8" s="1"/>
  <c r="BF81" i="8"/>
  <c r="BB68" i="7"/>
  <c r="BE68" i="7" s="1"/>
  <c r="Z68" i="7"/>
  <c r="BF67" i="7"/>
  <c r="AA67" i="7"/>
  <c r="BD68" i="7" s="1"/>
  <c r="Z55" i="4"/>
  <c r="C54" i="15"/>
  <c r="BF96" i="9"/>
  <c r="AA96" i="9"/>
  <c r="BD97" i="9" s="1"/>
  <c r="Z98" i="9"/>
  <c r="BB99" i="9" s="1"/>
  <c r="BE98" i="9"/>
  <c r="AA77" i="4"/>
  <c r="BF40" i="4"/>
  <c r="AH40" i="4"/>
  <c r="BE40" i="4"/>
  <c r="E40" i="4"/>
  <c r="F46" i="4"/>
  <c r="BF74" i="13" l="1"/>
  <c r="AA74" i="13"/>
  <c r="BD75" i="13" s="1"/>
  <c r="BE74" i="13"/>
  <c r="Z74" i="13"/>
  <c r="BB75" i="13" s="1"/>
  <c r="BE82" i="11"/>
  <c r="Z82" i="11"/>
  <c r="BB83" i="11" s="1"/>
  <c r="AA81" i="11"/>
  <c r="BD82" i="11" s="1"/>
  <c r="BF81" i="11"/>
  <c r="Z58" i="10"/>
  <c r="BB59" i="10" s="1"/>
  <c r="BE58" i="10"/>
  <c r="AA58" i="10"/>
  <c r="BD59" i="10" s="1"/>
  <c r="BF58" i="10"/>
  <c r="AA82" i="8"/>
  <c r="BD83" i="8" s="1"/>
  <c r="BF82" i="8"/>
  <c r="Z83" i="8"/>
  <c r="BB84" i="8" s="1"/>
  <c r="BE83" i="8"/>
  <c r="BF68" i="7"/>
  <c r="AA68" i="7"/>
  <c r="BD69" i="7" s="1"/>
  <c r="BB69" i="7"/>
  <c r="BE69" i="7" s="1"/>
  <c r="Z69" i="7"/>
  <c r="Z56" i="4"/>
  <c r="C55" i="15"/>
  <c r="BF97" i="9"/>
  <c r="AA97" i="9"/>
  <c r="BD98" i="9" s="1"/>
  <c r="A46" i="15"/>
  <c r="BE99" i="9"/>
  <c r="Z99" i="9"/>
  <c r="BB100" i="9" s="1"/>
  <c r="AA78" i="4"/>
  <c r="F40" i="4"/>
  <c r="L40" i="4"/>
  <c r="M46" i="4"/>
  <c r="BE75" i="13" l="1"/>
  <c r="Z75" i="13"/>
  <c r="BB76" i="13" s="1"/>
  <c r="BF75" i="13"/>
  <c r="AA75" i="13"/>
  <c r="BD76" i="13" s="1"/>
  <c r="BF82" i="11"/>
  <c r="AA82" i="11"/>
  <c r="BD83" i="11" s="1"/>
  <c r="Z83" i="11"/>
  <c r="BB84" i="11" s="1"/>
  <c r="BE83" i="11"/>
  <c r="BF59" i="10"/>
  <c r="AA59" i="10"/>
  <c r="BD60" i="10" s="1"/>
  <c r="BE59" i="10"/>
  <c r="Z59" i="10"/>
  <c r="BB60" i="10" s="1"/>
  <c r="BE84" i="8"/>
  <c r="Z84" i="8"/>
  <c r="BB85" i="8" s="1"/>
  <c r="BF83" i="8"/>
  <c r="AA83" i="8"/>
  <c r="BD84" i="8" s="1"/>
  <c r="BB70" i="7"/>
  <c r="BE70" i="7" s="1"/>
  <c r="Z70" i="7"/>
  <c r="BF69" i="7"/>
  <c r="AA69" i="7"/>
  <c r="BD70" i="7" s="1"/>
  <c r="Z57" i="4"/>
  <c r="C56" i="15"/>
  <c r="BF98" i="9"/>
  <c r="AA98" i="9"/>
  <c r="BD99" i="9" s="1"/>
  <c r="A40" i="15"/>
  <c r="W42" i="4"/>
  <c r="Z100" i="9"/>
  <c r="BB101" i="9" s="1"/>
  <c r="BE100" i="9"/>
  <c r="AA79" i="4"/>
  <c r="B40" i="4"/>
  <c r="M40" i="4"/>
  <c r="BA41" i="4"/>
  <c r="R46" i="4"/>
  <c r="D46" i="15" s="1"/>
  <c r="BF76" i="13" l="1"/>
  <c r="AA76" i="13"/>
  <c r="BD77" i="13" s="1"/>
  <c r="BE76" i="13"/>
  <c r="Z76" i="13"/>
  <c r="BB77" i="13" s="1"/>
  <c r="BE84" i="11"/>
  <c r="Z84" i="11"/>
  <c r="BB85" i="11" s="1"/>
  <c r="AA83" i="11"/>
  <c r="BD84" i="11" s="1"/>
  <c r="BF83" i="11"/>
  <c r="Z60" i="10"/>
  <c r="BB61" i="10" s="1"/>
  <c r="BE60" i="10"/>
  <c r="AA60" i="10"/>
  <c r="BD61" i="10" s="1"/>
  <c r="BF60" i="10"/>
  <c r="AA84" i="8"/>
  <c r="BD85" i="8" s="1"/>
  <c r="BF84" i="8"/>
  <c r="BE85" i="8"/>
  <c r="Z85" i="8"/>
  <c r="BB86" i="8" s="1"/>
  <c r="BF70" i="7"/>
  <c r="AA70" i="7"/>
  <c r="BD71" i="7" s="1"/>
  <c r="BB71" i="7"/>
  <c r="BE71" i="7" s="1"/>
  <c r="Z71" i="7"/>
  <c r="Z58" i="4"/>
  <c r="C57" i="15"/>
  <c r="BF99" i="9"/>
  <c r="AA99" i="9"/>
  <c r="BD100" i="9" s="1"/>
  <c r="X42" i="4"/>
  <c r="G46" i="1"/>
  <c r="B40" i="1"/>
  <c r="BR40" i="16" s="1"/>
  <c r="CB40" i="16" s="1"/>
  <c r="BE101" i="9"/>
  <c r="Z101" i="9"/>
  <c r="BB102" i="9" s="1"/>
  <c r="AA80" i="4"/>
  <c r="BC41" i="4"/>
  <c r="R40" i="4"/>
  <c r="D40" i="15" s="1"/>
  <c r="V47" i="4"/>
  <c r="S46" i="4"/>
  <c r="E47" i="4"/>
  <c r="C47" i="4"/>
  <c r="C47" i="1" s="1"/>
  <c r="P46" i="4"/>
  <c r="H46" i="1" s="1"/>
  <c r="BE77" i="13" l="1"/>
  <c r="Z77" i="13"/>
  <c r="BB78" i="13" s="1"/>
  <c r="BF77" i="13"/>
  <c r="AA77" i="13"/>
  <c r="BD78" i="13" s="1"/>
  <c r="AA84" i="11"/>
  <c r="BD85" i="11" s="1"/>
  <c r="BF84" i="11"/>
  <c r="BE85" i="11"/>
  <c r="Z85" i="11"/>
  <c r="BB86" i="11" s="1"/>
  <c r="BF61" i="10"/>
  <c r="AA61" i="10"/>
  <c r="BD62" i="10" s="1"/>
  <c r="Z61" i="10"/>
  <c r="BB62" i="10" s="1"/>
  <c r="BE61" i="10"/>
  <c r="Z86" i="8"/>
  <c r="BB87" i="8" s="1"/>
  <c r="BE86" i="8"/>
  <c r="BF85" i="8"/>
  <c r="AA85" i="8"/>
  <c r="BD86" i="8" s="1"/>
  <c r="BB72" i="7"/>
  <c r="BE72" i="7" s="1"/>
  <c r="Z72" i="7"/>
  <c r="BF71" i="7"/>
  <c r="AA71" i="7"/>
  <c r="BD72" i="7" s="1"/>
  <c r="Z59" i="4"/>
  <c r="C58" i="15"/>
  <c r="BF100" i="9"/>
  <c r="AA100" i="9"/>
  <c r="BD101" i="9" s="1"/>
  <c r="G40" i="1"/>
  <c r="Z102" i="9"/>
  <c r="BB103" i="9" s="1"/>
  <c r="BE102" i="9"/>
  <c r="AA81" i="4"/>
  <c r="AB40" i="4"/>
  <c r="O40" i="4" s="1"/>
  <c r="P40" i="4" s="1"/>
  <c r="H40" i="1" s="1"/>
  <c r="S40" i="4"/>
  <c r="T46" i="4"/>
  <c r="D47" i="4"/>
  <c r="L47" i="4"/>
  <c r="F47" i="4"/>
  <c r="BF78" i="13" l="1"/>
  <c r="AA78" i="13"/>
  <c r="BD79" i="13" s="1"/>
  <c r="BE78" i="13"/>
  <c r="Z78" i="13"/>
  <c r="BB79" i="13" s="1"/>
  <c r="BE86" i="11"/>
  <c r="Z86" i="11"/>
  <c r="BB87" i="11" s="1"/>
  <c r="BF85" i="11"/>
  <c r="AA85" i="11"/>
  <c r="BD86" i="11" s="1"/>
  <c r="BE62" i="10"/>
  <c r="Z62" i="10"/>
  <c r="BB63" i="10" s="1"/>
  <c r="BF62" i="10"/>
  <c r="AA62" i="10"/>
  <c r="BD63" i="10" s="1"/>
  <c r="AA86" i="8"/>
  <c r="BD87" i="8" s="1"/>
  <c r="BF86" i="8"/>
  <c r="BE87" i="8"/>
  <c r="Z87" i="8"/>
  <c r="BB88" i="8" s="1"/>
  <c r="BF72" i="7"/>
  <c r="AA72" i="7"/>
  <c r="BD73" i="7" s="1"/>
  <c r="BB73" i="7"/>
  <c r="BE73" i="7" s="1"/>
  <c r="Z73" i="7"/>
  <c r="Z60" i="4"/>
  <c r="C59" i="15"/>
  <c r="BF101" i="9"/>
  <c r="AA101" i="9"/>
  <c r="BD102" i="9" s="1"/>
  <c r="A47" i="15"/>
  <c r="F46" i="1"/>
  <c r="E46" i="15"/>
  <c r="BE103" i="9"/>
  <c r="Z103" i="9"/>
  <c r="BB104" i="9" s="1"/>
  <c r="T40" i="4"/>
  <c r="AA82" i="4"/>
  <c r="BA48" i="4"/>
  <c r="Q40" i="4"/>
  <c r="V41" i="4"/>
  <c r="BD41" i="4" s="1"/>
  <c r="M47" i="4"/>
  <c r="K47" i="4"/>
  <c r="BE79" i="13" l="1"/>
  <c r="Z79" i="13"/>
  <c r="BB80" i="13" s="1"/>
  <c r="BF79" i="13"/>
  <c r="AA79" i="13"/>
  <c r="BD80" i="13" s="1"/>
  <c r="BF86" i="11"/>
  <c r="AA86" i="11"/>
  <c r="BD87" i="11" s="1"/>
  <c r="BE87" i="11"/>
  <c r="Z87" i="11"/>
  <c r="BB88" i="11" s="1"/>
  <c r="AA63" i="10"/>
  <c r="BD64" i="10" s="1"/>
  <c r="BF63" i="10"/>
  <c r="BE63" i="10"/>
  <c r="Z63" i="10"/>
  <c r="BB64" i="10" s="1"/>
  <c r="Z88" i="8"/>
  <c r="BB89" i="8" s="1"/>
  <c r="BE88" i="8"/>
  <c r="BF87" i="8"/>
  <c r="AA87" i="8"/>
  <c r="BD88" i="8" s="1"/>
  <c r="BB74" i="7"/>
  <c r="BE74" i="7" s="1"/>
  <c r="Z74" i="7"/>
  <c r="BF73" i="7"/>
  <c r="AA73" i="7"/>
  <c r="BD74" i="7" s="1"/>
  <c r="C60" i="15"/>
  <c r="Z61" i="4"/>
  <c r="BB41" i="4"/>
  <c r="BF102" i="9"/>
  <c r="AA102" i="9"/>
  <c r="BD103" i="9" s="1"/>
  <c r="F40" i="1"/>
  <c r="E40" i="15"/>
  <c r="Z104" i="9"/>
  <c r="BB105" i="9" s="1"/>
  <c r="BE104" i="9"/>
  <c r="AA83" i="4"/>
  <c r="BC48" i="4"/>
  <c r="Y41" i="4"/>
  <c r="B47" i="4"/>
  <c r="R47" i="4"/>
  <c r="D47" i="15" s="1"/>
  <c r="BF80" i="13" l="1"/>
  <c r="AA80" i="13"/>
  <c r="BD81" i="13" s="1"/>
  <c r="BE80" i="13"/>
  <c r="Z80" i="13"/>
  <c r="BB81" i="13" s="1"/>
  <c r="BE88" i="11"/>
  <c r="Z88" i="11"/>
  <c r="BB89" i="11" s="1"/>
  <c r="BF87" i="11"/>
  <c r="AA87" i="11"/>
  <c r="BD88" i="11" s="1"/>
  <c r="Z64" i="10"/>
  <c r="BB65" i="10" s="1"/>
  <c r="BE64" i="10"/>
  <c r="AA64" i="10"/>
  <c r="BD65" i="10" s="1"/>
  <c r="BF64" i="10"/>
  <c r="AA88" i="8"/>
  <c r="BD89" i="8" s="1"/>
  <c r="BF88" i="8"/>
  <c r="BE89" i="8"/>
  <c r="Z89" i="8"/>
  <c r="BB90" i="8" s="1"/>
  <c r="BF74" i="7"/>
  <c r="AA74" i="7"/>
  <c r="BD75" i="7" s="1"/>
  <c r="BB75" i="7"/>
  <c r="BE75" i="7" s="1"/>
  <c r="Z75" i="7"/>
  <c r="C61" i="15"/>
  <c r="Z62" i="4"/>
  <c r="BF103" i="9"/>
  <c r="AA103" i="9"/>
  <c r="BD104" i="9" s="1"/>
  <c r="G47" i="1"/>
  <c r="B47" i="1"/>
  <c r="BR47" i="16" s="1"/>
  <c r="CB47" i="16" s="1"/>
  <c r="Z105" i="9"/>
  <c r="BB106" i="9" s="1"/>
  <c r="BE105" i="9"/>
  <c r="AA84" i="4"/>
  <c r="BE41" i="4"/>
  <c r="E41" i="4"/>
  <c r="BF41" i="4"/>
  <c r="AH41" i="4"/>
  <c r="J48" i="4"/>
  <c r="D48" i="1" s="1"/>
  <c r="E48" i="4"/>
  <c r="C48" i="4"/>
  <c r="C48" i="1" s="1"/>
  <c r="S47" i="4"/>
  <c r="BE81" i="13" l="1"/>
  <c r="Z81" i="13"/>
  <c r="BB82" i="13" s="1"/>
  <c r="BF81" i="13"/>
  <c r="AA81" i="13"/>
  <c r="BD82" i="13" s="1"/>
  <c r="BF88" i="11"/>
  <c r="AA88" i="11"/>
  <c r="BD89" i="11" s="1"/>
  <c r="BE89" i="11"/>
  <c r="Z89" i="11"/>
  <c r="BB90" i="11" s="1"/>
  <c r="AA65" i="10"/>
  <c r="BD66" i="10" s="1"/>
  <c r="BF65" i="10"/>
  <c r="Z65" i="10"/>
  <c r="BB66" i="10" s="1"/>
  <c r="BE65" i="10"/>
  <c r="BE90" i="8"/>
  <c r="Z90" i="8"/>
  <c r="BB91" i="8" s="1"/>
  <c r="BF89" i="8"/>
  <c r="AA89" i="8"/>
  <c r="BD90" i="8" s="1"/>
  <c r="BB76" i="7"/>
  <c r="BE76" i="7" s="1"/>
  <c r="Z76" i="7"/>
  <c r="BF75" i="7"/>
  <c r="AA75" i="7"/>
  <c r="BD76" i="7" s="1"/>
  <c r="C62" i="15"/>
  <c r="Z63" i="4"/>
  <c r="BF104" i="9"/>
  <c r="AA104" i="9"/>
  <c r="BD105" i="9" s="1"/>
  <c r="BE106" i="9"/>
  <c r="Z106" i="9"/>
  <c r="BB107" i="9" s="1"/>
  <c r="AA85" i="4"/>
  <c r="F41" i="4"/>
  <c r="L41" i="4"/>
  <c r="T47" i="4"/>
  <c r="V48" i="4"/>
  <c r="Q47" i="4"/>
  <c r="O47" i="4"/>
  <c r="P47" i="4" s="1"/>
  <c r="H47" i="1" s="1"/>
  <c r="L48" i="4"/>
  <c r="F48" i="4"/>
  <c r="BF82" i="13" l="1"/>
  <c r="AA82" i="13"/>
  <c r="BD83" i="13" s="1"/>
  <c r="BE82" i="13"/>
  <c r="Z82" i="13"/>
  <c r="BB83" i="13" s="1"/>
  <c r="BE90" i="11"/>
  <c r="Z90" i="11"/>
  <c r="BB91" i="11" s="1"/>
  <c r="AA89" i="11"/>
  <c r="BD90" i="11" s="1"/>
  <c r="BF89" i="11"/>
  <c r="BE66" i="10"/>
  <c r="Z66" i="10"/>
  <c r="BB67" i="10" s="1"/>
  <c r="AA66" i="10"/>
  <c r="BD67" i="10" s="1"/>
  <c r="BF66" i="10"/>
  <c r="AA90" i="8"/>
  <c r="BD91" i="8" s="1"/>
  <c r="BF90" i="8"/>
  <c r="BE91" i="8"/>
  <c r="Z91" i="8"/>
  <c r="BB92" i="8" s="1"/>
  <c r="BF76" i="7"/>
  <c r="AA76" i="7"/>
  <c r="BD77" i="7" s="1"/>
  <c r="BB77" i="7"/>
  <c r="BE77" i="7" s="1"/>
  <c r="Z77" i="7"/>
  <c r="Z64" i="4"/>
  <c r="C63" i="15"/>
  <c r="BF105" i="9"/>
  <c r="AA105" i="9"/>
  <c r="BD106" i="9" s="1"/>
  <c r="A48" i="15"/>
  <c r="W50" i="4"/>
  <c r="A41" i="15"/>
  <c r="W44" i="4"/>
  <c r="W43" i="4"/>
  <c r="F47" i="1"/>
  <c r="E47" i="15"/>
  <c r="BE107" i="9"/>
  <c r="Z107" i="9"/>
  <c r="BB108" i="9" s="1"/>
  <c r="AA86" i="4"/>
  <c r="B41" i="4"/>
  <c r="M41" i="4"/>
  <c r="BA42" i="4"/>
  <c r="D48" i="4"/>
  <c r="BA49" i="4" s="1"/>
  <c r="M48" i="4"/>
  <c r="BE83" i="13" l="1"/>
  <c r="Z83" i="13"/>
  <c r="BB84" i="13" s="1"/>
  <c r="BF83" i="13"/>
  <c r="AA83" i="13"/>
  <c r="BD84" i="13" s="1"/>
  <c r="BF90" i="11"/>
  <c r="AA90" i="11"/>
  <c r="BD91" i="11" s="1"/>
  <c r="BE91" i="11"/>
  <c r="Z91" i="11"/>
  <c r="BB92" i="11" s="1"/>
  <c r="BF67" i="10"/>
  <c r="AA67" i="10"/>
  <c r="BD68" i="10" s="1"/>
  <c r="BE67" i="10"/>
  <c r="Z67" i="10"/>
  <c r="BB68" i="10" s="1"/>
  <c r="Z92" i="8"/>
  <c r="BB93" i="8" s="1"/>
  <c r="BE92" i="8"/>
  <c r="BF91" i="8"/>
  <c r="AA91" i="8"/>
  <c r="BD92" i="8" s="1"/>
  <c r="BB78" i="7"/>
  <c r="BE78" i="7" s="1"/>
  <c r="Z78" i="7"/>
  <c r="BF77" i="7"/>
  <c r="AA77" i="7"/>
  <c r="BD78" i="7" s="1"/>
  <c r="Z65" i="4"/>
  <c r="C64" i="15"/>
  <c r="BF106" i="9"/>
  <c r="AA106" i="9"/>
  <c r="BD107" i="9" s="1"/>
  <c r="X50" i="4"/>
  <c r="X43" i="4"/>
  <c r="B41" i="1"/>
  <c r="BR41" i="16" s="1"/>
  <c r="CB41" i="16" s="1"/>
  <c r="Z108" i="9"/>
  <c r="BB109" i="9" s="1"/>
  <c r="BE108" i="9"/>
  <c r="AA87" i="4"/>
  <c r="BC42" i="4"/>
  <c r="R41" i="4"/>
  <c r="D41" i="15" s="1"/>
  <c r="R48" i="4"/>
  <c r="D48" i="15" s="1"/>
  <c r="K48" i="4"/>
  <c r="BF84" i="13" l="1"/>
  <c r="AA84" i="13"/>
  <c r="BD85" i="13" s="1"/>
  <c r="BE84" i="13"/>
  <c r="Z84" i="13"/>
  <c r="BB85" i="13" s="1"/>
  <c r="BE92" i="11"/>
  <c r="Z92" i="11"/>
  <c r="BB93" i="11" s="1"/>
  <c r="BF91" i="11"/>
  <c r="AA91" i="11"/>
  <c r="BD92" i="11" s="1"/>
  <c r="BE68" i="10"/>
  <c r="Z68" i="10"/>
  <c r="BB69" i="10" s="1"/>
  <c r="AA68" i="10"/>
  <c r="BD69" i="10" s="1"/>
  <c r="BF68" i="10"/>
  <c r="BF92" i="8"/>
  <c r="AA92" i="8"/>
  <c r="BD93" i="8" s="1"/>
  <c r="BE93" i="8"/>
  <c r="Z93" i="8"/>
  <c r="BB94" i="8" s="1"/>
  <c r="BF78" i="7"/>
  <c r="AA78" i="7"/>
  <c r="BD79" i="7" s="1"/>
  <c r="BB79" i="7"/>
  <c r="BE79" i="7" s="1"/>
  <c r="Z79" i="7"/>
  <c r="Z66" i="4"/>
  <c r="C65" i="15"/>
  <c r="BF107" i="9"/>
  <c r="AA107" i="9"/>
  <c r="BD108" i="9" s="1"/>
  <c r="G48" i="1"/>
  <c r="G41" i="1"/>
  <c r="BE109" i="9"/>
  <c r="Z109" i="9"/>
  <c r="BC49" i="4"/>
  <c r="AA88" i="4"/>
  <c r="AB41" i="4"/>
  <c r="O41" i="4" s="1"/>
  <c r="P41" i="4" s="1"/>
  <c r="H41" i="1" s="1"/>
  <c r="S41" i="4"/>
  <c r="C50" i="4"/>
  <c r="C50" i="1" s="1"/>
  <c r="D49" i="4"/>
  <c r="C49" i="4"/>
  <c r="C49" i="1" s="1"/>
  <c r="J50" i="4"/>
  <c r="D50" i="1" s="1"/>
  <c r="J49" i="4"/>
  <c r="D49" i="1" s="1"/>
  <c r="B48" i="4"/>
  <c r="S48" i="4"/>
  <c r="BE85" i="13" l="1"/>
  <c r="Z85" i="13"/>
  <c r="BB86" i="13" s="1"/>
  <c r="BF85" i="13"/>
  <c r="AA85" i="13"/>
  <c r="BD86" i="13" s="1"/>
  <c r="BF92" i="11"/>
  <c r="AA92" i="11"/>
  <c r="BD93" i="11" s="1"/>
  <c r="BE93" i="11"/>
  <c r="Z93" i="11"/>
  <c r="BB94" i="11" s="1"/>
  <c r="BF69" i="10"/>
  <c r="AA69" i="10"/>
  <c r="BD70" i="10" s="1"/>
  <c r="Z69" i="10"/>
  <c r="BB70" i="10" s="1"/>
  <c r="BE69" i="10"/>
  <c r="BE94" i="8"/>
  <c r="Z94" i="8"/>
  <c r="BB95" i="8" s="1"/>
  <c r="BF93" i="8"/>
  <c r="AA93" i="8"/>
  <c r="BD94" i="8" s="1"/>
  <c r="BB80" i="7"/>
  <c r="BE80" i="7" s="1"/>
  <c r="Z80" i="7"/>
  <c r="BF79" i="7"/>
  <c r="AA79" i="7"/>
  <c r="BD80" i="7" s="1"/>
  <c r="Z67" i="4"/>
  <c r="C66" i="15"/>
  <c r="BF108" i="9"/>
  <c r="AA108" i="9"/>
  <c r="BD109" i="9" s="1"/>
  <c r="B48" i="1"/>
  <c r="BR48" i="16" s="1"/>
  <c r="CB48" i="16" s="1"/>
  <c r="T41" i="4"/>
  <c r="AA89" i="4"/>
  <c r="V42" i="4"/>
  <c r="BD42" i="4" s="1"/>
  <c r="Q41" i="4"/>
  <c r="T48" i="4"/>
  <c r="V49" i="4"/>
  <c r="Q48" i="4"/>
  <c r="O48" i="4"/>
  <c r="P48" i="4"/>
  <c r="H48" i="1" s="1"/>
  <c r="BF86" i="13" l="1"/>
  <c r="AA86" i="13"/>
  <c r="BD87" i="13" s="1"/>
  <c r="BE86" i="13"/>
  <c r="Z86" i="13"/>
  <c r="BB87" i="13" s="1"/>
  <c r="BE94" i="11"/>
  <c r="Z94" i="11"/>
  <c r="BB95" i="11" s="1"/>
  <c r="BF93" i="11"/>
  <c r="AA93" i="11"/>
  <c r="BD94" i="11" s="1"/>
  <c r="BE70" i="10"/>
  <c r="Z70" i="10"/>
  <c r="BB71" i="10" s="1"/>
  <c r="AA70" i="10"/>
  <c r="BD71" i="10" s="1"/>
  <c r="BF70" i="10"/>
  <c r="AA94" i="8"/>
  <c r="BD95" i="8" s="1"/>
  <c r="BF94" i="8"/>
  <c r="BE95" i="8"/>
  <c r="Z95" i="8"/>
  <c r="BB96" i="8" s="1"/>
  <c r="BF80" i="7"/>
  <c r="AA80" i="7"/>
  <c r="BD81" i="7" s="1"/>
  <c r="BB81" i="7"/>
  <c r="BE81" i="7" s="1"/>
  <c r="Z81" i="7"/>
  <c r="Z68" i="4"/>
  <c r="C67" i="15"/>
  <c r="BB42" i="4"/>
  <c r="BF109" i="9"/>
  <c r="AA109" i="9"/>
  <c r="F41" i="1"/>
  <c r="E41" i="15"/>
  <c r="F48" i="1"/>
  <c r="E48" i="15"/>
  <c r="AA90" i="4"/>
  <c r="Y42" i="4"/>
  <c r="O42" i="4"/>
  <c r="E49" i="4"/>
  <c r="K49" i="4"/>
  <c r="BE87" i="13" l="1"/>
  <c r="Z87" i="13"/>
  <c r="BB88" i="13" s="1"/>
  <c r="BF87" i="13"/>
  <c r="AA87" i="13"/>
  <c r="BD88" i="13" s="1"/>
  <c r="BF94" i="11"/>
  <c r="AA94" i="11"/>
  <c r="BD95" i="11" s="1"/>
  <c r="BE95" i="11"/>
  <c r="Z95" i="11"/>
  <c r="BB96" i="11" s="1"/>
  <c r="BF71" i="10"/>
  <c r="AA71" i="10"/>
  <c r="BD72" i="10" s="1"/>
  <c r="BE71" i="10"/>
  <c r="Z71" i="10"/>
  <c r="BB72" i="10" s="1"/>
  <c r="Z96" i="8"/>
  <c r="BB97" i="8" s="1"/>
  <c r="BE96" i="8"/>
  <c r="BF95" i="8"/>
  <c r="AA95" i="8"/>
  <c r="BD96" i="8" s="1"/>
  <c r="BB82" i="7"/>
  <c r="BE82" i="7" s="1"/>
  <c r="Z82" i="7"/>
  <c r="BF81" i="7"/>
  <c r="AA81" i="7"/>
  <c r="BD82" i="7" s="1"/>
  <c r="Z69" i="4"/>
  <c r="C68" i="15"/>
  <c r="AA91" i="4"/>
  <c r="BE42" i="4"/>
  <c r="E42" i="4"/>
  <c r="BF42" i="4"/>
  <c r="AG42" i="4"/>
  <c r="K42" i="4" s="1"/>
  <c r="F49" i="4"/>
  <c r="L49" i="4"/>
  <c r="BF88" i="13" l="1"/>
  <c r="AA88" i="13"/>
  <c r="BD89" i="13" s="1"/>
  <c r="BE88" i="13"/>
  <c r="Z88" i="13"/>
  <c r="BB89" i="13" s="1"/>
  <c r="BE96" i="11"/>
  <c r="Z96" i="11"/>
  <c r="BB97" i="11" s="1"/>
  <c r="BF95" i="11"/>
  <c r="AA95" i="11"/>
  <c r="BD96" i="11" s="1"/>
  <c r="Z72" i="10"/>
  <c r="BB73" i="10" s="1"/>
  <c r="BE72" i="10"/>
  <c r="BF72" i="10"/>
  <c r="AA72" i="10"/>
  <c r="BD73" i="10" s="1"/>
  <c r="BF96" i="8"/>
  <c r="AA96" i="8"/>
  <c r="BD97" i="8" s="1"/>
  <c r="BE97" i="8"/>
  <c r="Z97" i="8"/>
  <c r="BB98" i="8" s="1"/>
  <c r="BF82" i="7"/>
  <c r="AA82" i="7"/>
  <c r="BD83" i="7" s="1"/>
  <c r="BB83" i="7"/>
  <c r="BE83" i="7" s="1"/>
  <c r="Z83" i="7"/>
  <c r="Z70" i="4"/>
  <c r="C69" i="15"/>
  <c r="W51" i="4"/>
  <c r="BA50" i="4"/>
  <c r="A49" i="15"/>
  <c r="AA92" i="4"/>
  <c r="M42" i="4"/>
  <c r="BA43" i="4"/>
  <c r="L42" i="4"/>
  <c r="B49" i="4"/>
  <c r="M49" i="4"/>
  <c r="BE89" i="13" l="1"/>
  <c r="Z89" i="13"/>
  <c r="BB90" i="13" s="1"/>
  <c r="BF89" i="13"/>
  <c r="AA89" i="13"/>
  <c r="BD90" i="13" s="1"/>
  <c r="BF96" i="11"/>
  <c r="AA96" i="11"/>
  <c r="BD97" i="11" s="1"/>
  <c r="BE97" i="11"/>
  <c r="Z97" i="11"/>
  <c r="BB98" i="11" s="1"/>
  <c r="BF73" i="10"/>
  <c r="AA73" i="10"/>
  <c r="BD74" i="10" s="1"/>
  <c r="Z73" i="10"/>
  <c r="BB74" i="10" s="1"/>
  <c r="BE73" i="10"/>
  <c r="Z98" i="8"/>
  <c r="BB99" i="8" s="1"/>
  <c r="BE98" i="8"/>
  <c r="BF97" i="8"/>
  <c r="AA97" i="8"/>
  <c r="BD98" i="8" s="1"/>
  <c r="BB84" i="7"/>
  <c r="BE84" i="7" s="1"/>
  <c r="Z84" i="7"/>
  <c r="BF83" i="7"/>
  <c r="AA83" i="7"/>
  <c r="BD84" i="7" s="1"/>
  <c r="Z71" i="4"/>
  <c r="C70" i="15"/>
  <c r="BC50" i="4"/>
  <c r="X51" i="4"/>
  <c r="X44" i="4"/>
  <c r="B49" i="1"/>
  <c r="BR49" i="16" s="1"/>
  <c r="CB49" i="16" s="1"/>
  <c r="AA93" i="4"/>
  <c r="R42" i="4"/>
  <c r="D42" i="15" s="1"/>
  <c r="B42" i="4"/>
  <c r="BC43" i="4"/>
  <c r="R49" i="4"/>
  <c r="D49" i="15" s="1"/>
  <c r="BF90" i="13" l="1"/>
  <c r="AA90" i="13"/>
  <c r="BD91" i="13" s="1"/>
  <c r="BE90" i="13"/>
  <c r="Z90" i="13"/>
  <c r="BB91" i="13" s="1"/>
  <c r="BE98" i="11"/>
  <c r="Z98" i="11"/>
  <c r="BB99" i="11" s="1"/>
  <c r="BF97" i="11"/>
  <c r="AA97" i="11"/>
  <c r="BD98" i="11" s="1"/>
  <c r="Z74" i="10"/>
  <c r="BB75" i="10" s="1"/>
  <c r="BE74" i="10"/>
  <c r="BF74" i="10"/>
  <c r="AA74" i="10"/>
  <c r="BD75" i="10" s="1"/>
  <c r="AA98" i="8"/>
  <c r="BD99" i="8" s="1"/>
  <c r="BF98" i="8"/>
  <c r="BE99" i="8"/>
  <c r="Z99" i="8"/>
  <c r="BB100" i="8" s="1"/>
  <c r="BF84" i="7"/>
  <c r="AA84" i="7"/>
  <c r="BD85" i="7" s="1"/>
  <c r="BB85" i="7"/>
  <c r="BE85" i="7" s="1"/>
  <c r="Z85" i="7"/>
  <c r="C71" i="15"/>
  <c r="Z72" i="4"/>
  <c r="G49" i="1"/>
  <c r="AA94" i="4"/>
  <c r="P42" i="4"/>
  <c r="H42" i="1" s="1"/>
  <c r="B42" i="1"/>
  <c r="BR42" i="16" s="1"/>
  <c r="CB42" i="16" s="1"/>
  <c r="AB42" i="4"/>
  <c r="Q42" i="4" s="1"/>
  <c r="G42" i="1"/>
  <c r="S42" i="4"/>
  <c r="V43" i="4"/>
  <c r="BD43" i="4" s="1"/>
  <c r="S49" i="4"/>
  <c r="BE91" i="13" l="1"/>
  <c r="Z91" i="13"/>
  <c r="BB92" i="13" s="1"/>
  <c r="BF91" i="13"/>
  <c r="AA91" i="13"/>
  <c r="BD92" i="13" s="1"/>
  <c r="BF98" i="11"/>
  <c r="AA98" i="11"/>
  <c r="BD99" i="11" s="1"/>
  <c r="BE99" i="11"/>
  <c r="Z99" i="11"/>
  <c r="BB100" i="11" s="1"/>
  <c r="BF75" i="10"/>
  <c r="AA75" i="10"/>
  <c r="BD76" i="10" s="1"/>
  <c r="Z75" i="10"/>
  <c r="BB76" i="10" s="1"/>
  <c r="BE75" i="10"/>
  <c r="Z100" i="8"/>
  <c r="BB101" i="8" s="1"/>
  <c r="BE100" i="8"/>
  <c r="BF99" i="8"/>
  <c r="AA99" i="8"/>
  <c r="BD100" i="8" s="1"/>
  <c r="BB86" i="7"/>
  <c r="BE86" i="7" s="1"/>
  <c r="Z86" i="7"/>
  <c r="BF85" i="7"/>
  <c r="AA85" i="7"/>
  <c r="BD86" i="7" s="1"/>
  <c r="Z73" i="4"/>
  <c r="C72" i="15"/>
  <c r="BB43" i="4"/>
  <c r="T42" i="4"/>
  <c r="AA95" i="4"/>
  <c r="Y43" i="4"/>
  <c r="T49" i="4"/>
  <c r="V50" i="4"/>
  <c r="BD50" i="4" s="1"/>
  <c r="Q49" i="4"/>
  <c r="O49" i="4"/>
  <c r="P49" i="4" s="1"/>
  <c r="H49" i="1" s="1"/>
  <c r="AA92" i="13" l="1"/>
  <c r="BD93" i="13" s="1"/>
  <c r="BF92" i="13"/>
  <c r="BE92" i="13"/>
  <c r="Z92" i="13"/>
  <c r="BB93" i="13" s="1"/>
  <c r="BE100" i="11"/>
  <c r="Z100" i="11"/>
  <c r="BB101" i="11" s="1"/>
  <c r="BF99" i="11"/>
  <c r="AA99" i="11"/>
  <c r="BD100" i="11" s="1"/>
  <c r="Z76" i="10"/>
  <c r="BB77" i="10" s="1"/>
  <c r="BE76" i="10"/>
  <c r="BF76" i="10"/>
  <c r="AA76" i="10"/>
  <c r="BD77" i="10" s="1"/>
  <c r="BF100" i="8"/>
  <c r="AA100" i="8"/>
  <c r="BD101" i="8" s="1"/>
  <c r="BE101" i="8"/>
  <c r="Z101" i="8"/>
  <c r="BB102" i="8" s="1"/>
  <c r="BF86" i="7"/>
  <c r="AA86" i="7"/>
  <c r="BD87" i="7" s="1"/>
  <c r="BB87" i="7"/>
  <c r="BE87" i="7" s="1"/>
  <c r="Z87" i="7"/>
  <c r="C73" i="15"/>
  <c r="Z74" i="4"/>
  <c r="BF50" i="4"/>
  <c r="BB50" i="4"/>
  <c r="BE50" i="4" s="1"/>
  <c r="F49" i="1"/>
  <c r="E49" i="15"/>
  <c r="F42" i="1"/>
  <c r="E42" i="15"/>
  <c r="AA96" i="4"/>
  <c r="BF43" i="4"/>
  <c r="AG43" i="4"/>
  <c r="BE43" i="4"/>
  <c r="D43" i="4"/>
  <c r="E50" i="4"/>
  <c r="BE93" i="13" l="1"/>
  <c r="Z93" i="13"/>
  <c r="BB94" i="13" s="1"/>
  <c r="BF93" i="13"/>
  <c r="AA93" i="13"/>
  <c r="BD94" i="13" s="1"/>
  <c r="BF100" i="11"/>
  <c r="AA100" i="11"/>
  <c r="BD101" i="11" s="1"/>
  <c r="BE101" i="11"/>
  <c r="Z101" i="11"/>
  <c r="BB102" i="11" s="1"/>
  <c r="BF77" i="10"/>
  <c r="AA77" i="10"/>
  <c r="BD78" i="10" s="1"/>
  <c r="BE77" i="10"/>
  <c r="Z77" i="10"/>
  <c r="BB78" i="10" s="1"/>
  <c r="BE102" i="8"/>
  <c r="Z102" i="8"/>
  <c r="BB103" i="8" s="1"/>
  <c r="BF101" i="8"/>
  <c r="AA101" i="8"/>
  <c r="BD102" i="8" s="1"/>
  <c r="BB88" i="7"/>
  <c r="BE88" i="7" s="1"/>
  <c r="Z88" i="7"/>
  <c r="BF87" i="7"/>
  <c r="AA87" i="7"/>
  <c r="BD88" i="7" s="1"/>
  <c r="Z75" i="4"/>
  <c r="C74" i="15"/>
  <c r="AA97" i="4"/>
  <c r="F43" i="4"/>
  <c r="K43" i="4"/>
  <c r="L50" i="4"/>
  <c r="F50" i="4"/>
  <c r="BF94" i="13" l="1"/>
  <c r="AA94" i="13"/>
  <c r="BD95" i="13" s="1"/>
  <c r="BE94" i="13"/>
  <c r="Z94" i="13"/>
  <c r="BB95" i="13" s="1"/>
  <c r="BE102" i="11"/>
  <c r="Z102" i="11"/>
  <c r="BB103" i="11" s="1"/>
  <c r="BF101" i="11"/>
  <c r="AA101" i="11"/>
  <c r="BD102" i="11" s="1"/>
  <c r="BE78" i="10"/>
  <c r="Z78" i="10"/>
  <c r="BB79" i="10" s="1"/>
  <c r="BF78" i="10"/>
  <c r="AA78" i="10"/>
  <c r="BD79" i="10" s="1"/>
  <c r="BF102" i="8"/>
  <c r="AA102" i="8"/>
  <c r="BD103" i="8" s="1"/>
  <c r="Z103" i="8"/>
  <c r="BB104" i="8" s="1"/>
  <c r="BE103" i="8"/>
  <c r="BF88" i="7"/>
  <c r="AA88" i="7"/>
  <c r="BD89" i="7" s="1"/>
  <c r="BB89" i="7"/>
  <c r="BE89" i="7" s="1"/>
  <c r="Z89" i="7"/>
  <c r="C75" i="15"/>
  <c r="Z76" i="4"/>
  <c r="W52" i="4"/>
  <c r="A43" i="15"/>
  <c r="W46" i="4"/>
  <c r="W45" i="4"/>
  <c r="BA51" i="4"/>
  <c r="A50" i="15"/>
  <c r="AA98" i="4"/>
  <c r="M43" i="4"/>
  <c r="BA44" i="4"/>
  <c r="B50" i="4"/>
  <c r="M50" i="4"/>
  <c r="BE95" i="13" l="1"/>
  <c r="Z95" i="13"/>
  <c r="BB96" i="13" s="1"/>
  <c r="BF95" i="13"/>
  <c r="AA95" i="13"/>
  <c r="BD96" i="13" s="1"/>
  <c r="BF102" i="11"/>
  <c r="AA102" i="11"/>
  <c r="BD103" i="11" s="1"/>
  <c r="BE103" i="11"/>
  <c r="Z103" i="11"/>
  <c r="BB104" i="11" s="1"/>
  <c r="BF79" i="10"/>
  <c r="AA79" i="10"/>
  <c r="BD80" i="10" s="1"/>
  <c r="Z79" i="10"/>
  <c r="BB80" i="10" s="1"/>
  <c r="BE79" i="10"/>
  <c r="Z104" i="8"/>
  <c r="BB105" i="8" s="1"/>
  <c r="BE104" i="8"/>
  <c r="BF103" i="8"/>
  <c r="AA103" i="8"/>
  <c r="BD104" i="8" s="1"/>
  <c r="BB90" i="7"/>
  <c r="BE90" i="7" s="1"/>
  <c r="Z90" i="7"/>
  <c r="BF89" i="7"/>
  <c r="AA89" i="7"/>
  <c r="BD90" i="7" s="1"/>
  <c r="C76" i="15"/>
  <c r="Z77" i="4"/>
  <c r="X46" i="4"/>
  <c r="X45" i="4"/>
  <c r="BC51" i="4"/>
  <c r="X52" i="4"/>
  <c r="B50" i="1"/>
  <c r="BR50" i="16" s="1"/>
  <c r="CB50" i="16" s="1"/>
  <c r="B43" i="4"/>
  <c r="AA99" i="4"/>
  <c r="AS45" i="4"/>
  <c r="AR45" i="4"/>
  <c r="R43" i="4"/>
  <c r="D43" i="15" s="1"/>
  <c r="BC44" i="4"/>
  <c r="R50" i="4"/>
  <c r="D50" i="15" s="1"/>
  <c r="BF96" i="13" l="1"/>
  <c r="AA96" i="13"/>
  <c r="BD97" i="13" s="1"/>
  <c r="BE96" i="13"/>
  <c r="Z96" i="13"/>
  <c r="BB97" i="13" s="1"/>
  <c r="BE104" i="11"/>
  <c r="Z104" i="11"/>
  <c r="BB105" i="11" s="1"/>
  <c r="BF103" i="11"/>
  <c r="AA103" i="11"/>
  <c r="BD104" i="11" s="1"/>
  <c r="Z80" i="10"/>
  <c r="BB81" i="10" s="1"/>
  <c r="BE80" i="10"/>
  <c r="AA80" i="10"/>
  <c r="BD81" i="10" s="1"/>
  <c r="BF80" i="10"/>
  <c r="AA104" i="8"/>
  <c r="BD105" i="8" s="1"/>
  <c r="BF104" i="8"/>
  <c r="Z105" i="8"/>
  <c r="BB106" i="8" s="1"/>
  <c r="BE105" i="8"/>
  <c r="BF90" i="7"/>
  <c r="AA90" i="7"/>
  <c r="BD91" i="7" s="1"/>
  <c r="BB91" i="7"/>
  <c r="BE91" i="7" s="1"/>
  <c r="Z91" i="7"/>
  <c r="Z78" i="4"/>
  <c r="C77" i="15"/>
  <c r="B43" i="1"/>
  <c r="BR43" i="16" s="1"/>
  <c r="CB43" i="16" s="1"/>
  <c r="G50" i="1"/>
  <c r="G43" i="1"/>
  <c r="AA100" i="4"/>
  <c r="S43" i="4"/>
  <c r="AB43" i="4"/>
  <c r="O43" i="4"/>
  <c r="P43" i="4" s="1"/>
  <c r="H43" i="1" s="1"/>
  <c r="AN45" i="4"/>
  <c r="AL45" i="4"/>
  <c r="D45" i="4" s="1"/>
  <c r="C45" i="4"/>
  <c r="C45" i="1" s="1"/>
  <c r="AG45" i="4"/>
  <c r="J45" i="4"/>
  <c r="D45" i="1" s="1"/>
  <c r="J51" i="4"/>
  <c r="D51" i="1" s="1"/>
  <c r="C51" i="4"/>
  <c r="C51" i="1" s="1"/>
  <c r="D51" i="4"/>
  <c r="S50" i="4"/>
  <c r="BE97" i="13" l="1"/>
  <c r="Z97" i="13"/>
  <c r="BB98" i="13" s="1"/>
  <c r="BF97" i="13"/>
  <c r="AA97" i="13"/>
  <c r="BD98" i="13" s="1"/>
  <c r="BF104" i="11"/>
  <c r="AA104" i="11"/>
  <c r="BD105" i="11" s="1"/>
  <c r="BE105" i="11"/>
  <c r="Z105" i="11"/>
  <c r="BB106" i="11" s="1"/>
  <c r="AA81" i="10"/>
  <c r="BD82" i="10" s="1"/>
  <c r="BF81" i="10"/>
  <c r="BE81" i="10"/>
  <c r="Z81" i="10"/>
  <c r="BB82" i="10" s="1"/>
  <c r="Z106" i="8"/>
  <c r="BB107" i="8" s="1"/>
  <c r="BE106" i="8"/>
  <c r="BF105" i="8"/>
  <c r="AA105" i="8"/>
  <c r="BD106" i="8" s="1"/>
  <c r="BB92" i="7"/>
  <c r="BE92" i="7" s="1"/>
  <c r="Z92" i="7"/>
  <c r="BF91" i="7"/>
  <c r="AA91" i="7"/>
  <c r="BD92" i="7" s="1"/>
  <c r="Z79" i="4"/>
  <c r="C78" i="15"/>
  <c r="T43" i="4"/>
  <c r="AA101" i="4"/>
  <c r="K45" i="4"/>
  <c r="V44" i="4"/>
  <c r="BD44" i="4" s="1"/>
  <c r="Q43" i="4"/>
  <c r="T50" i="4"/>
  <c r="V51" i="4"/>
  <c r="BD51" i="4" s="1"/>
  <c r="Q50" i="4"/>
  <c r="K51" i="4"/>
  <c r="O50" i="4"/>
  <c r="P50" i="4" s="1"/>
  <c r="H50" i="1" s="1"/>
  <c r="BF98" i="13" l="1"/>
  <c r="AA98" i="13"/>
  <c r="BD99" i="13" s="1"/>
  <c r="BE98" i="13"/>
  <c r="Z98" i="13"/>
  <c r="BB99" i="13" s="1"/>
  <c r="BE106" i="11"/>
  <c r="Z106" i="11"/>
  <c r="BB107" i="11" s="1"/>
  <c r="BF105" i="11"/>
  <c r="AA105" i="11"/>
  <c r="BD106" i="11" s="1"/>
  <c r="Z82" i="10"/>
  <c r="BB83" i="10" s="1"/>
  <c r="BE82" i="10"/>
  <c r="BF82" i="10"/>
  <c r="AA82" i="10"/>
  <c r="BD83" i="10" s="1"/>
  <c r="BF106" i="8"/>
  <c r="AA106" i="8"/>
  <c r="BD107" i="8" s="1"/>
  <c r="BE107" i="8"/>
  <c r="Z107" i="8"/>
  <c r="BB108" i="8" s="1"/>
  <c r="BF92" i="7"/>
  <c r="AA92" i="7"/>
  <c r="BD93" i="7" s="1"/>
  <c r="BB93" i="7"/>
  <c r="BE93" i="7" s="1"/>
  <c r="Z93" i="7"/>
  <c r="C79" i="15"/>
  <c r="Z80" i="4"/>
  <c r="BB44" i="4"/>
  <c r="BF51" i="4"/>
  <c r="BB51" i="4"/>
  <c r="BE51" i="4" s="1"/>
  <c r="F43" i="1"/>
  <c r="E43" i="15"/>
  <c r="F50" i="1"/>
  <c r="E50" i="15"/>
  <c r="AA102" i="4"/>
  <c r="Y44" i="4"/>
  <c r="O44" i="4"/>
  <c r="E51" i="4"/>
  <c r="BE99" i="13" l="1"/>
  <c r="Z99" i="13"/>
  <c r="BB100" i="13" s="1"/>
  <c r="BF99" i="13"/>
  <c r="AA99" i="13"/>
  <c r="BD100" i="13" s="1"/>
  <c r="BF106" i="11"/>
  <c r="AA106" i="11"/>
  <c r="BD107" i="11" s="1"/>
  <c r="BE107" i="11"/>
  <c r="Z107" i="11"/>
  <c r="BB108" i="11" s="1"/>
  <c r="AA83" i="10"/>
  <c r="BD84" i="10" s="1"/>
  <c r="BF83" i="10"/>
  <c r="Z83" i="10"/>
  <c r="BB84" i="10" s="1"/>
  <c r="BE83" i="10"/>
  <c r="Z108" i="8"/>
  <c r="BB109" i="8" s="1"/>
  <c r="BE108" i="8"/>
  <c r="AA107" i="8"/>
  <c r="BD108" i="8" s="1"/>
  <c r="BF107" i="8"/>
  <c r="BB94" i="7"/>
  <c r="BE94" i="7" s="1"/>
  <c r="Z94" i="7"/>
  <c r="BF93" i="7"/>
  <c r="AA93" i="7"/>
  <c r="BD94" i="7" s="1"/>
  <c r="Z81" i="4"/>
  <c r="C80" i="15"/>
  <c r="AA103" i="4"/>
  <c r="BE44" i="4"/>
  <c r="AM44" i="4"/>
  <c r="E44" i="4" s="1"/>
  <c r="BF44" i="4"/>
  <c r="AO44" i="4"/>
  <c r="AH44" i="4" s="1"/>
  <c r="F51" i="4"/>
  <c r="L51" i="4"/>
  <c r="BF100" i="13" l="1"/>
  <c r="AA100" i="13"/>
  <c r="BD101" i="13" s="1"/>
  <c r="BE100" i="13"/>
  <c r="Z100" i="13"/>
  <c r="BB101" i="13" s="1"/>
  <c r="BE108" i="11"/>
  <c r="Z108" i="11"/>
  <c r="BB109" i="11" s="1"/>
  <c r="BF107" i="11"/>
  <c r="AA107" i="11"/>
  <c r="BD108" i="11" s="1"/>
  <c r="BE84" i="10"/>
  <c r="Z84" i="10"/>
  <c r="BB85" i="10" s="1"/>
  <c r="BF84" i="10"/>
  <c r="AA84" i="10"/>
  <c r="BD85" i="10" s="1"/>
  <c r="AA108" i="8"/>
  <c r="BD109" i="8" s="1"/>
  <c r="BF108" i="8"/>
  <c r="BE109" i="8"/>
  <c r="Z109" i="8"/>
  <c r="BF94" i="7"/>
  <c r="AA94" i="7"/>
  <c r="BD95" i="7" s="1"/>
  <c r="BB95" i="7"/>
  <c r="BE95" i="7" s="1"/>
  <c r="Z95" i="7"/>
  <c r="Z82" i="4"/>
  <c r="C81" i="15"/>
  <c r="W53" i="4"/>
  <c r="BA52" i="4"/>
  <c r="A51" i="15"/>
  <c r="AA104" i="4"/>
  <c r="R44" i="4"/>
  <c r="D44" i="15" s="1"/>
  <c r="BA45" i="4"/>
  <c r="L44" i="4"/>
  <c r="M51" i="4"/>
  <c r="B51" i="4"/>
  <c r="BE101" i="13" l="1"/>
  <c r="Z101" i="13"/>
  <c r="BB102" i="13" s="1"/>
  <c r="BF101" i="13"/>
  <c r="AA101" i="13"/>
  <c r="BD102" i="13" s="1"/>
  <c r="BF108" i="11"/>
  <c r="AA108" i="11"/>
  <c r="BD109" i="11" s="1"/>
  <c r="BE109" i="11"/>
  <c r="Z109" i="11"/>
  <c r="AA85" i="10"/>
  <c r="BD86" i="10" s="1"/>
  <c r="BF85" i="10"/>
  <c r="BE85" i="10"/>
  <c r="Z85" i="10"/>
  <c r="BB86" i="10" s="1"/>
  <c r="AA109" i="8"/>
  <c r="BF109" i="8"/>
  <c r="BB96" i="7"/>
  <c r="BE96" i="7" s="1"/>
  <c r="Z96" i="7"/>
  <c r="BF95" i="7"/>
  <c r="AA95" i="7"/>
  <c r="BD96" i="7" s="1"/>
  <c r="C82" i="15"/>
  <c r="Z83" i="4"/>
  <c r="BC52" i="4"/>
  <c r="X53" i="4"/>
  <c r="B51" i="1"/>
  <c r="BR51" i="16" s="1"/>
  <c r="CB51" i="16" s="1"/>
  <c r="AA105" i="4"/>
  <c r="AB44" i="4"/>
  <c r="Q44" i="4" s="1"/>
  <c r="G44" i="1"/>
  <c r="B44" i="4"/>
  <c r="BC45" i="4"/>
  <c r="V45" i="4"/>
  <c r="S44" i="4"/>
  <c r="R51" i="4"/>
  <c r="D51" i="15" s="1"/>
  <c r="BF102" i="13" l="1"/>
  <c r="AA102" i="13"/>
  <c r="BD103" i="13" s="1"/>
  <c r="BE102" i="13"/>
  <c r="Z102" i="13"/>
  <c r="BB103" i="13" s="1"/>
  <c r="BF109" i="11"/>
  <c r="AA109" i="11"/>
  <c r="Z86" i="10"/>
  <c r="BB87" i="10" s="1"/>
  <c r="BE86" i="10"/>
  <c r="AA86" i="10"/>
  <c r="BD87" i="10" s="1"/>
  <c r="BF86" i="10"/>
  <c r="BF96" i="7"/>
  <c r="AA96" i="7"/>
  <c r="BD97" i="7" s="1"/>
  <c r="BB97" i="7"/>
  <c r="BE97" i="7" s="1"/>
  <c r="Z97" i="7"/>
  <c r="Z84" i="4"/>
  <c r="C83" i="15"/>
  <c r="BB45" i="4"/>
  <c r="BD45" i="4"/>
  <c r="G51" i="1"/>
  <c r="AA106" i="4"/>
  <c r="T44" i="4"/>
  <c r="P44" i="4"/>
  <c r="H44" i="1" s="1"/>
  <c r="B44" i="1"/>
  <c r="BR44" i="16" s="1"/>
  <c r="CB44" i="16" s="1"/>
  <c r="Y45" i="4"/>
  <c r="D52" i="4"/>
  <c r="C52" i="4"/>
  <c r="C52" i="1" s="1"/>
  <c r="J52" i="4"/>
  <c r="D52" i="1" s="1"/>
  <c r="S51" i="4"/>
  <c r="BE103" i="13" l="1"/>
  <c r="Z103" i="13"/>
  <c r="BB104" i="13" s="1"/>
  <c r="BF103" i="13"/>
  <c r="AA103" i="13"/>
  <c r="BD104" i="13" s="1"/>
  <c r="AA87" i="10"/>
  <c r="BD88" i="10" s="1"/>
  <c r="BF87" i="10"/>
  <c r="Z87" i="10"/>
  <c r="BB88" i="10" s="1"/>
  <c r="BE87" i="10"/>
  <c r="BB98" i="7"/>
  <c r="BE98" i="7" s="1"/>
  <c r="Z98" i="7"/>
  <c r="BF97" i="7"/>
  <c r="AA97" i="7"/>
  <c r="BD98" i="7" s="1"/>
  <c r="Z85" i="4"/>
  <c r="C84" i="15"/>
  <c r="F44" i="1"/>
  <c r="E44" i="15"/>
  <c r="T51" i="4"/>
  <c r="AA107" i="4"/>
  <c r="BE45" i="4"/>
  <c r="AM45" i="4"/>
  <c r="E45" i="4" s="1"/>
  <c r="BF45" i="4"/>
  <c r="AO45" i="4"/>
  <c r="AH45" i="4" s="1"/>
  <c r="V52" i="4"/>
  <c r="BD52" i="4" s="1"/>
  <c r="Q51" i="4"/>
  <c r="O52" i="4"/>
  <c r="O51" i="4"/>
  <c r="P51" i="4" s="1"/>
  <c r="H51" i="1" s="1"/>
  <c r="K52" i="4"/>
  <c r="BF104" i="13" l="1"/>
  <c r="AA104" i="13"/>
  <c r="BD105" i="13" s="1"/>
  <c r="BE104" i="13"/>
  <c r="Z104" i="13"/>
  <c r="BB105" i="13" s="1"/>
  <c r="BE88" i="10"/>
  <c r="Z88" i="10"/>
  <c r="BB89" i="10" s="1"/>
  <c r="BF88" i="10"/>
  <c r="AA88" i="10"/>
  <c r="BD89" i="10" s="1"/>
  <c r="BF98" i="7"/>
  <c r="AA98" i="7"/>
  <c r="BD99" i="7" s="1"/>
  <c r="BB99" i="7"/>
  <c r="BE99" i="7" s="1"/>
  <c r="Z99" i="7"/>
  <c r="C85" i="15"/>
  <c r="Z86" i="4"/>
  <c r="BF52" i="4"/>
  <c r="BB52" i="4"/>
  <c r="BE52" i="4" s="1"/>
  <c r="F51" i="1"/>
  <c r="E51" i="15"/>
  <c r="AA108" i="4"/>
  <c r="L45" i="4"/>
  <c r="F45" i="4"/>
  <c r="E52" i="4"/>
  <c r="BE105" i="13" l="1"/>
  <c r="Z105" i="13"/>
  <c r="BB106" i="13" s="1"/>
  <c r="BF105" i="13"/>
  <c r="AA105" i="13"/>
  <c r="BD106" i="13" s="1"/>
  <c r="BF89" i="10"/>
  <c r="AA89" i="10"/>
  <c r="BD90" i="10" s="1"/>
  <c r="Z89" i="10"/>
  <c r="BB90" i="10" s="1"/>
  <c r="BE89" i="10"/>
  <c r="BB100" i="7"/>
  <c r="BE100" i="7" s="1"/>
  <c r="Z100" i="7"/>
  <c r="BF99" i="7"/>
  <c r="AA99" i="7"/>
  <c r="BD100" i="7" s="1"/>
  <c r="Z87" i="4"/>
  <c r="C86" i="15"/>
  <c r="A45" i="15"/>
  <c r="W49" i="4"/>
  <c r="BB49" i="4" s="1"/>
  <c r="W48" i="4"/>
  <c r="BB48" i="4" s="1"/>
  <c r="W47" i="4"/>
  <c r="AA109" i="4"/>
  <c r="BA46" i="4"/>
  <c r="B45" i="4"/>
  <c r="M45" i="4"/>
  <c r="F52" i="4"/>
  <c r="L52" i="4"/>
  <c r="BF106" i="13" l="1"/>
  <c r="AA106" i="13"/>
  <c r="BD107" i="13" s="1"/>
  <c r="BE106" i="13"/>
  <c r="Z106" i="13"/>
  <c r="BB107" i="13" s="1"/>
  <c r="BE90" i="10"/>
  <c r="Z90" i="10"/>
  <c r="BB91" i="10" s="1"/>
  <c r="BF90" i="10"/>
  <c r="AA90" i="10"/>
  <c r="BD91" i="10" s="1"/>
  <c r="BF100" i="7"/>
  <c r="AA100" i="7"/>
  <c r="BD101" i="7" s="1"/>
  <c r="BB101" i="7"/>
  <c r="BE101" i="7" s="1"/>
  <c r="Z101" i="7"/>
  <c r="C87" i="15"/>
  <c r="Z88" i="4"/>
  <c r="BE48" i="4"/>
  <c r="BE49" i="4"/>
  <c r="W54" i="4"/>
  <c r="X49" i="4"/>
  <c r="BD49" i="4" s="1"/>
  <c r="X48" i="4"/>
  <c r="BD48" i="4" s="1"/>
  <c r="X47" i="4"/>
  <c r="B45" i="1"/>
  <c r="BR45" i="16" s="1"/>
  <c r="CB45" i="16" s="1"/>
  <c r="BA53" i="4"/>
  <c r="A52" i="15"/>
  <c r="R45" i="4"/>
  <c r="D45" i="15" s="1"/>
  <c r="AS46" i="4"/>
  <c r="AR46" i="4"/>
  <c r="BC46" i="4"/>
  <c r="B52" i="4"/>
  <c r="M52" i="4"/>
  <c r="BE107" i="13" l="1"/>
  <c r="Z107" i="13"/>
  <c r="BB108" i="13" s="1"/>
  <c r="BF107" i="13"/>
  <c r="AA107" i="13"/>
  <c r="BD108" i="13" s="1"/>
  <c r="BF91" i="10"/>
  <c r="AA91" i="10"/>
  <c r="BD92" i="10" s="1"/>
  <c r="Z91" i="10"/>
  <c r="BB92" i="10" s="1"/>
  <c r="BE91" i="10"/>
  <c r="BB102" i="7"/>
  <c r="BE102" i="7" s="1"/>
  <c r="Z102" i="7"/>
  <c r="BF101" i="7"/>
  <c r="AA101" i="7"/>
  <c r="BD102" i="7" s="1"/>
  <c r="Z89" i="4"/>
  <c r="C88" i="15"/>
  <c r="BF49" i="4"/>
  <c r="BC53" i="4"/>
  <c r="X54" i="4"/>
  <c r="G45" i="1"/>
  <c r="B52" i="1"/>
  <c r="BR52" i="16" s="1"/>
  <c r="CB52" i="16" s="1"/>
  <c r="AL46" i="4"/>
  <c r="D46" i="4" s="1"/>
  <c r="AN46" i="4"/>
  <c r="AG46" i="4" s="1"/>
  <c r="C46" i="4"/>
  <c r="C46" i="1" s="1"/>
  <c r="J47" i="4"/>
  <c r="D47" i="1" s="1"/>
  <c r="J46" i="4"/>
  <c r="D46" i="1" s="1"/>
  <c r="AB45" i="4"/>
  <c r="O45" i="4"/>
  <c r="P45" i="4" s="1"/>
  <c r="H45" i="1" s="1"/>
  <c r="S45" i="4"/>
  <c r="R52" i="4"/>
  <c r="D52" i="15" s="1"/>
  <c r="BF108" i="13" l="1"/>
  <c r="AA108" i="13"/>
  <c r="BD109" i="13" s="1"/>
  <c r="BE108" i="13"/>
  <c r="Z108" i="13"/>
  <c r="BB109" i="13" s="1"/>
  <c r="BE92" i="10"/>
  <c r="Z92" i="10"/>
  <c r="BB93" i="10" s="1"/>
  <c r="BF92" i="10"/>
  <c r="AA92" i="10"/>
  <c r="BD93" i="10" s="1"/>
  <c r="BF102" i="7"/>
  <c r="AA102" i="7"/>
  <c r="BD103" i="7" s="1"/>
  <c r="BB103" i="7"/>
  <c r="BE103" i="7" s="1"/>
  <c r="Z103" i="7"/>
  <c r="Z90" i="4"/>
  <c r="C89" i="15"/>
  <c r="G52" i="1"/>
  <c r="T45" i="4"/>
  <c r="Q45" i="4"/>
  <c r="V46" i="4"/>
  <c r="BD46" i="4" s="1"/>
  <c r="K46" i="4"/>
  <c r="V53" i="4"/>
  <c r="BD53" i="4" s="1"/>
  <c r="Q52" i="4"/>
  <c r="J53" i="4"/>
  <c r="D53" i="1" s="1"/>
  <c r="S52" i="4"/>
  <c r="D53" i="4"/>
  <c r="C53" i="4"/>
  <c r="C53" i="1" s="1"/>
  <c r="P52" i="4"/>
  <c r="H52" i="1" s="1"/>
  <c r="BE109" i="13" l="1"/>
  <c r="Z109" i="13"/>
  <c r="BF109" i="13"/>
  <c r="AA109" i="13"/>
  <c r="AA93" i="10"/>
  <c r="BD94" i="10" s="1"/>
  <c r="BF93" i="10"/>
  <c r="Z93" i="10"/>
  <c r="BB94" i="10" s="1"/>
  <c r="BE93" i="10"/>
  <c r="BB104" i="7"/>
  <c r="BE104" i="7" s="1"/>
  <c r="Z104" i="7"/>
  <c r="BF103" i="7"/>
  <c r="AA103" i="7"/>
  <c r="BD104" i="7" s="1"/>
  <c r="Z91" i="4"/>
  <c r="C90" i="15"/>
  <c r="BB46" i="4"/>
  <c r="BF53" i="4"/>
  <c r="BB53" i="4"/>
  <c r="BE53" i="4" s="1"/>
  <c r="F45" i="1"/>
  <c r="E45" i="15"/>
  <c r="T52" i="4"/>
  <c r="O46" i="4"/>
  <c r="Y46" i="4"/>
  <c r="E53" i="4"/>
  <c r="F53" i="4" s="1"/>
  <c r="K53" i="4"/>
  <c r="L53" i="4"/>
  <c r="BE94" i="10" l="1"/>
  <c r="Z94" i="10"/>
  <c r="BB95" i="10" s="1"/>
  <c r="BF94" i="10"/>
  <c r="AA94" i="10"/>
  <c r="BD95" i="10" s="1"/>
  <c r="BF104" i="7"/>
  <c r="AA104" i="7"/>
  <c r="BD105" i="7" s="1"/>
  <c r="BB105" i="7"/>
  <c r="BE105" i="7" s="1"/>
  <c r="Z105" i="7"/>
  <c r="Z92" i="4"/>
  <c r="C91" i="15"/>
  <c r="W55" i="4"/>
  <c r="BA54" i="4"/>
  <c r="A53" i="15"/>
  <c r="F52" i="1"/>
  <c r="E52" i="15"/>
  <c r="AB46" i="4"/>
  <c r="Q46" i="4" s="1"/>
  <c r="BF46" i="4"/>
  <c r="AO46" i="4"/>
  <c r="AH46" i="4" s="1"/>
  <c r="BE46" i="4"/>
  <c r="AM46" i="4"/>
  <c r="E46" i="4" s="1"/>
  <c r="BA47" i="4" s="1"/>
  <c r="BB47" i="4" s="1"/>
  <c r="B53" i="4"/>
  <c r="M53" i="4"/>
  <c r="AA95" i="10" l="1"/>
  <c r="BD96" i="10" s="1"/>
  <c r="BF95" i="10"/>
  <c r="Z95" i="10"/>
  <c r="BB96" i="10" s="1"/>
  <c r="BE95" i="10"/>
  <c r="BB106" i="7"/>
  <c r="BE106" i="7" s="1"/>
  <c r="Z106" i="7"/>
  <c r="BF105" i="7"/>
  <c r="AA105" i="7"/>
  <c r="BD106" i="7" s="1"/>
  <c r="Z93" i="4"/>
  <c r="C92" i="15"/>
  <c r="BC54" i="4"/>
  <c r="X55" i="4"/>
  <c r="B53" i="1"/>
  <c r="BR53" i="16" s="1"/>
  <c r="CB53" i="16" s="1"/>
  <c r="BE47" i="4"/>
  <c r="L46" i="4"/>
  <c r="R53" i="4"/>
  <c r="D53" i="15" s="1"/>
  <c r="BE96" i="10" l="1"/>
  <c r="Z96" i="10"/>
  <c r="BB97" i="10" s="1"/>
  <c r="BF96" i="10"/>
  <c r="AA96" i="10"/>
  <c r="BD97" i="10" s="1"/>
  <c r="BF106" i="7"/>
  <c r="AA106" i="7"/>
  <c r="BD107" i="7" s="1"/>
  <c r="BB107" i="7"/>
  <c r="BE107" i="7" s="1"/>
  <c r="Z107" i="7"/>
  <c r="C93" i="15"/>
  <c r="Z94" i="4"/>
  <c r="G53" i="1"/>
  <c r="BC47" i="4"/>
  <c r="BD47" i="4" s="1"/>
  <c r="B46" i="4"/>
  <c r="J54" i="4"/>
  <c r="D54" i="1" s="1"/>
  <c r="O53" i="4"/>
  <c r="P53" i="4" s="1"/>
  <c r="H53" i="1" s="1"/>
  <c r="D54" i="4"/>
  <c r="C54" i="4"/>
  <c r="C54" i="1" s="1"/>
  <c r="S53" i="4"/>
  <c r="BF97" i="10" l="1"/>
  <c r="AA97" i="10"/>
  <c r="BD98" i="10" s="1"/>
  <c r="BE97" i="10"/>
  <c r="Z97" i="10"/>
  <c r="BB98" i="10" s="1"/>
  <c r="BB108" i="7"/>
  <c r="BE108" i="7" s="1"/>
  <c r="Z108" i="7"/>
  <c r="BF107" i="7"/>
  <c r="AA107" i="7"/>
  <c r="BD108" i="7" s="1"/>
  <c r="Z95" i="4"/>
  <c r="C94" i="15"/>
  <c r="BF47" i="4"/>
  <c r="BF48" i="4"/>
  <c r="B46" i="1"/>
  <c r="BR46" i="16" s="1"/>
  <c r="CB46" i="16" s="1"/>
  <c r="T53" i="4"/>
  <c r="V54" i="4"/>
  <c r="BD54" i="4" s="1"/>
  <c r="Q53" i="4"/>
  <c r="K54" i="4"/>
  <c r="O54" i="4"/>
  <c r="BE98" i="10" l="1"/>
  <c r="Z98" i="10"/>
  <c r="BB99" i="10" s="1"/>
  <c r="AA98" i="10"/>
  <c r="BD99" i="10" s="1"/>
  <c r="BF98" i="10"/>
  <c r="BF108" i="7"/>
  <c r="AA108" i="7"/>
  <c r="BD109" i="7" s="1"/>
  <c r="BB109" i="7"/>
  <c r="BE109" i="7" s="1"/>
  <c r="Z109" i="7"/>
  <c r="Z96" i="4"/>
  <c r="C95" i="15"/>
  <c r="BF54" i="4"/>
  <c r="BB54" i="4"/>
  <c r="BE54" i="4" s="1"/>
  <c r="F53" i="1"/>
  <c r="E53" i="15"/>
  <c r="E54" i="4"/>
  <c r="AA99" i="10" l="1"/>
  <c r="BD100" i="10" s="1"/>
  <c r="BF99" i="10"/>
  <c r="BE99" i="10"/>
  <c r="Z99" i="10"/>
  <c r="BB100" i="10" s="1"/>
  <c r="BF109" i="7"/>
  <c r="AA109" i="7"/>
  <c r="Z97" i="4"/>
  <c r="C96" i="15"/>
  <c r="L54" i="4"/>
  <c r="F54" i="4"/>
  <c r="BE100" i="10" l="1"/>
  <c r="Z100" i="10"/>
  <c r="BB101" i="10" s="1"/>
  <c r="BF100" i="10"/>
  <c r="AA100" i="10"/>
  <c r="BD101" i="10" s="1"/>
  <c r="Z98" i="4"/>
  <c r="C97" i="15"/>
  <c r="W56" i="4"/>
  <c r="BA55" i="4"/>
  <c r="A54" i="15"/>
  <c r="M54" i="4"/>
  <c r="B54" i="4"/>
  <c r="BF101" i="10" l="1"/>
  <c r="AA101" i="10"/>
  <c r="BD102" i="10" s="1"/>
  <c r="BE101" i="10"/>
  <c r="Z101" i="10"/>
  <c r="BB102" i="10" s="1"/>
  <c r="Z99" i="4"/>
  <c r="C98" i="15"/>
  <c r="BC55" i="4"/>
  <c r="X56" i="4"/>
  <c r="B54" i="1"/>
  <c r="BR54" i="16" s="1"/>
  <c r="CB54" i="16" s="1"/>
  <c r="R54" i="4"/>
  <c r="D54" i="15" s="1"/>
  <c r="BE102" i="10" l="1"/>
  <c r="Z102" i="10"/>
  <c r="BB103" i="10" s="1"/>
  <c r="AA102" i="10"/>
  <c r="BD103" i="10" s="1"/>
  <c r="BF102" i="10"/>
  <c r="C99" i="15"/>
  <c r="Z100" i="4"/>
  <c r="G54" i="1"/>
  <c r="V55" i="4"/>
  <c r="BD55" i="4" s="1"/>
  <c r="Q54" i="4"/>
  <c r="D55" i="4"/>
  <c r="C55" i="4"/>
  <c r="C55" i="1" s="1"/>
  <c r="J55" i="4"/>
  <c r="D55" i="1" s="1"/>
  <c r="S54" i="4"/>
  <c r="P54" i="4"/>
  <c r="H54" i="1" s="1"/>
  <c r="BF103" i="10" l="1"/>
  <c r="AA103" i="10"/>
  <c r="BD104" i="10" s="1"/>
  <c r="BE103" i="10"/>
  <c r="Z103" i="10"/>
  <c r="BB104" i="10" s="1"/>
  <c r="C100" i="15"/>
  <c r="Z101" i="4"/>
  <c r="BF55" i="4"/>
  <c r="BB55" i="4"/>
  <c r="BE55" i="4" s="1"/>
  <c r="T54" i="4"/>
  <c r="E55" i="4"/>
  <c r="K55" i="4"/>
  <c r="Z104" i="10" l="1"/>
  <c r="BB105" i="10" s="1"/>
  <c r="BE104" i="10"/>
  <c r="BF104" i="10"/>
  <c r="AA104" i="10"/>
  <c r="BD105" i="10" s="1"/>
  <c r="Z102" i="4"/>
  <c r="C101" i="15"/>
  <c r="F54" i="1"/>
  <c r="E54" i="15"/>
  <c r="F55" i="4"/>
  <c r="L55" i="4"/>
  <c r="AA105" i="10" l="1"/>
  <c r="BD106" i="10" s="1"/>
  <c r="BF105" i="10"/>
  <c r="BE105" i="10"/>
  <c r="Z105" i="10"/>
  <c r="BB106" i="10" s="1"/>
  <c r="C102" i="15"/>
  <c r="Z103" i="4"/>
  <c r="W57" i="4"/>
  <c r="BA56" i="4"/>
  <c r="A55" i="15"/>
  <c r="B55" i="4"/>
  <c r="M55" i="4"/>
  <c r="Z106" i="10" l="1"/>
  <c r="BB107" i="10" s="1"/>
  <c r="BE106" i="10"/>
  <c r="AA106" i="10"/>
  <c r="BD107" i="10" s="1"/>
  <c r="BF106" i="10"/>
  <c r="C103" i="15"/>
  <c r="Z104" i="4"/>
  <c r="BC56" i="4"/>
  <c r="X57" i="4"/>
  <c r="B55" i="1"/>
  <c r="BR55" i="16" s="1"/>
  <c r="CB55" i="16" s="1"/>
  <c r="R55" i="4"/>
  <c r="D55" i="15" s="1"/>
  <c r="AA107" i="10" l="1"/>
  <c r="BD108" i="10" s="1"/>
  <c r="BF107" i="10"/>
  <c r="BE107" i="10"/>
  <c r="Z107" i="10"/>
  <c r="BB108" i="10" s="1"/>
  <c r="Z105" i="4"/>
  <c r="C104" i="15"/>
  <c r="G55" i="1"/>
  <c r="D56" i="4"/>
  <c r="C56" i="4"/>
  <c r="C56" i="1" s="1"/>
  <c r="J56" i="4"/>
  <c r="D56" i="1" s="1"/>
  <c r="O55" i="4"/>
  <c r="P55" i="4" s="1"/>
  <c r="H55" i="1" s="1"/>
  <c r="S55" i="4"/>
  <c r="BE108" i="10" l="1"/>
  <c r="Z108" i="10"/>
  <c r="BB109" i="10" s="1"/>
  <c r="BF108" i="10"/>
  <c r="AA108" i="10"/>
  <c r="BD109" i="10" s="1"/>
  <c r="C105" i="15"/>
  <c r="Z106" i="4"/>
  <c r="T55" i="4"/>
  <c r="V56" i="4"/>
  <c r="BD56" i="4" s="1"/>
  <c r="Q55" i="4"/>
  <c r="K56" i="4"/>
  <c r="O56" i="4"/>
  <c r="AA109" i="10" l="1"/>
  <c r="BF109" i="10"/>
  <c r="BE109" i="10"/>
  <c r="Z109" i="10"/>
  <c r="Z107" i="4"/>
  <c r="C106" i="15"/>
  <c r="BF56" i="4"/>
  <c r="BB56" i="4"/>
  <c r="BE56" i="4" s="1"/>
  <c r="F55" i="1"/>
  <c r="E55" i="15"/>
  <c r="E56" i="4"/>
  <c r="C107" i="15" l="1"/>
  <c r="Z108" i="4"/>
  <c r="L56" i="4"/>
  <c r="F56" i="4"/>
  <c r="Z109" i="4" l="1"/>
  <c r="C109" i="15" s="1"/>
  <c r="C108" i="15"/>
  <c r="W58" i="4"/>
  <c r="BA57" i="4"/>
  <c r="A56" i="15"/>
  <c r="B56" i="4"/>
  <c r="M56" i="4"/>
  <c r="BC57" i="4" l="1"/>
  <c r="X58" i="4"/>
  <c r="B56" i="1"/>
  <c r="BR56" i="16" s="1"/>
  <c r="CB56" i="16" s="1"/>
  <c r="R56" i="4"/>
  <c r="D56" i="15" s="1"/>
  <c r="P56" i="4"/>
  <c r="H56" i="1" s="1"/>
  <c r="G56" i="1" l="1"/>
  <c r="V57" i="4"/>
  <c r="BD57" i="4" s="1"/>
  <c r="Q56" i="4"/>
  <c r="D57" i="4"/>
  <c r="C57" i="4"/>
  <c r="C57" i="1" s="1"/>
  <c r="J57" i="4"/>
  <c r="D57" i="1" s="1"/>
  <c r="S56" i="4"/>
  <c r="BF57" i="4" l="1"/>
  <c r="BB57" i="4"/>
  <c r="BE57" i="4" s="1"/>
  <c r="T56" i="4"/>
  <c r="E57" i="4"/>
  <c r="K57" i="4"/>
  <c r="F56" i="1" l="1"/>
  <c r="E56" i="15"/>
  <c r="F57" i="4"/>
  <c r="L57" i="4"/>
  <c r="W59" i="4" l="1"/>
  <c r="BA58" i="4"/>
  <c r="A57" i="15"/>
  <c r="B57" i="4"/>
  <c r="M57" i="4"/>
  <c r="BC58" i="4" l="1"/>
  <c r="X59" i="4"/>
  <c r="B57" i="1"/>
  <c r="BR57" i="16" s="1"/>
  <c r="CB57" i="16" s="1"/>
  <c r="R57" i="4"/>
  <c r="D57" i="15" s="1"/>
  <c r="G57" i="1" l="1"/>
  <c r="D58" i="4"/>
  <c r="C58" i="4"/>
  <c r="C58" i="1" s="1"/>
  <c r="J58" i="4"/>
  <c r="D58" i="1" s="1"/>
  <c r="O57" i="4"/>
  <c r="P57" i="4" s="1"/>
  <c r="H57" i="1" s="1"/>
  <c r="S57" i="4"/>
  <c r="T57" i="4" l="1"/>
  <c r="V58" i="4"/>
  <c r="BD58" i="4" s="1"/>
  <c r="Q57" i="4"/>
  <c r="O58" i="4"/>
  <c r="K58" i="4"/>
  <c r="BF58" i="4" l="1"/>
  <c r="BB58" i="4"/>
  <c r="BE58" i="4" s="1"/>
  <c r="F57" i="1"/>
  <c r="E57" i="15"/>
  <c r="E58" i="4"/>
  <c r="F58" i="4" l="1"/>
  <c r="L58" i="4"/>
  <c r="W60" i="4" l="1"/>
  <c r="BA59" i="4"/>
  <c r="A58" i="15"/>
  <c r="B58" i="4"/>
  <c r="M58" i="4"/>
  <c r="BC59" i="4" l="1"/>
  <c r="X60" i="4"/>
  <c r="B58" i="1"/>
  <c r="BR58" i="16" s="1"/>
  <c r="CB58" i="16" s="1"/>
  <c r="R58" i="4"/>
  <c r="D58" i="15" s="1"/>
  <c r="G58" i="1" l="1"/>
  <c r="V59" i="4"/>
  <c r="BD59" i="4" s="1"/>
  <c r="Q58" i="4"/>
  <c r="D59" i="4"/>
  <c r="C59" i="4"/>
  <c r="C59" i="1" s="1"/>
  <c r="J59" i="4"/>
  <c r="D59" i="1" s="1"/>
  <c r="S58" i="4"/>
  <c r="P58" i="4"/>
  <c r="H58" i="1" s="1"/>
  <c r="BF59" i="4" l="1"/>
  <c r="BB59" i="4"/>
  <c r="BE59" i="4" s="1"/>
  <c r="T58" i="4"/>
  <c r="K59" i="4"/>
  <c r="E59" i="4"/>
  <c r="F58" i="1" l="1"/>
  <c r="E58" i="15"/>
  <c r="F59" i="4"/>
  <c r="L59" i="4"/>
  <c r="W61" i="4" l="1"/>
  <c r="BA60" i="4"/>
  <c r="A59" i="15"/>
  <c r="M59" i="4"/>
  <c r="B59" i="4"/>
  <c r="BC60" i="4" l="1"/>
  <c r="X61" i="4"/>
  <c r="B59" i="1"/>
  <c r="BR59" i="16" s="1"/>
  <c r="CB59" i="16" s="1"/>
  <c r="R59" i="4"/>
  <c r="D59" i="15" s="1"/>
  <c r="G59" i="1" l="1"/>
  <c r="D60" i="4"/>
  <c r="C60" i="4"/>
  <c r="C60" i="1" s="1"/>
  <c r="J60" i="4"/>
  <c r="D60" i="1" s="1"/>
  <c r="O59" i="4"/>
  <c r="P59" i="4" s="1"/>
  <c r="S59" i="4"/>
  <c r="T59" i="4" l="1"/>
  <c r="H59" i="1"/>
  <c r="V60" i="4"/>
  <c r="BD60" i="4" s="1"/>
  <c r="Q59" i="4"/>
  <c r="K60" i="4"/>
  <c r="O60" i="4"/>
  <c r="BF60" i="4" l="1"/>
  <c r="BB60" i="4"/>
  <c r="BE60" i="4" s="1"/>
  <c r="F59" i="1"/>
  <c r="E59" i="15"/>
  <c r="E60" i="4"/>
  <c r="F60" i="4" l="1"/>
  <c r="L60" i="4"/>
  <c r="W62" i="4" l="1"/>
  <c r="BA61" i="4"/>
  <c r="A60" i="15"/>
  <c r="M60" i="4"/>
  <c r="B60" i="4"/>
  <c r="BC61" i="4" l="1"/>
  <c r="X62" i="4"/>
  <c r="B60" i="1"/>
  <c r="BR60" i="16" s="1"/>
  <c r="CB60" i="16" s="1"/>
  <c r="R60" i="4"/>
  <c r="D60" i="15" s="1"/>
  <c r="G60" i="1" l="1"/>
  <c r="V61" i="4"/>
  <c r="BD61" i="4" s="1"/>
  <c r="Q60" i="4"/>
  <c r="J61" i="4"/>
  <c r="D61" i="1" s="1"/>
  <c r="S60" i="4"/>
  <c r="D61" i="4"/>
  <c r="C61" i="4"/>
  <c r="C61" i="1" s="1"/>
  <c r="P60" i="4"/>
  <c r="BF61" i="4" l="1"/>
  <c r="BB61" i="4"/>
  <c r="BE61" i="4" s="1"/>
  <c r="T60" i="4"/>
  <c r="H60" i="1"/>
  <c r="E61" i="4"/>
  <c r="K61" i="4"/>
  <c r="F60" i="1" l="1"/>
  <c r="E60" i="15"/>
  <c r="L61" i="4"/>
  <c r="F61" i="4"/>
  <c r="W63" i="4" l="1"/>
  <c r="BA62" i="4"/>
  <c r="A61" i="15"/>
  <c r="B61" i="4"/>
  <c r="M61" i="4"/>
  <c r="BC62" i="4" l="1"/>
  <c r="X63" i="4"/>
  <c r="B61" i="1"/>
  <c r="BR61" i="16" s="1"/>
  <c r="CB61" i="16" s="1"/>
  <c r="R61" i="4"/>
  <c r="D61" i="15" s="1"/>
  <c r="G61" i="1" l="1"/>
  <c r="D62" i="4"/>
  <c r="C62" i="4"/>
  <c r="C62" i="1" s="1"/>
  <c r="J62" i="4"/>
  <c r="D62" i="1" s="1"/>
  <c r="O61" i="4"/>
  <c r="P61" i="4" s="1"/>
  <c r="S61" i="4"/>
  <c r="T61" i="4" l="1"/>
  <c r="H61" i="1"/>
  <c r="V62" i="4"/>
  <c r="BD62" i="4" s="1"/>
  <c r="Q61" i="4"/>
  <c r="O62" i="4"/>
  <c r="K62" i="4"/>
  <c r="BF62" i="4" l="1"/>
  <c r="BB62" i="4"/>
  <c r="BE62" i="4" s="1"/>
  <c r="F61" i="1"/>
  <c r="E61" i="15"/>
  <c r="E62" i="4"/>
  <c r="L62" i="4" l="1"/>
  <c r="F62" i="4"/>
  <c r="W64" i="4" l="1"/>
  <c r="BA63" i="4"/>
  <c r="A62" i="15"/>
  <c r="M62" i="4"/>
  <c r="B62" i="4"/>
  <c r="BC63" i="4" l="1"/>
  <c r="X64" i="4"/>
  <c r="B62" i="1"/>
  <c r="BR62" i="16" s="1"/>
  <c r="CB62" i="16" s="1"/>
  <c r="R62" i="4"/>
  <c r="D62" i="15" s="1"/>
  <c r="G62" i="1" l="1"/>
  <c r="V63" i="4"/>
  <c r="BD63" i="4" s="1"/>
  <c r="Q62" i="4"/>
  <c r="J63" i="4"/>
  <c r="D63" i="1" s="1"/>
  <c r="S62" i="4"/>
  <c r="D63" i="4"/>
  <c r="C63" i="4"/>
  <c r="C63" i="1" s="1"/>
  <c r="P62" i="4"/>
  <c r="BF63" i="4" l="1"/>
  <c r="BB63" i="4"/>
  <c r="BE63" i="4" s="1"/>
  <c r="T62" i="4"/>
  <c r="H62" i="1"/>
  <c r="E63" i="4"/>
  <c r="K63" i="4"/>
  <c r="F62" i="1" l="1"/>
  <c r="E62" i="15"/>
  <c r="L63" i="4"/>
  <c r="F63" i="4"/>
  <c r="W65" i="4" l="1"/>
  <c r="BA64" i="4"/>
  <c r="A63" i="15"/>
  <c r="M63" i="4"/>
  <c r="B63" i="4"/>
  <c r="BC64" i="4" l="1"/>
  <c r="X65" i="4"/>
  <c r="B63" i="1"/>
  <c r="BR63" i="16" s="1"/>
  <c r="CB63" i="16" s="1"/>
  <c r="R63" i="4"/>
  <c r="D63" i="15" s="1"/>
  <c r="G63" i="1" l="1"/>
  <c r="D64" i="4"/>
  <c r="C64" i="4"/>
  <c r="C64" i="1" s="1"/>
  <c r="J64" i="4"/>
  <c r="D64" i="1" s="1"/>
  <c r="S63" i="4"/>
  <c r="O63" i="4"/>
  <c r="P63" i="4" s="1"/>
  <c r="T63" i="4" l="1"/>
  <c r="H63" i="1"/>
  <c r="V64" i="4"/>
  <c r="BD64" i="4" s="1"/>
  <c r="Q63" i="4"/>
  <c r="O64" i="4"/>
  <c r="K64" i="4"/>
  <c r="BF64" i="4" l="1"/>
  <c r="BB64" i="4"/>
  <c r="BE64" i="4" s="1"/>
  <c r="F63" i="1"/>
  <c r="E63" i="15"/>
  <c r="E64" i="4"/>
  <c r="F64" i="4" l="1"/>
  <c r="L64" i="4"/>
  <c r="W66" i="4" l="1"/>
  <c r="BA65" i="4"/>
  <c r="A64" i="15"/>
  <c r="B64" i="4"/>
  <c r="M64" i="4"/>
  <c r="BC65" i="4" l="1"/>
  <c r="X66" i="4"/>
  <c r="B64" i="1"/>
  <c r="BR64" i="16" s="1"/>
  <c r="CB64" i="16" s="1"/>
  <c r="R64" i="4"/>
  <c r="D64" i="15" s="1"/>
  <c r="G64" i="1" l="1"/>
  <c r="V65" i="4"/>
  <c r="BD65" i="4" s="1"/>
  <c r="Q64" i="4"/>
  <c r="D65" i="4"/>
  <c r="C65" i="4"/>
  <c r="C65" i="1" s="1"/>
  <c r="J65" i="4"/>
  <c r="D65" i="1" s="1"/>
  <c r="S64" i="4"/>
  <c r="P64" i="4"/>
  <c r="H64" i="1" s="1"/>
  <c r="BF65" i="4" l="1"/>
  <c r="BB65" i="4"/>
  <c r="BE65" i="4" s="1"/>
  <c r="T64" i="4"/>
  <c r="E65" i="4"/>
  <c r="K65" i="4"/>
  <c r="F64" i="1" l="1"/>
  <c r="E64" i="15"/>
  <c r="F65" i="4"/>
  <c r="L65" i="4"/>
  <c r="W67" i="4" l="1"/>
  <c r="BA66" i="4"/>
  <c r="A65" i="15"/>
  <c r="M65" i="4"/>
  <c r="B65" i="4"/>
  <c r="BC66" i="4" l="1"/>
  <c r="X67" i="4"/>
  <c r="B65" i="1"/>
  <c r="BR65" i="16" s="1"/>
  <c r="CB65" i="16" s="1"/>
  <c r="R65" i="4"/>
  <c r="D65" i="15" s="1"/>
  <c r="G65" i="1" l="1"/>
  <c r="J66" i="4"/>
  <c r="D66" i="1" s="1"/>
  <c r="D66" i="4"/>
  <c r="C66" i="4"/>
  <c r="C66" i="1" s="1"/>
  <c r="O65" i="4"/>
  <c r="P65" i="4" s="1"/>
  <c r="H65" i="1" s="1"/>
  <c r="S65" i="4"/>
  <c r="T65" i="4" l="1"/>
  <c r="V66" i="4"/>
  <c r="BD66" i="4" s="1"/>
  <c r="Q65" i="4"/>
  <c r="K66" i="4"/>
  <c r="O66" i="4"/>
  <c r="BF66" i="4" l="1"/>
  <c r="BB66" i="4"/>
  <c r="BE66" i="4" s="1"/>
  <c r="F65" i="1"/>
  <c r="E65" i="15"/>
  <c r="E66" i="4"/>
  <c r="L66" i="4" l="1"/>
  <c r="F66" i="4"/>
  <c r="W68" i="4" l="1"/>
  <c r="BA67" i="4"/>
  <c r="A66" i="15"/>
  <c r="B66" i="4"/>
  <c r="M66" i="4"/>
  <c r="BC67" i="4" l="1"/>
  <c r="X68" i="4"/>
  <c r="B66" i="1"/>
  <c r="BR66" i="16" s="1"/>
  <c r="CB66" i="16" s="1"/>
  <c r="R66" i="4"/>
  <c r="D66" i="15" s="1"/>
  <c r="P66" i="4"/>
  <c r="H66" i="1" s="1"/>
  <c r="G66" i="1" l="1"/>
  <c r="V67" i="4"/>
  <c r="BD67" i="4" s="1"/>
  <c r="Q66" i="4"/>
  <c r="J67" i="4"/>
  <c r="D67" i="1" s="1"/>
  <c r="D67" i="4"/>
  <c r="C67" i="4"/>
  <c r="C67" i="1" s="1"/>
  <c r="S66" i="4"/>
  <c r="BF67" i="4" l="1"/>
  <c r="BB67" i="4"/>
  <c r="BE67" i="4" s="1"/>
  <c r="T66" i="4"/>
  <c r="K67" i="4"/>
  <c r="E67" i="4"/>
  <c r="F66" i="1" l="1"/>
  <c r="E66" i="15"/>
  <c r="F67" i="4"/>
  <c r="L67" i="4"/>
  <c r="W69" i="4" l="1"/>
  <c r="BA68" i="4"/>
  <c r="A67" i="15"/>
  <c r="M67" i="4"/>
  <c r="B67" i="4"/>
  <c r="BC68" i="4" l="1"/>
  <c r="X69" i="4"/>
  <c r="B67" i="1"/>
  <c r="BR67" i="16" s="1"/>
  <c r="CB67" i="16" s="1"/>
  <c r="R67" i="4"/>
  <c r="D67" i="15" s="1"/>
  <c r="G67" i="1" l="1"/>
  <c r="D68" i="4"/>
  <c r="C68" i="4"/>
  <c r="C68" i="1" s="1"/>
  <c r="J68" i="4"/>
  <c r="D68" i="1" s="1"/>
  <c r="S67" i="4"/>
  <c r="O67" i="4"/>
  <c r="P67" i="4" s="1"/>
  <c r="H67" i="1" s="1"/>
  <c r="T67" i="4" l="1"/>
  <c r="V68" i="4"/>
  <c r="BD68" i="4" s="1"/>
  <c r="Q67" i="4"/>
  <c r="K68" i="4"/>
  <c r="O68" i="4"/>
  <c r="BF68" i="4" l="1"/>
  <c r="BB68" i="4"/>
  <c r="BE68" i="4" s="1"/>
  <c r="F67" i="1"/>
  <c r="E67" i="15"/>
  <c r="E68" i="4"/>
  <c r="L68" i="4" l="1"/>
  <c r="F68" i="4"/>
  <c r="W70" i="4" l="1"/>
  <c r="BA69" i="4"/>
  <c r="A68" i="15"/>
  <c r="M68" i="4"/>
  <c r="B68" i="4"/>
  <c r="BC69" i="4" l="1"/>
  <c r="X70" i="4"/>
  <c r="B68" i="1"/>
  <c r="BR68" i="16" s="1"/>
  <c r="CB68" i="16" s="1"/>
  <c r="R68" i="4"/>
  <c r="D68" i="15" s="1"/>
  <c r="G68" i="1" l="1"/>
  <c r="V69" i="4"/>
  <c r="BD69" i="4" s="1"/>
  <c r="Q68" i="4"/>
  <c r="J69" i="4"/>
  <c r="D69" i="1" s="1"/>
  <c r="D69" i="4"/>
  <c r="C69" i="4"/>
  <c r="C69" i="1" s="1"/>
  <c r="S68" i="4"/>
  <c r="P68" i="4"/>
  <c r="H68" i="1" s="1"/>
  <c r="BF69" i="4" l="1"/>
  <c r="BB69" i="4"/>
  <c r="BE69" i="4" s="1"/>
  <c r="T68" i="4"/>
  <c r="E69" i="4"/>
  <c r="K69" i="4"/>
  <c r="F68" i="1" l="1"/>
  <c r="E68" i="15"/>
  <c r="F69" i="4"/>
  <c r="L69" i="4"/>
  <c r="W71" i="4" l="1"/>
  <c r="BA70" i="4"/>
  <c r="A69" i="15"/>
  <c r="B69" i="4"/>
  <c r="M69" i="4"/>
  <c r="BC70" i="4" l="1"/>
  <c r="X71" i="4"/>
  <c r="B69" i="1"/>
  <c r="BR69" i="16" s="1"/>
  <c r="CB69" i="16" s="1"/>
  <c r="R69" i="4"/>
  <c r="D69" i="15" s="1"/>
  <c r="G69" i="1" l="1"/>
  <c r="D70" i="4"/>
  <c r="C70" i="4"/>
  <c r="C70" i="1" s="1"/>
  <c r="J70" i="4"/>
  <c r="D70" i="1" s="1"/>
  <c r="S69" i="4"/>
  <c r="O69" i="4"/>
  <c r="P69" i="4" s="1"/>
  <c r="H69" i="1" s="1"/>
  <c r="T69" i="4" l="1"/>
  <c r="V70" i="4"/>
  <c r="BD70" i="4" s="1"/>
  <c r="Q69" i="4"/>
  <c r="O70" i="4"/>
  <c r="K70" i="4"/>
  <c r="BF70" i="4" l="1"/>
  <c r="BB70" i="4"/>
  <c r="BE70" i="4" s="1"/>
  <c r="F69" i="1"/>
  <c r="E69" i="15"/>
  <c r="E70" i="4"/>
  <c r="F70" i="4" l="1"/>
  <c r="L70" i="4"/>
  <c r="W72" i="4" l="1"/>
  <c r="BA71" i="4"/>
  <c r="A70" i="15"/>
  <c r="M70" i="4"/>
  <c r="B70" i="4"/>
  <c r="BC71" i="4" l="1"/>
  <c r="X72" i="4"/>
  <c r="B70" i="1"/>
  <c r="BR70" i="16" s="1"/>
  <c r="CB70" i="16" s="1"/>
  <c r="R70" i="4"/>
  <c r="D70" i="15" s="1"/>
  <c r="G70" i="1" l="1"/>
  <c r="V71" i="4"/>
  <c r="BD71" i="4" s="1"/>
  <c r="Q70" i="4"/>
  <c r="P70" i="4"/>
  <c r="H70" i="1" s="1"/>
  <c r="J71" i="4"/>
  <c r="D71" i="1" s="1"/>
  <c r="D71" i="4"/>
  <c r="C71" i="4"/>
  <c r="C71" i="1" s="1"/>
  <c r="S70" i="4"/>
  <c r="BF71" i="4" l="1"/>
  <c r="BB71" i="4"/>
  <c r="BE71" i="4" s="1"/>
  <c r="T70" i="4"/>
  <c r="E71" i="4"/>
  <c r="K71" i="4"/>
  <c r="F70" i="1" l="1"/>
  <c r="E70" i="15"/>
  <c r="F71" i="4"/>
  <c r="L71" i="4"/>
  <c r="W73" i="4" l="1"/>
  <c r="BA72" i="4"/>
  <c r="A71" i="15"/>
  <c r="B71" i="4"/>
  <c r="M71" i="4"/>
  <c r="BC72" i="4" l="1"/>
  <c r="X73" i="4"/>
  <c r="B71" i="1"/>
  <c r="BR71" i="16" s="1"/>
  <c r="CB71" i="16" s="1"/>
  <c r="R71" i="4"/>
  <c r="D71" i="15" s="1"/>
  <c r="G71" i="1" l="1"/>
  <c r="J72" i="4"/>
  <c r="D72" i="1" s="1"/>
  <c r="D72" i="4"/>
  <c r="C72" i="4"/>
  <c r="C72" i="1" s="1"/>
  <c r="S71" i="4"/>
  <c r="O71" i="4"/>
  <c r="P71" i="4" s="1"/>
  <c r="H71" i="1" s="1"/>
  <c r="T71" i="4" l="1"/>
  <c r="V72" i="4"/>
  <c r="BD72" i="4" s="1"/>
  <c r="Q71" i="4"/>
  <c r="K72" i="4"/>
  <c r="O72" i="4"/>
  <c r="BF72" i="4" l="1"/>
  <c r="BB72" i="4"/>
  <c r="BE72" i="4" s="1"/>
  <c r="F71" i="1"/>
  <c r="E71" i="15"/>
  <c r="E72" i="4"/>
  <c r="L72" i="4" l="1"/>
  <c r="F72" i="4"/>
  <c r="W74" i="4" l="1"/>
  <c r="BA73" i="4"/>
  <c r="A72" i="15"/>
  <c r="B72" i="4"/>
  <c r="M72" i="4"/>
  <c r="BC73" i="4" l="1"/>
  <c r="X74" i="4"/>
  <c r="B72" i="1"/>
  <c r="BR72" i="16" s="1"/>
  <c r="CB72" i="16" s="1"/>
  <c r="R72" i="4"/>
  <c r="D72" i="15" s="1"/>
  <c r="P72" i="4"/>
  <c r="H72" i="1" s="1"/>
  <c r="G72" i="1" l="1"/>
  <c r="V73" i="4"/>
  <c r="BD73" i="4" s="1"/>
  <c r="Q72" i="4"/>
  <c r="D73" i="4"/>
  <c r="C73" i="4"/>
  <c r="C73" i="1" s="1"/>
  <c r="J73" i="4"/>
  <c r="D73" i="1" s="1"/>
  <c r="S72" i="4"/>
  <c r="BF73" i="4" l="1"/>
  <c r="BB73" i="4"/>
  <c r="BE73" i="4" s="1"/>
  <c r="T72" i="4"/>
  <c r="E73" i="4"/>
  <c r="K73" i="4"/>
  <c r="F72" i="1" l="1"/>
  <c r="E72" i="15"/>
  <c r="L73" i="4"/>
  <c r="F73" i="4"/>
  <c r="W75" i="4" l="1"/>
  <c r="BA74" i="4"/>
  <c r="A73" i="15"/>
  <c r="B73" i="4"/>
  <c r="M73" i="4"/>
  <c r="BC74" i="4" l="1"/>
  <c r="X75" i="4"/>
  <c r="B73" i="1"/>
  <c r="BR73" i="16" s="1"/>
  <c r="CB73" i="16" s="1"/>
  <c r="R73" i="4"/>
  <c r="D73" i="15" s="1"/>
  <c r="G73" i="1" l="1"/>
  <c r="D74" i="4"/>
  <c r="C74" i="4"/>
  <c r="C74" i="1" s="1"/>
  <c r="J74" i="4"/>
  <c r="D74" i="1" s="1"/>
  <c r="S73" i="4"/>
  <c r="O73" i="4"/>
  <c r="P73" i="4" s="1"/>
  <c r="H73" i="1" s="1"/>
  <c r="T73" i="4" l="1"/>
  <c r="V74" i="4"/>
  <c r="BD74" i="4" s="1"/>
  <c r="Q73" i="4"/>
  <c r="O74" i="4"/>
  <c r="K74" i="4"/>
  <c r="BF74" i="4" l="1"/>
  <c r="BB74" i="4"/>
  <c r="BE74" i="4" s="1"/>
  <c r="F73" i="1"/>
  <c r="E73" i="15"/>
  <c r="E74" i="4"/>
  <c r="L74" i="4" l="1"/>
  <c r="F74" i="4"/>
  <c r="W76" i="4" l="1"/>
  <c r="BA75" i="4"/>
  <c r="A74" i="15"/>
  <c r="M74" i="4"/>
  <c r="B74" i="4"/>
  <c r="BC75" i="4" l="1"/>
  <c r="X76" i="4"/>
  <c r="B74" i="1"/>
  <c r="BR74" i="16" s="1"/>
  <c r="CB74" i="16" s="1"/>
  <c r="P74" i="4"/>
  <c r="H74" i="1" s="1"/>
  <c r="R74" i="4"/>
  <c r="D74" i="15" s="1"/>
  <c r="G74" i="1" l="1"/>
  <c r="V75" i="4"/>
  <c r="BD75" i="4" s="1"/>
  <c r="Q74" i="4"/>
  <c r="J75" i="4"/>
  <c r="D75" i="1" s="1"/>
  <c r="D75" i="4"/>
  <c r="C75" i="4"/>
  <c r="C75" i="1" s="1"/>
  <c r="S74" i="4"/>
  <c r="BF75" i="4" l="1"/>
  <c r="BB75" i="4"/>
  <c r="BE75" i="4" s="1"/>
  <c r="T74" i="4"/>
  <c r="E75" i="4"/>
  <c r="K75" i="4"/>
  <c r="F74" i="1" l="1"/>
  <c r="E74" i="15"/>
  <c r="L75" i="4"/>
  <c r="F75" i="4"/>
  <c r="W77" i="4" l="1"/>
  <c r="BA76" i="4"/>
  <c r="A75" i="15"/>
  <c r="M75" i="4"/>
  <c r="B75" i="4"/>
  <c r="BC76" i="4" l="1"/>
  <c r="X77" i="4"/>
  <c r="B75" i="1"/>
  <c r="BR75" i="16" s="1"/>
  <c r="CB75" i="16" s="1"/>
  <c r="R75" i="4"/>
  <c r="D75" i="15" s="1"/>
  <c r="G75" i="1" l="1"/>
  <c r="D76" i="4"/>
  <c r="C76" i="4"/>
  <c r="C76" i="1" s="1"/>
  <c r="J76" i="4"/>
  <c r="D76" i="1" s="1"/>
  <c r="S75" i="4"/>
  <c r="O75" i="4"/>
  <c r="P75" i="4" s="1"/>
  <c r="H75" i="1" s="1"/>
  <c r="T75" i="4" l="1"/>
  <c r="V76" i="4"/>
  <c r="BD76" i="4" s="1"/>
  <c r="Q75" i="4"/>
  <c r="K76" i="4"/>
  <c r="O76" i="4"/>
  <c r="BF76" i="4" l="1"/>
  <c r="BB76" i="4"/>
  <c r="BE76" i="4" s="1"/>
  <c r="F75" i="1"/>
  <c r="E75" i="15"/>
  <c r="E76" i="4"/>
  <c r="L76" i="4" l="1"/>
  <c r="F76" i="4"/>
  <c r="W78" i="4" l="1"/>
  <c r="BA77" i="4"/>
  <c r="A76" i="15"/>
  <c r="M76" i="4"/>
  <c r="B76" i="4"/>
  <c r="BC77" i="4" l="1"/>
  <c r="X78" i="4"/>
  <c r="B76" i="1"/>
  <c r="BR76" i="16" s="1"/>
  <c r="CB76" i="16" s="1"/>
  <c r="R76" i="4"/>
  <c r="D76" i="15" s="1"/>
  <c r="G76" i="1" l="1"/>
  <c r="V77" i="4"/>
  <c r="BD77" i="4" s="1"/>
  <c r="Q76" i="4"/>
  <c r="J77" i="4"/>
  <c r="D77" i="1" s="1"/>
  <c r="S76" i="4"/>
  <c r="D77" i="4"/>
  <c r="C77" i="4"/>
  <c r="C77" i="1" s="1"/>
  <c r="P76" i="4"/>
  <c r="H76" i="1" s="1"/>
  <c r="BF77" i="4" l="1"/>
  <c r="BB77" i="4"/>
  <c r="BE77" i="4" s="1"/>
  <c r="T76" i="4"/>
  <c r="K77" i="4"/>
  <c r="E77" i="4"/>
  <c r="F76" i="1" l="1"/>
  <c r="E76" i="15"/>
  <c r="F77" i="4"/>
  <c r="L77" i="4"/>
  <c r="W79" i="4" l="1"/>
  <c r="BA78" i="4"/>
  <c r="A77" i="15"/>
  <c r="B77" i="4"/>
  <c r="M77" i="4"/>
  <c r="BC78" i="4" l="1"/>
  <c r="X79" i="4"/>
  <c r="B77" i="1"/>
  <c r="BR77" i="16" s="1"/>
  <c r="CB77" i="16" s="1"/>
  <c r="R77" i="4"/>
  <c r="D77" i="15" s="1"/>
  <c r="G77" i="1" l="1"/>
  <c r="D78" i="4"/>
  <c r="C78" i="4"/>
  <c r="C78" i="1" s="1"/>
  <c r="J78" i="4"/>
  <c r="D78" i="1" s="1"/>
  <c r="O77" i="4"/>
  <c r="P77" i="4" s="1"/>
  <c r="H77" i="1" s="1"/>
  <c r="S77" i="4"/>
  <c r="T77" i="4" l="1"/>
  <c r="V78" i="4"/>
  <c r="BD78" i="4" s="1"/>
  <c r="Q77" i="4"/>
  <c r="K78" i="4"/>
  <c r="O78" i="4"/>
  <c r="BF78" i="4" l="1"/>
  <c r="BB78" i="4"/>
  <c r="BE78" i="4" s="1"/>
  <c r="F77" i="1"/>
  <c r="E77" i="15"/>
  <c r="E78" i="4"/>
  <c r="L78" i="4" l="1"/>
  <c r="F78" i="4"/>
  <c r="W80" i="4" l="1"/>
  <c r="BA79" i="4"/>
  <c r="A78" i="15"/>
  <c r="M78" i="4"/>
  <c r="B78" i="4"/>
  <c r="BC79" i="4" l="1"/>
  <c r="X80" i="4"/>
  <c r="B78" i="1"/>
  <c r="BR78" i="16" s="1"/>
  <c r="CB78" i="16" s="1"/>
  <c r="R78" i="4"/>
  <c r="D78" i="15" s="1"/>
  <c r="G78" i="1" l="1"/>
  <c r="V79" i="4"/>
  <c r="BD79" i="4" s="1"/>
  <c r="Q78" i="4"/>
  <c r="D79" i="4"/>
  <c r="C79" i="4"/>
  <c r="C79" i="1" s="1"/>
  <c r="J79" i="4"/>
  <c r="D79" i="1" s="1"/>
  <c r="S78" i="4"/>
  <c r="P78" i="4"/>
  <c r="H78" i="1" s="1"/>
  <c r="BF79" i="4" l="1"/>
  <c r="BB79" i="4"/>
  <c r="BE79" i="4" s="1"/>
  <c r="T78" i="4"/>
  <c r="E79" i="4"/>
  <c r="K79" i="4"/>
  <c r="F78" i="1" l="1"/>
  <c r="E78" i="15"/>
  <c r="F79" i="4"/>
  <c r="L79" i="4"/>
  <c r="W81" i="4" l="1"/>
  <c r="BA80" i="4"/>
  <c r="A79" i="15"/>
  <c r="B79" i="4"/>
  <c r="M79" i="4"/>
  <c r="BC80" i="4" l="1"/>
  <c r="X81" i="4"/>
  <c r="B79" i="1"/>
  <c r="BR79" i="16" s="1"/>
  <c r="CB79" i="16" s="1"/>
  <c r="R79" i="4"/>
  <c r="D79" i="15" s="1"/>
  <c r="G79" i="1" l="1"/>
  <c r="D80" i="4"/>
  <c r="C80" i="4"/>
  <c r="C80" i="1" s="1"/>
  <c r="J80" i="4"/>
  <c r="D80" i="1" s="1"/>
  <c r="O79" i="4"/>
  <c r="P79" i="4" s="1"/>
  <c r="H79" i="1" s="1"/>
  <c r="S79" i="4"/>
  <c r="T79" i="4" l="1"/>
  <c r="V80" i="4"/>
  <c r="BD80" i="4" s="1"/>
  <c r="Q79" i="4"/>
  <c r="K80" i="4"/>
  <c r="O80" i="4"/>
  <c r="BF80" i="4" l="1"/>
  <c r="BB80" i="4"/>
  <c r="BE80" i="4" s="1"/>
  <c r="F79" i="1"/>
  <c r="E79" i="15"/>
  <c r="E80" i="4"/>
  <c r="F80" i="4" l="1"/>
  <c r="L80" i="4"/>
  <c r="W82" i="4" l="1"/>
  <c r="BA81" i="4"/>
  <c r="A80" i="15"/>
  <c r="B80" i="4"/>
  <c r="M80" i="4"/>
  <c r="BC81" i="4" l="1"/>
  <c r="X82" i="4"/>
  <c r="B80" i="1"/>
  <c r="BR80" i="16" s="1"/>
  <c r="CB80" i="16" s="1"/>
  <c r="R80" i="4"/>
  <c r="D80" i="15" s="1"/>
  <c r="G80" i="1" l="1"/>
  <c r="V81" i="4"/>
  <c r="BD81" i="4" s="1"/>
  <c r="Q80" i="4"/>
  <c r="D81" i="4"/>
  <c r="C81" i="4"/>
  <c r="C81" i="1" s="1"/>
  <c r="S80" i="4"/>
  <c r="J81" i="4"/>
  <c r="D81" i="1" s="1"/>
  <c r="P80" i="4"/>
  <c r="H80" i="1" s="1"/>
  <c r="BF81" i="4" l="1"/>
  <c r="BB81" i="4"/>
  <c r="BE81" i="4" s="1"/>
  <c r="T80" i="4"/>
  <c r="E81" i="4"/>
  <c r="K81" i="4"/>
  <c r="F80" i="1" l="1"/>
  <c r="E80" i="15"/>
  <c r="L81" i="4"/>
  <c r="F81" i="4"/>
  <c r="W83" i="4" l="1"/>
  <c r="BA82" i="4"/>
  <c r="A81" i="15"/>
  <c r="M81" i="4"/>
  <c r="B81" i="4"/>
  <c r="BC82" i="4" l="1"/>
  <c r="X83" i="4"/>
  <c r="B81" i="1"/>
  <c r="BR81" i="16" s="1"/>
  <c r="CB81" i="16" s="1"/>
  <c r="R81" i="4"/>
  <c r="D81" i="15" s="1"/>
  <c r="G81" i="1" l="1"/>
  <c r="J82" i="4"/>
  <c r="D82" i="1" s="1"/>
  <c r="D82" i="4"/>
  <c r="C82" i="4"/>
  <c r="C82" i="1" s="1"/>
  <c r="O81" i="4"/>
  <c r="P81" i="4" s="1"/>
  <c r="H81" i="1" s="1"/>
  <c r="S81" i="4"/>
  <c r="T81" i="4" l="1"/>
  <c r="V82" i="4"/>
  <c r="BD82" i="4" s="1"/>
  <c r="Q81" i="4"/>
  <c r="K82" i="4"/>
  <c r="O82" i="4"/>
  <c r="BF82" i="4" l="1"/>
  <c r="BB82" i="4"/>
  <c r="BE82" i="4" s="1"/>
  <c r="F81" i="1"/>
  <c r="E81" i="15"/>
  <c r="E82" i="4"/>
  <c r="L82" i="4" l="1"/>
  <c r="F82" i="4"/>
  <c r="W84" i="4" l="1"/>
  <c r="BA83" i="4"/>
  <c r="A82" i="15"/>
  <c r="M82" i="4"/>
  <c r="B82" i="4"/>
  <c r="BC83" i="4" l="1"/>
  <c r="X84" i="4"/>
  <c r="B82" i="1"/>
  <c r="BR82" i="16" s="1"/>
  <c r="CB82" i="16" s="1"/>
  <c r="R82" i="4"/>
  <c r="D82" i="15" s="1"/>
  <c r="G82" i="1" l="1"/>
  <c r="V83" i="4"/>
  <c r="BD83" i="4" s="1"/>
  <c r="Q82" i="4"/>
  <c r="J83" i="4"/>
  <c r="D83" i="1" s="1"/>
  <c r="D83" i="4"/>
  <c r="C83" i="4"/>
  <c r="C83" i="1" s="1"/>
  <c r="S82" i="4"/>
  <c r="P82" i="4"/>
  <c r="H82" i="1" s="1"/>
  <c r="BF83" i="4" l="1"/>
  <c r="BB83" i="4"/>
  <c r="BE83" i="4" s="1"/>
  <c r="T82" i="4"/>
  <c r="E83" i="4"/>
  <c r="K83" i="4"/>
  <c r="F82" i="1" l="1"/>
  <c r="E82" i="15"/>
  <c r="L83" i="4"/>
  <c r="F83" i="4"/>
  <c r="W85" i="4" l="1"/>
  <c r="BA84" i="4"/>
  <c r="A83" i="15"/>
  <c r="B83" i="4"/>
  <c r="M83" i="4"/>
  <c r="BC84" i="4" l="1"/>
  <c r="X85" i="4"/>
  <c r="B83" i="1"/>
  <c r="BR83" i="16" s="1"/>
  <c r="CB83" i="16" s="1"/>
  <c r="R83" i="4"/>
  <c r="D83" i="15" s="1"/>
  <c r="G83" i="1" l="1"/>
  <c r="J84" i="4"/>
  <c r="D84" i="1" s="1"/>
  <c r="S83" i="4"/>
  <c r="D84" i="4"/>
  <c r="C84" i="4"/>
  <c r="C84" i="1" s="1"/>
  <c r="O83" i="4"/>
  <c r="P83" i="4" s="1"/>
  <c r="H83" i="1" s="1"/>
  <c r="T83" i="4" l="1"/>
  <c r="V84" i="4"/>
  <c r="BD84" i="4" s="1"/>
  <c r="Q83" i="4"/>
  <c r="K84" i="4"/>
  <c r="O84" i="4"/>
  <c r="BF84" i="4" l="1"/>
  <c r="BB84" i="4"/>
  <c r="BE84" i="4" s="1"/>
  <c r="F83" i="1"/>
  <c r="E83" i="15"/>
  <c r="E84" i="4"/>
  <c r="F84" i="4" l="1"/>
  <c r="L84" i="4"/>
  <c r="W86" i="4" l="1"/>
  <c r="BA85" i="4"/>
  <c r="A84" i="15"/>
  <c r="M84" i="4"/>
  <c r="B84" i="4"/>
  <c r="BC85" i="4" l="1"/>
  <c r="X86" i="4"/>
  <c r="B84" i="1"/>
  <c r="BR84" i="16" s="1"/>
  <c r="CB84" i="16" s="1"/>
  <c r="R84" i="4"/>
  <c r="D84" i="15" s="1"/>
  <c r="G84" i="1" l="1"/>
  <c r="V85" i="4"/>
  <c r="BD85" i="4" s="1"/>
  <c r="Q84" i="4"/>
  <c r="J85" i="4"/>
  <c r="D85" i="1" s="1"/>
  <c r="S84" i="4"/>
  <c r="D85" i="4"/>
  <c r="C85" i="4"/>
  <c r="C85" i="1" s="1"/>
  <c r="P84" i="4"/>
  <c r="H84" i="1" s="1"/>
  <c r="BF85" i="4" l="1"/>
  <c r="BB85" i="4"/>
  <c r="BE85" i="4" s="1"/>
  <c r="T84" i="4"/>
  <c r="K85" i="4"/>
  <c r="E85" i="4"/>
  <c r="F84" i="1" l="1"/>
  <c r="E84" i="15"/>
  <c r="F85" i="4"/>
  <c r="L85" i="4"/>
  <c r="W87" i="4" l="1"/>
  <c r="BA86" i="4"/>
  <c r="A85" i="15"/>
  <c r="M85" i="4"/>
  <c r="B85" i="4"/>
  <c r="BC86" i="4" l="1"/>
  <c r="X87" i="4"/>
  <c r="B85" i="1"/>
  <c r="BR85" i="16" s="1"/>
  <c r="CB85" i="16" s="1"/>
  <c r="R85" i="4"/>
  <c r="D85" i="15" s="1"/>
  <c r="G85" i="1" l="1"/>
  <c r="D86" i="4"/>
  <c r="C86" i="4"/>
  <c r="C86" i="1" s="1"/>
  <c r="J86" i="4"/>
  <c r="D86" i="1" s="1"/>
  <c r="O85" i="4"/>
  <c r="P85" i="4" s="1"/>
  <c r="H85" i="1" s="1"/>
  <c r="S85" i="4"/>
  <c r="T85" i="4" l="1"/>
  <c r="V86" i="4"/>
  <c r="BD86" i="4" s="1"/>
  <c r="Q85" i="4"/>
  <c r="K86" i="4"/>
  <c r="O86" i="4"/>
  <c r="BF86" i="4" l="1"/>
  <c r="BB86" i="4"/>
  <c r="BE86" i="4" s="1"/>
  <c r="F85" i="1"/>
  <c r="E85" i="15"/>
  <c r="E86" i="4"/>
  <c r="F86" i="4" l="1"/>
  <c r="L86" i="4"/>
  <c r="W88" i="4" l="1"/>
  <c r="BA87" i="4"/>
  <c r="A86" i="15"/>
  <c r="B86" i="4"/>
  <c r="M86" i="4"/>
  <c r="BC87" i="4" l="1"/>
  <c r="X88" i="4"/>
  <c r="B86" i="1"/>
  <c r="BR86" i="16" s="1"/>
  <c r="CB86" i="16" s="1"/>
  <c r="R86" i="4"/>
  <c r="D86" i="15" s="1"/>
  <c r="P86" i="4"/>
  <c r="H86" i="1" s="1"/>
  <c r="G86" i="1" l="1"/>
  <c r="V87" i="4"/>
  <c r="BD87" i="4" s="1"/>
  <c r="Q86" i="4"/>
  <c r="J87" i="4"/>
  <c r="D87" i="1" s="1"/>
  <c r="D87" i="4"/>
  <c r="C87" i="4"/>
  <c r="C87" i="1" s="1"/>
  <c r="S86" i="4"/>
  <c r="BF87" i="4" l="1"/>
  <c r="BB87" i="4"/>
  <c r="BE87" i="4" s="1"/>
  <c r="T86" i="4"/>
  <c r="E87" i="4"/>
  <c r="K87" i="4"/>
  <c r="F86" i="1" l="1"/>
  <c r="E86" i="15"/>
  <c r="L87" i="4"/>
  <c r="F87" i="4"/>
  <c r="W89" i="4" l="1"/>
  <c r="BA88" i="4"/>
  <c r="A87" i="15"/>
  <c r="M87" i="4"/>
  <c r="B87" i="4"/>
  <c r="BC88" i="4" l="1"/>
  <c r="X89" i="4"/>
  <c r="B87" i="1"/>
  <c r="BR87" i="16" s="1"/>
  <c r="CB87" i="16" s="1"/>
  <c r="R87" i="4"/>
  <c r="D87" i="15" s="1"/>
  <c r="G87" i="1" l="1"/>
  <c r="D88" i="4"/>
  <c r="C88" i="4"/>
  <c r="C88" i="1" s="1"/>
  <c r="J88" i="4"/>
  <c r="D88" i="1" s="1"/>
  <c r="O87" i="4"/>
  <c r="P87" i="4" s="1"/>
  <c r="H87" i="1" s="1"/>
  <c r="S87" i="4"/>
  <c r="T87" i="4" l="1"/>
  <c r="V88" i="4"/>
  <c r="BD88" i="4" s="1"/>
  <c r="Q87" i="4"/>
  <c r="O88" i="4"/>
  <c r="K88" i="4"/>
  <c r="BF88" i="4" l="1"/>
  <c r="BB88" i="4"/>
  <c r="BE88" i="4" s="1"/>
  <c r="F87" i="1"/>
  <c r="E87" i="15"/>
  <c r="E88" i="4"/>
  <c r="L88" i="4" l="1"/>
  <c r="F88" i="4"/>
  <c r="W90" i="4" l="1"/>
  <c r="BA89" i="4"/>
  <c r="A88" i="15"/>
  <c r="B88" i="4"/>
  <c r="M88" i="4"/>
  <c r="BC89" i="4" l="1"/>
  <c r="X90" i="4"/>
  <c r="B88" i="1"/>
  <c r="BR88" i="16" s="1"/>
  <c r="CB88" i="16" s="1"/>
  <c r="R88" i="4"/>
  <c r="D88" i="15" s="1"/>
  <c r="P88" i="4"/>
  <c r="H88" i="1" s="1"/>
  <c r="G88" i="1" l="1"/>
  <c r="V89" i="4"/>
  <c r="BD89" i="4" s="1"/>
  <c r="Q88" i="4"/>
  <c r="J89" i="4"/>
  <c r="D89" i="1" s="1"/>
  <c r="D89" i="4"/>
  <c r="C89" i="4"/>
  <c r="C89" i="1" s="1"/>
  <c r="S88" i="4"/>
  <c r="BF89" i="4" l="1"/>
  <c r="BB89" i="4"/>
  <c r="BE89" i="4" s="1"/>
  <c r="T88" i="4"/>
  <c r="E89" i="4"/>
  <c r="K89" i="4"/>
  <c r="F88" i="1" l="1"/>
  <c r="E88" i="15"/>
  <c r="L89" i="4"/>
  <c r="F89" i="4"/>
  <c r="W91" i="4" l="1"/>
  <c r="BA90" i="4"/>
  <c r="A89" i="15"/>
  <c r="B89" i="4"/>
  <c r="M89" i="4"/>
  <c r="BC90" i="4" l="1"/>
  <c r="X91" i="4"/>
  <c r="B89" i="1"/>
  <c r="BR89" i="16" s="1"/>
  <c r="CB89" i="16" s="1"/>
  <c r="R89" i="4"/>
  <c r="D89" i="15" s="1"/>
  <c r="G89" i="1" l="1"/>
  <c r="D90" i="4"/>
  <c r="C90" i="4"/>
  <c r="C90" i="1" s="1"/>
  <c r="J90" i="4"/>
  <c r="D90" i="1" s="1"/>
  <c r="S89" i="4"/>
  <c r="O89" i="4"/>
  <c r="P89" i="4" s="1"/>
  <c r="H89" i="1" s="1"/>
  <c r="T89" i="4" l="1"/>
  <c r="V90" i="4"/>
  <c r="BD90" i="4" s="1"/>
  <c r="Q89" i="4"/>
  <c r="O90" i="4"/>
  <c r="K90" i="4"/>
  <c r="BF90" i="4" l="1"/>
  <c r="BB90" i="4"/>
  <c r="BE90" i="4" s="1"/>
  <c r="F89" i="1"/>
  <c r="E89" i="15"/>
  <c r="E90" i="4"/>
  <c r="L90" i="4" l="1"/>
  <c r="F90" i="4"/>
  <c r="W92" i="4" l="1"/>
  <c r="BA91" i="4"/>
  <c r="A90" i="15"/>
  <c r="M90" i="4"/>
  <c r="B90" i="4"/>
  <c r="BC91" i="4" l="1"/>
  <c r="X92" i="4"/>
  <c r="B90" i="1"/>
  <c r="BR90" i="16" s="1"/>
  <c r="CB90" i="16" s="1"/>
  <c r="R90" i="4"/>
  <c r="D90" i="15" s="1"/>
  <c r="G90" i="1" l="1"/>
  <c r="V91" i="4"/>
  <c r="BD91" i="4" s="1"/>
  <c r="Q90" i="4"/>
  <c r="J91" i="4"/>
  <c r="D91" i="1" s="1"/>
  <c r="D91" i="4"/>
  <c r="C91" i="4"/>
  <c r="C91" i="1" s="1"/>
  <c r="S90" i="4"/>
  <c r="P90" i="4"/>
  <c r="H90" i="1" s="1"/>
  <c r="BF91" i="4" l="1"/>
  <c r="BB91" i="4"/>
  <c r="BE91" i="4" s="1"/>
  <c r="T90" i="4"/>
  <c r="K91" i="4"/>
  <c r="E91" i="4"/>
  <c r="F90" i="1" l="1"/>
  <c r="E90" i="15"/>
  <c r="F91" i="4"/>
  <c r="L91" i="4"/>
  <c r="W93" i="4" l="1"/>
  <c r="BA92" i="4"/>
  <c r="A91" i="15"/>
  <c r="B91" i="4"/>
  <c r="M91" i="4"/>
  <c r="BC92" i="4" l="1"/>
  <c r="X93" i="4"/>
  <c r="B91" i="1"/>
  <c r="BR91" i="16" s="1"/>
  <c r="CB91" i="16" s="1"/>
  <c r="R91" i="4"/>
  <c r="D91" i="15" s="1"/>
  <c r="G91" i="1" l="1"/>
  <c r="J92" i="4"/>
  <c r="D92" i="1" s="1"/>
  <c r="O91" i="4"/>
  <c r="P91" i="4" s="1"/>
  <c r="H91" i="1" s="1"/>
  <c r="D92" i="4"/>
  <c r="C92" i="4"/>
  <c r="C92" i="1" s="1"/>
  <c r="S91" i="4"/>
  <c r="T91" i="4" l="1"/>
  <c r="V92" i="4"/>
  <c r="BD92" i="4" s="1"/>
  <c r="Q91" i="4"/>
  <c r="K92" i="4"/>
  <c r="O92" i="4"/>
  <c r="BF92" i="4" l="1"/>
  <c r="BB92" i="4"/>
  <c r="BE92" i="4" s="1"/>
  <c r="F91" i="1"/>
  <c r="E91" i="15"/>
  <c r="E92" i="4"/>
  <c r="F92" i="4" l="1"/>
  <c r="L92" i="4"/>
  <c r="W94" i="4" l="1"/>
  <c r="BA93" i="4"/>
  <c r="A92" i="15"/>
  <c r="M92" i="4"/>
  <c r="B92" i="4"/>
  <c r="BC93" i="4" l="1"/>
  <c r="X94" i="4"/>
  <c r="B92" i="1"/>
  <c r="BR92" i="16" s="1"/>
  <c r="CB92" i="16" s="1"/>
  <c r="R92" i="4"/>
  <c r="D92" i="15" s="1"/>
  <c r="G92" i="1" l="1"/>
  <c r="V93" i="4"/>
  <c r="BD93" i="4" s="1"/>
  <c r="Q92" i="4"/>
  <c r="D93" i="4"/>
  <c r="C93" i="4"/>
  <c r="C93" i="1" s="1"/>
  <c r="J93" i="4"/>
  <c r="D93" i="1" s="1"/>
  <c r="S92" i="4"/>
  <c r="P92" i="4"/>
  <c r="H92" i="1" s="1"/>
  <c r="BF93" i="4" l="1"/>
  <c r="BB93" i="4"/>
  <c r="BE93" i="4" s="1"/>
  <c r="T92" i="4"/>
  <c r="K93" i="4"/>
  <c r="E93" i="4"/>
  <c r="F92" i="1" l="1"/>
  <c r="E92" i="15"/>
  <c r="F93" i="4"/>
  <c r="L93" i="4"/>
  <c r="W95" i="4" l="1"/>
  <c r="BA94" i="4"/>
  <c r="A93" i="15"/>
  <c r="M93" i="4"/>
  <c r="B93" i="4"/>
  <c r="BC94" i="4" l="1"/>
  <c r="X95" i="4"/>
  <c r="B93" i="1"/>
  <c r="BR93" i="16" s="1"/>
  <c r="CB93" i="16" s="1"/>
  <c r="R93" i="4"/>
  <c r="D93" i="15" s="1"/>
  <c r="G93" i="1" l="1"/>
  <c r="D94" i="4"/>
  <c r="C94" i="4"/>
  <c r="C94" i="1" s="1"/>
  <c r="O93" i="4"/>
  <c r="P93" i="4" s="1"/>
  <c r="H93" i="1" s="1"/>
  <c r="J94" i="4"/>
  <c r="D94" i="1" s="1"/>
  <c r="S93" i="4"/>
  <c r="T93" i="4" l="1"/>
  <c r="V94" i="4"/>
  <c r="BD94" i="4" s="1"/>
  <c r="Q93" i="4"/>
  <c r="K94" i="4"/>
  <c r="O94" i="4"/>
  <c r="BF94" i="4" l="1"/>
  <c r="BB94" i="4"/>
  <c r="BE94" i="4" s="1"/>
  <c r="F93" i="1"/>
  <c r="E93" i="15"/>
  <c r="E94" i="4"/>
  <c r="F94" i="4" l="1"/>
  <c r="L94" i="4"/>
  <c r="W96" i="4" l="1"/>
  <c r="BA95" i="4"/>
  <c r="A94" i="15"/>
  <c r="B94" i="4"/>
  <c r="M94" i="4"/>
  <c r="BC95" i="4" l="1"/>
  <c r="X96" i="4"/>
  <c r="B94" i="1"/>
  <c r="BR94" i="16" s="1"/>
  <c r="CB94" i="16" s="1"/>
  <c r="R94" i="4"/>
  <c r="D94" i="15" s="1"/>
  <c r="P94" i="4"/>
  <c r="H94" i="1" s="1"/>
  <c r="G94" i="1" l="1"/>
  <c r="V95" i="4"/>
  <c r="BD95" i="4" s="1"/>
  <c r="Q94" i="4"/>
  <c r="D95" i="4"/>
  <c r="C95" i="4"/>
  <c r="C95" i="1" s="1"/>
  <c r="J95" i="4"/>
  <c r="D95" i="1" s="1"/>
  <c r="S94" i="4"/>
  <c r="BF95" i="4" l="1"/>
  <c r="BB95" i="4"/>
  <c r="BE95" i="4" s="1"/>
  <c r="T94" i="4"/>
  <c r="E95" i="4"/>
  <c r="K95" i="4"/>
  <c r="F94" i="1" l="1"/>
  <c r="E94" i="15"/>
  <c r="L95" i="4"/>
  <c r="F95" i="4"/>
  <c r="W97" i="4" l="1"/>
  <c r="BA96" i="4"/>
  <c r="A95" i="15"/>
  <c r="M95" i="4"/>
  <c r="B95" i="4"/>
  <c r="BC96" i="4" l="1"/>
  <c r="X97" i="4"/>
  <c r="B95" i="1"/>
  <c r="BR95" i="16" s="1"/>
  <c r="CB95" i="16" s="1"/>
  <c r="R95" i="4"/>
  <c r="D95" i="15" s="1"/>
  <c r="G95" i="1" l="1"/>
  <c r="D96" i="4"/>
  <c r="C96" i="4"/>
  <c r="C96" i="1" s="1"/>
  <c r="J96" i="4"/>
  <c r="D96" i="1" s="1"/>
  <c r="S95" i="4"/>
  <c r="O95" i="4"/>
  <c r="P95" i="4" s="1"/>
  <c r="H95" i="1" s="1"/>
  <c r="T95" i="4" l="1"/>
  <c r="V96" i="4"/>
  <c r="BD96" i="4" s="1"/>
  <c r="Q95" i="4"/>
  <c r="O96" i="4"/>
  <c r="K96" i="4"/>
  <c r="BF96" i="4" l="1"/>
  <c r="BB96" i="4"/>
  <c r="BE96" i="4" s="1"/>
  <c r="F95" i="1"/>
  <c r="E95" i="15"/>
  <c r="E96" i="4"/>
  <c r="F96" i="4" l="1"/>
  <c r="L96" i="4"/>
  <c r="W98" i="4" l="1"/>
  <c r="BA97" i="4"/>
  <c r="A96" i="15"/>
  <c r="M96" i="4"/>
  <c r="B96" i="4"/>
  <c r="BC97" i="4" l="1"/>
  <c r="X98" i="4"/>
  <c r="B96" i="1"/>
  <c r="BR96" i="16" s="1"/>
  <c r="CB96" i="16" s="1"/>
  <c r="R96" i="4"/>
  <c r="D96" i="15" s="1"/>
  <c r="P96" i="4"/>
  <c r="H96" i="1" s="1"/>
  <c r="G96" i="1" l="1"/>
  <c r="V97" i="4"/>
  <c r="BD97" i="4" s="1"/>
  <c r="Q96" i="4"/>
  <c r="J97" i="4"/>
  <c r="D97" i="1" s="1"/>
  <c r="D97" i="4"/>
  <c r="C97" i="4"/>
  <c r="C97" i="1" s="1"/>
  <c r="S96" i="4"/>
  <c r="BF97" i="4" l="1"/>
  <c r="BB97" i="4"/>
  <c r="BE97" i="4" s="1"/>
  <c r="T96" i="4"/>
  <c r="E97" i="4"/>
  <c r="K97" i="4"/>
  <c r="F96" i="1" l="1"/>
  <c r="E96" i="15"/>
  <c r="F97" i="4"/>
  <c r="L97" i="4"/>
  <c r="W99" i="4" l="1"/>
  <c r="BA98" i="4"/>
  <c r="A97" i="15"/>
  <c r="M97" i="4"/>
  <c r="B97" i="4"/>
  <c r="BC98" i="4" l="1"/>
  <c r="X99" i="4"/>
  <c r="B97" i="1"/>
  <c r="BR97" i="16" s="1"/>
  <c r="CB97" i="16" s="1"/>
  <c r="R97" i="4"/>
  <c r="D97" i="15" s="1"/>
  <c r="G97" i="1" l="1"/>
  <c r="J98" i="4"/>
  <c r="D98" i="1" s="1"/>
  <c r="D98" i="4"/>
  <c r="C98" i="4"/>
  <c r="C98" i="1" s="1"/>
  <c r="O97" i="4"/>
  <c r="P97" i="4" s="1"/>
  <c r="H97" i="1" s="1"/>
  <c r="S97" i="4"/>
  <c r="T97" i="4" l="1"/>
  <c r="V98" i="4"/>
  <c r="BD98" i="4" s="1"/>
  <c r="Q97" i="4"/>
  <c r="K98" i="4"/>
  <c r="O98" i="4"/>
  <c r="BF98" i="4" l="1"/>
  <c r="BB98" i="4"/>
  <c r="BE98" i="4" s="1"/>
  <c r="F97" i="1"/>
  <c r="E97" i="15"/>
  <c r="E98" i="4"/>
  <c r="F98" i="4" l="1"/>
  <c r="L98" i="4"/>
  <c r="W100" i="4" l="1"/>
  <c r="BA99" i="4"/>
  <c r="A98" i="15"/>
  <c r="B98" i="4"/>
  <c r="M98" i="4"/>
  <c r="BC99" i="4" l="1"/>
  <c r="X100" i="4"/>
  <c r="B98" i="1"/>
  <c r="BR98" i="16" s="1"/>
  <c r="CB98" i="16" s="1"/>
  <c r="R98" i="4"/>
  <c r="D98" i="15" s="1"/>
  <c r="G98" i="1" l="1"/>
  <c r="V99" i="4"/>
  <c r="BD99" i="4" s="1"/>
  <c r="Q98" i="4"/>
  <c r="D99" i="4"/>
  <c r="C99" i="4"/>
  <c r="C99" i="1" s="1"/>
  <c r="J99" i="4"/>
  <c r="D99" i="1" s="1"/>
  <c r="S98" i="4"/>
  <c r="P98" i="4"/>
  <c r="H98" i="1" s="1"/>
  <c r="BF99" i="4" l="1"/>
  <c r="BB99" i="4"/>
  <c r="BE99" i="4" s="1"/>
  <c r="T98" i="4"/>
  <c r="E99" i="4"/>
  <c r="K99" i="4"/>
  <c r="F98" i="1" l="1"/>
  <c r="E98" i="15"/>
  <c r="F99" i="4"/>
  <c r="L99" i="4"/>
  <c r="W101" i="4" l="1"/>
  <c r="BA100" i="4"/>
  <c r="A99" i="15"/>
  <c r="M99" i="4"/>
  <c r="B99" i="4"/>
  <c r="BC100" i="4" l="1"/>
  <c r="X101" i="4"/>
  <c r="B99" i="1"/>
  <c r="BR99" i="16" s="1"/>
  <c r="CB99" i="16" s="1"/>
  <c r="R99" i="4"/>
  <c r="D99" i="15" s="1"/>
  <c r="G99" i="1" l="1"/>
  <c r="J100" i="4"/>
  <c r="D100" i="1" s="1"/>
  <c r="O99" i="4"/>
  <c r="P99" i="4" s="1"/>
  <c r="H99" i="1" s="1"/>
  <c r="D100" i="4"/>
  <c r="C100" i="4"/>
  <c r="C100" i="1" s="1"/>
  <c r="S99" i="4"/>
  <c r="T99" i="4" l="1"/>
  <c r="V100" i="4"/>
  <c r="BD100" i="4" s="1"/>
  <c r="Q99" i="4"/>
  <c r="K100" i="4"/>
  <c r="O100" i="4"/>
  <c r="BF100" i="4" l="1"/>
  <c r="BB100" i="4"/>
  <c r="BE100" i="4" s="1"/>
  <c r="F99" i="1"/>
  <c r="E99" i="15"/>
  <c r="E100" i="4"/>
  <c r="F100" i="4" l="1"/>
  <c r="L100" i="4"/>
  <c r="W102" i="4" l="1"/>
  <c r="BA101" i="4"/>
  <c r="A100" i="15"/>
  <c r="M100" i="4"/>
  <c r="B100" i="4"/>
  <c r="BC101" i="4" l="1"/>
  <c r="X102" i="4"/>
  <c r="B100" i="1"/>
  <c r="BR100" i="16" s="1"/>
  <c r="CB100" i="16" s="1"/>
  <c r="R100" i="4"/>
  <c r="D100" i="15" s="1"/>
  <c r="G100" i="1" l="1"/>
  <c r="V101" i="4"/>
  <c r="BD101" i="4" s="1"/>
  <c r="Q100" i="4"/>
  <c r="J101" i="4"/>
  <c r="D101" i="1" s="1"/>
  <c r="S100" i="4"/>
  <c r="D101" i="4"/>
  <c r="C101" i="4"/>
  <c r="C101" i="1" s="1"/>
  <c r="P100" i="4"/>
  <c r="H100" i="1" s="1"/>
  <c r="BF101" i="4" l="1"/>
  <c r="BB101" i="4"/>
  <c r="BE101" i="4" s="1"/>
  <c r="T100" i="4"/>
  <c r="E101" i="4"/>
  <c r="K101" i="4"/>
  <c r="F101" i="4"/>
  <c r="L101" i="4"/>
  <c r="A101" i="15" l="1"/>
  <c r="W103" i="4"/>
  <c r="F100" i="1"/>
  <c r="E100" i="15"/>
  <c r="BA102" i="4"/>
  <c r="B101" i="4"/>
  <c r="M101" i="4"/>
  <c r="BC102" i="4" l="1"/>
  <c r="X103" i="4"/>
  <c r="B101" i="1"/>
  <c r="BR101" i="16" s="1"/>
  <c r="CB101" i="16" s="1"/>
  <c r="R101" i="4"/>
  <c r="D101" i="15" s="1"/>
  <c r="G101" i="1" l="1"/>
  <c r="D102" i="4"/>
  <c r="C102" i="4"/>
  <c r="C102" i="1" s="1"/>
  <c r="J102" i="4"/>
  <c r="D102" i="1" s="1"/>
  <c r="S101" i="4"/>
  <c r="O101" i="4"/>
  <c r="P101" i="4" s="1"/>
  <c r="H101" i="1" s="1"/>
  <c r="T101" i="4" l="1"/>
  <c r="V102" i="4"/>
  <c r="BD102" i="4" s="1"/>
  <c r="Q101" i="4"/>
  <c r="K102" i="4"/>
  <c r="O102" i="4"/>
  <c r="BF102" i="4" l="1"/>
  <c r="BB102" i="4"/>
  <c r="BE102" i="4" s="1"/>
  <c r="F101" i="1"/>
  <c r="E101" i="15"/>
  <c r="E102" i="4"/>
  <c r="F102" i="4" l="1"/>
  <c r="L102" i="4"/>
  <c r="W104" i="4" l="1"/>
  <c r="BA103" i="4"/>
  <c r="A102" i="15"/>
  <c r="M102" i="4"/>
  <c r="B102" i="4"/>
  <c r="BC103" i="4" l="1"/>
  <c r="X104" i="4"/>
  <c r="B102" i="1"/>
  <c r="BR102" i="16" s="1"/>
  <c r="CB102" i="16" s="1"/>
  <c r="R102" i="4"/>
  <c r="D102" i="15" s="1"/>
  <c r="P102" i="4"/>
  <c r="H102" i="1" s="1"/>
  <c r="G102" i="1" l="1"/>
  <c r="V103" i="4"/>
  <c r="BD103" i="4" s="1"/>
  <c r="Q102" i="4"/>
  <c r="J103" i="4"/>
  <c r="D103" i="1" s="1"/>
  <c r="D103" i="4"/>
  <c r="C103" i="4"/>
  <c r="C103" i="1" s="1"/>
  <c r="S102" i="4"/>
  <c r="BF103" i="4" l="1"/>
  <c r="BB103" i="4"/>
  <c r="BE103" i="4" s="1"/>
  <c r="T102" i="4"/>
  <c r="K103" i="4"/>
  <c r="E103" i="4"/>
  <c r="F102" i="1" l="1"/>
  <c r="E102" i="15"/>
  <c r="F103" i="4"/>
  <c r="L103" i="4"/>
  <c r="W105" i="4" l="1"/>
  <c r="BA104" i="4"/>
  <c r="A103" i="15"/>
  <c r="M103" i="4"/>
  <c r="B103" i="4"/>
  <c r="BC104" i="4" l="1"/>
  <c r="X105" i="4"/>
  <c r="B103" i="1"/>
  <c r="BR103" i="16" s="1"/>
  <c r="CB103" i="16" s="1"/>
  <c r="R103" i="4"/>
  <c r="D103" i="15" s="1"/>
  <c r="G103" i="1" l="1"/>
  <c r="J104" i="4"/>
  <c r="D104" i="1" s="1"/>
  <c r="O103" i="4"/>
  <c r="P103" i="4" s="1"/>
  <c r="H103" i="1" s="1"/>
  <c r="D104" i="4"/>
  <c r="C104" i="4"/>
  <c r="C104" i="1" s="1"/>
  <c r="S103" i="4"/>
  <c r="T103" i="4" l="1"/>
  <c r="V104" i="4"/>
  <c r="BD104" i="4" s="1"/>
  <c r="Q103" i="4"/>
  <c r="K104" i="4"/>
  <c r="O104" i="4"/>
  <c r="BF104" i="4" l="1"/>
  <c r="BB104" i="4"/>
  <c r="BE104" i="4" s="1"/>
  <c r="F103" i="1"/>
  <c r="E103" i="15"/>
  <c r="E104" i="4"/>
  <c r="L104" i="4" l="1"/>
  <c r="F104" i="4"/>
  <c r="W106" i="4" l="1"/>
  <c r="BA105" i="4"/>
  <c r="A104" i="15"/>
  <c r="M104" i="4"/>
  <c r="B104" i="4"/>
  <c r="BC105" i="4" l="1"/>
  <c r="X106" i="4"/>
  <c r="B104" i="1"/>
  <c r="BR104" i="16" s="1"/>
  <c r="CB104" i="16" s="1"/>
  <c r="R104" i="4"/>
  <c r="D104" i="15" s="1"/>
  <c r="G104" i="1" l="1"/>
  <c r="V105" i="4"/>
  <c r="BD105" i="4" s="1"/>
  <c r="Q104" i="4"/>
  <c r="S104" i="4"/>
  <c r="J105" i="4"/>
  <c r="D105" i="1" s="1"/>
  <c r="D105" i="4"/>
  <c r="C105" i="4"/>
  <c r="C105" i="1" s="1"/>
  <c r="P104" i="4"/>
  <c r="H104" i="1" s="1"/>
  <c r="CW104" i="16" s="1"/>
  <c r="DJ104" i="16" s="1" a="1"/>
  <c r="DJ104" i="16" s="1"/>
  <c r="BF105" i="4" l="1"/>
  <c r="BB105" i="4"/>
  <c r="BE105" i="4" s="1"/>
  <c r="DJ103" i="16"/>
  <c r="DJ102" i="16"/>
  <c r="T104" i="4"/>
  <c r="E105" i="4"/>
  <c r="L105" i="4"/>
  <c r="K105" i="4"/>
  <c r="DN102" i="16" l="1"/>
  <c r="DN101" i="16" s="1"/>
  <c r="DR104" i="16" s="1"/>
  <c r="DN103" i="16" a="1"/>
  <c r="DN103" i="16" s="1"/>
  <c r="F104" i="1"/>
  <c r="E104" i="15"/>
  <c r="F105" i="4"/>
  <c r="M105" i="4"/>
  <c r="B105" i="4"/>
  <c r="DO103" i="16" l="1" a="1"/>
  <c r="DO103" i="16" s="1"/>
  <c r="DN104" i="16" s="1"/>
  <c r="DS104" i="16" s="1"/>
  <c r="BC106" i="4"/>
  <c r="X107" i="4"/>
  <c r="W107" i="4"/>
  <c r="BA106" i="4"/>
  <c r="A105" i="15"/>
  <c r="B105" i="1"/>
  <c r="BR105" i="16" s="1"/>
  <c r="CB105" i="16" s="1"/>
  <c r="R105" i="4"/>
  <c r="D105" i="15" s="1"/>
  <c r="CV104" i="16" l="1"/>
  <c r="CV105" i="16"/>
  <c r="DP103" i="16" a="1"/>
  <c r="DP103" i="16" s="1"/>
  <c r="DN100" i="16" s="1"/>
  <c r="AG104" i="16"/>
  <c r="AV104" i="1" s="1"/>
  <c r="G105" i="1"/>
  <c r="J106" i="4"/>
  <c r="D106" i="1" s="1"/>
  <c r="D106" i="4"/>
  <c r="C106" i="4"/>
  <c r="C106" i="1" s="1"/>
  <c r="S105" i="4"/>
  <c r="O105" i="4"/>
  <c r="P105" i="4" s="1"/>
  <c r="H105" i="1" s="1"/>
  <c r="T105" i="4" l="1"/>
  <c r="V106" i="4"/>
  <c r="BD106" i="4" s="1"/>
  <c r="Q105" i="4"/>
  <c r="K106" i="4"/>
  <c r="O106" i="4"/>
  <c r="BF106" i="4" l="1"/>
  <c r="BB106" i="4"/>
  <c r="BE106" i="4" s="1"/>
  <c r="F105" i="1"/>
  <c r="E105" i="15"/>
  <c r="E106" i="4"/>
  <c r="L106" i="4" l="1"/>
  <c r="F106" i="4"/>
  <c r="W108" i="4" l="1"/>
  <c r="BA107" i="4"/>
  <c r="A106" i="15"/>
  <c r="M106" i="4"/>
  <c r="B106" i="4"/>
  <c r="BC107" i="4" l="1"/>
  <c r="X108" i="4"/>
  <c r="B106" i="1"/>
  <c r="BR106" i="16" s="1"/>
  <c r="CB106" i="16" s="1"/>
  <c r="R106" i="4"/>
  <c r="D106" i="15" s="1"/>
  <c r="G106" i="1" l="1"/>
  <c r="V107" i="4"/>
  <c r="BD107" i="4" s="1"/>
  <c r="Q106" i="4"/>
  <c r="J107" i="4"/>
  <c r="D107" i="1" s="1"/>
  <c r="S106" i="4"/>
  <c r="D107" i="4"/>
  <c r="C107" i="4"/>
  <c r="C107" i="1" s="1"/>
  <c r="P106" i="4"/>
  <c r="H106" i="1" s="1"/>
  <c r="BF107" i="4" l="1"/>
  <c r="BB107" i="4"/>
  <c r="BE107" i="4" s="1"/>
  <c r="T106" i="4"/>
  <c r="E107" i="4"/>
  <c r="K107" i="4"/>
  <c r="F106" i="1" l="1"/>
  <c r="E106" i="15"/>
  <c r="L107" i="4"/>
  <c r="F107" i="4"/>
  <c r="W109" i="4" l="1"/>
  <c r="BA108" i="4"/>
  <c r="A107" i="15"/>
  <c r="M107" i="4"/>
  <c r="B107" i="4"/>
  <c r="BC108" i="4" l="1"/>
  <c r="X109" i="4"/>
  <c r="B107" i="1"/>
  <c r="BR107" i="16" s="1"/>
  <c r="CB107" i="16" s="1"/>
  <c r="R107" i="4"/>
  <c r="D107" i="15" s="1"/>
  <c r="G107" i="1" l="1"/>
  <c r="J108" i="4"/>
  <c r="D108" i="1" s="1"/>
  <c r="O107" i="4"/>
  <c r="P107" i="4" s="1"/>
  <c r="H107" i="1" s="1"/>
  <c r="D108" i="4"/>
  <c r="C108" i="4"/>
  <c r="C108" i="1" s="1"/>
  <c r="S107" i="4"/>
  <c r="T107" i="4" l="1"/>
  <c r="V108" i="4"/>
  <c r="BD108" i="4" s="1"/>
  <c r="Q107" i="4"/>
  <c r="K108" i="4"/>
  <c r="O108" i="4"/>
  <c r="BF108" i="4" l="1"/>
  <c r="BB108" i="4"/>
  <c r="BE108" i="4" s="1"/>
  <c r="F107" i="1"/>
  <c r="E107" i="15"/>
  <c r="E108" i="4"/>
  <c r="F108" i="4" l="1"/>
  <c r="L108" i="4"/>
  <c r="W110" i="4" l="1"/>
  <c r="BA109" i="4"/>
  <c r="A108" i="15"/>
  <c r="B108" i="4"/>
  <c r="M108" i="4"/>
  <c r="BC109" i="4" l="1"/>
  <c r="X110" i="4"/>
  <c r="B108" i="1"/>
  <c r="BR108" i="16" s="1"/>
  <c r="CB108" i="16" s="1"/>
  <c r="R108" i="4"/>
  <c r="D108" i="15" s="1"/>
  <c r="J109" i="4"/>
  <c r="D109" i="1" s="1"/>
  <c r="G108" i="1" l="1"/>
  <c r="V109" i="4"/>
  <c r="BD109" i="4" s="1"/>
  <c r="Q108" i="4"/>
  <c r="S108" i="4"/>
  <c r="D109" i="4"/>
  <c r="C109" i="4"/>
  <c r="C109" i="1" s="1"/>
  <c r="P108" i="4"/>
  <c r="H108" i="1" s="1"/>
  <c r="BF109" i="4" l="1"/>
  <c r="BB109" i="4"/>
  <c r="BE109" i="4" s="1"/>
  <c r="T108" i="4"/>
  <c r="K109" i="4"/>
  <c r="E109" i="4"/>
  <c r="F108" i="1" l="1"/>
  <c r="E108" i="15"/>
  <c r="L109" i="4"/>
  <c r="F109" i="4"/>
  <c r="A109" i="15" l="1"/>
  <c r="W113" i="4"/>
  <c r="W112" i="4"/>
  <c r="W111" i="4"/>
  <c r="M109" i="4"/>
  <c r="B109" i="4"/>
  <c r="X113" i="4" l="1"/>
  <c r="X112" i="4"/>
  <c r="X111" i="4"/>
  <c r="B109" i="1"/>
  <c r="BR109" i="16" s="1"/>
  <c r="CB109" i="16" s="1"/>
  <c r="R109" i="4"/>
  <c r="D109" i="15" s="1"/>
  <c r="G109" i="1" l="1"/>
  <c r="S109" i="4"/>
  <c r="Q109" i="4"/>
  <c r="O109" i="4"/>
  <c r="P109" i="4" s="1"/>
  <c r="H109" i="1" l="1"/>
  <c r="CW109" i="16" s="1"/>
  <c r="DJ109" i="16" s="1" a="1"/>
  <c r="DJ109" i="16" s="1"/>
  <c r="J114" i="4" a="1"/>
  <c r="J114" i="4" s="1"/>
  <c r="T109" i="4"/>
  <c r="J116" i="4"/>
  <c r="J115" i="4"/>
  <c r="DJ107" i="16" l="1"/>
  <c r="DJ108" i="16"/>
  <c r="F109" i="1"/>
  <c r="E109" i="15"/>
  <c r="K13" i="6"/>
  <c r="AE13" i="6" s="1"/>
  <c r="L13" i="6"/>
  <c r="AF13" i="6" s="1"/>
  <c r="J13" i="6"/>
  <c r="M13" i="1" s="1"/>
  <c r="J14" i="6"/>
  <c r="M14" i="1" s="1"/>
  <c r="DN107" i="16" l="1"/>
  <c r="DN106" i="16" s="1"/>
  <c r="DR109" i="16" s="1"/>
  <c r="DN108" i="16" a="1"/>
  <c r="DN108" i="16" s="1"/>
  <c r="B13" i="6"/>
  <c r="M13" i="6"/>
  <c r="DO108" i="16" l="1" a="1"/>
  <c r="DO108" i="16" s="1"/>
  <c r="DN109" i="16" s="1"/>
  <c r="DS109" i="16" s="1"/>
  <c r="X15" i="6"/>
  <c r="K13" i="1"/>
  <c r="BS13" i="16" s="1"/>
  <c r="CC13" i="16" s="1"/>
  <c r="R13" i="6"/>
  <c r="AA13" i="6"/>
  <c r="BC14" i="6"/>
  <c r="CV109" i="16" l="1"/>
  <c r="CV110" i="16"/>
  <c r="AG109" i="16"/>
  <c r="AV109" i="1" s="1"/>
  <c r="DP108" i="16" a="1"/>
  <c r="DP108" i="16" s="1"/>
  <c r="DN105" i="16" s="1"/>
  <c r="Z13" i="16"/>
  <c r="AO13" i="16"/>
  <c r="S13" i="6"/>
  <c r="N13" i="1" l="1"/>
  <c r="N13" i="6"/>
  <c r="T13" i="6"/>
  <c r="O13" i="1" s="1"/>
  <c r="AP13" i="16"/>
  <c r="AA13" i="16"/>
  <c r="AB13" i="6" l="1"/>
  <c r="P13" i="1"/>
  <c r="CQ13" i="16"/>
  <c r="AQ13" i="16" s="1"/>
  <c r="AR13" i="16"/>
  <c r="O13" i="6" l="1"/>
  <c r="P13" i="6" s="1"/>
  <c r="Q13" i="1" s="1"/>
  <c r="V14" i="6"/>
  <c r="Q13" i="6"/>
  <c r="AN14" i="6"/>
  <c r="AL14" i="6"/>
  <c r="BB14" i="6" l="1"/>
  <c r="BE14" i="6" s="1"/>
  <c r="BD14" i="6"/>
  <c r="Y14" i="6"/>
  <c r="AH14" i="6" l="1"/>
  <c r="L14" i="6" s="1"/>
  <c r="AF14" i="6" s="1"/>
  <c r="BF14" i="6"/>
  <c r="D14" i="6"/>
  <c r="AC14" i="6" l="1"/>
  <c r="K14" i="6"/>
  <c r="B14" i="6" s="1"/>
  <c r="F14" i="6"/>
  <c r="AS15" i="6"/>
  <c r="W17" i="6" l="1"/>
  <c r="Z14" i="6"/>
  <c r="W16" i="6"/>
  <c r="BA15" i="6"/>
  <c r="AE14" i="6"/>
  <c r="M14" i="6"/>
  <c r="K14" i="1"/>
  <c r="BS14" i="16" s="1"/>
  <c r="CC14" i="16" s="1"/>
  <c r="AG15" i="6"/>
  <c r="J15" i="6"/>
  <c r="M15" i="1" s="1"/>
  <c r="AA14" i="6" l="1"/>
  <c r="X16" i="6"/>
  <c r="R14" i="6"/>
  <c r="S14" i="6" s="1"/>
  <c r="T14" i="6" s="1"/>
  <c r="O14" i="1" s="1"/>
  <c r="BC15" i="6"/>
  <c r="AO14" i="16"/>
  <c r="Z14" i="16"/>
  <c r="N14" i="1" l="1"/>
  <c r="N14" i="6"/>
  <c r="AA14" i="16"/>
  <c r="AP14" i="16"/>
  <c r="AS16" i="6"/>
  <c r="AB14" i="6" l="1"/>
  <c r="P14" i="1"/>
  <c r="CQ14" i="16"/>
  <c r="AQ14" i="16" s="1"/>
  <c r="AR14" i="16"/>
  <c r="DB14" i="16" s="1"/>
  <c r="AH16" i="6"/>
  <c r="AS17" i="6"/>
  <c r="J16" i="6"/>
  <c r="M16" i="1" s="1"/>
  <c r="O14" i="6" l="1"/>
  <c r="P14" i="6" s="1"/>
  <c r="Q14" i="1" s="1"/>
  <c r="Q14" i="6"/>
  <c r="V15" i="6"/>
  <c r="J17" i="6"/>
  <c r="M17" i="1" s="1"/>
  <c r="AG17" i="6"/>
  <c r="K17" i="6" s="1"/>
  <c r="AE17" i="6" s="1"/>
  <c r="BB15" i="6" l="1"/>
  <c r="BD15" i="6"/>
  <c r="Y15" i="6"/>
  <c r="M17" i="6"/>
  <c r="BF15" i="6" l="1"/>
  <c r="AH15" i="6"/>
  <c r="L15" i="6" s="1"/>
  <c r="Z15" i="6"/>
  <c r="D15" i="6"/>
  <c r="BE15" i="6"/>
  <c r="E16" i="6"/>
  <c r="AD16" i="6" s="1"/>
  <c r="AC15" i="6" l="1"/>
  <c r="K15" i="6"/>
  <c r="BA16" i="6"/>
  <c r="AF15" i="6"/>
  <c r="M15" i="6"/>
  <c r="O15" i="6"/>
  <c r="L16" i="6"/>
  <c r="AF16" i="6" s="1"/>
  <c r="X17" i="6" l="1"/>
  <c r="AA15" i="6"/>
  <c r="R15" i="6"/>
  <c r="S15" i="6" s="1"/>
  <c r="AE15" i="6"/>
  <c r="BC16" i="6"/>
  <c r="B15" i="6"/>
  <c r="K15" i="1" s="1"/>
  <c r="BS15" i="16" s="1"/>
  <c r="CC15" i="16" s="1"/>
  <c r="AO15" i="16" s="1"/>
  <c r="Z15" i="16" l="1"/>
  <c r="AA15" i="16" s="1"/>
  <c r="N15" i="1"/>
  <c r="N15" i="6"/>
  <c r="T15" i="6"/>
  <c r="O15" i="1" s="1"/>
  <c r="AP15" i="16"/>
  <c r="CQ15" i="16" s="1"/>
  <c r="AQ15" i="16" s="1"/>
  <c r="AB15" i="6" l="1"/>
  <c r="P15" i="1"/>
  <c r="P15" i="6"/>
  <c r="Q15" i="1" s="1"/>
  <c r="AR15" i="16"/>
  <c r="Q15" i="6" l="1"/>
  <c r="V16" i="6"/>
  <c r="BB16" i="6" l="1"/>
  <c r="BD16" i="6"/>
  <c r="Y16" i="6"/>
  <c r="AL16" i="6" l="1"/>
  <c r="D16" i="6" s="1"/>
  <c r="BE16" i="6"/>
  <c r="BF16" i="6"/>
  <c r="AN16" i="6"/>
  <c r="AG16" i="6" s="1"/>
  <c r="AC16" i="6" l="1"/>
  <c r="F16" i="6"/>
  <c r="BA17" i="6" s="1"/>
  <c r="K16" i="6"/>
  <c r="AE16" i="6" l="1"/>
  <c r="M16" i="6"/>
  <c r="BC17" i="6" s="1"/>
  <c r="W18" i="6"/>
  <c r="Z16" i="6"/>
  <c r="W19" i="6"/>
  <c r="B16" i="6"/>
  <c r="K16" i="1" s="1"/>
  <c r="BS16" i="16" s="1"/>
  <c r="CC16" i="16" s="1"/>
  <c r="Z16" i="16" l="1"/>
  <c r="AA16" i="16" s="1"/>
  <c r="AO16" i="16"/>
  <c r="AA16" i="6"/>
  <c r="R16" i="6"/>
  <c r="S16" i="6" s="1"/>
  <c r="AS18" i="6"/>
  <c r="X19" i="6"/>
  <c r="AR18" i="6"/>
  <c r="X18" i="6"/>
  <c r="AM18" i="6" l="1"/>
  <c r="C18" i="6"/>
  <c r="L18" i="1" s="1"/>
  <c r="AO18" i="6"/>
  <c r="AR19" i="6"/>
  <c r="AL18" i="6"/>
  <c r="AN18" i="6"/>
  <c r="AS19" i="6"/>
  <c r="AG18" i="6"/>
  <c r="J18" i="6"/>
  <c r="M18" i="1" s="1"/>
  <c r="N16" i="1"/>
  <c r="N16" i="6"/>
  <c r="T16" i="6"/>
  <c r="O16" i="1" s="1"/>
  <c r="AP16" i="16"/>
  <c r="CQ16" i="16" s="1"/>
  <c r="AQ16" i="16" s="1"/>
  <c r="AS30" i="6"/>
  <c r="AR16" i="16" l="1"/>
  <c r="AG19" i="6"/>
  <c r="AS20" i="6"/>
  <c r="AB16" i="6"/>
  <c r="P16" i="1"/>
  <c r="O16" i="6"/>
  <c r="P16" i="6" s="1"/>
  <c r="Q16" i="1" s="1"/>
  <c r="C19" i="6"/>
  <c r="L19" i="1" s="1"/>
  <c r="AN19" i="6"/>
  <c r="AO19" i="6"/>
  <c r="AM19" i="6"/>
  <c r="AR20" i="6"/>
  <c r="AL19" i="6"/>
  <c r="J19" i="6"/>
  <c r="M19" i="1" s="1"/>
  <c r="E18" i="6"/>
  <c r="AD18" i="6" s="1"/>
  <c r="L30" i="6"/>
  <c r="J31" i="6"/>
  <c r="M31" i="1" s="1"/>
  <c r="Q16" i="6" l="1"/>
  <c r="V17" i="6"/>
  <c r="C20" i="6"/>
  <c r="L20" i="1" s="1"/>
  <c r="AM20" i="6"/>
  <c r="AL20" i="6"/>
  <c r="AR21" i="6"/>
  <c r="AN20" i="6"/>
  <c r="AO20" i="6"/>
  <c r="J20" i="6"/>
  <c r="M20" i="1" s="1"/>
  <c r="AS21" i="6"/>
  <c r="J21" i="6" s="1"/>
  <c r="M21" i="1" s="1"/>
  <c r="BB17" i="6" l="1"/>
  <c r="BD17" i="6"/>
  <c r="AR22" i="6"/>
  <c r="AO21" i="6"/>
  <c r="AN21" i="6"/>
  <c r="AM21" i="6"/>
  <c r="AL21" i="6"/>
  <c r="AS22" i="6"/>
  <c r="AG22" i="6" s="1"/>
  <c r="AG21" i="6"/>
  <c r="Y17" i="6"/>
  <c r="C21" i="6"/>
  <c r="L21" i="1" s="1"/>
  <c r="Z17" i="6" l="1"/>
  <c r="BE17" i="6"/>
  <c r="AM17" i="6"/>
  <c r="E17" i="6" s="1"/>
  <c r="J22" i="6"/>
  <c r="M22" i="1" s="1"/>
  <c r="AA17" i="6"/>
  <c r="BF17" i="6"/>
  <c r="R17" i="6" s="1"/>
  <c r="S17" i="6" s="1"/>
  <c r="AO17" i="6"/>
  <c r="AH17" i="6" s="1"/>
  <c r="C22" i="6"/>
  <c r="L22" i="1" s="1"/>
  <c r="AN22" i="6"/>
  <c r="AL22" i="6"/>
  <c r="N17" i="1" l="1"/>
  <c r="T17" i="6"/>
  <c r="O17" i="1" s="1"/>
  <c r="AD17" i="6"/>
  <c r="L17" i="6"/>
  <c r="BA18" i="6"/>
  <c r="AF17" i="6" l="1"/>
  <c r="B17" i="6" s="1"/>
  <c r="BC18" i="6"/>
  <c r="K17" i="1" l="1"/>
  <c r="BS17" i="16" s="1"/>
  <c r="CC17" i="16" s="1"/>
  <c r="N17" i="6"/>
  <c r="P17" i="1" l="1"/>
  <c r="AB17" i="6"/>
  <c r="Z17" i="16"/>
  <c r="AA17" i="16" s="1"/>
  <c r="AO17" i="16"/>
  <c r="E19" i="6"/>
  <c r="AD19" i="6" s="1"/>
  <c r="AP17" i="16" l="1"/>
  <c r="CQ17" i="16" s="1"/>
  <c r="AQ17" i="16" s="1"/>
  <c r="O17" i="6"/>
  <c r="P17" i="6" s="1"/>
  <c r="Q17" i="1" s="1"/>
  <c r="Q17" i="6"/>
  <c r="V18" i="6"/>
  <c r="BB18" i="6" l="1"/>
  <c r="BD18" i="6"/>
  <c r="Y18" i="6"/>
  <c r="AR17" i="16"/>
  <c r="BF18" i="6" l="1"/>
  <c r="AH18" i="6"/>
  <c r="L18" i="6" s="1"/>
  <c r="BE18" i="6"/>
  <c r="D18" i="6"/>
  <c r="AC18" i="6" l="1"/>
  <c r="K18" i="6"/>
  <c r="F18" i="6"/>
  <c r="AF18" i="6"/>
  <c r="B18" i="6" s="1"/>
  <c r="K18" i="1" s="1"/>
  <c r="BS18" i="16" s="1"/>
  <c r="CC18" i="16" s="1"/>
  <c r="AO18" i="16" l="1"/>
  <c r="Z18" i="16"/>
  <c r="AA18" i="16" s="1"/>
  <c r="Z18" i="6"/>
  <c r="W20" i="6"/>
  <c r="BA19" i="6"/>
  <c r="M18" i="6"/>
  <c r="BC19" i="6" s="1"/>
  <c r="AE18" i="6"/>
  <c r="X20" i="6" l="1"/>
  <c r="R18" i="6"/>
  <c r="S18" i="6" s="1"/>
  <c r="AA18" i="6"/>
  <c r="AP18" i="16"/>
  <c r="CQ18" i="16" s="1"/>
  <c r="AQ18" i="16" s="1"/>
  <c r="AR18" i="16" l="1"/>
  <c r="N18" i="1"/>
  <c r="N18" i="6"/>
  <c r="T18" i="6"/>
  <c r="O18" i="1" s="1"/>
  <c r="P18" i="1" l="1"/>
  <c r="AB18" i="6"/>
  <c r="O18" i="6" s="1"/>
  <c r="P18" i="6" s="1"/>
  <c r="Q18" i="1" s="1"/>
  <c r="AG20" i="6"/>
  <c r="E20" i="6"/>
  <c r="V19" i="6" l="1"/>
  <c r="Q18" i="6"/>
  <c r="F20" i="6"/>
  <c r="AD20" i="6"/>
  <c r="BB19" i="6" l="1"/>
  <c r="BD19" i="6"/>
  <c r="Y19" i="6"/>
  <c r="E21" i="6"/>
  <c r="AD21" i="6" s="1"/>
  <c r="D19" i="6" l="1"/>
  <c r="BE19" i="6"/>
  <c r="AH19" i="6"/>
  <c r="L19" i="6" s="1"/>
  <c r="BF19" i="6"/>
  <c r="AF19" i="6" l="1"/>
  <c r="F19" i="6"/>
  <c r="BA20" i="6" s="1"/>
  <c r="AC19" i="6"/>
  <c r="K19" i="6"/>
  <c r="M19" i="6" l="1"/>
  <c r="BC20" i="6" s="1"/>
  <c r="AE19" i="6"/>
  <c r="W21" i="6"/>
  <c r="Z19" i="6"/>
  <c r="Z20" i="6" s="1"/>
  <c r="W22" i="6"/>
  <c r="B19" i="6"/>
  <c r="K19" i="1" s="1"/>
  <c r="BS19" i="16" s="1"/>
  <c r="CC19" i="16" s="1"/>
  <c r="Z19" i="16" l="1"/>
  <c r="AA19" i="16" s="1"/>
  <c r="AO19" i="16"/>
  <c r="AA19" i="6"/>
  <c r="R19" i="6"/>
  <c r="S19" i="6" s="1"/>
  <c r="X21" i="6"/>
  <c r="N19" i="1" l="1"/>
  <c r="N19" i="6"/>
  <c r="T19" i="6"/>
  <c r="O19" i="1" s="1"/>
  <c r="AP19" i="16"/>
  <c r="CQ19" i="16" s="1"/>
  <c r="AQ19" i="16" s="1"/>
  <c r="AR19" i="16" l="1"/>
  <c r="DB19" i="16" s="1"/>
  <c r="P19" i="1"/>
  <c r="AB19" i="6"/>
  <c r="O19" i="6" l="1"/>
  <c r="P19" i="6" s="1"/>
  <c r="Q19" i="1" s="1"/>
  <c r="V20" i="6"/>
  <c r="Q19" i="6"/>
  <c r="AS23" i="6"/>
  <c r="AR23" i="6"/>
  <c r="BB20" i="6" l="1"/>
  <c r="BD20" i="6"/>
  <c r="Y20" i="6"/>
  <c r="C23" i="6"/>
  <c r="L23" i="1" s="1"/>
  <c r="AN23" i="6"/>
  <c r="AG23" i="6" s="1"/>
  <c r="AL23" i="6"/>
  <c r="J23" i="6"/>
  <c r="M23" i="1" s="1"/>
  <c r="AH20" i="6" l="1"/>
  <c r="L20" i="6" s="1"/>
  <c r="BF20" i="6"/>
  <c r="BE20" i="6"/>
  <c r="D20" i="6"/>
  <c r="AC20" i="6" l="1"/>
  <c r="K20" i="6"/>
  <c r="BA21" i="6"/>
  <c r="M20" i="6"/>
  <c r="AF20" i="6"/>
  <c r="B20" i="6" s="1"/>
  <c r="K20" i="1" s="1"/>
  <c r="BS20" i="16" s="1"/>
  <c r="CC20" i="16" s="1"/>
  <c r="Z20" i="16" l="1"/>
  <c r="AA20" i="16" s="1"/>
  <c r="AO20" i="16"/>
  <c r="AA20" i="6"/>
  <c r="R20" i="6"/>
  <c r="S20" i="6" s="1"/>
  <c r="X22" i="6"/>
  <c r="AE20" i="6"/>
  <c r="BC21" i="6"/>
  <c r="AM22" i="6"/>
  <c r="E22" i="6" s="1"/>
  <c r="AO22" i="6"/>
  <c r="N20" i="1" l="1"/>
  <c r="N20" i="6"/>
  <c r="T20" i="6"/>
  <c r="O20" i="1" s="1"/>
  <c r="AP20" i="16"/>
  <c r="CQ20" i="16" s="1"/>
  <c r="AQ20" i="16" s="1"/>
  <c r="F22" i="6"/>
  <c r="AD22" i="6"/>
  <c r="AR20" i="16" l="1"/>
  <c r="AB20" i="6"/>
  <c r="P20" i="1"/>
  <c r="O20" i="6" l="1"/>
  <c r="P20" i="6" s="1"/>
  <c r="Q20" i="1" s="1"/>
  <c r="Q20" i="6"/>
  <c r="V21" i="6"/>
  <c r="BB21" i="6" l="1"/>
  <c r="BD21" i="6"/>
  <c r="Y21" i="6"/>
  <c r="BE21" i="6" l="1"/>
  <c r="D21" i="6"/>
  <c r="AH21" i="6"/>
  <c r="L21" i="6" s="1"/>
  <c r="BF21" i="6"/>
  <c r="AM23" i="6"/>
  <c r="E23" i="6" s="1"/>
  <c r="AD23" i="6" s="1"/>
  <c r="AO23" i="6"/>
  <c r="AF21" i="6" l="1"/>
  <c r="AC21" i="6"/>
  <c r="K21" i="6"/>
  <c r="F21" i="6"/>
  <c r="BA22" i="6" s="1"/>
  <c r="AE21" i="6" l="1"/>
  <c r="M21" i="6"/>
  <c r="BC22" i="6" s="1"/>
  <c r="W23" i="6"/>
  <c r="Z21" i="6"/>
  <c r="W24" i="6"/>
  <c r="B21" i="6"/>
  <c r="K21" i="1" s="1"/>
  <c r="BS21" i="16" s="1"/>
  <c r="CC21" i="16" s="1"/>
  <c r="AS24" i="6"/>
  <c r="J24" i="6" s="1"/>
  <c r="M24" i="1" s="1"/>
  <c r="AR24" i="6"/>
  <c r="Z21" i="16" l="1"/>
  <c r="AA21" i="16" s="1"/>
  <c r="AO21" i="16"/>
  <c r="R21" i="6"/>
  <c r="S21" i="6" s="1"/>
  <c r="X23" i="6"/>
  <c r="AA21" i="6"/>
  <c r="C24" i="6"/>
  <c r="L24" i="1" s="1"/>
  <c r="AL24" i="6"/>
  <c r="AN24" i="6"/>
  <c r="AG24" i="6" s="1"/>
  <c r="N21" i="1" l="1"/>
  <c r="N21" i="6"/>
  <c r="T21" i="6"/>
  <c r="O21" i="1" s="1"/>
  <c r="AP21" i="16"/>
  <c r="CQ21" i="16" s="1"/>
  <c r="AQ21" i="16" s="1"/>
  <c r="AR21" i="16" l="1"/>
  <c r="P21" i="1"/>
  <c r="AB21" i="6"/>
  <c r="O21" i="6" s="1"/>
  <c r="P21" i="6" s="1"/>
  <c r="Q21" i="1" s="1"/>
  <c r="Q21" i="6" l="1"/>
  <c r="V22" i="6"/>
  <c r="AR25" i="6"/>
  <c r="AS25" i="6"/>
  <c r="AM24" i="6"/>
  <c r="E24" i="6" s="1"/>
  <c r="AO24" i="6"/>
  <c r="BB22" i="6" l="1"/>
  <c r="Z22" i="6" s="1"/>
  <c r="BD22" i="6"/>
  <c r="Y22" i="6"/>
  <c r="F24" i="6"/>
  <c r="AD24" i="6"/>
  <c r="J25" i="6"/>
  <c r="M25" i="1" s="1"/>
  <c r="AO25" i="6"/>
  <c r="AH25" i="6" s="1"/>
  <c r="AM25" i="6"/>
  <c r="E25" i="6" s="1"/>
  <c r="AD25" i="6" s="1"/>
  <c r="C25" i="6"/>
  <c r="L25" i="1" s="1"/>
  <c r="BF22" i="6" l="1"/>
  <c r="AH22" i="6"/>
  <c r="L22" i="6" s="1"/>
  <c r="D22" i="6"/>
  <c r="BE22" i="6"/>
  <c r="L25" i="6"/>
  <c r="AF25" i="6" s="1"/>
  <c r="M22" i="6" l="1"/>
  <c r="AF22" i="6"/>
  <c r="AC22" i="6"/>
  <c r="K22" i="6"/>
  <c r="BA23" i="6"/>
  <c r="B22" i="6" l="1"/>
  <c r="K22" i="1" s="1"/>
  <c r="BS22" i="16" s="1"/>
  <c r="CC22" i="16" s="1"/>
  <c r="AO22" i="16" s="1"/>
  <c r="AE22" i="6"/>
  <c r="BC23" i="6"/>
  <c r="AA22" i="6"/>
  <c r="AA23" i="6" s="1"/>
  <c r="R22" i="6"/>
  <c r="S22" i="6" s="1"/>
  <c r="X24" i="6"/>
  <c r="AR26" i="6"/>
  <c r="AS26" i="6"/>
  <c r="AS27" i="6" s="1"/>
  <c r="Z22" i="16" l="1"/>
  <c r="AA22" i="16" s="1"/>
  <c r="N22" i="1"/>
  <c r="N22" i="6"/>
  <c r="T22" i="6"/>
  <c r="O22" i="1" s="1"/>
  <c r="AP22" i="16"/>
  <c r="CQ22" i="16" s="1"/>
  <c r="AQ22" i="16" s="1"/>
  <c r="AR27" i="6"/>
  <c r="C27" i="6" s="1"/>
  <c r="L27" i="1" s="1"/>
  <c r="AS28" i="6"/>
  <c r="J28" i="6" s="1"/>
  <c r="M28" i="1" s="1"/>
  <c r="J27" i="6"/>
  <c r="M27" i="1" s="1"/>
  <c r="J26" i="6"/>
  <c r="M26" i="1" s="1"/>
  <c r="AN26" i="6"/>
  <c r="AL26" i="6"/>
  <c r="C26" i="6"/>
  <c r="L26" i="1" s="1"/>
  <c r="AR22" i="16" l="1"/>
  <c r="AB22" i="6"/>
  <c r="P22" i="1"/>
  <c r="AS29" i="6"/>
  <c r="J29" i="6" s="1"/>
  <c r="M29" i="1" s="1"/>
  <c r="AR28" i="6"/>
  <c r="AO27" i="6"/>
  <c r="AH27" i="6" s="1"/>
  <c r="AM27" i="6"/>
  <c r="O22" i="6" l="1"/>
  <c r="P22" i="6" s="1"/>
  <c r="Q22" i="1" s="1"/>
  <c r="Q22" i="6"/>
  <c r="V23" i="6"/>
  <c r="AR29" i="6"/>
  <c r="C29" i="6" s="1"/>
  <c r="L29" i="1" s="1"/>
  <c r="AL28" i="6"/>
  <c r="AN28" i="6"/>
  <c r="C28" i="6"/>
  <c r="L28" i="1" s="1"/>
  <c r="J30" i="6"/>
  <c r="M30" i="1" s="1"/>
  <c r="BB23" i="6" l="1"/>
  <c r="BD23" i="6"/>
  <c r="Y23" i="6"/>
  <c r="O23" i="6"/>
  <c r="AM29" i="6"/>
  <c r="AO29" i="6"/>
  <c r="BF23" i="6" l="1"/>
  <c r="AH23" i="6"/>
  <c r="L23" i="6" s="1"/>
  <c r="D23" i="6"/>
  <c r="BE23" i="6"/>
  <c r="AG26" i="6"/>
  <c r="AC23" i="6" l="1"/>
  <c r="K23" i="6"/>
  <c r="F23" i="6"/>
  <c r="BA24" i="6" s="1"/>
  <c r="AF23" i="6"/>
  <c r="D26" i="6"/>
  <c r="B23" i="6" l="1"/>
  <c r="K23" i="1" s="1"/>
  <c r="BS23" i="16" s="1"/>
  <c r="CC23" i="16" s="1"/>
  <c r="W25" i="6"/>
  <c r="Z23" i="6"/>
  <c r="W26" i="6"/>
  <c r="AE23" i="6"/>
  <c r="M23" i="6"/>
  <c r="BC24" i="6" s="1"/>
  <c r="AC26" i="6"/>
  <c r="K26" i="6"/>
  <c r="R23" i="6" l="1"/>
  <c r="S23" i="6" s="1"/>
  <c r="X25" i="6"/>
  <c r="Z23" i="16"/>
  <c r="AA23" i="16" s="1"/>
  <c r="AO23" i="16"/>
  <c r="AE26" i="6"/>
  <c r="AP23" i="16" l="1"/>
  <c r="CQ23" i="16" s="1"/>
  <c r="AQ23" i="16" s="1"/>
  <c r="N23" i="1"/>
  <c r="N23" i="6"/>
  <c r="T23" i="6"/>
  <c r="O23" i="1" s="1"/>
  <c r="AR23" i="16" l="1"/>
  <c r="AB23" i="6"/>
  <c r="P23" i="1"/>
  <c r="P23" i="6"/>
  <c r="Q23" i="1" s="1"/>
  <c r="Q23" i="6" l="1"/>
  <c r="V24" i="6"/>
  <c r="BB24" i="6" l="1"/>
  <c r="BD24" i="6"/>
  <c r="Z24" i="6"/>
  <c r="Y24" i="6"/>
  <c r="E27" i="6"/>
  <c r="BF24" i="6" l="1"/>
  <c r="AH24" i="6"/>
  <c r="L24" i="6" s="1"/>
  <c r="D24" i="6"/>
  <c r="BE24" i="6"/>
  <c r="AD27" i="6"/>
  <c r="L27" i="6"/>
  <c r="AF27" i="6" s="1"/>
  <c r="AC24" i="6" l="1"/>
  <c r="K24" i="6"/>
  <c r="BA25" i="6"/>
  <c r="M24" i="6"/>
  <c r="AF24" i="6"/>
  <c r="B24" i="6" s="1"/>
  <c r="K24" i="1" s="1"/>
  <c r="BS24" i="16" s="1"/>
  <c r="CC24" i="16" s="1"/>
  <c r="AA24" i="6" l="1"/>
  <c r="R24" i="6"/>
  <c r="S24" i="6" s="1"/>
  <c r="X26" i="6"/>
  <c r="AE24" i="6"/>
  <c r="BC25" i="6"/>
  <c r="Z24" i="16"/>
  <c r="AA24" i="16" s="1"/>
  <c r="AO24" i="16"/>
  <c r="AP24" i="16" l="1"/>
  <c r="CQ24" i="16" s="1"/>
  <c r="AQ24" i="16" s="1"/>
  <c r="N24" i="1"/>
  <c r="N24" i="6"/>
  <c r="T24" i="6"/>
  <c r="O24" i="1" s="1"/>
  <c r="AB24" i="6" l="1"/>
  <c r="O24" i="6" s="1"/>
  <c r="P24" i="6" s="1"/>
  <c r="Q24" i="1" s="1"/>
  <c r="P24" i="1"/>
  <c r="AR24" i="16"/>
  <c r="DB24" i="16" s="1"/>
  <c r="Q24" i="6" l="1"/>
  <c r="V25" i="6"/>
  <c r="AG28" i="6"/>
  <c r="D28" i="6"/>
  <c r="BB25" i="6" l="1"/>
  <c r="BD25" i="6"/>
  <c r="Y25" i="6"/>
  <c r="AC28" i="6"/>
  <c r="K28" i="6"/>
  <c r="BF25" i="6" l="1"/>
  <c r="AN25" i="6"/>
  <c r="AG25" i="6" s="1"/>
  <c r="AL25" i="6"/>
  <c r="D25" i="6" s="1"/>
  <c r="BE25" i="6"/>
  <c r="AE28" i="6"/>
  <c r="K25" i="6" l="1"/>
  <c r="AC25" i="6"/>
  <c r="F25" i="6"/>
  <c r="F29" i="6"/>
  <c r="W27" i="6" l="1"/>
  <c r="Z25" i="6"/>
  <c r="BA26" i="6"/>
  <c r="M25" i="6"/>
  <c r="AE25" i="6"/>
  <c r="B25" i="6" s="1"/>
  <c r="M29" i="6"/>
  <c r="K25" i="1" l="1"/>
  <c r="BS25" i="16" s="1"/>
  <c r="CC25" i="16" s="1"/>
  <c r="BC26" i="6"/>
  <c r="R25" i="6"/>
  <c r="S25" i="6" s="1"/>
  <c r="X27" i="6"/>
  <c r="AA25" i="6"/>
  <c r="R29" i="6"/>
  <c r="S29" i="6" s="1"/>
  <c r="N25" i="6" l="1"/>
  <c r="T25" i="6"/>
  <c r="O25" i="1" s="1"/>
  <c r="N25" i="1"/>
  <c r="AO25" i="16"/>
  <c r="Z25" i="16"/>
  <c r="AA25" i="16" s="1"/>
  <c r="AH29" i="6"/>
  <c r="P29" i="1"/>
  <c r="E29" i="6"/>
  <c r="AD29" i="6" s="1"/>
  <c r="T29" i="6"/>
  <c r="AP25" i="16" l="1"/>
  <c r="CQ25" i="16" s="1"/>
  <c r="AQ25" i="16" s="1"/>
  <c r="AB25" i="6"/>
  <c r="O25" i="6" s="1"/>
  <c r="P25" i="6" s="1"/>
  <c r="Q25" i="1" s="1"/>
  <c r="P25" i="1"/>
  <c r="O29" i="1"/>
  <c r="L29" i="6"/>
  <c r="AF29" i="6" s="1"/>
  <c r="V30" i="6"/>
  <c r="AR25" i="16" l="1"/>
  <c r="Q25" i="6"/>
  <c r="V26" i="6"/>
  <c r="O30" i="6"/>
  <c r="Y30" i="6"/>
  <c r="BB26" i="6" l="1"/>
  <c r="BD26" i="6"/>
  <c r="Y26" i="6"/>
  <c r="D30" i="6"/>
  <c r="BE26" i="6" l="1"/>
  <c r="AM26" i="6"/>
  <c r="E26" i="6" s="1"/>
  <c r="AO26" i="6"/>
  <c r="AH26" i="6" s="1"/>
  <c r="BF26" i="6"/>
  <c r="F30" i="6"/>
  <c r="K30" i="6"/>
  <c r="AD26" i="6" l="1"/>
  <c r="L26" i="6"/>
  <c r="F26" i="6"/>
  <c r="BA27" i="6"/>
  <c r="M30" i="6"/>
  <c r="BA31" i="6"/>
  <c r="W28" i="6" l="1"/>
  <c r="Z26" i="6"/>
  <c r="AF26" i="6"/>
  <c r="B26" i="6" s="1"/>
  <c r="K26" i="1" s="1"/>
  <c r="BS26" i="16" s="1"/>
  <c r="CC26" i="16" s="1"/>
  <c r="M26" i="6"/>
  <c r="BC27" i="6" s="1"/>
  <c r="BC31" i="6"/>
  <c r="R30" i="6"/>
  <c r="S30" i="6" s="1"/>
  <c r="B30" i="6"/>
  <c r="R26" i="6" l="1"/>
  <c r="S26" i="6" s="1"/>
  <c r="X28" i="6"/>
  <c r="AA26" i="6"/>
  <c r="Z26" i="16"/>
  <c r="AA26" i="16" s="1"/>
  <c r="AO26" i="16"/>
  <c r="P30" i="1"/>
  <c r="K30" i="1"/>
  <c r="BS30" i="16" s="1"/>
  <c r="CC30" i="16" s="1"/>
  <c r="AB30" i="6"/>
  <c r="Q30" i="6" s="1"/>
  <c r="P30" i="6"/>
  <c r="Q30" i="1" s="1"/>
  <c r="V31" i="6"/>
  <c r="T30" i="6"/>
  <c r="AP26" i="16" l="1"/>
  <c r="CQ26" i="16" s="1"/>
  <c r="AQ26" i="16" s="1"/>
  <c r="N26" i="6"/>
  <c r="T26" i="6"/>
  <c r="O26" i="1" s="1"/>
  <c r="N26" i="1"/>
  <c r="AU30" i="16"/>
  <c r="AO30" i="16"/>
  <c r="Z30" i="16"/>
  <c r="O30" i="1"/>
  <c r="Y31" i="6"/>
  <c r="AB26" i="6" l="1"/>
  <c r="P26" i="1"/>
  <c r="O26" i="6"/>
  <c r="P26" i="6" s="1"/>
  <c r="Q26" i="1" s="1"/>
  <c r="AR26" i="16"/>
  <c r="AN31" i="6"/>
  <c r="AL31" i="6"/>
  <c r="D31" i="6" s="1"/>
  <c r="V27" i="6" l="1"/>
  <c r="Q26" i="6"/>
  <c r="F31" i="6"/>
  <c r="K31" i="6"/>
  <c r="BB27" i="6" l="1"/>
  <c r="BD27" i="6"/>
  <c r="Y27" i="6"/>
  <c r="W35" i="6"/>
  <c r="W34" i="6"/>
  <c r="W33" i="6"/>
  <c r="BA32" i="6"/>
  <c r="M31" i="6"/>
  <c r="AN27" i="6" l="1"/>
  <c r="AG27" i="6" s="1"/>
  <c r="BF27" i="6"/>
  <c r="AL27" i="6"/>
  <c r="D27" i="6" s="1"/>
  <c r="BE27" i="6"/>
  <c r="X35" i="6"/>
  <c r="X33" i="6"/>
  <c r="X34" i="6"/>
  <c r="B31" i="6"/>
  <c r="R31" i="6"/>
  <c r="S31" i="6" s="1"/>
  <c r="AS32" i="6"/>
  <c r="BC32" i="6"/>
  <c r="K27" i="6" l="1"/>
  <c r="AC27" i="6"/>
  <c r="F27" i="6"/>
  <c r="P31" i="1"/>
  <c r="K31" i="1"/>
  <c r="BS31" i="16" s="1"/>
  <c r="CC31" i="16" s="1"/>
  <c r="J33" i="6"/>
  <c r="M33" i="1" s="1"/>
  <c r="J32" i="6"/>
  <c r="M32" i="1" s="1"/>
  <c r="L32" i="6"/>
  <c r="AB31" i="6"/>
  <c r="O31" i="6" s="1"/>
  <c r="P31" i="6" s="1"/>
  <c r="Q31" i="1" s="1"/>
  <c r="T31" i="6"/>
  <c r="BA28" i="6" l="1"/>
  <c r="Z27" i="6"/>
  <c r="W29" i="6"/>
  <c r="AE27" i="6"/>
  <c r="B27" i="6" s="1"/>
  <c r="M27" i="6"/>
  <c r="AA27" i="6" s="1"/>
  <c r="O31" i="1"/>
  <c r="Q31" i="6"/>
  <c r="V32" i="6"/>
  <c r="BC28" i="6" l="1"/>
  <c r="R27" i="6"/>
  <c r="S27" i="6" s="1"/>
  <c r="X29" i="6"/>
  <c r="K27" i="1"/>
  <c r="BS27" i="16" s="1"/>
  <c r="CC27" i="16" s="1"/>
  <c r="Y32" i="6"/>
  <c r="O32" i="6"/>
  <c r="AO27" i="16" l="1"/>
  <c r="Z27" i="16"/>
  <c r="AA27" i="16" s="1"/>
  <c r="N27" i="6"/>
  <c r="O27" i="6" s="1"/>
  <c r="T27" i="6"/>
  <c r="O27" i="1" s="1"/>
  <c r="N27" i="1"/>
  <c r="D32" i="6"/>
  <c r="AB32" i="6"/>
  <c r="Q32" i="6" s="1"/>
  <c r="AB27" i="6" l="1"/>
  <c r="P27" i="1"/>
  <c r="P27" i="6"/>
  <c r="AP27" i="16"/>
  <c r="CQ27" i="16" s="1"/>
  <c r="AQ27" i="16" s="1"/>
  <c r="K32" i="6"/>
  <c r="BA33" i="6"/>
  <c r="Q27" i="1" l="1"/>
  <c r="AR27" i="16"/>
  <c r="V28" i="6"/>
  <c r="Q27" i="6"/>
  <c r="BC33" i="6"/>
  <c r="BB28" i="6" l="1"/>
  <c r="BD28" i="6"/>
  <c r="Y28" i="6"/>
  <c r="B32" i="6"/>
  <c r="AM28" i="6" l="1"/>
  <c r="E28" i="6" s="1"/>
  <c r="BE28" i="6"/>
  <c r="BF28" i="6"/>
  <c r="AO28" i="6"/>
  <c r="AH28" i="6" s="1"/>
  <c r="K32" i="1"/>
  <c r="BS32" i="16" s="1"/>
  <c r="CC32" i="16" s="1"/>
  <c r="AD28" i="6" l="1"/>
  <c r="F28" i="6"/>
  <c r="BA29" i="6" s="1"/>
  <c r="L28" i="6"/>
  <c r="AF28" i="6" l="1"/>
  <c r="B28" i="6" s="1"/>
  <c r="K28" i="1" s="1"/>
  <c r="BS28" i="16" s="1"/>
  <c r="CC28" i="16" s="1"/>
  <c r="M28" i="6"/>
  <c r="BC29" i="6" s="1"/>
  <c r="W32" i="6"/>
  <c r="W31" i="6"/>
  <c r="W30" i="6"/>
  <c r="Z28" i="6"/>
  <c r="R28" i="6" l="1"/>
  <c r="S28" i="6" s="1"/>
  <c r="X32" i="6"/>
  <c r="X31" i="6"/>
  <c r="X30" i="6"/>
  <c r="AA28" i="6"/>
  <c r="AO28" i="16"/>
  <c r="Z28" i="16"/>
  <c r="AA28" i="16" s="1"/>
  <c r="AP28" i="16" l="1"/>
  <c r="CQ28" i="16" s="1"/>
  <c r="AQ28" i="16" s="1"/>
  <c r="N28" i="6"/>
  <c r="T28" i="6"/>
  <c r="N28" i="1"/>
  <c r="J115" i="6"/>
  <c r="J116" i="6"/>
  <c r="AB28" i="6" l="1"/>
  <c r="P28" i="1"/>
  <c r="O28" i="6"/>
  <c r="P28" i="6" s="1"/>
  <c r="O28" i="1"/>
  <c r="T4" i="6"/>
  <c r="AR28" i="16"/>
  <c r="Q28" i="1" l="1"/>
  <c r="Q28" i="6"/>
  <c r="V29" i="6"/>
  <c r="BD29" i="6" s="1"/>
  <c r="BB29" i="6" l="1"/>
  <c r="Z29" i="6" s="1"/>
  <c r="O29" i="6"/>
  <c r="P29" i="6" s="1"/>
  <c r="Y29" i="6"/>
  <c r="AB29" i="6" s="1"/>
  <c r="Q29" i="6" s="1"/>
  <c r="AA29" i="6"/>
  <c r="AA30" i="6" l="1"/>
  <c r="BD31" i="6" s="1"/>
  <c r="BF31" i="6" s="1"/>
  <c r="AA31" i="6"/>
  <c r="BD32" i="6" s="1"/>
  <c r="Z30" i="6"/>
  <c r="BF29" i="6"/>
  <c r="AN29" i="6"/>
  <c r="AG29" i="6" s="1"/>
  <c r="Q29" i="1"/>
  <c r="J114" i="6" a="1"/>
  <c r="J114" i="6" s="1"/>
  <c r="AL29" i="6"/>
  <c r="D29" i="6" s="1"/>
  <c r="BE29" i="6"/>
  <c r="BB31" i="6" l="1"/>
  <c r="BE31" i="6" s="1"/>
  <c r="Z31" i="6"/>
  <c r="BF32" i="6"/>
  <c r="AA32" i="6"/>
  <c r="BD33" i="6" s="1"/>
  <c r="BA30" i="6"/>
  <c r="AC29" i="6"/>
  <c r="K29" i="6"/>
  <c r="BB30" i="6" l="1"/>
  <c r="BE30" i="6" s="1"/>
  <c r="BF33" i="6"/>
  <c r="AA33" i="6"/>
  <c r="BD34" i="6" s="1"/>
  <c r="BB32" i="6"/>
  <c r="BE32" i="6" s="1"/>
  <c r="Z32" i="6"/>
  <c r="AE29" i="6"/>
  <c r="B29" i="6" s="1"/>
  <c r="K29" i="1" s="1"/>
  <c r="BS29" i="16" s="1"/>
  <c r="CC29" i="16" s="1"/>
  <c r="BC30" i="6"/>
  <c r="BD30" i="6" l="1"/>
  <c r="BF30" i="6" s="1"/>
  <c r="BB33" i="6"/>
  <c r="BE33" i="6" s="1"/>
  <c r="Z33" i="6"/>
  <c r="BF34" i="6"/>
  <c r="AA34" i="6"/>
  <c r="BD35" i="6" s="1"/>
  <c r="Z29" i="16"/>
  <c r="AA29" i="16" s="1"/>
  <c r="AO29" i="16"/>
  <c r="BF35" i="6" l="1"/>
  <c r="AA35" i="6"/>
  <c r="BD36" i="6" s="1"/>
  <c r="BB34" i="6"/>
  <c r="BE34" i="6" s="1"/>
  <c r="Z34" i="6"/>
  <c r="AP29" i="16"/>
  <c r="CQ29" i="16" s="1"/>
  <c r="AQ29" i="16" s="1"/>
  <c r="CQ30" i="16" s="1"/>
  <c r="BB35" i="6" l="1"/>
  <c r="BE35" i="6" s="1"/>
  <c r="Z35" i="6"/>
  <c r="BF36" i="6"/>
  <c r="AA36" i="6"/>
  <c r="BD37" i="6" s="1"/>
  <c r="AR29" i="16"/>
  <c r="DB29" i="16" s="1"/>
  <c r="BF37" i="6" l="1"/>
  <c r="AA37" i="6"/>
  <c r="BD38" i="6" s="1"/>
  <c r="BB36" i="6"/>
  <c r="BE36" i="6" s="1"/>
  <c r="Z36" i="6"/>
  <c r="BB37" i="6" l="1"/>
  <c r="BE37" i="6" s="1"/>
  <c r="Z37" i="6"/>
  <c r="BF38" i="6"/>
  <c r="AA38" i="6"/>
  <c r="BD39" i="6" s="1"/>
  <c r="BF39" i="6" l="1"/>
  <c r="AA39" i="6"/>
  <c r="BD40" i="6" s="1"/>
  <c r="BB38" i="6"/>
  <c r="BE38" i="6" s="1"/>
  <c r="Z38" i="6"/>
  <c r="BB39" i="6" l="1"/>
  <c r="BE39" i="6" s="1"/>
  <c r="Z39" i="6"/>
  <c r="BF40" i="6"/>
  <c r="AA40" i="6"/>
  <c r="BD41" i="6" s="1"/>
  <c r="AA41" i="6" l="1"/>
  <c r="BD42" i="6" s="1"/>
  <c r="BF41" i="6"/>
  <c r="BB40" i="6"/>
  <c r="BE40" i="6" s="1"/>
  <c r="Z40" i="6"/>
  <c r="BB41" i="6" l="1"/>
  <c r="BE41" i="6" s="1"/>
  <c r="Z41" i="6"/>
  <c r="BF42" i="6"/>
  <c r="AA42" i="6"/>
  <c r="BD43" i="6" s="1"/>
  <c r="AA43" i="6" l="1"/>
  <c r="BD44" i="6" s="1"/>
  <c r="BF43" i="6"/>
  <c r="BB42" i="6"/>
  <c r="BE42" i="6" s="1"/>
  <c r="Z42" i="6"/>
  <c r="BB43" i="6" l="1"/>
  <c r="BE43" i="6" s="1"/>
  <c r="Z43" i="6"/>
  <c r="BF44" i="6"/>
  <c r="AA44" i="6"/>
  <c r="BD45" i="6" s="1"/>
  <c r="BF45" i="6" l="1"/>
  <c r="AA45" i="6"/>
  <c r="BD46" i="6" s="1"/>
  <c r="BB44" i="6"/>
  <c r="BE44" i="6" s="1"/>
  <c r="Z44" i="6"/>
  <c r="BB45" i="6" l="1"/>
  <c r="BE45" i="6" s="1"/>
  <c r="Z45" i="6"/>
  <c r="AA46" i="6"/>
  <c r="BD47" i="6" s="1"/>
  <c r="BF46" i="6"/>
  <c r="BF47" i="6" l="1"/>
  <c r="AA47" i="6"/>
  <c r="BD48" i="6" s="1"/>
  <c r="BB46" i="6"/>
  <c r="BE46" i="6" s="1"/>
  <c r="Z46" i="6"/>
  <c r="BB47" i="6" l="1"/>
  <c r="BE47" i="6" s="1"/>
  <c r="Z47" i="6"/>
  <c r="BF48" i="6"/>
  <c r="AA48" i="6"/>
  <c r="BD49" i="6" s="1"/>
  <c r="BF49" i="6" l="1"/>
  <c r="AA49" i="6"/>
  <c r="BD50" i="6" s="1"/>
  <c r="BB48" i="6"/>
  <c r="BE48" i="6" s="1"/>
  <c r="Z48" i="6"/>
  <c r="BB49" i="6" l="1"/>
  <c r="BE49" i="6" s="1"/>
  <c r="Z49" i="6"/>
  <c r="BF50" i="6"/>
  <c r="AA50" i="6"/>
  <c r="BD51" i="6" s="1"/>
  <c r="BF51" i="6" l="1"/>
  <c r="AA51" i="6"/>
  <c r="BD52" i="6" s="1"/>
  <c r="BB50" i="6"/>
  <c r="BE50" i="6" s="1"/>
  <c r="Z50" i="6"/>
  <c r="BB51" i="6" l="1"/>
  <c r="BE51" i="6" s="1"/>
  <c r="Z51" i="6"/>
  <c r="AA52" i="6"/>
  <c r="BD53" i="6" s="1"/>
  <c r="BF52" i="6"/>
  <c r="BF53" i="6" l="1"/>
  <c r="AA53" i="6"/>
  <c r="BD54" i="6" s="1"/>
  <c r="BB52" i="6"/>
  <c r="BE52" i="6" s="1"/>
  <c r="Z52" i="6"/>
  <c r="BB53" i="6" l="1"/>
  <c r="BE53" i="6" s="1"/>
  <c r="Z53" i="6"/>
  <c r="BF54" i="6"/>
  <c r="AA54" i="6"/>
  <c r="BD55" i="6" s="1"/>
  <c r="AA55" i="6" l="1"/>
  <c r="BD56" i="6" s="1"/>
  <c r="BF55" i="6"/>
  <c r="BB54" i="6"/>
  <c r="BE54" i="6" s="1"/>
  <c r="Z54" i="6"/>
  <c r="BB55" i="6" l="1"/>
  <c r="BE55" i="6" s="1"/>
  <c r="Z55" i="6"/>
  <c r="BF56" i="6"/>
  <c r="AA56" i="6"/>
  <c r="BD57" i="6" s="1"/>
  <c r="BF57" i="6" l="1"/>
  <c r="AA57" i="6"/>
  <c r="BD58" i="6" s="1"/>
  <c r="BB56" i="6"/>
  <c r="BE56" i="6" s="1"/>
  <c r="Z56" i="6"/>
  <c r="BB57" i="6" l="1"/>
  <c r="BE57" i="6" s="1"/>
  <c r="Z57" i="6"/>
  <c r="AA58" i="6"/>
  <c r="BD59" i="6" s="1"/>
  <c r="BF58" i="6"/>
  <c r="BF59" i="6" l="1"/>
  <c r="AA59" i="6"/>
  <c r="BD60" i="6" s="1"/>
  <c r="BB58" i="6"/>
  <c r="BE58" i="6" s="1"/>
  <c r="Z58" i="6"/>
  <c r="BB59" i="6" l="1"/>
  <c r="BE59" i="6" s="1"/>
  <c r="Z59" i="6"/>
  <c r="BF60" i="6"/>
  <c r="AA60" i="6"/>
  <c r="BD61" i="6" s="1"/>
  <c r="BF61" i="6" l="1"/>
  <c r="AA61" i="6"/>
  <c r="BD62" i="6" s="1"/>
  <c r="BB60" i="6"/>
  <c r="BE60" i="6" s="1"/>
  <c r="Z60" i="6"/>
  <c r="BB61" i="6" l="1"/>
  <c r="BE61" i="6" s="1"/>
  <c r="Z61" i="6"/>
  <c r="AA62" i="6"/>
  <c r="BD63" i="6" s="1"/>
  <c r="BF62" i="6"/>
  <c r="BF63" i="6" l="1"/>
  <c r="AA63" i="6"/>
  <c r="BD64" i="6" s="1"/>
  <c r="BB62" i="6"/>
  <c r="BE62" i="6" s="1"/>
  <c r="Z62" i="6"/>
  <c r="BB63" i="6" l="1"/>
  <c r="BE63" i="6" s="1"/>
  <c r="Z63" i="6"/>
  <c r="BF64" i="6"/>
  <c r="AA64" i="6"/>
  <c r="BD65" i="6" s="1"/>
  <c r="BF65" i="6" l="1"/>
  <c r="AA65" i="6"/>
  <c r="BD66" i="6" s="1"/>
  <c r="BB64" i="6"/>
  <c r="BE64" i="6" s="1"/>
  <c r="Z64" i="6"/>
  <c r="BB65" i="6" l="1"/>
  <c r="BE65" i="6" s="1"/>
  <c r="Z65" i="6"/>
  <c r="AA66" i="6"/>
  <c r="BD67" i="6" s="1"/>
  <c r="BF66" i="6"/>
  <c r="BF67" i="6" l="1"/>
  <c r="AA67" i="6"/>
  <c r="BD68" i="6" s="1"/>
  <c r="BB66" i="6"/>
  <c r="BE66" i="6" s="1"/>
  <c r="Z66" i="6"/>
  <c r="BB67" i="6" l="1"/>
  <c r="BE67" i="6" s="1"/>
  <c r="Z67" i="6"/>
  <c r="BF68" i="6"/>
  <c r="AA68" i="6"/>
  <c r="BD69" i="6" s="1"/>
  <c r="BF69" i="6" l="1"/>
  <c r="AA69" i="6"/>
  <c r="BD70" i="6" s="1"/>
  <c r="BB68" i="6"/>
  <c r="BE68" i="6" s="1"/>
  <c r="Z68" i="6"/>
  <c r="BB69" i="6" l="1"/>
  <c r="BE69" i="6" s="1"/>
  <c r="Z69" i="6"/>
  <c r="AA70" i="6"/>
  <c r="BD71" i="6" s="1"/>
  <c r="BF70" i="6"/>
  <c r="AA71" i="6" l="1"/>
  <c r="BD72" i="6" s="1"/>
  <c r="BF71" i="6"/>
  <c r="BB70" i="6"/>
  <c r="BE70" i="6" s="1"/>
  <c r="Z70" i="6"/>
  <c r="BB71" i="6" l="1"/>
  <c r="BE71" i="6" s="1"/>
  <c r="Z71" i="6"/>
  <c r="BF72" i="6"/>
  <c r="AA72" i="6"/>
  <c r="BD73" i="6" s="1"/>
  <c r="BF73" i="6" l="1"/>
  <c r="AA73" i="6"/>
  <c r="BD74" i="6" s="1"/>
  <c r="BB72" i="6"/>
  <c r="BE72" i="6" s="1"/>
  <c r="Z72" i="6"/>
  <c r="BB73" i="6" l="1"/>
  <c r="BE73" i="6" s="1"/>
  <c r="Z73" i="6"/>
  <c r="AA74" i="6"/>
  <c r="BD75" i="6" s="1"/>
  <c r="BF74" i="6"/>
  <c r="AA75" i="6" l="1"/>
  <c r="BD76" i="6" s="1"/>
  <c r="BF75" i="6"/>
  <c r="BB74" i="6"/>
  <c r="BE74" i="6" s="1"/>
  <c r="Z74" i="6"/>
  <c r="BB75" i="6" l="1"/>
  <c r="BE75" i="6" s="1"/>
  <c r="Z75" i="6"/>
  <c r="BF76" i="6"/>
  <c r="AA76" i="6"/>
  <c r="BD77" i="6" s="1"/>
  <c r="BF77" i="6" l="1"/>
  <c r="AA77" i="6"/>
  <c r="BD78" i="6" s="1"/>
  <c r="BB76" i="6"/>
  <c r="BE76" i="6" s="1"/>
  <c r="Z76" i="6"/>
  <c r="BB77" i="6" l="1"/>
  <c r="BE77" i="6" s="1"/>
  <c r="Z77" i="6"/>
  <c r="BF78" i="6"/>
  <c r="AA78" i="6"/>
  <c r="BD79" i="6" s="1"/>
  <c r="AA79" i="6" l="1"/>
  <c r="BD80" i="6" s="1"/>
  <c r="BF79" i="6"/>
  <c r="BB78" i="6"/>
  <c r="BE78" i="6" s="1"/>
  <c r="Z78" i="6"/>
  <c r="BB79" i="6" l="1"/>
  <c r="BE79" i="6" s="1"/>
  <c r="Z79" i="6"/>
  <c r="BF80" i="6"/>
  <c r="AA80" i="6"/>
  <c r="BD81" i="6" s="1"/>
  <c r="BF81" i="6" l="1"/>
  <c r="AA81" i="6"/>
  <c r="BD82" i="6" s="1"/>
  <c r="BB80" i="6"/>
  <c r="BE80" i="6" s="1"/>
  <c r="Z80" i="6"/>
  <c r="BB81" i="6" l="1"/>
  <c r="BE81" i="6" s="1"/>
  <c r="Z81" i="6"/>
  <c r="BF82" i="6"/>
  <c r="AA82" i="6"/>
  <c r="BD83" i="6" s="1"/>
  <c r="AA83" i="6" l="1"/>
  <c r="BD84" i="6" s="1"/>
  <c r="BF83" i="6"/>
  <c r="BB82" i="6"/>
  <c r="BE82" i="6" s="1"/>
  <c r="Z82" i="6"/>
  <c r="BB83" i="6" l="1"/>
  <c r="BE83" i="6" s="1"/>
  <c r="Z83" i="6"/>
  <c r="BF84" i="6"/>
  <c r="AA84" i="6"/>
  <c r="BD85" i="6" s="1"/>
  <c r="BF85" i="6" l="1"/>
  <c r="AA85" i="6"/>
  <c r="BD86" i="6" s="1"/>
  <c r="BB84" i="6"/>
  <c r="BE84" i="6" s="1"/>
  <c r="Z84" i="6"/>
  <c r="BB85" i="6" l="1"/>
  <c r="BE85" i="6" s="1"/>
  <c r="Z85" i="6"/>
  <c r="AA86" i="6"/>
  <c r="BD87" i="6" s="1"/>
  <c r="BF86" i="6"/>
  <c r="AA87" i="6" l="1"/>
  <c r="BD88" i="6" s="1"/>
  <c r="BF87" i="6"/>
  <c r="BB86" i="6"/>
  <c r="BE86" i="6" s="1"/>
  <c r="Z86" i="6"/>
  <c r="BB87" i="6" l="1"/>
  <c r="BE87" i="6" s="1"/>
  <c r="Z87" i="6"/>
  <c r="BF88" i="6"/>
  <c r="AA88" i="6"/>
  <c r="BD89" i="6" s="1"/>
  <c r="AA89" i="6" l="1"/>
  <c r="BD90" i="6" s="1"/>
  <c r="BF89" i="6"/>
  <c r="BB88" i="6"/>
  <c r="BE88" i="6" s="1"/>
  <c r="Z88" i="6"/>
  <c r="BB89" i="6" l="1"/>
  <c r="BE89" i="6" s="1"/>
  <c r="Z89" i="6"/>
  <c r="BF90" i="6"/>
  <c r="AA90" i="6"/>
  <c r="BD91" i="6" s="1"/>
  <c r="AA91" i="6" l="1"/>
  <c r="BD92" i="6" s="1"/>
  <c r="BF91" i="6"/>
  <c r="BB90" i="6"/>
  <c r="BE90" i="6" s="1"/>
  <c r="Z90" i="6"/>
  <c r="BB91" i="6" l="1"/>
  <c r="BE91" i="6" s="1"/>
  <c r="Z91" i="6"/>
  <c r="BF92" i="6"/>
  <c r="AA92" i="6"/>
  <c r="BD93" i="6" s="1"/>
  <c r="AA93" i="6" l="1"/>
  <c r="BD94" i="6" s="1"/>
  <c r="BF93" i="6"/>
  <c r="BB92" i="6"/>
  <c r="BE92" i="6" s="1"/>
  <c r="Z92" i="6"/>
  <c r="BB93" i="6" l="1"/>
  <c r="BE93" i="6" s="1"/>
  <c r="Z93" i="6"/>
  <c r="BF94" i="6"/>
  <c r="AA94" i="6"/>
  <c r="BD95" i="6" s="1"/>
  <c r="AA95" i="6" l="1"/>
  <c r="BD96" i="6" s="1"/>
  <c r="BF95" i="6"/>
  <c r="BB94" i="6"/>
  <c r="BE94" i="6" s="1"/>
  <c r="Z94" i="6"/>
  <c r="BB95" i="6" l="1"/>
  <c r="BE95" i="6" s="1"/>
  <c r="Z95" i="6"/>
  <c r="AA96" i="6"/>
  <c r="BD97" i="6" s="1"/>
  <c r="BF96" i="6"/>
  <c r="L12" i="12"/>
  <c r="AF12" i="12" s="1"/>
  <c r="AA97" i="6" l="1"/>
  <c r="BD98" i="6" s="1"/>
  <c r="BF97" i="6"/>
  <c r="BB96" i="6"/>
  <c r="BE96" i="6" s="1"/>
  <c r="Z96" i="6"/>
  <c r="BC13" i="12"/>
  <c r="B12" i="12"/>
  <c r="N12" i="12" s="1"/>
  <c r="AB12" i="12" l="1"/>
  <c r="CB12" i="1"/>
  <c r="BB97" i="6"/>
  <c r="BE97" i="6" s="1"/>
  <c r="Z97" i="6"/>
  <c r="BF98" i="6"/>
  <c r="AA98" i="6"/>
  <c r="BD99" i="6" s="1"/>
  <c r="K13" i="12"/>
  <c r="AE13" i="12" s="1"/>
  <c r="BW12" i="1"/>
  <c r="BY12" i="16" s="1"/>
  <c r="CI12" i="16" s="1"/>
  <c r="BM12" i="16" s="1"/>
  <c r="O12" i="12" l="1"/>
  <c r="P12" i="12" s="1"/>
  <c r="CC12" i="1" s="1"/>
  <c r="Q12" i="12"/>
  <c r="V13" i="12"/>
  <c r="AA99" i="6"/>
  <c r="BD100" i="6" s="1"/>
  <c r="BF99" i="6"/>
  <c r="BB98" i="6"/>
  <c r="BE98" i="6" s="1"/>
  <c r="Z98" i="6"/>
  <c r="BN12" i="16"/>
  <c r="BB13" i="12" l="1"/>
  <c r="BD13" i="12"/>
  <c r="Y13" i="12"/>
  <c r="BB99" i="6"/>
  <c r="BE99" i="6" s="1"/>
  <c r="Z99" i="6"/>
  <c r="BF100" i="6"/>
  <c r="AA100" i="6"/>
  <c r="BD101" i="6" s="1"/>
  <c r="BP12" i="16"/>
  <c r="AA13" i="12"/>
  <c r="CU12" i="16"/>
  <c r="BO12" i="16" s="1"/>
  <c r="AH13" i="12" l="1"/>
  <c r="BF13" i="12"/>
  <c r="BE13" i="12"/>
  <c r="E13" i="12"/>
  <c r="BF101" i="6"/>
  <c r="AA101" i="6"/>
  <c r="BD102" i="6" s="1"/>
  <c r="BB100" i="6"/>
  <c r="BE100" i="6" s="1"/>
  <c r="Z100" i="6"/>
  <c r="AD13" i="12" l="1"/>
  <c r="F13" i="12"/>
  <c r="BA14" i="12" s="1"/>
  <c r="L13" i="12"/>
  <c r="BB101" i="6"/>
  <c r="BE101" i="6" s="1"/>
  <c r="Z101" i="6"/>
  <c r="AA102" i="6"/>
  <c r="BD103" i="6" s="1"/>
  <c r="BF102" i="6"/>
  <c r="M13" i="12" l="1"/>
  <c r="AH14" i="12"/>
  <c r="AF13" i="12"/>
  <c r="BC14" i="12"/>
  <c r="B13" i="12"/>
  <c r="BW13" i="1" s="1"/>
  <c r="BY13" i="16" s="1"/>
  <c r="CI13" i="16" s="1"/>
  <c r="BM13" i="16" s="1"/>
  <c r="Z13" i="12"/>
  <c r="W15" i="12"/>
  <c r="AA103" i="6"/>
  <c r="BD104" i="6" s="1"/>
  <c r="BF103" i="6"/>
  <c r="BB102" i="6"/>
  <c r="BE102" i="6" s="1"/>
  <c r="Z102" i="6"/>
  <c r="BN13" i="16" l="1"/>
  <c r="CU13" i="16" s="1"/>
  <c r="BO13" i="16" s="1"/>
  <c r="R13" i="12"/>
  <c r="S13" i="12" s="1"/>
  <c r="X15" i="12"/>
  <c r="BB103" i="6"/>
  <c r="BE103" i="6" s="1"/>
  <c r="Z103" i="6"/>
  <c r="BF104" i="6"/>
  <c r="AA104" i="6"/>
  <c r="BD105" i="6" s="1"/>
  <c r="N13" i="12" l="1"/>
  <c r="T13" i="12"/>
  <c r="CA13" i="1" s="1"/>
  <c r="BZ13" i="1"/>
  <c r="BP13" i="16"/>
  <c r="AA105" i="6"/>
  <c r="BD106" i="6" s="1"/>
  <c r="BF105" i="6"/>
  <c r="BB104" i="6"/>
  <c r="BE104" i="6" s="1"/>
  <c r="Z104" i="6"/>
  <c r="L14" i="12"/>
  <c r="AF14" i="12" s="1"/>
  <c r="CB13" i="1" l="1"/>
  <c r="AB13" i="12"/>
  <c r="BB105" i="6"/>
  <c r="BE105" i="6" s="1"/>
  <c r="Z105" i="6"/>
  <c r="BF106" i="6"/>
  <c r="AA106" i="6"/>
  <c r="BD107" i="6" s="1"/>
  <c r="O13" i="12" l="1"/>
  <c r="P13" i="12" s="1"/>
  <c r="CC13" i="1" s="1"/>
  <c r="V14" i="12"/>
  <c r="Q13" i="12"/>
  <c r="AA107" i="6"/>
  <c r="BD108" i="6" s="1"/>
  <c r="BF107" i="6"/>
  <c r="BB106" i="6"/>
  <c r="BE106" i="6" s="1"/>
  <c r="Z106" i="6"/>
  <c r="BB14" i="12" l="1"/>
  <c r="BD14" i="12"/>
  <c r="Y14" i="12"/>
  <c r="BB107" i="6"/>
  <c r="BE107" i="6" s="1"/>
  <c r="Z107" i="6"/>
  <c r="BF108" i="6"/>
  <c r="AA108" i="6"/>
  <c r="BD109" i="6" s="1"/>
  <c r="D14" i="12" l="1"/>
  <c r="BE14" i="12"/>
  <c r="AG14" i="12"/>
  <c r="BF14" i="12"/>
  <c r="AA109" i="6"/>
  <c r="BF109" i="6"/>
  <c r="BB108" i="6"/>
  <c r="BE108" i="6" s="1"/>
  <c r="Z108" i="6"/>
  <c r="AC14" i="12" l="1"/>
  <c r="F14" i="12"/>
  <c r="K14" i="12"/>
  <c r="BA15" i="12"/>
  <c r="BB109" i="6"/>
  <c r="BE109" i="6" s="1"/>
  <c r="Z109" i="6"/>
  <c r="M14" i="12" l="1"/>
  <c r="AG15" i="12"/>
  <c r="AE14" i="12"/>
  <c r="B14" i="12" s="1"/>
  <c r="BW14" i="1" s="1"/>
  <c r="BY14" i="16" s="1"/>
  <c r="CI14" i="16" s="1"/>
  <c r="BM14" i="16" s="1"/>
  <c r="BC15" i="12"/>
  <c r="W16" i="12"/>
  <c r="Z14" i="12"/>
  <c r="K15" i="12"/>
  <c r="AE15" i="12" s="1"/>
  <c r="BN14" i="16" l="1"/>
  <c r="CU14" i="16" s="1"/>
  <c r="BO14" i="16" s="1"/>
  <c r="AA14" i="12"/>
  <c r="X16" i="12"/>
  <c r="R14" i="12"/>
  <c r="S14" i="12" s="1"/>
  <c r="N14" i="12" l="1"/>
  <c r="T14" i="12"/>
  <c r="CA14" i="1" s="1"/>
  <c r="BZ14" i="1"/>
  <c r="BP14" i="16"/>
  <c r="DF14" i="16" s="1"/>
  <c r="Z15" i="12"/>
  <c r="CB14" i="1" l="1"/>
  <c r="AB14" i="12"/>
  <c r="AA15" i="12"/>
  <c r="O14" i="12" l="1"/>
  <c r="P14" i="12" s="1"/>
  <c r="CC14" i="1" s="1"/>
  <c r="Q14" i="12"/>
  <c r="V15" i="12"/>
  <c r="BB15" i="12" l="1"/>
  <c r="BD15" i="12"/>
  <c r="Y15" i="12"/>
  <c r="O15" i="12"/>
  <c r="E15" i="12" l="1"/>
  <c r="BE15" i="12"/>
  <c r="AH15" i="12"/>
  <c r="BF15" i="12"/>
  <c r="AD15" i="12" l="1"/>
  <c r="F15" i="12"/>
  <c r="W17" i="12" s="1"/>
  <c r="L15" i="12"/>
  <c r="BA16" i="12" l="1"/>
  <c r="AF15" i="12"/>
  <c r="B15" i="12" s="1"/>
  <c r="M15" i="12"/>
  <c r="BW15" i="1" l="1"/>
  <c r="BY15" i="16" s="1"/>
  <c r="CI15" i="16" s="1"/>
  <c r="BM15" i="16" s="1"/>
  <c r="BN15" i="16" s="1"/>
  <c r="R15" i="12"/>
  <c r="S15" i="12" s="1"/>
  <c r="X17" i="12"/>
  <c r="BC16" i="12"/>
  <c r="N15" i="12" l="1"/>
  <c r="BZ15" i="1"/>
  <c r="T15" i="12"/>
  <c r="CA15" i="1" s="1"/>
  <c r="BP15" i="16"/>
  <c r="CU15" i="16"/>
  <c r="BO15" i="16" s="1"/>
  <c r="CB15" i="1" l="1"/>
  <c r="AB15" i="12"/>
  <c r="P15" i="12"/>
  <c r="CC15" i="1" s="1"/>
  <c r="V16" i="12" l="1"/>
  <c r="Q15" i="12"/>
  <c r="BB16" i="12" l="1"/>
  <c r="BD16" i="12"/>
  <c r="Y16" i="12"/>
  <c r="BE16" i="12" l="1"/>
  <c r="AL16" i="12"/>
  <c r="D16" i="12" s="1"/>
  <c r="AN16" i="12"/>
  <c r="AG16" i="12" s="1"/>
  <c r="BF16" i="12"/>
  <c r="AC16" i="12" l="1"/>
  <c r="K16" i="12"/>
  <c r="F16" i="12"/>
  <c r="BA17" i="12" l="1"/>
  <c r="W19" i="12"/>
  <c r="W18" i="12"/>
  <c r="Z16" i="12"/>
  <c r="AE16" i="12"/>
  <c r="B16" i="12" s="1"/>
  <c r="BW16" i="1" s="1"/>
  <c r="BY16" i="16" s="1"/>
  <c r="CI16" i="16" s="1"/>
  <c r="BM16" i="16" s="1"/>
  <c r="BN16" i="16" s="1"/>
  <c r="M16" i="12"/>
  <c r="BP16" i="16" l="1"/>
  <c r="CU16" i="16"/>
  <c r="BO16" i="16" s="1"/>
  <c r="BC17" i="12"/>
  <c r="AA16" i="12"/>
  <c r="AA17" i="12" s="1"/>
  <c r="X19" i="12"/>
  <c r="X18" i="12"/>
  <c r="R16" i="12"/>
  <c r="S16" i="12" s="1"/>
  <c r="AS18" i="12"/>
  <c r="AR18" i="12"/>
  <c r="N16" i="12" l="1"/>
  <c r="T16" i="12"/>
  <c r="CA16" i="1" s="1"/>
  <c r="BZ16" i="1"/>
  <c r="AS19" i="12"/>
  <c r="J19" i="12" s="1"/>
  <c r="BY19" i="1" s="1"/>
  <c r="J18" i="12"/>
  <c r="BY18" i="1" s="1"/>
  <c r="AG18" i="12"/>
  <c r="AR19" i="12"/>
  <c r="C18" i="12"/>
  <c r="BX18" i="1" s="1"/>
  <c r="AL18" i="12"/>
  <c r="AM18" i="12"/>
  <c r="AN18" i="12"/>
  <c r="AO18" i="12"/>
  <c r="E18" i="12"/>
  <c r="AD18" i="12" s="1"/>
  <c r="AS20" i="12" l="1"/>
  <c r="J20" i="12" s="1"/>
  <c r="BY20" i="1" s="1"/>
  <c r="C19" i="12"/>
  <c r="BX19" i="1" s="1"/>
  <c r="AN19" i="12"/>
  <c r="AO19" i="12"/>
  <c r="AM19" i="12"/>
  <c r="AR20" i="12"/>
  <c r="AL19" i="12"/>
  <c r="E19" i="12"/>
  <c r="AD19" i="12" s="1"/>
  <c r="AB16" i="12"/>
  <c r="CB16" i="1"/>
  <c r="O16" i="12"/>
  <c r="P16" i="12" s="1"/>
  <c r="CC16" i="1" s="1"/>
  <c r="E20" i="12" l="1"/>
  <c r="AN20" i="12"/>
  <c r="AM20" i="12"/>
  <c r="AR21" i="12"/>
  <c r="C21" i="12" s="1"/>
  <c r="BX21" i="1" s="1"/>
  <c r="AL20" i="12"/>
  <c r="AO20" i="12"/>
  <c r="Q16" i="12"/>
  <c r="V17" i="12"/>
  <c r="C20" i="12"/>
  <c r="BX20" i="1" s="1"/>
  <c r="AS21" i="12"/>
  <c r="BB17" i="12" l="1"/>
  <c r="BD17" i="12"/>
  <c r="AL21" i="12"/>
  <c r="AR22" i="12"/>
  <c r="C22" i="12" s="1"/>
  <c r="BX22" i="1" s="1"/>
  <c r="AM21" i="12"/>
  <c r="AO21" i="12"/>
  <c r="AN21" i="12"/>
  <c r="E21" i="12"/>
  <c r="AD21" i="12" s="1"/>
  <c r="AS22" i="12"/>
  <c r="J21" i="12"/>
  <c r="BY21" i="1" s="1"/>
  <c r="Y17" i="12"/>
  <c r="O17" i="12"/>
  <c r="AD20" i="12"/>
  <c r="F20" i="12"/>
  <c r="AS23" i="12" l="1"/>
  <c r="J23" i="12" s="1"/>
  <c r="BY23" i="1" s="1"/>
  <c r="Z17" i="12"/>
  <c r="BE17" i="12"/>
  <c r="AM17" i="12"/>
  <c r="E17" i="12" s="1"/>
  <c r="BF17" i="12"/>
  <c r="R17" i="12" s="1"/>
  <c r="S17" i="12" s="1"/>
  <c r="AO17" i="12"/>
  <c r="AH17" i="12" s="1"/>
  <c r="AR23" i="12"/>
  <c r="C23" i="12" s="1"/>
  <c r="BX23" i="1" s="1"/>
  <c r="AM22" i="12"/>
  <c r="AO22" i="12"/>
  <c r="D22" i="12"/>
  <c r="AC22" i="12" s="1"/>
  <c r="AL22" i="12"/>
  <c r="AN22" i="12"/>
  <c r="J22" i="12"/>
  <c r="BY22" i="1" s="1"/>
  <c r="T17" i="12" l="1"/>
  <c r="CA17" i="1" s="1"/>
  <c r="BZ17" i="1"/>
  <c r="AD17" i="12"/>
  <c r="BA18" i="12"/>
  <c r="L17" i="12"/>
  <c r="AL23" i="12"/>
  <c r="AR24" i="12"/>
  <c r="C24" i="12" s="1"/>
  <c r="BX24" i="1" s="1"/>
  <c r="AN23" i="12"/>
  <c r="E23" i="12"/>
  <c r="AD23" i="12" s="1"/>
  <c r="AM23" i="12"/>
  <c r="AO23" i="12"/>
  <c r="AS24" i="12"/>
  <c r="J25" i="12" s="1"/>
  <c r="BY25" i="1" s="1"/>
  <c r="AF17" i="12" l="1"/>
  <c r="B17" i="12" s="1"/>
  <c r="BC18" i="12"/>
  <c r="D24" i="12"/>
  <c r="AC24" i="12" s="1"/>
  <c r="AL24" i="12"/>
  <c r="AN24" i="12"/>
  <c r="C25" i="12"/>
  <c r="BX25" i="1" s="1"/>
  <c r="AM24" i="12"/>
  <c r="AO24" i="12"/>
  <c r="J24" i="12"/>
  <c r="BY24" i="1" s="1"/>
  <c r="BW17" i="1" l="1"/>
  <c r="BY17" i="16" s="1"/>
  <c r="CI17" i="16" s="1"/>
  <c r="BM17" i="16" s="1"/>
  <c r="N17" i="12"/>
  <c r="CB17" i="1" l="1"/>
  <c r="AB17" i="12"/>
  <c r="P17" i="12"/>
  <c r="CC17" i="1" s="1"/>
  <c r="BN17" i="16"/>
  <c r="CU17" i="16" s="1"/>
  <c r="BO17" i="16" s="1"/>
  <c r="BP17" i="16" l="1"/>
  <c r="Q17" i="12"/>
  <c r="V18" i="12"/>
  <c r="BB18" i="12" l="1"/>
  <c r="BD18" i="12"/>
  <c r="Y18" i="12"/>
  <c r="BE18" i="12" l="1"/>
  <c r="D18" i="12"/>
  <c r="AH18" i="12"/>
  <c r="L18" i="12" s="1"/>
  <c r="BF18" i="12"/>
  <c r="AH19" i="12" l="1"/>
  <c r="L19" i="12" s="1"/>
  <c r="AF19" i="12" s="1"/>
  <c r="AF18" i="12"/>
  <c r="AC18" i="12"/>
  <c r="F18" i="12"/>
  <c r="K18" i="12"/>
  <c r="AE18" i="12" l="1"/>
  <c r="M18" i="12"/>
  <c r="BA19" i="12"/>
  <c r="W20" i="12"/>
  <c r="Z18" i="12"/>
  <c r="B18" i="12"/>
  <c r="BW18" i="1" s="1"/>
  <c r="BY18" i="16" s="1"/>
  <c r="CI18" i="16" s="1"/>
  <c r="BM18" i="16" s="1"/>
  <c r="BN18" i="16" l="1"/>
  <c r="CU18" i="16" s="1"/>
  <c r="BO18" i="16" s="1"/>
  <c r="BC19" i="12"/>
  <c r="X20" i="12"/>
  <c r="R18" i="12"/>
  <c r="S18" i="12" s="1"/>
  <c r="AA18" i="12"/>
  <c r="N18" i="12" l="1"/>
  <c r="T18" i="12"/>
  <c r="CA18" i="1" s="1"/>
  <c r="BZ18" i="1"/>
  <c r="BP18" i="16"/>
  <c r="CB18" i="1" l="1"/>
  <c r="AB18" i="12"/>
  <c r="O18" i="12" l="1"/>
  <c r="P18" i="12" s="1"/>
  <c r="CC18" i="1" s="1"/>
  <c r="V19" i="12"/>
  <c r="Q18" i="12"/>
  <c r="BB19" i="12" l="1"/>
  <c r="BD19" i="12"/>
  <c r="Y19" i="12"/>
  <c r="D19" i="12" l="1"/>
  <c r="BE19" i="12"/>
  <c r="AG19" i="12"/>
  <c r="BF19" i="12"/>
  <c r="AC19" i="12" l="1"/>
  <c r="K19" i="12"/>
  <c r="F19" i="12"/>
  <c r="BA20" i="12" l="1"/>
  <c r="W21" i="12"/>
  <c r="W22" i="12"/>
  <c r="Z19" i="12"/>
  <c r="AE19" i="12"/>
  <c r="B19" i="12" s="1"/>
  <c r="BW19" i="1" s="1"/>
  <c r="BY19" i="16" s="1"/>
  <c r="CI19" i="16" s="1"/>
  <c r="BM19" i="16" s="1"/>
  <c r="M19" i="12"/>
  <c r="AG20" i="12"/>
  <c r="BN19" i="16" l="1"/>
  <c r="CU19" i="16" s="1"/>
  <c r="BO19" i="16" s="1"/>
  <c r="BC20" i="12"/>
  <c r="R19" i="12"/>
  <c r="S19" i="12" s="1"/>
  <c r="X21" i="12"/>
  <c r="AA19" i="12"/>
  <c r="N19" i="12" l="1"/>
  <c r="T19" i="12"/>
  <c r="CA19" i="1" s="1"/>
  <c r="BZ19" i="1"/>
  <c r="BP19" i="16"/>
  <c r="DF19" i="16" s="1"/>
  <c r="AB19" i="12" l="1"/>
  <c r="CB19" i="1"/>
  <c r="O19" i="12" l="1"/>
  <c r="P19" i="12" s="1"/>
  <c r="CC19" i="1" s="1"/>
  <c r="V20" i="12"/>
  <c r="Q19" i="12"/>
  <c r="BB20" i="12" l="1"/>
  <c r="BD20" i="12"/>
  <c r="Y20" i="12"/>
  <c r="Z20" i="12" l="1"/>
  <c r="BE20" i="12"/>
  <c r="D20" i="12"/>
  <c r="AH20" i="12"/>
  <c r="L20" i="12" s="1"/>
  <c r="BF20" i="12"/>
  <c r="AH21" i="12" l="1"/>
  <c r="L21" i="12" s="1"/>
  <c r="M20" i="12"/>
  <c r="AF20" i="12"/>
  <c r="AC20" i="12"/>
  <c r="K20" i="12"/>
  <c r="BA21" i="12"/>
  <c r="AE20" i="12" l="1"/>
  <c r="BC21" i="12"/>
  <c r="B20" i="12"/>
  <c r="BW20" i="1" s="1"/>
  <c r="BY20" i="16" s="1"/>
  <c r="CI20" i="16" s="1"/>
  <c r="BM20" i="16" s="1"/>
  <c r="X22" i="12"/>
  <c r="R20" i="12"/>
  <c r="S20" i="12" s="1"/>
  <c r="AA20" i="12"/>
  <c r="AF21" i="12"/>
  <c r="N20" i="12" l="1"/>
  <c r="T20" i="12"/>
  <c r="CA20" i="1" s="1"/>
  <c r="BZ20" i="1"/>
  <c r="BN20" i="16"/>
  <c r="CU20" i="16" s="1"/>
  <c r="BO20" i="16" s="1"/>
  <c r="BP20" i="16" l="1"/>
  <c r="AB20" i="12"/>
  <c r="O20" i="12" s="1"/>
  <c r="P20" i="12" s="1"/>
  <c r="CC20" i="1" s="1"/>
  <c r="CB20" i="1"/>
  <c r="V21" i="12" l="1"/>
  <c r="Q20" i="12"/>
  <c r="BB21" i="12" l="1"/>
  <c r="BD21" i="12"/>
  <c r="Y21" i="12"/>
  <c r="BE21" i="12" l="1"/>
  <c r="D21" i="12"/>
  <c r="AG21" i="12"/>
  <c r="BF21" i="12"/>
  <c r="AC21" i="12" l="1"/>
  <c r="K21" i="12"/>
  <c r="F21" i="12"/>
  <c r="BA22" i="12" l="1"/>
  <c r="W23" i="12"/>
  <c r="Z21" i="12"/>
  <c r="M21" i="12"/>
  <c r="AA21" i="12" s="1"/>
  <c r="AE21" i="12"/>
  <c r="B21" i="12" s="1"/>
  <c r="BW21" i="1" s="1"/>
  <c r="BY21" i="16" s="1"/>
  <c r="CI21" i="16" s="1"/>
  <c r="BM21" i="16" s="1"/>
  <c r="AG22" i="12"/>
  <c r="K22" i="12" s="1"/>
  <c r="AE22" i="12" l="1"/>
  <c r="BC22" i="12"/>
  <c r="R21" i="12"/>
  <c r="S21" i="12" s="1"/>
  <c r="X23" i="12"/>
  <c r="BN21" i="16"/>
  <c r="CU21" i="16" s="1"/>
  <c r="BO21" i="16" s="1"/>
  <c r="N21" i="12" l="1"/>
  <c r="T21" i="12"/>
  <c r="CA21" i="1" s="1"/>
  <c r="BZ21" i="1"/>
  <c r="BP21" i="16"/>
  <c r="AB21" i="12" l="1"/>
  <c r="O21" i="12" s="1"/>
  <c r="P21" i="12" s="1"/>
  <c r="CC21" i="1" s="1"/>
  <c r="CB21" i="1"/>
  <c r="V22" i="12" l="1"/>
  <c r="Q21" i="12"/>
  <c r="BB22" i="12" l="1"/>
  <c r="BD22" i="12"/>
  <c r="Y22" i="12"/>
  <c r="BE22" i="12" l="1"/>
  <c r="E22" i="12"/>
  <c r="AH22" i="12"/>
  <c r="BF22" i="12"/>
  <c r="AD22" i="12" l="1"/>
  <c r="F22" i="12"/>
  <c r="L22" i="12"/>
  <c r="BA23" i="12" l="1"/>
  <c r="W24" i="12"/>
  <c r="Z22" i="12"/>
  <c r="M22" i="12"/>
  <c r="AH23" i="12"/>
  <c r="L23" i="12" s="1"/>
  <c r="AF23" i="12" s="1"/>
  <c r="AF22" i="12"/>
  <c r="B22" i="12" s="1"/>
  <c r="BW22" i="1" s="1"/>
  <c r="BY22" i="16" s="1"/>
  <c r="CI22" i="16" s="1"/>
  <c r="BM22" i="16" s="1"/>
  <c r="AS26" i="12"/>
  <c r="AR26" i="12"/>
  <c r="BN22" i="16" l="1"/>
  <c r="CU22" i="16" s="1"/>
  <c r="BO22" i="16" s="1"/>
  <c r="R22" i="12"/>
  <c r="S22" i="12" s="1"/>
  <c r="AA22" i="12"/>
  <c r="X24" i="12"/>
  <c r="BC23" i="12"/>
  <c r="AR27" i="12"/>
  <c r="AL26" i="12"/>
  <c r="D26" i="12" s="1"/>
  <c r="AC26" i="12" s="1"/>
  <c r="AN26" i="12"/>
  <c r="C26" i="12"/>
  <c r="BX26" i="1" s="1"/>
  <c r="J26" i="12"/>
  <c r="BY26" i="1" s="1"/>
  <c r="AS27" i="12"/>
  <c r="N22" i="12" l="1"/>
  <c r="T22" i="12"/>
  <c r="CA22" i="1" s="1"/>
  <c r="BZ22" i="1"/>
  <c r="BP22" i="16"/>
  <c r="J27" i="12"/>
  <c r="BY27" i="1" s="1"/>
  <c r="AS28" i="12"/>
  <c r="C27" i="12"/>
  <c r="BX27" i="1" s="1"/>
  <c r="AO27" i="12"/>
  <c r="AM27" i="12"/>
  <c r="AR28" i="12"/>
  <c r="AB22" i="12" l="1"/>
  <c r="CB22" i="1"/>
  <c r="J28" i="12"/>
  <c r="BY28" i="1" s="1"/>
  <c r="AS29" i="12"/>
  <c r="C28" i="12"/>
  <c r="BX28" i="1" s="1"/>
  <c r="AN28" i="12"/>
  <c r="AR29" i="12"/>
  <c r="C29" i="12" s="1"/>
  <c r="BX29" i="1" s="1"/>
  <c r="AL28" i="12"/>
  <c r="O22" i="12" l="1"/>
  <c r="P22" i="12" s="1"/>
  <c r="CC22" i="1" s="1"/>
  <c r="Q22" i="12"/>
  <c r="V23" i="12"/>
  <c r="J29" i="12"/>
  <c r="BY29" i="1" s="1"/>
  <c r="J30" i="12"/>
  <c r="BY30" i="1" s="1"/>
  <c r="AM29" i="12"/>
  <c r="E29" i="12" s="1"/>
  <c r="AD29" i="12" s="1"/>
  <c r="AO29" i="12"/>
  <c r="BB23" i="12" l="1"/>
  <c r="BD23" i="12"/>
  <c r="Y23" i="12"/>
  <c r="BE23" i="12" l="1"/>
  <c r="D23" i="12"/>
  <c r="AG23" i="12"/>
  <c r="BF23" i="12"/>
  <c r="AC23" i="12" l="1"/>
  <c r="K23" i="12"/>
  <c r="F23" i="12"/>
  <c r="BA24" i="12"/>
  <c r="W25" i="12" l="1"/>
  <c r="Z23" i="12"/>
  <c r="Z24" i="12" s="1"/>
  <c r="AG24" i="12"/>
  <c r="K24" i="12" s="1"/>
  <c r="AE23" i="12"/>
  <c r="B23" i="12" s="1"/>
  <c r="BW23" i="1" s="1"/>
  <c r="BY23" i="16" s="1"/>
  <c r="CI23" i="16" s="1"/>
  <c r="BM23" i="16" s="1"/>
  <c r="M23" i="12"/>
  <c r="AG26" i="12"/>
  <c r="K26" i="12" s="1"/>
  <c r="AE26" i="12" s="1"/>
  <c r="BN23" i="16" l="1"/>
  <c r="CU23" i="16" s="1"/>
  <c r="BO23" i="16" s="1"/>
  <c r="AE24" i="12"/>
  <c r="BC24" i="12"/>
  <c r="R23" i="12"/>
  <c r="S23" i="12" s="1"/>
  <c r="X25" i="12"/>
  <c r="AA23" i="12"/>
  <c r="AA24" i="12" s="1"/>
  <c r="N23" i="12" l="1"/>
  <c r="T23" i="12"/>
  <c r="CA23" i="1" s="1"/>
  <c r="BZ23" i="1"/>
  <c r="BP23" i="16"/>
  <c r="AB23" i="12" l="1"/>
  <c r="CB23" i="1"/>
  <c r="O23" i="12" l="1"/>
  <c r="P23" i="12" s="1"/>
  <c r="CC23" i="1" s="1"/>
  <c r="Q23" i="12"/>
  <c r="V24" i="12"/>
  <c r="BB24" i="12" l="1"/>
  <c r="BD24" i="12"/>
  <c r="Y24" i="12"/>
  <c r="BE24" i="12" l="1"/>
  <c r="E24" i="12"/>
  <c r="AH24" i="12"/>
  <c r="BF24" i="12"/>
  <c r="E27" i="12"/>
  <c r="AD24" i="12" l="1"/>
  <c r="L24" i="12"/>
  <c r="F24" i="12"/>
  <c r="AD27" i="12"/>
  <c r="BA25" i="12" l="1"/>
  <c r="W26" i="12"/>
  <c r="AF24" i="12"/>
  <c r="B24" i="12" s="1"/>
  <c r="BW24" i="1" s="1"/>
  <c r="BY24" i="16" s="1"/>
  <c r="CI24" i="16" s="1"/>
  <c r="BM24" i="16" s="1"/>
  <c r="M24" i="12"/>
  <c r="AH27" i="12"/>
  <c r="L27" i="12" s="1"/>
  <c r="AF27" i="12" s="1"/>
  <c r="BN24" i="16" l="1"/>
  <c r="CU24" i="16" s="1"/>
  <c r="BO24" i="16" s="1"/>
  <c r="R24" i="12"/>
  <c r="S24" i="12" s="1"/>
  <c r="X26" i="12"/>
  <c r="BC25" i="12"/>
  <c r="N24" i="12" l="1"/>
  <c r="T24" i="12"/>
  <c r="CA24" i="1" s="1"/>
  <c r="BZ24" i="1"/>
  <c r="BP24" i="16"/>
  <c r="DF24" i="16" s="1"/>
  <c r="AB24" i="12" l="1"/>
  <c r="CB24" i="1"/>
  <c r="O24" i="12" l="1"/>
  <c r="P24" i="12" s="1"/>
  <c r="CC24" i="1" s="1"/>
  <c r="Q24" i="12"/>
  <c r="V25" i="12"/>
  <c r="AG28" i="12"/>
  <c r="BB25" i="12" l="1"/>
  <c r="BD25" i="12"/>
  <c r="Y25" i="12"/>
  <c r="D28" i="12"/>
  <c r="AC28" i="12" s="1"/>
  <c r="BE25" i="12" l="1"/>
  <c r="AL25" i="12"/>
  <c r="D25" i="12" s="1"/>
  <c r="BF25" i="12"/>
  <c r="AN25" i="12"/>
  <c r="AG25" i="12" s="1"/>
  <c r="K28" i="12"/>
  <c r="AE28" i="12" s="1"/>
  <c r="F25" i="12" l="1"/>
  <c r="AC25" i="12"/>
  <c r="K25" i="12"/>
  <c r="AE25" i="12" l="1"/>
  <c r="B25" i="12" s="1"/>
  <c r="BW25" i="1" s="1"/>
  <c r="BY25" i="16" s="1"/>
  <c r="CI25" i="16" s="1"/>
  <c r="BM25" i="16" s="1"/>
  <c r="M25" i="12"/>
  <c r="BA26" i="12"/>
  <c r="W27" i="12"/>
  <c r="Z25" i="12"/>
  <c r="BC26" i="12" l="1"/>
  <c r="R25" i="12"/>
  <c r="S25" i="12" s="1"/>
  <c r="X27" i="12"/>
  <c r="AA25" i="12"/>
  <c r="BN25" i="16"/>
  <c r="CU25" i="16" s="1"/>
  <c r="BO25" i="16" s="1"/>
  <c r="N25" i="12" l="1"/>
  <c r="T25" i="12"/>
  <c r="CA25" i="1" s="1"/>
  <c r="BZ25" i="1"/>
  <c r="BP25" i="16"/>
  <c r="CB25" i="1" l="1"/>
  <c r="AB25" i="12"/>
  <c r="O25" i="12"/>
  <c r="P25" i="12" s="1"/>
  <c r="CC25" i="1" s="1"/>
  <c r="AH29" i="12"/>
  <c r="L29" i="12" s="1"/>
  <c r="AF29" i="12" s="1"/>
  <c r="V26" i="12" l="1"/>
  <c r="Q25" i="12"/>
  <c r="BB26" i="12" l="1"/>
  <c r="BD26" i="12"/>
  <c r="Y26" i="12"/>
  <c r="O26" i="12"/>
  <c r="BE26" i="12" l="1"/>
  <c r="AM26" i="12"/>
  <c r="E26" i="12" s="1"/>
  <c r="AO26" i="12"/>
  <c r="AH26" i="12" s="1"/>
  <c r="BF26" i="12"/>
  <c r="F26" i="12" l="1"/>
  <c r="BA27" i="12" s="1"/>
  <c r="AD26" i="12"/>
  <c r="L26" i="12"/>
  <c r="AF26" i="12" l="1"/>
  <c r="B26" i="12" s="1"/>
  <c r="M26" i="12"/>
  <c r="BC27" i="12" s="1"/>
  <c r="Z26" i="12"/>
  <c r="W28" i="12"/>
  <c r="AA26" i="12" l="1"/>
  <c r="R26" i="12"/>
  <c r="S26" i="12" s="1"/>
  <c r="X28" i="12"/>
  <c r="BW26" i="1"/>
  <c r="BY26" i="16" s="1"/>
  <c r="CI26" i="16" s="1"/>
  <c r="BM26" i="16" s="1"/>
  <c r="N26" i="12" l="1"/>
  <c r="T26" i="12"/>
  <c r="CA26" i="1" s="1"/>
  <c r="BZ26" i="1"/>
  <c r="BN26" i="16"/>
  <c r="CU26" i="16" s="1"/>
  <c r="BO26" i="16" s="1"/>
  <c r="BP26" i="16" l="1"/>
  <c r="AB26" i="12"/>
  <c r="CB26" i="1"/>
  <c r="P26" i="12"/>
  <c r="CC26" i="1" s="1"/>
  <c r="Q26" i="12" l="1"/>
  <c r="V27" i="12"/>
  <c r="BB27" i="12" l="1"/>
  <c r="BD27" i="12"/>
  <c r="Y27" i="12"/>
  <c r="AN27" i="12" l="1"/>
  <c r="AG27" i="12" s="1"/>
  <c r="BF27" i="12"/>
  <c r="AL27" i="12"/>
  <c r="D27" i="12" s="1"/>
  <c r="BE27" i="12"/>
  <c r="AC27" i="12" l="1"/>
  <c r="F27" i="12"/>
  <c r="K27" i="12"/>
  <c r="BA28" i="12"/>
  <c r="M27" i="12" l="1"/>
  <c r="AE27" i="12"/>
  <c r="B27" i="12" s="1"/>
  <c r="BW27" i="1" s="1"/>
  <c r="BY27" i="16" s="1"/>
  <c r="CI27" i="16" s="1"/>
  <c r="BM27" i="16" s="1"/>
  <c r="BC28" i="12"/>
  <c r="W29" i="12"/>
  <c r="Z27" i="12"/>
  <c r="BN27" i="16" l="1"/>
  <c r="CU27" i="16" s="1"/>
  <c r="BO27" i="16" s="1"/>
  <c r="R27" i="12"/>
  <c r="S27" i="12" s="1"/>
  <c r="X29" i="12"/>
  <c r="AA27" i="12"/>
  <c r="N27" i="12" l="1"/>
  <c r="T27" i="12"/>
  <c r="CA27" i="1" s="1"/>
  <c r="BZ27" i="1"/>
  <c r="BP27" i="16"/>
  <c r="CB27" i="1" l="1"/>
  <c r="AB27" i="12"/>
  <c r="O27" i="12"/>
  <c r="P27" i="12" s="1"/>
  <c r="V28" i="12" l="1"/>
  <c r="Q27" i="12"/>
  <c r="CC27" i="1"/>
  <c r="BB28" i="12" l="1"/>
  <c r="BD28" i="12"/>
  <c r="Y28" i="12"/>
  <c r="O28" i="12"/>
  <c r="BF28" i="12" l="1"/>
  <c r="AO28" i="12"/>
  <c r="AH28" i="12" s="1"/>
  <c r="AM28" i="12"/>
  <c r="E28" i="12" s="1"/>
  <c r="BE28" i="12"/>
  <c r="AD28" i="12" l="1"/>
  <c r="F28" i="12"/>
  <c r="BA29" i="12" s="1"/>
  <c r="L28" i="12"/>
  <c r="AF28" i="12" l="1"/>
  <c r="B28" i="12" s="1"/>
  <c r="M28" i="12"/>
  <c r="BC29" i="12" s="1"/>
  <c r="Z28" i="12"/>
  <c r="W32" i="12"/>
  <c r="W31" i="12"/>
  <c r="W30" i="12"/>
  <c r="AA28" i="12" l="1"/>
  <c r="R28" i="12"/>
  <c r="S28" i="12" s="1"/>
  <c r="X32" i="12"/>
  <c r="X31" i="12"/>
  <c r="X30" i="12"/>
  <c r="BW28" i="1"/>
  <c r="BY28" i="16" s="1"/>
  <c r="CI28" i="16" s="1"/>
  <c r="BM28" i="16" s="1"/>
  <c r="BN28" i="16" l="1"/>
  <c r="CU28" i="16" s="1"/>
  <c r="BO28" i="16" s="1"/>
  <c r="BZ28" i="1"/>
  <c r="N28" i="12"/>
  <c r="T28" i="12"/>
  <c r="J116" i="12"/>
  <c r="J115" i="12"/>
  <c r="CA28" i="1" l="1"/>
  <c r="T4" i="12"/>
  <c r="CB28" i="1"/>
  <c r="AB28" i="12"/>
  <c r="P28" i="12"/>
  <c r="BP28" i="16"/>
  <c r="CC28" i="1" l="1"/>
  <c r="J114" i="12" a="1"/>
  <c r="J114" i="12" s="1"/>
  <c r="V29" i="12"/>
  <c r="Q28" i="12"/>
  <c r="BB29" i="12" l="1"/>
  <c r="BD29" i="12"/>
  <c r="Y29" i="12"/>
  <c r="AB29" i="12" s="1"/>
  <c r="Q29" i="12" s="1"/>
  <c r="O29" i="12"/>
  <c r="Z29" i="12" l="1"/>
  <c r="AL29" i="12"/>
  <c r="D29" i="12" s="1"/>
  <c r="BE29" i="12"/>
  <c r="AA29" i="12"/>
  <c r="BF29" i="12"/>
  <c r="AN29" i="12"/>
  <c r="AG29" i="12" s="1"/>
  <c r="AA30" i="12" l="1"/>
  <c r="BD31" i="12" s="1"/>
  <c r="BF31" i="12" s="1"/>
  <c r="Z30" i="12"/>
  <c r="BB31" i="12" s="1"/>
  <c r="BE31" i="12" s="1"/>
  <c r="AA31" i="12"/>
  <c r="BD32" i="12" s="1"/>
  <c r="AC29" i="12"/>
  <c r="BA30" i="12"/>
  <c r="K29" i="12"/>
  <c r="Z31" i="12"/>
  <c r="BB32" i="12" s="1"/>
  <c r="BB30" i="12" l="1"/>
  <c r="BE30" i="12" s="1"/>
  <c r="Z32" i="12"/>
  <c r="BB33" i="12" s="1"/>
  <c r="BE32" i="12"/>
  <c r="BC30" i="12"/>
  <c r="AE29" i="12"/>
  <c r="B29" i="12" s="1"/>
  <c r="BW29" i="1" s="1"/>
  <c r="BY29" i="16" s="1"/>
  <c r="CI29" i="16" s="1"/>
  <c r="BM29" i="16" s="1"/>
  <c r="BF32" i="12"/>
  <c r="AA32" i="12"/>
  <c r="BD33" i="12" s="1"/>
  <c r="BD30" i="12" l="1"/>
  <c r="BF30" i="12" s="1"/>
  <c r="BN29" i="16"/>
  <c r="CU29" i="16" s="1"/>
  <c r="BO29" i="16" s="1"/>
  <c r="CU30" i="16" s="1"/>
  <c r="AA33" i="12"/>
  <c r="BD34" i="12" s="1"/>
  <c r="BF33" i="12"/>
  <c r="BE33" i="12"/>
  <c r="Z33" i="12"/>
  <c r="BB34" i="12" s="1"/>
  <c r="AA34" i="12" l="1"/>
  <c r="BD35" i="12" s="1"/>
  <c r="BF34" i="12"/>
  <c r="Z34" i="12"/>
  <c r="BB35" i="12" s="1"/>
  <c r="BE34" i="12"/>
  <c r="BP29" i="16"/>
  <c r="DF29" i="16" s="1"/>
  <c r="BE35" i="12" l="1"/>
  <c r="Z35" i="12"/>
  <c r="BB36" i="12" s="1"/>
  <c r="BF35" i="12"/>
  <c r="AA35" i="12"/>
  <c r="BD36" i="12" s="1"/>
  <c r="AA36" i="12" l="1"/>
  <c r="BD37" i="12" s="1"/>
  <c r="BF36" i="12"/>
  <c r="BE36" i="12"/>
  <c r="Z36" i="12"/>
  <c r="BB37" i="12" s="1"/>
  <c r="Z37" i="12" l="1"/>
  <c r="BB38" i="12" s="1"/>
  <c r="BE37" i="12"/>
  <c r="BF37" i="12"/>
  <c r="AA37" i="12"/>
  <c r="BD38" i="12" s="1"/>
  <c r="AA38" i="12" l="1"/>
  <c r="BD39" i="12" s="1"/>
  <c r="BF38" i="12"/>
  <c r="Z38" i="12"/>
  <c r="BB39" i="12" s="1"/>
  <c r="BE38" i="12"/>
  <c r="BE39" i="12" l="1"/>
  <c r="Z39" i="12"/>
  <c r="BB40" i="12" s="1"/>
  <c r="BF39" i="12"/>
  <c r="AA39" i="12"/>
  <c r="BD40" i="12" s="1"/>
  <c r="AA40" i="12" l="1"/>
  <c r="BD41" i="12" s="1"/>
  <c r="BF40" i="12"/>
  <c r="Z40" i="12"/>
  <c r="BB41" i="12" s="1"/>
  <c r="BE40" i="12"/>
  <c r="BE41" i="12" l="1"/>
  <c r="Z41" i="12"/>
  <c r="BB42" i="12" s="1"/>
  <c r="BF41" i="12"/>
  <c r="AA41" i="12"/>
  <c r="BD42" i="12" s="1"/>
  <c r="AA42" i="12" l="1"/>
  <c r="BD43" i="12" s="1"/>
  <c r="BF42" i="12"/>
  <c r="Z42" i="12"/>
  <c r="BB43" i="12" s="1"/>
  <c r="BE42" i="12"/>
  <c r="Z43" i="12" l="1"/>
  <c r="BB44" i="12" s="1"/>
  <c r="BE43" i="12"/>
  <c r="AA43" i="12"/>
  <c r="BD44" i="12" s="1"/>
  <c r="BF43" i="12"/>
  <c r="AA44" i="12" l="1"/>
  <c r="BD45" i="12" s="1"/>
  <c r="BF44" i="12"/>
  <c r="Z44" i="12"/>
  <c r="BB45" i="12" s="1"/>
  <c r="BE44" i="12"/>
  <c r="Z45" i="12" l="1"/>
  <c r="BB46" i="12" s="1"/>
  <c r="BE45" i="12"/>
  <c r="BF45" i="12"/>
  <c r="AA45" i="12"/>
  <c r="BD46" i="12" s="1"/>
  <c r="AA46" i="12" l="1"/>
  <c r="BD47" i="12" s="1"/>
  <c r="BF46" i="12"/>
  <c r="Z46" i="12"/>
  <c r="BB47" i="12" s="1"/>
  <c r="BE46" i="12"/>
  <c r="BE47" i="12" l="1"/>
  <c r="Z47" i="12"/>
  <c r="BB48" i="12" s="1"/>
  <c r="BF47" i="12"/>
  <c r="AA47" i="12"/>
  <c r="BD48" i="12" s="1"/>
  <c r="AA48" i="12" l="1"/>
  <c r="BD49" i="12" s="1"/>
  <c r="BF48" i="12"/>
  <c r="Z48" i="12"/>
  <c r="BB49" i="12" s="1"/>
  <c r="BE48" i="12"/>
  <c r="BE49" i="12" l="1"/>
  <c r="Z49" i="12"/>
  <c r="BB50" i="12" s="1"/>
  <c r="BF49" i="12"/>
  <c r="AA49" i="12"/>
  <c r="BD50" i="12" s="1"/>
  <c r="AA50" i="12" l="1"/>
  <c r="BD51" i="12" s="1"/>
  <c r="BF50" i="12"/>
  <c r="Z50" i="12"/>
  <c r="BB51" i="12" s="1"/>
  <c r="BE50" i="12"/>
  <c r="BE51" i="12" l="1"/>
  <c r="Z51" i="12"/>
  <c r="BB52" i="12" s="1"/>
  <c r="BF51" i="12"/>
  <c r="AA51" i="12"/>
  <c r="BD52" i="12" s="1"/>
  <c r="BF52" i="12" l="1"/>
  <c r="AA52" i="12"/>
  <c r="BD53" i="12" s="1"/>
  <c r="Z52" i="12"/>
  <c r="BB53" i="12" s="1"/>
  <c r="BE52" i="12"/>
  <c r="Z53" i="12" l="1"/>
  <c r="BB54" i="12" s="1"/>
  <c r="BE53" i="12"/>
  <c r="BF53" i="12"/>
  <c r="AA53" i="12"/>
  <c r="BD54" i="12" s="1"/>
  <c r="AA54" i="12" l="1"/>
  <c r="BD55" i="12" s="1"/>
  <c r="BF54" i="12"/>
  <c r="BE54" i="12"/>
  <c r="Z54" i="12"/>
  <c r="BB55" i="12" s="1"/>
  <c r="BE55" i="12" l="1"/>
  <c r="Z55" i="12"/>
  <c r="BB56" i="12" s="1"/>
  <c r="AA55" i="12"/>
  <c r="BD56" i="12" s="1"/>
  <c r="BF55" i="12"/>
  <c r="AA56" i="12" l="1"/>
  <c r="BD57" i="12" s="1"/>
  <c r="BF56" i="12"/>
  <c r="BE56" i="12"/>
  <c r="Z56" i="12"/>
  <c r="BB57" i="12" s="1"/>
  <c r="Z57" i="12" l="1"/>
  <c r="BB58" i="12" s="1"/>
  <c r="BE57" i="12"/>
  <c r="BF57" i="12"/>
  <c r="AA57" i="12"/>
  <c r="BD58" i="12" s="1"/>
  <c r="BF58" i="12" l="1"/>
  <c r="AA58" i="12"/>
  <c r="BD59" i="12" s="1"/>
  <c r="BE58" i="12"/>
  <c r="Z58" i="12"/>
  <c r="BB59" i="12" s="1"/>
  <c r="Z59" i="12" l="1"/>
  <c r="BB60" i="12" s="1"/>
  <c r="BE59" i="12"/>
  <c r="AA59" i="12"/>
  <c r="BD60" i="12" s="1"/>
  <c r="BF59" i="12"/>
  <c r="BF60" i="12" l="1"/>
  <c r="AA60" i="12"/>
  <c r="BD61" i="12" s="1"/>
  <c r="BE60" i="12"/>
  <c r="Z60" i="12"/>
  <c r="BB61" i="12" s="1"/>
  <c r="BE61" i="12" l="1"/>
  <c r="Z61" i="12"/>
  <c r="BB62" i="12" s="1"/>
  <c r="BF61" i="12"/>
  <c r="AA61" i="12"/>
  <c r="BD62" i="12" s="1"/>
  <c r="AA62" i="12" l="1"/>
  <c r="BD63" i="12" s="1"/>
  <c r="BF62" i="12"/>
  <c r="Z62" i="12"/>
  <c r="BB63" i="12" s="1"/>
  <c r="BE62" i="12"/>
  <c r="Z63" i="12" l="1"/>
  <c r="BB64" i="12" s="1"/>
  <c r="BE63" i="12"/>
  <c r="BF63" i="12"/>
  <c r="AA63" i="12"/>
  <c r="BD64" i="12" s="1"/>
  <c r="BF64" i="12" l="1"/>
  <c r="AA64" i="12"/>
  <c r="BD65" i="12" s="1"/>
  <c r="BE64" i="12"/>
  <c r="Z64" i="12"/>
  <c r="BB65" i="12" s="1"/>
  <c r="BE65" i="12" l="1"/>
  <c r="Z65" i="12"/>
  <c r="BB66" i="12" s="1"/>
  <c r="AA65" i="12"/>
  <c r="BD66" i="12" s="1"/>
  <c r="BF65" i="12"/>
  <c r="BF66" i="12" l="1"/>
  <c r="AA66" i="12"/>
  <c r="BD67" i="12" s="1"/>
  <c r="BE66" i="12"/>
  <c r="Z66" i="12"/>
  <c r="BB67" i="12" s="1"/>
  <c r="Z67" i="12" l="1"/>
  <c r="BB68" i="12" s="1"/>
  <c r="BE67" i="12"/>
  <c r="BF67" i="12"/>
  <c r="AA67" i="12"/>
  <c r="BD68" i="12" s="1"/>
  <c r="BF68" i="12" l="1"/>
  <c r="AA68" i="12"/>
  <c r="BD69" i="12" s="1"/>
  <c r="BE68" i="12"/>
  <c r="Z68" i="12"/>
  <c r="BB69" i="12" s="1"/>
  <c r="BE69" i="12" l="1"/>
  <c r="Z69" i="12"/>
  <c r="BB70" i="12" s="1"/>
  <c r="AA69" i="12"/>
  <c r="BD70" i="12" s="1"/>
  <c r="BF69" i="12"/>
  <c r="AA70" i="12" l="1"/>
  <c r="BD71" i="12" s="1"/>
  <c r="BF70" i="12"/>
  <c r="Z70" i="12"/>
  <c r="BB71" i="12" s="1"/>
  <c r="BE70" i="12"/>
  <c r="Z71" i="12" l="1"/>
  <c r="BB72" i="12" s="1"/>
  <c r="BE71" i="12"/>
  <c r="BF71" i="12"/>
  <c r="AA71" i="12"/>
  <c r="BD72" i="12" s="1"/>
  <c r="BF72" i="12" l="1"/>
  <c r="AA72" i="12"/>
  <c r="BD73" i="12" s="1"/>
  <c r="BE72" i="12"/>
  <c r="Z72" i="12"/>
  <c r="BB73" i="12" s="1"/>
  <c r="BE73" i="12" l="1"/>
  <c r="Z73" i="12"/>
  <c r="BB74" i="12" s="1"/>
  <c r="AA73" i="12"/>
  <c r="BD74" i="12" s="1"/>
  <c r="BF73" i="12"/>
  <c r="BF74" i="12" l="1"/>
  <c r="AA74" i="12"/>
  <c r="BD75" i="12" s="1"/>
  <c r="Z74" i="12"/>
  <c r="BB75" i="12" s="1"/>
  <c r="BE74" i="12"/>
  <c r="Z75" i="12" l="1"/>
  <c r="BB76" i="12" s="1"/>
  <c r="BE75" i="12"/>
  <c r="BF75" i="12"/>
  <c r="AA75" i="12"/>
  <c r="BD76" i="12" s="1"/>
  <c r="AA76" i="12" l="1"/>
  <c r="BD77" i="12" s="1"/>
  <c r="BF76" i="12"/>
  <c r="BE76" i="12"/>
  <c r="Z76" i="12"/>
  <c r="BB77" i="12" s="1"/>
  <c r="Z77" i="12" l="1"/>
  <c r="BB78" i="12" s="1"/>
  <c r="BE77" i="12"/>
  <c r="BF77" i="12"/>
  <c r="AA77" i="12"/>
  <c r="BD78" i="12" s="1"/>
  <c r="BF78" i="12" l="1"/>
  <c r="AA78" i="12"/>
  <c r="BD79" i="12" s="1"/>
  <c r="Z78" i="12"/>
  <c r="BB79" i="12" s="1"/>
  <c r="BE78" i="12"/>
  <c r="AA12" i="16"/>
  <c r="BE79" i="12" l="1"/>
  <c r="Z79" i="12"/>
  <c r="BB80" i="12" s="1"/>
  <c r="BF79" i="12"/>
  <c r="AA79" i="12"/>
  <c r="BD80" i="12" s="1"/>
  <c r="CP12" i="16"/>
  <c r="AB12" i="16" s="1"/>
  <c r="CP13" i="16" s="1"/>
  <c r="AB13" i="16" s="1"/>
  <c r="CP14" i="16" s="1"/>
  <c r="AB14" i="16" s="1"/>
  <c r="CP15" i="16" s="1"/>
  <c r="AB15" i="16" s="1"/>
  <c r="CP16" i="16" s="1"/>
  <c r="AB16" i="16" s="1"/>
  <c r="CP17" i="16" s="1"/>
  <c r="AB17" i="16" s="1"/>
  <c r="CP18" i="16" s="1"/>
  <c r="AB18" i="16" s="1"/>
  <c r="CP19" i="16" s="1"/>
  <c r="AB19" i="16" s="1"/>
  <c r="CP20" i="16" s="1"/>
  <c r="AB20" i="16" s="1"/>
  <c r="CP21" i="16" s="1"/>
  <c r="AB21" i="16" s="1"/>
  <c r="CP22" i="16" s="1"/>
  <c r="AB22" i="16" s="1"/>
  <c r="CP23" i="16" s="1"/>
  <c r="AB23" i="16" s="1"/>
  <c r="CP24" i="16" s="1"/>
  <c r="AB24" i="16" s="1"/>
  <c r="CP25" i="16" s="1"/>
  <c r="AB25" i="16" s="1"/>
  <c r="CP26" i="16" s="1"/>
  <c r="AB26" i="16" s="1"/>
  <c r="CP27" i="16" s="1"/>
  <c r="AB27" i="16" s="1"/>
  <c r="CP28" i="16" s="1"/>
  <c r="AB28" i="16" s="1"/>
  <c r="CP29" i="16" s="1"/>
  <c r="AB29" i="16" s="1"/>
  <c r="CP30" i="16" s="1"/>
  <c r="AC12" i="16"/>
  <c r="AC13" i="16" s="1"/>
  <c r="AC14" i="16" s="1"/>
  <c r="DA14" i="16" s="1"/>
  <c r="AA80" i="12" l="1"/>
  <c r="BD81" i="12" s="1"/>
  <c r="BF80" i="12"/>
  <c r="BE80" i="12"/>
  <c r="Z80" i="12"/>
  <c r="BB81" i="12" s="1"/>
  <c r="AC15" i="16"/>
  <c r="AC16" i="16" s="1"/>
  <c r="AC17" i="16" s="1"/>
  <c r="AC18" i="16" s="1"/>
  <c r="AC19" i="16" s="1"/>
  <c r="BE81" i="12" l="1"/>
  <c r="Z81" i="12"/>
  <c r="BB82" i="12" s="1"/>
  <c r="AA81" i="12"/>
  <c r="BD82" i="12" s="1"/>
  <c r="BF81" i="12"/>
  <c r="AC20" i="16"/>
  <c r="AC21" i="16" s="1"/>
  <c r="AC22" i="16" s="1"/>
  <c r="AC23" i="16" s="1"/>
  <c r="AC24" i="16" s="1"/>
  <c r="DA19" i="16"/>
  <c r="BF82" i="12" l="1"/>
  <c r="AA82" i="12"/>
  <c r="BD83" i="12" s="1"/>
  <c r="Z82" i="12"/>
  <c r="BB83" i="12" s="1"/>
  <c r="BE82" i="12"/>
  <c r="AC25" i="16"/>
  <c r="AC26" i="16" s="1"/>
  <c r="AC27" i="16" s="1"/>
  <c r="AC28" i="16" s="1"/>
  <c r="AC29" i="16" s="1"/>
  <c r="DA29" i="16" s="1"/>
  <c r="DA24" i="16"/>
  <c r="CV10" i="16"/>
  <c r="BE83" i="12" l="1"/>
  <c r="Z83" i="12"/>
  <c r="BB84" i="12" s="1"/>
  <c r="AA83" i="12"/>
  <c r="BD84" i="12" s="1"/>
  <c r="BF83" i="12"/>
  <c r="AK11" i="16"/>
  <c r="BF84" i="12" l="1"/>
  <c r="AA84" i="12"/>
  <c r="BD85" i="12" s="1"/>
  <c r="BE84" i="12"/>
  <c r="Z84" i="12"/>
  <c r="BB85" i="12" s="1"/>
  <c r="CV12" i="16"/>
  <c r="AK12" i="16" s="1"/>
  <c r="AZ11" i="1"/>
  <c r="BE85" i="12" l="1"/>
  <c r="Z85" i="12"/>
  <c r="BB86" i="12" s="1"/>
  <c r="BF85" i="12"/>
  <c r="AA85" i="12"/>
  <c r="BD86" i="12" s="1"/>
  <c r="CV13" i="16"/>
  <c r="AK13" i="16" s="1"/>
  <c r="AZ12" i="1"/>
  <c r="AA86" i="12" l="1"/>
  <c r="BD87" i="12" s="1"/>
  <c r="BF86" i="12"/>
  <c r="Z86" i="12"/>
  <c r="BB87" i="12" s="1"/>
  <c r="BE86" i="12"/>
  <c r="CV14" i="16"/>
  <c r="AK14" i="16" s="1"/>
  <c r="AZ14" i="1" s="1"/>
  <c r="AZ13" i="1"/>
  <c r="BE87" i="12" l="1"/>
  <c r="Z87" i="12"/>
  <c r="BB88" i="12" s="1"/>
  <c r="AA87" i="12"/>
  <c r="BD88" i="12" s="1"/>
  <c r="BF87" i="12"/>
  <c r="P10" i="14"/>
  <c r="CU10" i="1" s="1"/>
  <c r="CT10" i="1"/>
  <c r="AB10" i="14"/>
  <c r="Q10" i="14" s="1"/>
  <c r="AA88" i="12" l="1"/>
  <c r="BD89" i="12" s="1"/>
  <c r="BF88" i="12"/>
  <c r="BE88" i="12"/>
  <c r="Z88" i="12"/>
  <c r="BB89" i="12" s="1"/>
  <c r="V11" i="14"/>
  <c r="BB11" i="14" s="1"/>
  <c r="BE11" i="14" s="1"/>
  <c r="BE89" i="12" l="1"/>
  <c r="Z89" i="12"/>
  <c r="BB90" i="12" s="1"/>
  <c r="AA89" i="12"/>
  <c r="BD90" i="12" s="1"/>
  <c r="BF89" i="12"/>
  <c r="Y11" i="14"/>
  <c r="BD11" i="14"/>
  <c r="AA11" i="14" s="1"/>
  <c r="AL11" i="14"/>
  <c r="D11" i="14" s="1"/>
  <c r="AC11" i="14" s="1"/>
  <c r="Z11" i="14"/>
  <c r="BF90" i="12" l="1"/>
  <c r="AA90" i="12"/>
  <c r="BD91" i="12" s="1"/>
  <c r="BE90" i="12"/>
  <c r="Z90" i="12"/>
  <c r="BB91" i="12" s="1"/>
  <c r="AN11" i="14"/>
  <c r="AG11" i="14" s="1"/>
  <c r="K11" i="14" s="1"/>
  <c r="AE11" i="14" s="1"/>
  <c r="B11" i="14" s="1"/>
  <c r="BA12" i="14"/>
  <c r="BF11" i="14"/>
  <c r="R11" i="14" s="1"/>
  <c r="Z91" i="12" l="1"/>
  <c r="BB92" i="12" s="1"/>
  <c r="BE91" i="12"/>
  <c r="AA91" i="12"/>
  <c r="BD92" i="12" s="1"/>
  <c r="BF91" i="12"/>
  <c r="BC12" i="14"/>
  <c r="CO11" i="1"/>
  <c r="CA11" i="16" s="1"/>
  <c r="CK11" i="16" s="1"/>
  <c r="S11" i="14"/>
  <c r="CR11" i="1" s="1"/>
  <c r="AA92" i="12" l="1"/>
  <c r="BD93" i="12" s="1"/>
  <c r="BF92" i="12"/>
  <c r="BE92" i="12"/>
  <c r="Z92" i="12"/>
  <c r="BB93" i="12" s="1"/>
  <c r="N11" i="14"/>
  <c r="AB11" i="14" s="1"/>
  <c r="T11" i="14"/>
  <c r="BA11" i="16"/>
  <c r="AU11" i="16"/>
  <c r="H11" i="16"/>
  <c r="Z93" i="12" l="1"/>
  <c r="BB94" i="12" s="1"/>
  <c r="BE93" i="12"/>
  <c r="BF93" i="12"/>
  <c r="AA93" i="12"/>
  <c r="BD94" i="12" s="1"/>
  <c r="O11" i="14"/>
  <c r="P11" i="14" s="1"/>
  <c r="CU11" i="1" s="1"/>
  <c r="Q11" i="14"/>
  <c r="V12" i="14"/>
  <c r="BB12" i="14" s="1"/>
  <c r="CT11" i="1"/>
  <c r="I11" i="16"/>
  <c r="CM11" i="16" s="1"/>
  <c r="J11" i="16" s="1"/>
  <c r="AV11" i="16"/>
  <c r="CR11" i="16" s="1"/>
  <c r="AW11" i="16" s="1"/>
  <c r="BB11" i="16"/>
  <c r="CS11" i="16" s="1"/>
  <c r="BC11" i="16" s="1"/>
  <c r="Y12" i="14"/>
  <c r="BD12" i="14"/>
  <c r="CS11" i="1"/>
  <c r="AA94" i="12" l="1"/>
  <c r="BD95" i="12" s="1"/>
  <c r="BF94" i="12"/>
  <c r="BE94" i="12"/>
  <c r="Z94" i="12"/>
  <c r="BB95" i="12" s="1"/>
  <c r="BF12" i="14"/>
  <c r="AH12" i="14"/>
  <c r="L12" i="14" s="1"/>
  <c r="BD11" i="16"/>
  <c r="AX11" i="16"/>
  <c r="BE12" i="14"/>
  <c r="D12" i="14"/>
  <c r="K11" i="16"/>
  <c r="Z95" i="12" l="1"/>
  <c r="BB96" i="12" s="1"/>
  <c r="BE95" i="12"/>
  <c r="AA95" i="12"/>
  <c r="BD96" i="12" s="1"/>
  <c r="BF95" i="12"/>
  <c r="AF12" i="14"/>
  <c r="K12" i="14"/>
  <c r="AC12" i="14"/>
  <c r="F12" i="14"/>
  <c r="BA13" i="14" s="1"/>
  <c r="BF96" i="12" l="1"/>
  <c r="AA96" i="12"/>
  <c r="BD97" i="12" s="1"/>
  <c r="BE96" i="12"/>
  <c r="Z96" i="12"/>
  <c r="BB97" i="12" s="1"/>
  <c r="M12" i="14"/>
  <c r="AE12" i="14"/>
  <c r="W15" i="14"/>
  <c r="W14" i="14"/>
  <c r="Z12" i="14"/>
  <c r="B12" i="14"/>
  <c r="BE97" i="12" l="1"/>
  <c r="Z97" i="12"/>
  <c r="BB98" i="12" s="1"/>
  <c r="BF97" i="12"/>
  <c r="AA97" i="12"/>
  <c r="BD98" i="12" s="1"/>
  <c r="BC13" i="14"/>
  <c r="CO12" i="1"/>
  <c r="CA12" i="16" s="1"/>
  <c r="CK12" i="16" s="1"/>
  <c r="X14" i="14"/>
  <c r="R12" i="14"/>
  <c r="AA12" i="14"/>
  <c r="AA98" i="12" l="1"/>
  <c r="BD99" i="12" s="1"/>
  <c r="BF98" i="12"/>
  <c r="BE98" i="12"/>
  <c r="Z98" i="12"/>
  <c r="BB99" i="12" s="1"/>
  <c r="S12" i="14"/>
  <c r="AU12" i="16"/>
  <c r="BA12" i="16"/>
  <c r="H12" i="16"/>
  <c r="BE99" i="12" l="1"/>
  <c r="Z99" i="12"/>
  <c r="BB100" i="12" s="1"/>
  <c r="BF99" i="12"/>
  <c r="AA99" i="12"/>
  <c r="BD100" i="12" s="1"/>
  <c r="CR12" i="1"/>
  <c r="N12" i="14"/>
  <c r="BB12" i="16"/>
  <c r="CS12" i="16" s="1"/>
  <c r="BC12" i="16" s="1"/>
  <c r="AV12" i="16"/>
  <c r="CR12" i="16" s="1"/>
  <c r="AW12" i="16" s="1"/>
  <c r="K12" i="16"/>
  <c r="I12" i="16"/>
  <c r="CM12" i="16" s="1"/>
  <c r="J12" i="16" s="1"/>
  <c r="T12" i="14"/>
  <c r="AA100" i="12" l="1"/>
  <c r="BD101" i="12" s="1"/>
  <c r="BF100" i="12"/>
  <c r="BE100" i="12"/>
  <c r="Z100" i="12"/>
  <c r="BB101" i="12" s="1"/>
  <c r="AB12" i="14"/>
  <c r="CT12" i="1"/>
  <c r="CS12" i="1"/>
  <c r="AX12" i="16"/>
  <c r="BD12" i="16"/>
  <c r="BE101" i="12" l="1"/>
  <c r="Z101" i="12"/>
  <c r="BB102" i="12" s="1"/>
  <c r="AA101" i="12"/>
  <c r="BD102" i="12" s="1"/>
  <c r="BF101" i="12"/>
  <c r="O12" i="14"/>
  <c r="P12" i="14" s="1"/>
  <c r="CU12" i="1" s="1"/>
  <c r="Q12" i="14"/>
  <c r="V13" i="14"/>
  <c r="AA102" i="12" l="1"/>
  <c r="BD103" i="12" s="1"/>
  <c r="BF102" i="12"/>
  <c r="Z102" i="12"/>
  <c r="BB103" i="12" s="1"/>
  <c r="BE102" i="12"/>
  <c r="BB13" i="14"/>
  <c r="BD13" i="14"/>
  <c r="Y13" i="14"/>
  <c r="Z103" i="12" l="1"/>
  <c r="BB104" i="12" s="1"/>
  <c r="BE103" i="12"/>
  <c r="AA103" i="12"/>
  <c r="BD104" i="12" s="1"/>
  <c r="BF103" i="12"/>
  <c r="Z13" i="14"/>
  <c r="BE13" i="14"/>
  <c r="D13" i="14"/>
  <c r="BF13" i="14"/>
  <c r="AH13" i="14"/>
  <c r="L13" i="14" s="1"/>
  <c r="AA104" i="12" l="1"/>
  <c r="BD105" i="12" s="1"/>
  <c r="BF104" i="12"/>
  <c r="Z104" i="12"/>
  <c r="BB105" i="12" s="1"/>
  <c r="BE104" i="12"/>
  <c r="M13" i="14"/>
  <c r="AF13" i="14"/>
  <c r="AC13" i="14"/>
  <c r="BA14" i="14"/>
  <c r="K13" i="14"/>
  <c r="Z105" i="12" l="1"/>
  <c r="BB106" i="12" s="1"/>
  <c r="BE105" i="12"/>
  <c r="AA105" i="12"/>
  <c r="BD106" i="12" s="1"/>
  <c r="BF105" i="12"/>
  <c r="BC14" i="14"/>
  <c r="AE13" i="14"/>
  <c r="X15" i="14"/>
  <c r="AA13" i="14"/>
  <c r="R13" i="14"/>
  <c r="S13" i="14" s="1"/>
  <c r="B13" i="14"/>
  <c r="CO13" i="1" s="1"/>
  <c r="CA13" i="16" s="1"/>
  <c r="CK13" i="16" s="1"/>
  <c r="AA106" i="12" l="1"/>
  <c r="BD107" i="12" s="1"/>
  <c r="BF106" i="12"/>
  <c r="Z106" i="12"/>
  <c r="BB107" i="12" s="1"/>
  <c r="BE106" i="12"/>
  <c r="N13" i="14"/>
  <c r="CT13" i="1" s="1"/>
  <c r="CR13" i="1"/>
  <c r="BA13" i="16"/>
  <c r="AU13" i="16"/>
  <c r="AV13" i="16" s="1"/>
  <c r="CR13" i="16" s="1"/>
  <c r="AW13" i="16" s="1"/>
  <c r="H13" i="16"/>
  <c r="I13" i="16" s="1"/>
  <c r="CM13" i="16" s="1"/>
  <c r="J13" i="16" s="1"/>
  <c r="T13" i="14"/>
  <c r="CS13" i="1" s="1"/>
  <c r="AB13" i="14"/>
  <c r="O13" i="14" s="1"/>
  <c r="P13" i="14" s="1"/>
  <c r="CU13" i="1" s="1"/>
  <c r="Z107" i="12" l="1"/>
  <c r="BB108" i="12" s="1"/>
  <c r="BE107" i="12"/>
  <c r="AA107" i="12"/>
  <c r="BD108" i="12" s="1"/>
  <c r="BF107" i="12"/>
  <c r="BB13" i="16"/>
  <c r="CS13" i="16" s="1"/>
  <c r="BC13" i="16" s="1"/>
  <c r="BD13" i="16"/>
  <c r="AX13" i="16"/>
  <c r="K13" i="16"/>
  <c r="Q13" i="14"/>
  <c r="V14" i="14"/>
  <c r="AA108" i="12" l="1"/>
  <c r="BD109" i="12" s="1"/>
  <c r="BF108" i="12"/>
  <c r="BE108" i="12"/>
  <c r="Z108" i="12"/>
  <c r="BB109" i="12" s="1"/>
  <c r="BD14" i="14"/>
  <c r="BB14" i="14"/>
  <c r="Y14" i="14"/>
  <c r="Z109" i="12" l="1"/>
  <c r="BE109" i="12"/>
  <c r="AA109" i="12"/>
  <c r="BF109" i="12"/>
  <c r="BE14" i="14"/>
  <c r="D14" i="14"/>
  <c r="AH14" i="14"/>
  <c r="L14" i="14" s="1"/>
  <c r="AF14" i="14" s="1"/>
  <c r="BF14" i="14"/>
  <c r="K14" i="14" l="1"/>
  <c r="F14" i="14"/>
  <c r="AC14" i="14"/>
  <c r="BA15" i="14" l="1"/>
  <c r="W16" i="14"/>
  <c r="Z14" i="14"/>
  <c r="W17" i="14"/>
  <c r="AE14" i="14"/>
  <c r="M14" i="14"/>
  <c r="B14" i="14"/>
  <c r="CO14" i="1" s="1"/>
  <c r="CA14" i="16" s="1"/>
  <c r="CK14" i="16" s="1"/>
  <c r="H14" i="16" s="1"/>
  <c r="BC15" i="14" l="1"/>
  <c r="R14" i="14"/>
  <c r="AA14" i="14"/>
  <c r="X16" i="14"/>
  <c r="AU14" i="16"/>
  <c r="AV14" i="16" s="1"/>
  <c r="CR14" i="16" s="1"/>
  <c r="AW14" i="16" s="1"/>
  <c r="BA14" i="16"/>
  <c r="BB14" i="16" s="1"/>
  <c r="CS14" i="16" s="1"/>
  <c r="BC14" i="16" s="1"/>
  <c r="I14" i="16"/>
  <c r="CM14" i="16" s="1"/>
  <c r="J14" i="16" s="1"/>
  <c r="S14" i="14" l="1"/>
  <c r="BD14" i="16"/>
  <c r="DD14" i="16" s="1"/>
  <c r="AX14" i="16"/>
  <c r="DC14" i="16" s="1"/>
  <c r="K14" i="16"/>
  <c r="CX14" i="16" s="1"/>
  <c r="N14" i="14" l="1"/>
  <c r="AB14" i="14" s="1"/>
  <c r="CR14" i="1"/>
  <c r="T14" i="14"/>
  <c r="CS14" i="1" s="1"/>
  <c r="DG14" i="16"/>
  <c r="DM14" i="16" s="1" a="1"/>
  <c r="DM14" i="16" s="1"/>
  <c r="DJ14" i="16" a="1"/>
  <c r="DJ14" i="16" s="1"/>
  <c r="O14" i="14" l="1"/>
  <c r="P14" i="14" s="1"/>
  <c r="CU14" i="1" s="1"/>
  <c r="Q14" i="14"/>
  <c r="V15" i="14"/>
  <c r="CT14" i="1"/>
  <c r="DM12" i="16"/>
  <c r="DM13" i="16"/>
  <c r="DJ12" i="16"/>
  <c r="DK14" i="16" a="1"/>
  <c r="DK14" i="16" s="1"/>
  <c r="DL14" i="16" a="1"/>
  <c r="DL14" i="16" s="1"/>
  <c r="DJ13" i="16"/>
  <c r="Y15" i="14" l="1"/>
  <c r="BB15" i="14"/>
  <c r="BD15" i="14"/>
  <c r="DK13" i="16"/>
  <c r="DK12" i="16"/>
  <c r="DL13" i="16"/>
  <c r="DL12" i="16"/>
  <c r="BF15" i="14" l="1"/>
  <c r="AH15" i="14"/>
  <c r="L15" i="14" s="1"/>
  <c r="Z15" i="14"/>
  <c r="D15" i="14"/>
  <c r="BE15" i="14"/>
  <c r="DN13" i="16" a="1"/>
  <c r="DN13" i="16" s="1"/>
  <c r="DN12" i="16"/>
  <c r="DN11" i="16" s="1"/>
  <c r="K15" i="14" l="1"/>
  <c r="B15" i="14" s="1"/>
  <c r="CO15" i="1" s="1"/>
  <c r="CA15" i="16" s="1"/>
  <c r="CK15" i="16" s="1"/>
  <c r="AC15" i="14"/>
  <c r="BA16" i="14"/>
  <c r="M15" i="14"/>
  <c r="AF15" i="14"/>
  <c r="DO13" i="16" a="1"/>
  <c r="DO13" i="16" s="1"/>
  <c r="DN14" i="16" s="1"/>
  <c r="DR14" i="16"/>
  <c r="DN10" i="16"/>
  <c r="AU15" i="16" l="1"/>
  <c r="AV15" i="16" s="1"/>
  <c r="CR15" i="16" s="1"/>
  <c r="AW15" i="16" s="1"/>
  <c r="H15" i="16"/>
  <c r="I15" i="16" s="1"/>
  <c r="K15" i="16" s="1"/>
  <c r="BA15" i="16"/>
  <c r="BB15" i="16" s="1"/>
  <c r="CS15" i="16" s="1"/>
  <c r="BC15" i="16" s="1"/>
  <c r="R15" i="14"/>
  <c r="X17" i="14"/>
  <c r="AA15" i="14"/>
  <c r="AE15" i="14"/>
  <c r="BC16" i="14"/>
  <c r="DS14" i="16"/>
  <c r="DS16" i="16"/>
  <c r="DS17" i="16"/>
  <c r="DS15" i="16"/>
  <c r="DS18" i="16"/>
  <c r="DP13" i="16" a="1"/>
  <c r="DP13" i="16" s="1"/>
  <c r="AI16" i="16" a="1"/>
  <c r="AI15" i="16" a="1"/>
  <c r="AI17" i="16" a="1"/>
  <c r="AI19" i="16" a="1"/>
  <c r="AI18" i="16" a="1"/>
  <c r="S15" i="14" l="1"/>
  <c r="AI18" i="16"/>
  <c r="AI19" i="16"/>
  <c r="AI17" i="16"/>
  <c r="AI15" i="16"/>
  <c r="AI16" i="16"/>
  <c r="AG17" i="16"/>
  <c r="AV17" i="1" s="1"/>
  <c r="AG18" i="16"/>
  <c r="AV18" i="1" s="1"/>
  <c r="AG16" i="16"/>
  <c r="AV16" i="1" s="1"/>
  <c r="AH15" i="16"/>
  <c r="AW15" i="1" s="1"/>
  <c r="AG15" i="16"/>
  <c r="AV15" i="1" s="1"/>
  <c r="BD15" i="16"/>
  <c r="CM15" i="16"/>
  <c r="J15" i="16" s="1"/>
  <c r="AX15" i="16"/>
  <c r="N15" i="14" l="1"/>
  <c r="CR15" i="1"/>
  <c r="CT15" i="1"/>
  <c r="T15" i="14"/>
  <c r="CS15" i="1" s="1"/>
  <c r="AJ16" i="16"/>
  <c r="AX16" i="1"/>
  <c r="AJ15" i="16"/>
  <c r="AX15" i="1"/>
  <c r="AJ17" i="16"/>
  <c r="AX17" i="1"/>
  <c r="AJ19" i="16"/>
  <c r="AX19" i="1"/>
  <c r="AJ18" i="16"/>
  <c r="AX18" i="1"/>
  <c r="AL15" i="16" l="1"/>
  <c r="BA15" i="1" s="1"/>
  <c r="AB15" i="14"/>
  <c r="AY17" i="1"/>
  <c r="AY15" i="1"/>
  <c r="CV15" i="16"/>
  <c r="AK15" i="16" s="1"/>
  <c r="AZ15" i="1" s="1"/>
  <c r="AY19" i="1"/>
  <c r="AY16" i="1"/>
  <c r="AY18" i="1"/>
  <c r="AL16" i="16" l="1"/>
  <c r="BA16" i="1" s="1"/>
  <c r="O15" i="14"/>
  <c r="P15" i="14" s="1"/>
  <c r="CU15" i="1" s="1"/>
  <c r="Q15" i="14"/>
  <c r="V16" i="14"/>
  <c r="CV16" i="16"/>
  <c r="AK16" i="16" s="1"/>
  <c r="AL17" i="16" l="1"/>
  <c r="BA17" i="1" s="1"/>
  <c r="BD16" i="14"/>
  <c r="BB16" i="14"/>
  <c r="Y16" i="14"/>
  <c r="AZ16" i="1"/>
  <c r="CV17" i="16"/>
  <c r="AK17" i="16" s="1"/>
  <c r="AL18" i="16" l="1"/>
  <c r="AL19" i="16" s="1"/>
  <c r="BA19" i="1" s="1"/>
  <c r="AL16" i="14"/>
  <c r="D16" i="14" s="1"/>
  <c r="BE16" i="14"/>
  <c r="BF16" i="14"/>
  <c r="AN16" i="14"/>
  <c r="AG16" i="14" s="1"/>
  <c r="AZ17" i="1"/>
  <c r="CV18" i="16"/>
  <c r="AK18" i="16" s="1"/>
  <c r="BA18" i="1" l="1"/>
  <c r="K16" i="14"/>
  <c r="F16" i="14"/>
  <c r="AC16" i="14"/>
  <c r="AZ18" i="1"/>
  <c r="CV19" i="16"/>
  <c r="AK19" i="16" s="1"/>
  <c r="AZ19" i="1" s="1"/>
  <c r="BA17" i="14" l="1"/>
  <c r="W19" i="14"/>
  <c r="W18" i="14"/>
  <c r="Z16" i="14"/>
  <c r="AE16" i="14"/>
  <c r="B16" i="14" s="1"/>
  <c r="M16" i="14"/>
  <c r="BC17" i="14" l="1"/>
  <c r="R16" i="14"/>
  <c r="AR18" i="14"/>
  <c r="AS18" i="14"/>
  <c r="AA16" i="14"/>
  <c r="AA17" i="14" s="1"/>
  <c r="X19" i="14"/>
  <c r="X18" i="14"/>
  <c r="CO16" i="1"/>
  <c r="CA16" i="16" s="1"/>
  <c r="CK16" i="16" s="1"/>
  <c r="H16" i="16" l="1"/>
  <c r="I16" i="16" s="1"/>
  <c r="AU16" i="16"/>
  <c r="BA16" i="16"/>
  <c r="J18" i="14"/>
  <c r="CQ18" i="1" s="1"/>
  <c r="AS19" i="14"/>
  <c r="AG18" i="14"/>
  <c r="C18" i="14"/>
  <c r="CP18" i="1" s="1"/>
  <c r="AO18" i="14"/>
  <c r="AR19" i="14"/>
  <c r="C19" i="14" s="1"/>
  <c r="CP19" i="1" s="1"/>
  <c r="AN18" i="14"/>
  <c r="E18" i="14"/>
  <c r="AD18" i="14" s="1"/>
  <c r="AL18" i="14"/>
  <c r="AM18" i="14"/>
  <c r="S16" i="14"/>
  <c r="N16" i="14" l="1"/>
  <c r="O16" i="14" s="1"/>
  <c r="P16" i="14" s="1"/>
  <c r="CU16" i="1" s="1"/>
  <c r="CR16" i="1"/>
  <c r="J19" i="14"/>
  <c r="CQ19" i="1" s="1"/>
  <c r="AG19" i="14"/>
  <c r="AS20" i="14"/>
  <c r="T16" i="14"/>
  <c r="CS16" i="1" s="1"/>
  <c r="BB16" i="16"/>
  <c r="CS16" i="16" s="1"/>
  <c r="BC16" i="16" s="1"/>
  <c r="AV16" i="16"/>
  <c r="CR16" i="16" s="1"/>
  <c r="AW16" i="16" s="1"/>
  <c r="AO19" i="14"/>
  <c r="AM19" i="14"/>
  <c r="AR20" i="14"/>
  <c r="E19" i="14"/>
  <c r="AD19" i="14" s="1"/>
  <c r="AL19" i="14"/>
  <c r="AN19" i="14"/>
  <c r="K16" i="16"/>
  <c r="CM16" i="16"/>
  <c r="J16" i="16" s="1"/>
  <c r="AX16" i="16" l="1"/>
  <c r="BD16" i="16"/>
  <c r="C20" i="14"/>
  <c r="CP20" i="1" s="1"/>
  <c r="AL20" i="14"/>
  <c r="AR21" i="14"/>
  <c r="C21" i="14" s="1"/>
  <c r="CP21" i="1" s="1"/>
  <c r="AN20" i="14"/>
  <c r="AO20" i="14"/>
  <c r="AM20" i="14"/>
  <c r="E20" i="14"/>
  <c r="CT16" i="1"/>
  <c r="AB16" i="14"/>
  <c r="J20" i="14"/>
  <c r="CQ20" i="1" s="1"/>
  <c r="AS21" i="14"/>
  <c r="AG20" i="14"/>
  <c r="F20" i="14" l="1"/>
  <c r="AD20" i="14"/>
  <c r="AG21" i="14"/>
  <c r="AS22" i="14"/>
  <c r="AO21" i="14"/>
  <c r="AL21" i="14"/>
  <c r="AN21" i="14"/>
  <c r="AM21" i="14"/>
  <c r="E21" i="14"/>
  <c r="AD21" i="14" s="1"/>
  <c r="AR22" i="14"/>
  <c r="V17" i="14"/>
  <c r="Q16" i="14"/>
  <c r="J21" i="14"/>
  <c r="CQ21" i="1" s="1"/>
  <c r="O17" i="14"/>
  <c r="J22" i="14" l="1"/>
  <c r="CQ22" i="1" s="1"/>
  <c r="AS23" i="14"/>
  <c r="AG22" i="14"/>
  <c r="Y17" i="14"/>
  <c r="BD17" i="14"/>
  <c r="BB17" i="14"/>
  <c r="C22" i="14"/>
  <c r="CP22" i="1" s="1"/>
  <c r="AN22" i="14"/>
  <c r="AR23" i="14"/>
  <c r="AL22" i="14"/>
  <c r="E22" i="14"/>
  <c r="AO22" i="14"/>
  <c r="AM22" i="14"/>
  <c r="Z17" i="14" l="1"/>
  <c r="AM17" i="14"/>
  <c r="E17" i="14" s="1"/>
  <c r="BE17" i="14"/>
  <c r="AO17" i="14"/>
  <c r="AH17" i="14" s="1"/>
  <c r="BF17" i="14"/>
  <c r="F22" i="14"/>
  <c r="AD22" i="14"/>
  <c r="J23" i="14"/>
  <c r="CQ23" i="1" s="1"/>
  <c r="AS24" i="14"/>
  <c r="AG23" i="14"/>
  <c r="C23" i="14"/>
  <c r="CP23" i="1" s="1"/>
  <c r="E23" i="14"/>
  <c r="AD23" i="14" s="1"/>
  <c r="AO23" i="14"/>
  <c r="AL23" i="14"/>
  <c r="AN23" i="14"/>
  <c r="AM23" i="14"/>
  <c r="AR24" i="14"/>
  <c r="R17" i="14" l="1"/>
  <c r="S17" i="14"/>
  <c r="CR17" i="1" s="1"/>
  <c r="L17" i="14"/>
  <c r="AD17" i="14"/>
  <c r="BA18" i="14"/>
  <c r="C24" i="14"/>
  <c r="CP24" i="1" s="1"/>
  <c r="AO24" i="14"/>
  <c r="C25" i="14"/>
  <c r="CP25" i="1" s="1"/>
  <c r="AN24" i="14"/>
  <c r="AL24" i="14"/>
  <c r="E24" i="14"/>
  <c r="AM24" i="14"/>
  <c r="J24" i="14"/>
  <c r="CQ24" i="1" s="1"/>
  <c r="J25" i="14"/>
  <c r="CQ25" i="1" s="1"/>
  <c r="AG24" i="14"/>
  <c r="AD24" i="14" l="1"/>
  <c r="F24" i="14"/>
  <c r="BC18" i="14"/>
  <c r="AF17" i="14"/>
  <c r="B17" i="14" s="1"/>
  <c r="N17" i="14" s="1"/>
  <c r="T17" i="14"/>
  <c r="CS17" i="1" s="1"/>
  <c r="P17" i="14" l="1"/>
  <c r="CU17" i="1" s="1"/>
  <c r="CO17" i="1"/>
  <c r="CA17" i="16" s="1"/>
  <c r="CK17" i="16" s="1"/>
  <c r="AB17" i="14"/>
  <c r="CT17" i="1"/>
  <c r="Q17" i="14" l="1"/>
  <c r="V18" i="14"/>
  <c r="AU17" i="16"/>
  <c r="H17" i="16"/>
  <c r="I17" i="16" s="1"/>
  <c r="BA17" i="16"/>
  <c r="Y18" i="14" l="1"/>
  <c r="BB18" i="14"/>
  <c r="BD18" i="14"/>
  <c r="K17" i="16"/>
  <c r="CM17" i="16"/>
  <c r="J17" i="16" s="1"/>
  <c r="BB17" i="16"/>
  <c r="CS17" i="16" s="1"/>
  <c r="BC17" i="16" s="1"/>
  <c r="AV17" i="16"/>
  <c r="CR17" i="16" s="1"/>
  <c r="AW17" i="16" s="1"/>
  <c r="AX17" i="16" l="1"/>
  <c r="BD17" i="16"/>
  <c r="BF18" i="14"/>
  <c r="AH18" i="14"/>
  <c r="L18" i="14" s="1"/>
  <c r="BE18" i="14"/>
  <c r="D18" i="14"/>
  <c r="AF18" i="14" l="1"/>
  <c r="AC18" i="14"/>
  <c r="F18" i="14"/>
  <c r="BA19" i="14" s="1"/>
  <c r="K18" i="14"/>
  <c r="AE18" i="14" l="1"/>
  <c r="M18" i="14"/>
  <c r="Z18" i="14"/>
  <c r="W20" i="14"/>
  <c r="B18" i="14"/>
  <c r="CO18" i="1" s="1"/>
  <c r="CA18" i="16" s="1"/>
  <c r="CK18" i="16" s="1"/>
  <c r="H18" i="16" l="1"/>
  <c r="AU18" i="16"/>
  <c r="BA18" i="16"/>
  <c r="BC19" i="14"/>
  <c r="X20" i="14"/>
  <c r="R18" i="14"/>
  <c r="AA18" i="14"/>
  <c r="S18" i="14" l="1"/>
  <c r="CR18" i="1" s="1"/>
  <c r="BB18" i="16"/>
  <c r="CS18" i="16" s="1"/>
  <c r="BC18" i="16" s="1"/>
  <c r="AV18" i="16"/>
  <c r="CR18" i="16" s="1"/>
  <c r="AW18" i="16" s="1"/>
  <c r="AX18" i="16"/>
  <c r="I18" i="16"/>
  <c r="CM18" i="16" s="1"/>
  <c r="J18" i="16" s="1"/>
  <c r="L18" i="16"/>
  <c r="T18" i="14" l="1"/>
  <c r="CS18" i="1" s="1"/>
  <c r="N18" i="14"/>
  <c r="BD18" i="16"/>
  <c r="K18" i="16"/>
  <c r="AB18" i="14" l="1"/>
  <c r="CT18" i="1"/>
  <c r="O18" i="14" l="1"/>
  <c r="P18" i="14" s="1"/>
  <c r="CU18" i="1" s="1"/>
  <c r="Q18" i="14"/>
  <c r="V19" i="14"/>
  <c r="BD19" i="14" l="1"/>
  <c r="BB19" i="14"/>
  <c r="Y19" i="14"/>
  <c r="D19" i="14" l="1"/>
  <c r="BE19" i="14"/>
  <c r="AH19" i="14"/>
  <c r="L19" i="14" s="1"/>
  <c r="AF19" i="14" s="1"/>
  <c r="BF19" i="14"/>
  <c r="AC19" i="14" l="1"/>
  <c r="K19" i="14"/>
  <c r="F19" i="14"/>
  <c r="BA20" i="14" l="1"/>
  <c r="W22" i="14"/>
  <c r="W21" i="14"/>
  <c r="Z19" i="14"/>
  <c r="Z20" i="14" s="1"/>
  <c r="AE19" i="14"/>
  <c r="M19" i="14"/>
  <c r="BC20" i="14" s="1"/>
  <c r="B19" i="14"/>
  <c r="CO19" i="1" s="1"/>
  <c r="CA19" i="16" s="1"/>
  <c r="CK19" i="16" s="1"/>
  <c r="AU19" i="16" l="1"/>
  <c r="BA19" i="16"/>
  <c r="H19" i="16"/>
  <c r="X21" i="14"/>
  <c r="R19" i="14"/>
  <c r="AA19" i="14"/>
  <c r="S19" i="14" l="1"/>
  <c r="CR19" i="1" s="1"/>
  <c r="I19" i="16"/>
  <c r="CM19" i="16" s="1"/>
  <c r="J19" i="16" s="1"/>
  <c r="BB19" i="16"/>
  <c r="CS19" i="16" s="1"/>
  <c r="BC19" i="16" s="1"/>
  <c r="AV19" i="16"/>
  <c r="CR19" i="16" s="1"/>
  <c r="AW19" i="16" s="1"/>
  <c r="AX19" i="16" l="1"/>
  <c r="DC19" i="16" s="1"/>
  <c r="BD19" i="16"/>
  <c r="DD19" i="16" s="1"/>
  <c r="K19" i="16"/>
  <c r="CX19" i="16" s="1"/>
  <c r="T19" i="14"/>
  <c r="CS19" i="1" s="1"/>
  <c r="N19" i="14"/>
  <c r="DJ19" i="16" l="1" a="1"/>
  <c r="DJ19" i="16" s="1"/>
  <c r="DJ17" i="16" s="1"/>
  <c r="CT19" i="1"/>
  <c r="AB19" i="14"/>
  <c r="O19" i="14" s="1"/>
  <c r="P19" i="14" s="1"/>
  <c r="CU19" i="1" s="1"/>
  <c r="DG19" i="16"/>
  <c r="DK19" i="16" s="1" a="1"/>
  <c r="DK19" i="16" s="1"/>
  <c r="DJ18" i="16"/>
  <c r="DK17" i="16" l="1"/>
  <c r="DI16" i="16"/>
  <c r="DI19" i="16"/>
  <c r="DM19" i="16" s="1" a="1"/>
  <c r="DM19" i="16" s="1"/>
  <c r="DI17" i="16"/>
  <c r="DI18" i="16"/>
  <c r="DI15" i="16"/>
  <c r="DL19" i="16" a="1"/>
  <c r="DL19" i="16" s="1"/>
  <c r="V20" i="14"/>
  <c r="Q19" i="14"/>
  <c r="DK18" i="16"/>
  <c r="DM17" i="16" l="1"/>
  <c r="DM18" i="16"/>
  <c r="BD20" i="14"/>
  <c r="Y20" i="14"/>
  <c r="BB20" i="14"/>
  <c r="DL17" i="16"/>
  <c r="DL18" i="16"/>
  <c r="D20" i="14" l="1"/>
  <c r="BE20" i="14"/>
  <c r="AH20" i="14"/>
  <c r="L20" i="14" s="1"/>
  <c r="BF20" i="14"/>
  <c r="DN18" i="16" a="1"/>
  <c r="DN18" i="16" s="1"/>
  <c r="DO18" i="16" s="1" a="1"/>
  <c r="DO18" i="16" s="1"/>
  <c r="DN19" i="16" s="1"/>
  <c r="DN17" i="16"/>
  <c r="DN16" i="16" s="1"/>
  <c r="DN15" i="16" l="1"/>
  <c r="DG15" i="16" s="1"/>
  <c r="DG16" i="16" s="1"/>
  <c r="DG17" i="16" s="1"/>
  <c r="DG18" i="16" s="1"/>
  <c r="DR19" i="16"/>
  <c r="DS19" i="16"/>
  <c r="DS22" i="16"/>
  <c r="DS20" i="16"/>
  <c r="DS21" i="16"/>
  <c r="DS23" i="16"/>
  <c r="DP18" i="16" a="1"/>
  <c r="DP18" i="16" s="1"/>
  <c r="AF20" i="14"/>
  <c r="M20" i="14"/>
  <c r="BA21" i="14"/>
  <c r="K20" i="14"/>
  <c r="AC20" i="14"/>
  <c r="AG23" i="16" l="1"/>
  <c r="AV23" i="1" s="1"/>
  <c r="BC21" i="14"/>
  <c r="AE20" i="14"/>
  <c r="AG20" i="16"/>
  <c r="AV20" i="1" s="1"/>
  <c r="AH20" i="16"/>
  <c r="AW20" i="1" s="1"/>
  <c r="AG22" i="16"/>
  <c r="AV22" i="1" s="1"/>
  <c r="AG21" i="16"/>
  <c r="AV21" i="1" s="1"/>
  <c r="B20" i="14"/>
  <c r="CO20" i="1" s="1"/>
  <c r="CA20" i="16" s="1"/>
  <c r="CK20" i="16" s="1"/>
  <c r="AG19" i="16"/>
  <c r="AV19" i="1" s="1"/>
  <c r="AA20" i="14"/>
  <c r="R20" i="14"/>
  <c r="X22" i="14"/>
  <c r="H20" i="16" l="1"/>
  <c r="BA20" i="16"/>
  <c r="AU20" i="16"/>
  <c r="S20" i="14"/>
  <c r="CR20" i="1" s="1"/>
  <c r="AI20" i="16" a="1"/>
  <c r="AI20" i="16" l="1"/>
  <c r="I20" i="16"/>
  <c r="CM20" i="16" s="1"/>
  <c r="J20" i="16" s="1"/>
  <c r="T20" i="14"/>
  <c r="CS20" i="1" s="1"/>
  <c r="N20" i="14"/>
  <c r="AV20" i="16"/>
  <c r="CR20" i="16" s="1"/>
  <c r="AW20" i="16" s="1"/>
  <c r="BB20" i="16"/>
  <c r="CS20" i="16" s="1"/>
  <c r="BC20" i="16" s="1"/>
  <c r="K20" i="16" l="1"/>
  <c r="L20" i="16"/>
  <c r="AX20" i="16"/>
  <c r="AJ20" i="16"/>
  <c r="CW18" i="16" s="1"/>
  <c r="AX20" i="1"/>
  <c r="BD20" i="16"/>
  <c r="AB20" i="14"/>
  <c r="CT20" i="1"/>
  <c r="AL20" i="16" l="1"/>
  <c r="BA20" i="1" s="1"/>
  <c r="CV20" i="16"/>
  <c r="AK20" i="16" s="1"/>
  <c r="AZ20" i="1" s="1"/>
  <c r="AY20" i="1"/>
  <c r="O20" i="14"/>
  <c r="P20" i="14" s="1"/>
  <c r="CU20" i="1" s="1"/>
  <c r="V21" i="14"/>
  <c r="Q20" i="14"/>
  <c r="BB21" i="14" l="1"/>
  <c r="Y21" i="14"/>
  <c r="BD21" i="14"/>
  <c r="BF21" i="14" l="1"/>
  <c r="AH21" i="14"/>
  <c r="L21" i="14" s="1"/>
  <c r="BE21" i="14"/>
  <c r="D21" i="14"/>
  <c r="F21" i="14" l="1"/>
  <c r="BA22" i="14" s="1"/>
  <c r="K21" i="14"/>
  <c r="AC21" i="14"/>
  <c r="AF21" i="14"/>
  <c r="M21" i="14" l="1"/>
  <c r="AE21" i="14"/>
  <c r="B21" i="14"/>
  <c r="CO21" i="1" s="1"/>
  <c r="CA21" i="16" s="1"/>
  <c r="CK21" i="16" s="1"/>
  <c r="Z21" i="14"/>
  <c r="W24" i="14"/>
  <c r="W23" i="14"/>
  <c r="AU21" i="16" l="1"/>
  <c r="H21" i="16"/>
  <c r="BA21" i="16"/>
  <c r="BC22" i="14"/>
  <c r="AA21" i="14"/>
  <c r="X23" i="14"/>
  <c r="R21" i="14"/>
  <c r="AI21" i="16" a="1"/>
  <c r="AI21" i="16" l="1"/>
  <c r="S21" i="14"/>
  <c r="CR21" i="1" s="1"/>
  <c r="BB21" i="16"/>
  <c r="CS21" i="16" s="1"/>
  <c r="BC21" i="16" s="1"/>
  <c r="I21" i="16"/>
  <c r="AV21" i="16"/>
  <c r="CR21" i="16" s="1"/>
  <c r="AW21" i="16" s="1"/>
  <c r="AJ21" i="16" l="1"/>
  <c r="AL21" i="16" s="1"/>
  <c r="BA21" i="1" s="1"/>
  <c r="AX21" i="1"/>
  <c r="K21" i="16"/>
  <c r="BD21" i="16"/>
  <c r="T21" i="14"/>
  <c r="CS21" i="1" s="1"/>
  <c r="N21" i="14"/>
  <c r="CM21" i="16"/>
  <c r="J21" i="16" s="1"/>
  <c r="L21" i="16"/>
  <c r="AX21" i="16"/>
  <c r="AY21" i="1" l="1"/>
  <c r="CV21" i="16"/>
  <c r="AK21" i="16" s="1"/>
  <c r="AZ21" i="1" s="1"/>
  <c r="CT21" i="1"/>
  <c r="AB21" i="14"/>
  <c r="O21" i="14" l="1"/>
  <c r="P21" i="14" s="1"/>
  <c r="CU21" i="1" s="1"/>
  <c r="Q21" i="14"/>
  <c r="V22" i="14"/>
  <c r="BB22" i="14" l="1"/>
  <c r="BD22" i="14"/>
  <c r="Y22" i="14"/>
  <c r="BF22" i="14" l="1"/>
  <c r="AH22" i="14"/>
  <c r="L22" i="14" s="1"/>
  <c r="Z22" i="14"/>
  <c r="D22" i="14"/>
  <c r="BE22" i="14"/>
  <c r="BA23" i="14" l="1"/>
  <c r="K22" i="14"/>
  <c r="AC22" i="14"/>
  <c r="M22" i="14"/>
  <c r="AF22" i="14"/>
  <c r="B22" i="14" s="1"/>
  <c r="CO22" i="1" s="1"/>
  <c r="CA22" i="16" s="1"/>
  <c r="CK22" i="16" s="1"/>
  <c r="BA22" i="16" l="1"/>
  <c r="AU22" i="16"/>
  <c r="H22" i="16"/>
  <c r="AE22" i="14"/>
  <c r="BC23" i="14"/>
  <c r="X24" i="14"/>
  <c r="R22" i="14"/>
  <c r="AA22" i="14"/>
  <c r="AA23" i="14" s="1"/>
  <c r="AI22" i="16" a="1"/>
  <c r="AI22" i="16" l="1"/>
  <c r="S22" i="14"/>
  <c r="CR22" i="1" s="1"/>
  <c r="I22" i="16"/>
  <c r="K22" i="16" s="1"/>
  <c r="AV22" i="16"/>
  <c r="CR22" i="16" s="1"/>
  <c r="AW22" i="16" s="1"/>
  <c r="BB22" i="16"/>
  <c r="CS22" i="16" s="1"/>
  <c r="BC22" i="16" s="1"/>
  <c r="AX22" i="1" l="1"/>
  <c r="AJ22" i="16"/>
  <c r="AL22" i="16" s="1"/>
  <c r="BA22" i="1" s="1"/>
  <c r="AX22" i="16"/>
  <c r="BD22" i="16"/>
  <c r="CM22" i="16"/>
  <c r="J22" i="16" s="1"/>
  <c r="L22" i="16"/>
  <c r="T22" i="14"/>
  <c r="CS22" i="1" s="1"/>
  <c r="N22" i="14"/>
  <c r="AY22" i="1" l="1"/>
  <c r="CV22" i="16"/>
  <c r="AK22" i="16" s="1"/>
  <c r="AZ22" i="1" s="1"/>
  <c r="AB22" i="14"/>
  <c r="O22" i="14" s="1"/>
  <c r="P22" i="14" s="1"/>
  <c r="CU22" i="1" s="1"/>
  <c r="CT22" i="1"/>
  <c r="Q22" i="14" l="1"/>
  <c r="V23" i="14"/>
  <c r="BD23" i="14" l="1"/>
  <c r="O23" i="14"/>
  <c r="BB23" i="14"/>
  <c r="Y23" i="14"/>
  <c r="BE23" i="14" l="1"/>
  <c r="D23" i="14"/>
  <c r="BF23" i="14"/>
  <c r="AH23" i="14"/>
  <c r="L23" i="14" s="1"/>
  <c r="AF23" i="14" l="1"/>
  <c r="K23" i="14"/>
  <c r="F23" i="14"/>
  <c r="AC23" i="14"/>
  <c r="BA24" i="14"/>
  <c r="W26" i="14" l="1"/>
  <c r="W25" i="14"/>
  <c r="Z23" i="14"/>
  <c r="M23" i="14"/>
  <c r="AE23" i="14"/>
  <c r="B23" i="14"/>
  <c r="P23" i="14" l="1"/>
  <c r="CU23" i="1" s="1"/>
  <c r="CO23" i="1"/>
  <c r="CA23" i="16" s="1"/>
  <c r="CK23" i="16" s="1"/>
  <c r="BC24" i="14"/>
  <c r="R23" i="14"/>
  <c r="X25" i="14"/>
  <c r="S23" i="14" l="1"/>
  <c r="CR23" i="1" s="1"/>
  <c r="H23" i="16"/>
  <c r="BA23" i="16"/>
  <c r="AU23" i="16"/>
  <c r="AI23" i="16" a="1"/>
  <c r="AI23" i="16" l="1"/>
  <c r="AV23" i="16"/>
  <c r="CR23" i="16" s="1"/>
  <c r="AW23" i="16" s="1"/>
  <c r="BB23" i="16"/>
  <c r="CS23" i="16" s="1"/>
  <c r="BC23" i="16" s="1"/>
  <c r="I23" i="16"/>
  <c r="K23" i="16" s="1"/>
  <c r="T23" i="14"/>
  <c r="CS23" i="1" s="1"/>
  <c r="N23" i="14"/>
  <c r="AX23" i="1" l="1"/>
  <c r="AJ23" i="16"/>
  <c r="AL23" i="16" s="1"/>
  <c r="BA23" i="1" s="1"/>
  <c r="L23" i="16"/>
  <c r="CM23" i="16"/>
  <c r="J23" i="16" s="1"/>
  <c r="CT23" i="1"/>
  <c r="AB23" i="14"/>
  <c r="BD23" i="16"/>
  <c r="AX23" i="16"/>
  <c r="AY23" i="1" l="1"/>
  <c r="CV23" i="16"/>
  <c r="AK23" i="16" s="1"/>
  <c r="AZ23" i="1" s="1"/>
  <c r="V24" i="14"/>
  <c r="Q23" i="14"/>
  <c r="Y24" i="14" l="1"/>
  <c r="BD24" i="14"/>
  <c r="BB24" i="14"/>
  <c r="Z24" i="14" s="1"/>
  <c r="BE24" i="14" l="1"/>
  <c r="D24" i="14"/>
  <c r="BF24" i="14"/>
  <c r="AH24" i="14"/>
  <c r="L24" i="14" s="1"/>
  <c r="M24" i="14" l="1"/>
  <c r="AF24" i="14"/>
  <c r="AC24" i="14"/>
  <c r="K24" i="14"/>
  <c r="BA25" i="14"/>
  <c r="B24" i="14" l="1"/>
  <c r="CO24" i="1" s="1"/>
  <c r="CA24" i="16" s="1"/>
  <c r="CK24" i="16" s="1"/>
  <c r="BA24" i="16" s="1"/>
  <c r="AE24" i="14"/>
  <c r="BC25" i="14"/>
  <c r="R24" i="14"/>
  <c r="AA24" i="14"/>
  <c r="X26" i="14"/>
  <c r="AU24" i="16" l="1"/>
  <c r="H24" i="16"/>
  <c r="I24" i="16" s="1"/>
  <c r="CM24" i="16" s="1"/>
  <c r="J24" i="16" s="1"/>
  <c r="S24" i="14"/>
  <c r="CR24" i="1" s="1"/>
  <c r="BB24" i="16"/>
  <c r="CS24" i="16" s="1"/>
  <c r="BC24" i="16" s="1"/>
  <c r="AI24" i="16" a="1"/>
  <c r="AV24" i="16" l="1"/>
  <c r="CR24" i="16" s="1"/>
  <c r="AW24" i="16" s="1"/>
  <c r="AI24" i="16"/>
  <c r="BD24" i="16"/>
  <c r="DD24" i="16" s="1"/>
  <c r="T24" i="14"/>
  <c r="CS24" i="1" s="1"/>
  <c r="N24" i="14"/>
  <c r="K24" i="16"/>
  <c r="CX24" i="16" s="1"/>
  <c r="AX24" i="16" l="1"/>
  <c r="DC24" i="16" s="1"/>
  <c r="AJ24" i="16"/>
  <c r="AL24" i="16" s="1"/>
  <c r="BA24" i="1" s="1"/>
  <c r="AX24" i="1"/>
  <c r="DJ24" i="16" a="1"/>
  <c r="DJ24" i="16" s="1"/>
  <c r="DG24" i="16"/>
  <c r="CT24" i="1"/>
  <c r="AB24" i="14"/>
  <c r="AY24" i="1" l="1"/>
  <c r="CV24" i="16"/>
  <c r="AK24" i="16" s="1"/>
  <c r="AZ24" i="1" s="1"/>
  <c r="O24" i="14"/>
  <c r="P24" i="14" s="1"/>
  <c r="CU24" i="1" s="1"/>
  <c r="V25" i="14"/>
  <c r="Q24" i="14"/>
  <c r="DK24" i="16" a="1"/>
  <c r="DK24" i="16" s="1"/>
  <c r="DG21" i="16"/>
  <c r="DI24" i="16"/>
  <c r="DM24" i="16" s="1" a="1"/>
  <c r="DM24" i="16" s="1"/>
  <c r="DI21" i="16"/>
  <c r="DI20" i="16"/>
  <c r="DG20" i="16"/>
  <c r="DI23" i="16"/>
  <c r="DG22" i="16"/>
  <c r="DG23" i="16"/>
  <c r="DI22" i="16"/>
  <c r="DJ22" i="16"/>
  <c r="DL24" i="16" a="1"/>
  <c r="DL24" i="16" s="1"/>
  <c r="DJ23" i="16"/>
  <c r="DL23" i="16" l="1"/>
  <c r="DL22" i="16"/>
  <c r="DM23" i="16"/>
  <c r="DM22" i="16"/>
  <c r="DK22" i="16"/>
  <c r="Y25" i="14"/>
  <c r="BD25" i="14"/>
  <c r="BB25" i="14"/>
  <c r="DK23" i="16"/>
  <c r="DN22" i="16" l="1"/>
  <c r="DN21" i="16" s="1"/>
  <c r="DR24" i="16" s="1"/>
  <c r="DN23" i="16" a="1"/>
  <c r="DN23" i="16" s="1"/>
  <c r="DO23" i="16" s="1" a="1"/>
  <c r="DO23" i="16" s="1"/>
  <c r="DN24" i="16" s="1"/>
  <c r="DS26" i="16" s="1"/>
  <c r="BE25" i="14"/>
  <c r="AL25" i="14"/>
  <c r="D25" i="14" s="1"/>
  <c r="AN25" i="14"/>
  <c r="AG25" i="14" s="1"/>
  <c r="BF25" i="14"/>
  <c r="AI27" i="16" a="1"/>
  <c r="DS28" i="16" l="1"/>
  <c r="AG28" i="16" s="1"/>
  <c r="AV28" i="1" s="1"/>
  <c r="DS25" i="16"/>
  <c r="AH25" i="16" s="1"/>
  <c r="AW25" i="1" s="1"/>
  <c r="DS27" i="16"/>
  <c r="AG27" i="16" s="1"/>
  <c r="AV27" i="1" s="1"/>
  <c r="DS24" i="16"/>
  <c r="DP23" i="16" a="1"/>
  <c r="DP23" i="16" s="1"/>
  <c r="DN20" i="16"/>
  <c r="AI27" i="16"/>
  <c r="F25" i="14"/>
  <c r="K25" i="14"/>
  <c r="AC25" i="14"/>
  <c r="AG26" i="16"/>
  <c r="AV26" i="1" s="1"/>
  <c r="AI29" i="16" a="1"/>
  <c r="AI26" i="16" a="1"/>
  <c r="AI28" i="16" a="1"/>
  <c r="AI25" i="16" a="1"/>
  <c r="AG25" i="16" l="1"/>
  <c r="AV25" i="1" s="1"/>
  <c r="AI25" i="16"/>
  <c r="AI28" i="16"/>
  <c r="AI26" i="16"/>
  <c r="AJ26" i="16" s="1"/>
  <c r="AI29" i="16"/>
  <c r="AJ29" i="16" s="1"/>
  <c r="AG24" i="16"/>
  <c r="AV24" i="1" s="1"/>
  <c r="AJ28" i="16"/>
  <c r="AX28" i="1"/>
  <c r="M25" i="14"/>
  <c r="AE25" i="14"/>
  <c r="B25" i="14" s="1"/>
  <c r="CO25" i="1" s="1"/>
  <c r="CA25" i="16" s="1"/>
  <c r="CK25" i="16" s="1"/>
  <c r="AJ25" i="16"/>
  <c r="AL25" i="16" s="1"/>
  <c r="BA25" i="1" s="1"/>
  <c r="AX25" i="1"/>
  <c r="AJ27" i="16"/>
  <c r="AX27" i="1"/>
  <c r="BA26" i="14"/>
  <c r="W27" i="14"/>
  <c r="Z25" i="14"/>
  <c r="AX26" i="1" l="1"/>
  <c r="AX29" i="1"/>
  <c r="AY29" i="1"/>
  <c r="CV25" i="16"/>
  <c r="AK25" i="16" s="1"/>
  <c r="AZ25" i="1" s="1"/>
  <c r="AY25" i="1"/>
  <c r="AU25" i="16"/>
  <c r="BA25" i="16"/>
  <c r="H25" i="16"/>
  <c r="AL26" i="16"/>
  <c r="BA26" i="1" s="1"/>
  <c r="BC26" i="14"/>
  <c r="R25" i="14"/>
  <c r="X27" i="14"/>
  <c r="AA25" i="14"/>
  <c r="AA26" i="14" s="1"/>
  <c r="AY26" i="1"/>
  <c r="AY27" i="1"/>
  <c r="AY28" i="1"/>
  <c r="AV25" i="16" l="1"/>
  <c r="CR25" i="16" s="1"/>
  <c r="AW25" i="16" s="1"/>
  <c r="S25" i="14"/>
  <c r="CR25" i="1" s="1"/>
  <c r="CV26" i="16"/>
  <c r="AK26" i="16" s="1"/>
  <c r="I25" i="16"/>
  <c r="CM25" i="16" s="1"/>
  <c r="J25" i="16" s="1"/>
  <c r="BB25" i="16"/>
  <c r="CS25" i="16" s="1"/>
  <c r="BC25" i="16" s="1"/>
  <c r="AL27" i="16"/>
  <c r="BD25" i="16" l="1"/>
  <c r="AZ26" i="1"/>
  <c r="CV27" i="16"/>
  <c r="AK27" i="16" s="1"/>
  <c r="T25" i="14"/>
  <c r="CS25" i="1" s="1"/>
  <c r="N25" i="14"/>
  <c r="K25" i="16"/>
  <c r="BA27" i="1"/>
  <c r="AL28" i="16"/>
  <c r="AX25" i="16"/>
  <c r="BA28" i="1" l="1"/>
  <c r="AL29" i="16"/>
  <c r="BA29" i="1" s="1"/>
  <c r="CT25" i="1"/>
  <c r="AB25" i="14"/>
  <c r="AZ27" i="1"/>
  <c r="CV28" i="16"/>
  <c r="AK28" i="16" s="1"/>
  <c r="AZ28" i="1" l="1"/>
  <c r="CV29" i="16"/>
  <c r="AK29" i="16" s="1"/>
  <c r="Q25" i="14"/>
  <c r="V26" i="14"/>
  <c r="O25" i="14"/>
  <c r="P25" i="14" s="1"/>
  <c r="CU25" i="1" s="1"/>
  <c r="Y26" i="14" l="1"/>
  <c r="BB26" i="14"/>
  <c r="BD26" i="14"/>
  <c r="AZ29" i="1"/>
  <c r="CV30" i="16"/>
  <c r="BF26" i="14" l="1"/>
  <c r="AO26" i="14"/>
  <c r="AH26" i="14" s="1"/>
  <c r="AM26" i="14"/>
  <c r="E26" i="14" s="1"/>
  <c r="BE26" i="14"/>
  <c r="L26" i="14" l="1"/>
  <c r="AD26" i="14"/>
  <c r="F26" i="14"/>
  <c r="M26" i="14" l="1"/>
  <c r="BC27" i="14" s="1"/>
  <c r="AF26" i="14"/>
  <c r="B26" i="14" s="1"/>
  <c r="CO26" i="1" s="1"/>
  <c r="CA26" i="16" s="1"/>
  <c r="CK26" i="16" s="1"/>
  <c r="W28" i="14"/>
  <c r="Z26" i="14"/>
  <c r="Z27" i="14" s="1"/>
  <c r="BA27" i="14"/>
  <c r="H26" i="16" l="1"/>
  <c r="AU26" i="16"/>
  <c r="BA26" i="16"/>
  <c r="R26" i="14"/>
  <c r="X28" i="14"/>
  <c r="S26" i="14" l="1"/>
  <c r="CR26" i="1" s="1"/>
  <c r="BB26" i="16"/>
  <c r="CS26" i="16" s="1"/>
  <c r="BC26" i="16" s="1"/>
  <c r="AV26" i="16"/>
  <c r="CR26" i="16" s="1"/>
  <c r="AW26" i="16" s="1"/>
  <c r="I26" i="16"/>
  <c r="CM26" i="16" s="1"/>
  <c r="J26" i="16" s="1"/>
  <c r="K26" i="16" l="1"/>
  <c r="AX26" i="16"/>
  <c r="BD26" i="16"/>
  <c r="T26" i="14"/>
  <c r="CS26" i="1" s="1"/>
  <c r="N26" i="14"/>
  <c r="CT26" i="1" l="1"/>
  <c r="AB26" i="14"/>
  <c r="O26" i="14"/>
  <c r="P26" i="14" s="1"/>
  <c r="CU26" i="1" s="1"/>
  <c r="V27" i="14" l="1"/>
  <c r="Q26" i="14"/>
  <c r="O27" i="14" l="1"/>
  <c r="BD27" i="14"/>
  <c r="BB27" i="14"/>
  <c r="Y27" i="14"/>
  <c r="AL27" i="14" l="1"/>
  <c r="D27" i="14" s="1"/>
  <c r="BE27" i="14"/>
  <c r="AN27" i="14"/>
  <c r="AG27" i="14" s="1"/>
  <c r="BF27" i="14"/>
  <c r="F27" i="14" l="1"/>
  <c r="K27" i="14"/>
  <c r="AC27" i="14"/>
  <c r="BA28" i="14"/>
  <c r="M27" i="14" l="1"/>
  <c r="AE27" i="14"/>
  <c r="B27" i="14" s="1"/>
  <c r="BC28" i="14"/>
  <c r="W29" i="14"/>
  <c r="CO27" i="1" l="1"/>
  <c r="CA27" i="16" s="1"/>
  <c r="CK27" i="16" s="1"/>
  <c r="R27" i="14"/>
  <c r="X29" i="14"/>
  <c r="AA27" i="14"/>
  <c r="S27" i="14" l="1"/>
  <c r="CR27" i="1" s="1"/>
  <c r="AU27" i="16"/>
  <c r="H27" i="16"/>
  <c r="BA27" i="16"/>
  <c r="I27" i="16" l="1"/>
  <c r="CM27" i="16" s="1"/>
  <c r="J27" i="16" s="1"/>
  <c r="AV27" i="16"/>
  <c r="CR27" i="16" s="1"/>
  <c r="AW27" i="16" s="1"/>
  <c r="N27" i="14"/>
  <c r="T27" i="14"/>
  <c r="CS27" i="1" s="1"/>
  <c r="BB27" i="16"/>
  <c r="CS27" i="16" s="1"/>
  <c r="BC27" i="16" s="1"/>
  <c r="CT27" i="1" l="1"/>
  <c r="AB27" i="14"/>
  <c r="P27" i="14"/>
  <c r="AX27" i="16"/>
  <c r="BD27" i="16"/>
  <c r="K27" i="16"/>
  <c r="CU27" i="1" l="1"/>
  <c r="V28" i="14"/>
  <c r="Q27" i="14"/>
  <c r="BD28" i="14" l="1"/>
  <c r="BB28" i="14"/>
  <c r="Y28" i="14"/>
  <c r="BE28" i="14" l="1"/>
  <c r="AM28" i="14"/>
  <c r="E28" i="14" s="1"/>
  <c r="AO28" i="14"/>
  <c r="AH28" i="14" s="1"/>
  <c r="BF28" i="14"/>
  <c r="F28" i="14" l="1"/>
  <c r="L28" i="14"/>
  <c r="AD28" i="14"/>
  <c r="AF28" i="14" l="1"/>
  <c r="B28" i="14" s="1"/>
  <c r="M28" i="14"/>
  <c r="BC29" i="14" s="1"/>
  <c r="W32" i="14"/>
  <c r="W30" i="14"/>
  <c r="W31" i="14"/>
  <c r="Z28" i="14"/>
  <c r="Z29" i="14" s="1"/>
  <c r="Z30" i="14" s="1"/>
  <c r="BA29" i="14"/>
  <c r="Z31" i="14" l="1"/>
  <c r="BB31" i="14"/>
  <c r="BE31" i="14" s="1"/>
  <c r="R28" i="14"/>
  <c r="X32" i="14"/>
  <c r="X30" i="14"/>
  <c r="X31" i="14"/>
  <c r="AA28" i="14"/>
  <c r="AA29" i="14" s="1"/>
  <c r="AA30" i="14" s="1"/>
  <c r="CO28" i="1"/>
  <c r="CA28" i="16" s="1"/>
  <c r="CK28" i="16" s="1"/>
  <c r="AA31" i="14" l="1"/>
  <c r="AA32" i="14" s="1"/>
  <c r="BD31" i="14"/>
  <c r="BF31" i="14" s="1"/>
  <c r="AU28" i="16"/>
  <c r="H28" i="16"/>
  <c r="BA28" i="16"/>
  <c r="S28" i="14"/>
  <c r="CR28" i="1" s="1"/>
  <c r="Z32" i="14"/>
  <c r="BB32" i="14"/>
  <c r="BE32" i="14" s="1"/>
  <c r="BB28" i="16" l="1"/>
  <c r="CS28" i="16" s="1"/>
  <c r="BC28" i="16" s="1"/>
  <c r="I28" i="16"/>
  <c r="CM28" i="16" s="1"/>
  <c r="J28" i="16" s="1"/>
  <c r="N28" i="14"/>
  <c r="T28" i="14"/>
  <c r="J115" i="14"/>
  <c r="J116" i="14"/>
  <c r="AV28" i="16"/>
  <c r="CR28" i="16" s="1"/>
  <c r="AW28" i="16" s="1"/>
  <c r="BD32" i="14"/>
  <c r="BF32" i="14" s="1"/>
  <c r="Z33" i="14"/>
  <c r="BB33" i="14"/>
  <c r="BE33" i="14" s="1"/>
  <c r="AA33" i="14"/>
  <c r="BD33" i="14"/>
  <c r="BF33" i="14" s="1"/>
  <c r="K28" i="16" l="1"/>
  <c r="T4" i="14"/>
  <c r="CS28" i="1"/>
  <c r="AB28" i="14"/>
  <c r="CT28" i="1"/>
  <c r="O28" i="14"/>
  <c r="P28" i="14" s="1"/>
  <c r="BD34" i="14"/>
  <c r="BF34" i="14" s="1"/>
  <c r="AA34" i="14"/>
  <c r="BB34" i="14"/>
  <c r="BE34" i="14" s="1"/>
  <c r="Z34" i="14"/>
  <c r="AX28" i="16"/>
  <c r="BD28" i="16"/>
  <c r="CU28" i="1" l="1"/>
  <c r="J114" i="14" a="1"/>
  <c r="J114" i="14" s="1"/>
  <c r="AA35" i="14"/>
  <c r="BD35" i="14"/>
  <c r="BF35" i="14" s="1"/>
  <c r="Q28" i="14"/>
  <c r="V29" i="14"/>
  <c r="Z35" i="14"/>
  <c r="BB35" i="14"/>
  <c r="BE35" i="14" s="1"/>
  <c r="BD29" i="14" l="1"/>
  <c r="O29" i="14"/>
  <c r="BB29" i="14"/>
  <c r="Y29" i="14"/>
  <c r="AB29" i="14" s="1"/>
  <c r="Q29" i="14" s="1"/>
  <c r="BD36" i="14"/>
  <c r="BF36" i="14" s="1"/>
  <c r="AA36" i="14"/>
  <c r="Z36" i="14"/>
  <c r="BB36" i="14"/>
  <c r="BE36" i="14" s="1"/>
  <c r="AA37" i="14" l="1"/>
  <c r="BD37" i="14"/>
  <c r="BF37" i="14" s="1"/>
  <c r="AL29" i="14"/>
  <c r="D29" i="14" s="1"/>
  <c r="BE29" i="14"/>
  <c r="Z37" i="14"/>
  <c r="BB37" i="14"/>
  <c r="BE37" i="14" s="1"/>
  <c r="BF29" i="14"/>
  <c r="AN29" i="14"/>
  <c r="AG29" i="14" s="1"/>
  <c r="BB38" i="14" l="1"/>
  <c r="BE38" i="14" s="1"/>
  <c r="Z38" i="14"/>
  <c r="AC29" i="14"/>
  <c r="K29" i="14"/>
  <c r="BA30" i="14"/>
  <c r="BB30" i="14" s="1"/>
  <c r="BE30" i="14" s="1"/>
  <c r="BD38" i="14"/>
  <c r="BF38" i="14" s="1"/>
  <c r="AA38" i="14"/>
  <c r="AE29" i="14" l="1"/>
  <c r="B29" i="14" s="1"/>
  <c r="CO29" i="1" s="1"/>
  <c r="CA29" i="16" s="1"/>
  <c r="CK29" i="16" s="1"/>
  <c r="BC30" i="14"/>
  <c r="BD30" i="14" s="1"/>
  <c r="BF30" i="14" s="1"/>
  <c r="BD39" i="14"/>
  <c r="BF39" i="14" s="1"/>
  <c r="AA39" i="14"/>
  <c r="BB39" i="14"/>
  <c r="BE39" i="14" s="1"/>
  <c r="Z39" i="14"/>
  <c r="BB40" i="14" l="1"/>
  <c r="BE40" i="14" s="1"/>
  <c r="Z40" i="14"/>
  <c r="BD40" i="14"/>
  <c r="BF40" i="14" s="1"/>
  <c r="AA40" i="14"/>
  <c r="BA29" i="16"/>
  <c r="AU29" i="16"/>
  <c r="H29" i="16"/>
  <c r="I29" i="16" l="1"/>
  <c r="CM29" i="16" s="1"/>
  <c r="J29" i="16" s="1"/>
  <c r="CM30" i="16" s="1"/>
  <c r="AV29" i="16"/>
  <c r="CR29" i="16" s="1"/>
  <c r="AW29" i="16" s="1"/>
  <c r="CR30" i="16" s="1"/>
  <c r="BB29" i="16"/>
  <c r="CS29" i="16" s="1"/>
  <c r="BC29" i="16" s="1"/>
  <c r="CS30" i="16" s="1"/>
  <c r="AA41" i="14"/>
  <c r="BD41" i="14"/>
  <c r="BF41" i="14" s="1"/>
  <c r="BB41" i="14"/>
  <c r="BE41" i="14" s="1"/>
  <c r="Z41" i="14"/>
  <c r="BD29" i="16" l="1"/>
  <c r="DD29" i="16" s="1"/>
  <c r="BD42" i="14"/>
  <c r="BF42" i="14" s="1"/>
  <c r="AA42" i="14"/>
  <c r="AX29" i="16"/>
  <c r="DC29" i="16" s="1"/>
  <c r="Z42" i="14"/>
  <c r="BB42" i="14"/>
  <c r="BE42" i="14" s="1"/>
  <c r="K29" i="16"/>
  <c r="CX29" i="16" s="1"/>
  <c r="DJ29" i="16" l="1" a="1"/>
  <c r="DJ29" i="16" s="1"/>
  <c r="DG29" i="16"/>
  <c r="DK29" i="16" s="1" a="1"/>
  <c r="DK29" i="16" s="1"/>
  <c r="BB43" i="14"/>
  <c r="BE43" i="14" s="1"/>
  <c r="Z43" i="14"/>
  <c r="BD43" i="14"/>
  <c r="BF43" i="14" s="1"/>
  <c r="AA43" i="14"/>
  <c r="DK27" i="16" l="1"/>
  <c r="DL29" i="16" a="1"/>
  <c r="DL29" i="16" s="1"/>
  <c r="AA44" i="14"/>
  <c r="BD44" i="14"/>
  <c r="BF44" i="14" s="1"/>
  <c r="BB44" i="14"/>
  <c r="BE44" i="14" s="1"/>
  <c r="Z44" i="14"/>
  <c r="DG27" i="16"/>
  <c r="DI29" i="16"/>
  <c r="DM29" i="16" s="1" a="1"/>
  <c r="DM29" i="16" s="1"/>
  <c r="DI26" i="16"/>
  <c r="DI25" i="16"/>
  <c r="DG26" i="16"/>
  <c r="DI27" i="16"/>
  <c r="DG25" i="16"/>
  <c r="DG28" i="16"/>
  <c r="DI28" i="16"/>
  <c r="DJ27" i="16"/>
  <c r="DK28" i="16"/>
  <c r="DJ28" i="16"/>
  <c r="Z45" i="14" l="1"/>
  <c r="BB45" i="14"/>
  <c r="BE45" i="14" s="1"/>
  <c r="AA45" i="14"/>
  <c r="BD45" i="14"/>
  <c r="BF45" i="14" s="1"/>
  <c r="DL28" i="16"/>
  <c r="DL27" i="16"/>
  <c r="DM28" i="16"/>
  <c r="DM27" i="16"/>
  <c r="AA46" i="14" l="1"/>
  <c r="BD46" i="14"/>
  <c r="BF46" i="14" s="1"/>
  <c r="BB46" i="14"/>
  <c r="BE46" i="14" s="1"/>
  <c r="Z46" i="14"/>
  <c r="DN27" i="16"/>
  <c r="DN26" i="16" s="1"/>
  <c r="DR29" i="16" s="1"/>
  <c r="DN28" i="16" a="1"/>
  <c r="DN28" i="16" s="1"/>
  <c r="DO28" i="16" l="1" a="1"/>
  <c r="DO28" i="16" s="1"/>
  <c r="DN29" i="16" s="1"/>
  <c r="BB47" i="14"/>
  <c r="BE47" i="14" s="1"/>
  <c r="Z47" i="14"/>
  <c r="BD47" i="14"/>
  <c r="BF47" i="14" s="1"/>
  <c r="AA47" i="14"/>
  <c r="AA48" i="14" l="1"/>
  <c r="BD48" i="14"/>
  <c r="BF48" i="14" s="1"/>
  <c r="Z48" i="14"/>
  <c r="BB48" i="14"/>
  <c r="BE48" i="14" s="1"/>
  <c r="DS29" i="16"/>
  <c r="DS31" i="16"/>
  <c r="AG31" i="16" s="1"/>
  <c r="AV31" i="1" s="1"/>
  <c r="DS32" i="16"/>
  <c r="AG32" i="16" s="1"/>
  <c r="AV32" i="1" s="1"/>
  <c r="DS30" i="16"/>
  <c r="DS33" i="16"/>
  <c r="AG33" i="16" s="1"/>
  <c r="AV33" i="1" s="1"/>
  <c r="DP28" i="16" a="1"/>
  <c r="DP28" i="16" s="1"/>
  <c r="DN25" i="16" s="1"/>
  <c r="AI30" i="16" a="1"/>
  <c r="AI30" i="16" l="1"/>
  <c r="AX30" i="1" s="1"/>
  <c r="AG30" i="16"/>
  <c r="AV30" i="1" s="1"/>
  <c r="AH30" i="16"/>
  <c r="AW30" i="1" s="1"/>
  <c r="AG29" i="16"/>
  <c r="AV29" i="1" s="1"/>
  <c r="BB49" i="14"/>
  <c r="BE49" i="14" s="1"/>
  <c r="Z49" i="14"/>
  <c r="AA49" i="14"/>
  <c r="BD49" i="14"/>
  <c r="BF49" i="14" s="1"/>
  <c r="BD50" i="14" l="1"/>
  <c r="BF50" i="14" s="1"/>
  <c r="AA50" i="14"/>
  <c r="Z50" i="14"/>
  <c r="BB50" i="14"/>
  <c r="BE50" i="14" s="1"/>
  <c r="BB51" i="14" l="1"/>
  <c r="BE51" i="14" s="1"/>
  <c r="Z51" i="14"/>
  <c r="BD51" i="14"/>
  <c r="BF51" i="14" s="1"/>
  <c r="AA51" i="14"/>
  <c r="BD52" i="14" l="1"/>
  <c r="BF52" i="14" s="1"/>
  <c r="AA52" i="14"/>
  <c r="BB52" i="14"/>
  <c r="BE52" i="14" s="1"/>
  <c r="Z52" i="14"/>
  <c r="BB53" i="14" l="1"/>
  <c r="BE53" i="14" s="1"/>
  <c r="Z53" i="14"/>
  <c r="AA53" i="14"/>
  <c r="BD53" i="14"/>
  <c r="BF53" i="14" s="1"/>
  <c r="AA54" i="14" l="1"/>
  <c r="BD54" i="14"/>
  <c r="BF54" i="14" s="1"/>
  <c r="Z54" i="14"/>
  <c r="BB54" i="14"/>
  <c r="BE54" i="14" s="1"/>
  <c r="Z55" i="14" l="1"/>
  <c r="BB55" i="14"/>
  <c r="BE55" i="14" s="1"/>
  <c r="BD55" i="14"/>
  <c r="BF55" i="14" s="1"/>
  <c r="AA55" i="14"/>
  <c r="AA56" i="14" l="1"/>
  <c r="BD56" i="14"/>
  <c r="BF56" i="14" s="1"/>
  <c r="Z56" i="14"/>
  <c r="BB56" i="14"/>
  <c r="BE56" i="14" s="1"/>
  <c r="Z57" i="14" l="1"/>
  <c r="BB57" i="14"/>
  <c r="BE57" i="14" s="1"/>
  <c r="AA57" i="14"/>
  <c r="BD57" i="14"/>
  <c r="BF57" i="14" s="1"/>
  <c r="BD58" i="14" l="1"/>
  <c r="BF58" i="14" s="1"/>
  <c r="AA58" i="14"/>
  <c r="Z58" i="14"/>
  <c r="BB58" i="14"/>
  <c r="BE58" i="14" s="1"/>
  <c r="Z59" i="14" l="1"/>
  <c r="BB59" i="14"/>
  <c r="BE59" i="14" s="1"/>
  <c r="BD59" i="14"/>
  <c r="BF59" i="14" s="1"/>
  <c r="AA59" i="14"/>
  <c r="AA60" i="14" l="1"/>
  <c r="BD60" i="14"/>
  <c r="BF60" i="14" s="1"/>
  <c r="Z60" i="14"/>
  <c r="BB60" i="14"/>
  <c r="BE60" i="14" s="1"/>
  <c r="Z61" i="14" l="1"/>
  <c r="BB61" i="14"/>
  <c r="BE61" i="14" s="1"/>
  <c r="AA61" i="14"/>
  <c r="BD61" i="14"/>
  <c r="BF61" i="14" s="1"/>
  <c r="AA62" i="14" l="1"/>
  <c r="BD62" i="14"/>
  <c r="BF62" i="14" s="1"/>
  <c r="BB62" i="14"/>
  <c r="BE62" i="14" s="1"/>
  <c r="Z62" i="14"/>
  <c r="BB63" i="14" l="1"/>
  <c r="BE63" i="14" s="1"/>
  <c r="Z63" i="14"/>
  <c r="AA63" i="14"/>
  <c r="BD63" i="14"/>
  <c r="BF63" i="14" s="1"/>
  <c r="AA64" i="14" l="1"/>
  <c r="BD64" i="14"/>
  <c r="BF64" i="14" s="1"/>
  <c r="BB64" i="14"/>
  <c r="BE64" i="14" s="1"/>
  <c r="Z64" i="14"/>
  <c r="BB65" i="14" l="1"/>
  <c r="BE65" i="14" s="1"/>
  <c r="Z65" i="14"/>
  <c r="BD65" i="14"/>
  <c r="BF65" i="14" s="1"/>
  <c r="AA65" i="14"/>
  <c r="AA66" i="14" l="1"/>
  <c r="BD66" i="14"/>
  <c r="BF66" i="14" s="1"/>
  <c r="Z66" i="14"/>
  <c r="BB66" i="14"/>
  <c r="BE66" i="14" s="1"/>
  <c r="Z67" i="14" l="1"/>
  <c r="BB67" i="14"/>
  <c r="BE67" i="14" s="1"/>
  <c r="BD67" i="14"/>
  <c r="BF67" i="14" s="1"/>
  <c r="AA67" i="14"/>
  <c r="BD68" i="14" l="1"/>
  <c r="BF68" i="14" s="1"/>
  <c r="AA68" i="14"/>
  <c r="Z68" i="14"/>
  <c r="BB68" i="14"/>
  <c r="BE68" i="14" s="1"/>
  <c r="BB69" i="14" l="1"/>
  <c r="BE69" i="14" s="1"/>
  <c r="Z69" i="14"/>
  <c r="BD69" i="14"/>
  <c r="BF69" i="14" s="1"/>
  <c r="AA69" i="14"/>
  <c r="AA70" i="14" l="1"/>
  <c r="BD70" i="14"/>
  <c r="BF70" i="14" s="1"/>
  <c r="Z70" i="14"/>
  <c r="BB70" i="14"/>
  <c r="BE70" i="14" s="1"/>
  <c r="BB71" i="14" l="1"/>
  <c r="BE71" i="14" s="1"/>
  <c r="Z71" i="14"/>
  <c r="AA71" i="14"/>
  <c r="BD71" i="14"/>
  <c r="BF71" i="14" s="1"/>
  <c r="AA72" i="14" l="1"/>
  <c r="BD72" i="14"/>
  <c r="BF72" i="14" s="1"/>
  <c r="Z72" i="14"/>
  <c r="BB72" i="14"/>
  <c r="BE72" i="14" s="1"/>
  <c r="BB73" i="14" l="1"/>
  <c r="BE73" i="14" s="1"/>
  <c r="Z73" i="14"/>
  <c r="BD73" i="14"/>
  <c r="BF73" i="14" s="1"/>
  <c r="AA73" i="14"/>
  <c r="AA74" i="14" l="1"/>
  <c r="BD74" i="14"/>
  <c r="BF74" i="14" s="1"/>
  <c r="Z74" i="14"/>
  <c r="BB74" i="14"/>
  <c r="BE74" i="14" s="1"/>
  <c r="BB75" i="14" l="1"/>
  <c r="BE75" i="14" s="1"/>
  <c r="Z75" i="14"/>
  <c r="BD75" i="14"/>
  <c r="BF75" i="14" s="1"/>
  <c r="AA75" i="14"/>
  <c r="AA76" i="14" l="1"/>
  <c r="BD76" i="14"/>
  <c r="BF76" i="14" s="1"/>
  <c r="BB76" i="14"/>
  <c r="BE76" i="14" s="1"/>
  <c r="Z76" i="14"/>
  <c r="BB77" i="14" l="1"/>
  <c r="BE77" i="14" s="1"/>
  <c r="Z77" i="14"/>
  <c r="AA77" i="14"/>
  <c r="BD77" i="14"/>
  <c r="BF77" i="14" s="1"/>
  <c r="AA78" i="14" l="1"/>
  <c r="BD78" i="14"/>
  <c r="BF78" i="14" s="1"/>
  <c r="BB78" i="14"/>
  <c r="BE78" i="14" s="1"/>
  <c r="Z78" i="14"/>
  <c r="BB79" i="14" l="1"/>
  <c r="BE79" i="14" s="1"/>
  <c r="Z79" i="14"/>
  <c r="AA79" i="14"/>
  <c r="BD79" i="14"/>
  <c r="BF79" i="14" s="1"/>
  <c r="AA80" i="14" l="1"/>
  <c r="BD80" i="14"/>
  <c r="BF80" i="14" s="1"/>
  <c r="Z80" i="14"/>
  <c r="BB80" i="14"/>
  <c r="BE80" i="14" s="1"/>
  <c r="BB81" i="14" l="1"/>
  <c r="BE81" i="14" s="1"/>
  <c r="Z81" i="14"/>
  <c r="AA81" i="14"/>
  <c r="BD81" i="14"/>
  <c r="BF81" i="14" s="1"/>
  <c r="BD82" i="14" l="1"/>
  <c r="BF82" i="14" s="1"/>
  <c r="AA82" i="14"/>
  <c r="BB82" i="14"/>
  <c r="BE82" i="14" s="1"/>
  <c r="Z82" i="14"/>
  <c r="BB83" i="14" l="1"/>
  <c r="BE83" i="14" s="1"/>
  <c r="Z83" i="14"/>
  <c r="AA83" i="14"/>
  <c r="BD83" i="14"/>
  <c r="BF83" i="14" s="1"/>
  <c r="BD84" i="14" l="1"/>
  <c r="BF84" i="14" s="1"/>
  <c r="AA84" i="14"/>
  <c r="BB84" i="14"/>
  <c r="BE84" i="14" s="1"/>
  <c r="Z84" i="14"/>
  <c r="Z85" i="14" l="1"/>
  <c r="BB85" i="14"/>
  <c r="BE85" i="14" s="1"/>
  <c r="AA85" i="14"/>
  <c r="BD85" i="14"/>
  <c r="BF85" i="14" s="1"/>
  <c r="AA86" i="14" l="1"/>
  <c r="BD86" i="14"/>
  <c r="BF86" i="14" s="1"/>
  <c r="BB86" i="14"/>
  <c r="BE86" i="14" s="1"/>
  <c r="Z86" i="14"/>
  <c r="BB87" i="14" l="1"/>
  <c r="BE87" i="14" s="1"/>
  <c r="Z87" i="14"/>
  <c r="BD87" i="14"/>
  <c r="BF87" i="14" s="1"/>
  <c r="AA87" i="14"/>
  <c r="AA88" i="14" l="1"/>
  <c r="BD88" i="14"/>
  <c r="BF88" i="14" s="1"/>
  <c r="Z88" i="14"/>
  <c r="BB88" i="14"/>
  <c r="BE88" i="14" s="1"/>
  <c r="Z89" i="14" l="1"/>
  <c r="BB89" i="14"/>
  <c r="BE89" i="14" s="1"/>
  <c r="BD89" i="14"/>
  <c r="BF89" i="14" s="1"/>
  <c r="AA89" i="14"/>
  <c r="AA90" i="14" l="1"/>
  <c r="BD90" i="14"/>
  <c r="BF90" i="14" s="1"/>
  <c r="Z90" i="14"/>
  <c r="BB90" i="14"/>
  <c r="BE90" i="14" s="1"/>
  <c r="BB91" i="14" l="1"/>
  <c r="BE91" i="14" s="1"/>
  <c r="Z91" i="14"/>
  <c r="BD91" i="14"/>
  <c r="BF91" i="14" s="1"/>
  <c r="AA91" i="14"/>
  <c r="AA92" i="14" l="1"/>
  <c r="BD92" i="14"/>
  <c r="BF92" i="14" s="1"/>
  <c r="Z92" i="14"/>
  <c r="BB92" i="14"/>
  <c r="BE92" i="14" s="1"/>
  <c r="BB93" i="14" l="1"/>
  <c r="BE93" i="14" s="1"/>
  <c r="Z93" i="14"/>
  <c r="AA93" i="14"/>
  <c r="BD93" i="14"/>
  <c r="BF93" i="14" s="1"/>
  <c r="AA94" i="14" l="1"/>
  <c r="BD94" i="14"/>
  <c r="BF94" i="14" s="1"/>
  <c r="Z94" i="14"/>
  <c r="BB94" i="14"/>
  <c r="BE94" i="14" s="1"/>
  <c r="Z95" i="14" l="1"/>
  <c r="BB95" i="14"/>
  <c r="BE95" i="14" s="1"/>
  <c r="BD95" i="14"/>
  <c r="BF95" i="14" s="1"/>
  <c r="AA95" i="14"/>
  <c r="BD96" i="14" l="1"/>
  <c r="BF96" i="14" s="1"/>
  <c r="AA96" i="14"/>
  <c r="Z96" i="14"/>
  <c r="BB96" i="14"/>
  <c r="BE96" i="14" s="1"/>
  <c r="BB97" i="14" l="1"/>
  <c r="BE97" i="14" s="1"/>
  <c r="Z97" i="14"/>
  <c r="BD97" i="14"/>
  <c r="BF97" i="14" s="1"/>
  <c r="AA97" i="14"/>
  <c r="AA98" i="14" l="1"/>
  <c r="BD98" i="14"/>
  <c r="BF98" i="14" s="1"/>
  <c r="BB98" i="14"/>
  <c r="BE98" i="14" s="1"/>
  <c r="Z98" i="14"/>
  <c r="Z99" i="14" l="1"/>
  <c r="BB99" i="14"/>
  <c r="BE99" i="14" s="1"/>
  <c r="BD99" i="14"/>
  <c r="BF99" i="14" s="1"/>
  <c r="AA99" i="14"/>
  <c r="BD100" i="14" l="1"/>
  <c r="BF100" i="14" s="1"/>
  <c r="AA100" i="14"/>
  <c r="BB100" i="14"/>
  <c r="BE100" i="14" s="1"/>
  <c r="Z100" i="14"/>
  <c r="BB101" i="14" l="1"/>
  <c r="BE101" i="14" s="1"/>
  <c r="Z101" i="14"/>
  <c r="AA101" i="14"/>
  <c r="BD101" i="14"/>
  <c r="BF101" i="14" s="1"/>
  <c r="AA102" i="14" l="1"/>
  <c r="BD102" i="14"/>
  <c r="BF102" i="14" s="1"/>
  <c r="Z102" i="14"/>
  <c r="BB102" i="14"/>
  <c r="BE102" i="14" s="1"/>
  <c r="Z103" i="14" l="1"/>
  <c r="BB103" i="14"/>
  <c r="BE103" i="14" s="1"/>
  <c r="BD103" i="14"/>
  <c r="BF103" i="14" s="1"/>
  <c r="AA103" i="14"/>
  <c r="AA104" i="14" l="1"/>
  <c r="BD104" i="14"/>
  <c r="BF104" i="14" s="1"/>
  <c r="Z104" i="14"/>
  <c r="BB104" i="14"/>
  <c r="BE104" i="14" s="1"/>
  <c r="BB105" i="14" l="1"/>
  <c r="BE105" i="14" s="1"/>
  <c r="Z105" i="14"/>
  <c r="AA105" i="14"/>
  <c r="BD105" i="14"/>
  <c r="BF105" i="14" s="1"/>
  <c r="BB106" i="14" l="1"/>
  <c r="BE106" i="14" s="1"/>
  <c r="Z106" i="14"/>
  <c r="AA106" i="14"/>
  <c r="BD106" i="14"/>
  <c r="BF106" i="14" s="1"/>
  <c r="Z107" i="14" l="1"/>
  <c r="BB107" i="14"/>
  <c r="BE107" i="14" s="1"/>
  <c r="BD107" i="14"/>
  <c r="BF107" i="14" s="1"/>
  <c r="AA107" i="14"/>
  <c r="AA108" i="14" l="1"/>
  <c r="BD108" i="14"/>
  <c r="BF108" i="14" s="1"/>
  <c r="Z108" i="14"/>
  <c r="BB108" i="14"/>
  <c r="BE108" i="14" s="1"/>
  <c r="Z109" i="14" l="1"/>
  <c r="BB109" i="14"/>
  <c r="BE109" i="14" s="1"/>
  <c r="AA109" i="14"/>
  <c r="BD109" i="14"/>
  <c r="BF109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<sst xmlns="http://schemas.openxmlformats.org/spreadsheetml/2006/main" count="1647" uniqueCount="495">
  <si>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</si>
  <si>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</si>
  <si>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</si>
  <si>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</si>
  <si>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</si>
  <si>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</si>
  <si>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</si>
  <si>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</si>
  <si>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</si>
  <si>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</si>
  <si>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</si>
  <si>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</si>
  <si>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</si>
  <si>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</si>
  <si>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</si>
  <si>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</si>
  <si>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</si>
  <si>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</si>
  <si>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</si>
  <si>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</si>
  <si>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</si>
  <si>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</si>
  <si>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</si>
  <si>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</si>
  <si>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</si>
  <si>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</si>
  <si>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</si>
  <si>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</si>
  <si>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</si>
  <si>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</si>
  <si>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</si>
  <si>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</si>
  <si>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</si>
  <si>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</si>
  <si>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</si>
  <si>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</si>
  <si>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</si>
  <si>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</si>
  <si>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</si>
  <si>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</si>
  <si>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</si>
  <si>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</si>
  <si>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</si>
  <si>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</si>
  <si>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</si>
  <si>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</si>
  <si>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</si>
  <si>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</si>
  <si>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</si>
  <si>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</si>
  <si>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</si>
  <si>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</si>
  <si>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</si>
  <si>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</si>
  <si>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</si>
  <si>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</si>
  <si>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</si>
  <si>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</si>
  <si>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</si>
  <si>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</si>
  <si>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</si>
  <si>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</si>
  <si>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</si>
  <si>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</si>
  <si>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</si>
  <si>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</si>
  <si>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</si>
  <si>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</si>
  <si>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</si>
  <si>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</si>
  <si>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</si>
  <si>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</si>
  <si>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</si>
  <si>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</si>
  <si>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</si>
  <si>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</si>
  <si>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</si>
  <si>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</si>
  <si>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</si>
  <si>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</si>
  <si>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</si>
  <si>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</si>
  <si>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</si>
  <si>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</si>
  <si>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</si>
  <si>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</si>
  <si>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</si>
  <si>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</si>
  <si>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</si>
  <si>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</si>
  <si>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</si>
  <si>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</si>
  <si>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</si>
  <si>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</si>
  <si>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</si>
  <si>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</si>
  <si>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</si>
  <si>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</si>
  <si>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</si>
  <si>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</si>
  <si>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</si>
  <si>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</si>
  <si>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</si>
  <si>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</si>
  <si>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</si>
  <si>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</si>
  <si>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</si>
  <si>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</si>
  <si>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</si>
  <si>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</si>
  <si>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</si>
  <si>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</si>
  <si>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</si>
  <si>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</si>
  <si>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</si>
  <si>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</si>
  <si>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</si>
  <si>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</si>
  <si>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</si>
  <si>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</si>
  <si>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STEP 1</t>
  </si>
  <si>
    <t>+1 OR -1</t>
  </si>
  <si>
    <t>+3 OR-3</t>
  </si>
  <si>
    <t>STEP 2</t>
  </si>
  <si>
    <t>STEP 3</t>
  </si>
  <si>
    <t>+6 OR  -6</t>
  </si>
  <si>
    <t>ZERO BET</t>
  </si>
  <si>
    <t>BLANK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</si>
  <si>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</si>
  <si>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</si>
  <si>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</si>
  <si>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</si>
  <si>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</si>
  <si>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</si>
  <si>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</si>
  <si>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</si>
  <si>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</si>
  <si>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</si>
  <si>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</si>
  <si>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</si>
  <si>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</si>
  <si>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</si>
  <si>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</si>
  <si>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</si>
  <si>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</si>
  <si>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</si>
  <si>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</si>
  <si>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</si>
  <si>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</si>
  <si>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</si>
  <si>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</si>
  <si>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</si>
  <si>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</si>
  <si>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</si>
  <si>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</si>
  <si>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</si>
  <si>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</si>
  <si>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</si>
  <si>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</si>
  <si>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</si>
  <si>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</si>
  <si>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</si>
  <si>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</si>
  <si>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</si>
  <si>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</si>
  <si>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</si>
  <si>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</si>
  <si>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</si>
  <si>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</si>
  <si>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</si>
  <si>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</si>
  <si>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</si>
  <si>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</si>
  <si>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</si>
  <si>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</si>
  <si>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</si>
  <si>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</si>
  <si>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</si>
  <si>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</si>
  <si>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</si>
  <si>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</si>
  <si>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</si>
  <si>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</si>
  <si>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</si>
  <si>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</si>
  <si>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</si>
  <si>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</si>
  <si>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</si>
  <si>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</si>
  <si>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</si>
  <si>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</si>
  <si>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</si>
  <si>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</si>
  <si>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</si>
  <si>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</si>
  <si>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</si>
  <si>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</si>
  <si>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</si>
  <si>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</si>
  <si>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</si>
  <si>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</si>
  <si>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</si>
  <si>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</si>
  <si>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</si>
  <si>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</si>
  <si>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</si>
  <si>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</si>
  <si>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</si>
  <si>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</si>
  <si>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</si>
  <si>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</si>
  <si>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</si>
  <si>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</si>
  <si>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</si>
  <si>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</si>
  <si>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</si>
  <si>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</si>
  <si>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</si>
  <si>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</si>
  <si>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</si>
  <si>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</si>
  <si>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</si>
  <si>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</si>
  <si>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</si>
  <si>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</si>
  <si>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</si>
  <si>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</si>
  <si>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</si>
  <si>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</si>
  <si>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</si>
  <si>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</si>
  <si>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</si>
  <si>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</si>
  <si>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</si>
  <si>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</si>
  <si>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</si>
  <si>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</si>
  <si>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</si>
  <si>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</si>
  <si>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</si>
  <si>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</si>
  <si>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</si>
  <si>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</si>
  <si>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</si>
  <si>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</si>
  <si>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</si>
  <si>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</si>
  <si>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</si>
  <si>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</si>
  <si>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</si>
  <si>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</si>
  <si>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</si>
  <si>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</si>
  <si>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</si>
  <si>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</si>
  <si>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</si>
  <si>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</si>
  <si>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</si>
  <si>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</si>
  <si>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</si>
  <si>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</si>
  <si>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</si>
  <si>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</si>
  <si>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</si>
  <si>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</si>
  <si>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</si>
  <si>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</si>
  <si>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</si>
  <si>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</si>
  <si>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</si>
  <si>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</si>
  <si>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</si>
  <si>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</si>
  <si>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</si>
  <si>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</si>
  <si>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</si>
  <si>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</si>
  <si>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</si>
  <si>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</si>
  <si>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P2</t>
  </si>
  <si>
    <t>Y</t>
  </si>
  <si>
    <t>P7</t>
  </si>
  <si>
    <t>N</t>
  </si>
  <si>
    <t>P1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</si>
  <si>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</si>
  <si>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</si>
  <si>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</si>
  <si>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</si>
  <si>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</si>
  <si>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</si>
  <si>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</si>
  <si>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</si>
  <si>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</si>
  <si>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</si>
  <si>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</si>
  <si>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</si>
  <si>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</si>
  <si>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</si>
  <si>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</si>
  <si>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</si>
  <si>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</si>
  <si>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</si>
  <si>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</si>
  <si>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</si>
  <si>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</si>
  <si>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</si>
  <si>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</si>
  <si>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MAIN</t>
  </si>
  <si>
    <t>T-B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</si>
  <si>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</si>
  <si>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</si>
  <si>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</si>
  <si>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</si>
  <si>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</si>
  <si>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</si>
  <si>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</si>
  <si>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</si>
  <si>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</si>
  <si>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</si>
  <si>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</si>
  <si>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</si>
  <si>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</si>
  <si>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</si>
  <si>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</si>
  <si>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</si>
  <si>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</si>
  <si>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</si>
  <si>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</si>
  <si>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</si>
  <si>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</si>
  <si>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</si>
  <si>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</si>
  <si>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</si>
  <si>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</si>
  <si>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</si>
  <si>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</si>
  <si>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</si>
  <si>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</si>
  <si>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</si>
  <si>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</si>
  <si>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</si>
  <si>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</si>
  <si>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</si>
  <si>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</si>
  <si>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</si>
  <si>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</si>
  <si>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</si>
  <si>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</si>
  <si>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</si>
  <si>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</si>
  <si>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</si>
  <si>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</si>
  <si>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</si>
  <si>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</si>
  <si>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</si>
  <si>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</si>
  <si>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</si>
  <si>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</si>
  <si>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</si>
  <si>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</si>
  <si>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</si>
  <si>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</si>
  <si>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</si>
  <si>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</si>
  <si>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</si>
  <si>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</si>
  <si>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</si>
  <si>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</si>
  <si>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</si>
  <si>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</si>
  <si>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</si>
  <si>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</si>
  <si>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</si>
  <si>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</si>
  <si>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</si>
  <si>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</si>
  <si>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</si>
  <si>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</si>
  <si>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</si>
  <si>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</si>
  <si>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</si>
  <si>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</si>
  <si>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</si>
  <si>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</si>
  <si>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</si>
  <si>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</si>
  <si>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</si>
  <si>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</si>
  <si>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</si>
  <si>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</si>
  <si>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</si>
  <si>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</si>
  <si>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</si>
  <si>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</si>
  <si>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</si>
  <si>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</si>
  <si>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</si>
  <si>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</si>
  <si>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</si>
  <si>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</si>
  <si>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</si>
  <si>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</si>
  <si>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</si>
  <si>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</si>
  <si>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</si>
  <si>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</si>
  <si>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</si>
  <si>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</si>
  <si>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</si>
  <si>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</si>
  <si>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</si>
  <si>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</si>
  <si>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</si>
  <si>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</si>
  <si>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</si>
  <si>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</si>
  <si>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</si>
  <si>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</si>
  <si>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</si>
  <si>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</si>
  <si>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</si>
  <si>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</si>
  <si>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</si>
  <si>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</si>
  <si>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</si>
  <si>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</si>
  <si>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</si>
  <si>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</si>
  <si>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</si>
  <si>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Combo 2 : S10 / S9</t>
  </si>
  <si>
    <t>Combo 1 : S1/S5</t>
  </si>
  <si>
    <t>YYNYYN</t>
  </si>
  <si>
    <t>WWLWWL</t>
  </si>
  <si>
    <t>YYNNYN</t>
  </si>
  <si>
    <t>Combo 3 : S1/S9</t>
  </si>
  <si>
    <t>Combo 4 : S6/S7</t>
  </si>
  <si>
    <t>Combo 5 : S2/S3</t>
  </si>
  <si>
    <t>Combo 6: S2/S9</t>
  </si>
  <si>
    <t>Combo 7: S2/S10</t>
  </si>
  <si>
    <t>Combo 8: S3/S10</t>
  </si>
  <si>
    <t>Combo 9: S3/S4</t>
  </si>
  <si>
    <t>Combo 10: S1/S8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</si>
  <si>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</si>
  <si>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</si>
  <si>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</si>
  <si>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</si>
  <si>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</si>
  <si>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</si>
  <si>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</si>
  <si>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</si>
  <si>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Rules of 5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</si>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</sst>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4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3" borderId="0" xfId="0" applyFill="1"/>
    <xf numFmtId="0" fontId="0" fillId="10" borderId="0" xfId="0" applyFill="1" applyAlignment="1">
      <alignment horizontal="center" vertical="center" wrapText="1"/>
    </xf>
    <xf numFmtId="0" fontId="0" fillId="15" borderId="0" xfId="0" applyFill="1"/>
    <xf numFmtId="0" fontId="0" fillId="16" borderId="0" xfId="0" applyFill="1"/>
    <xf numFmtId="0" fontId="0" fillId="0" borderId="0" xfId="0" quotePrefix="1"/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0" xfId="0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8" borderId="0" xfId="0" applyFill="1" applyAlignment="1">
      <alignment horizontal="center" vertical="center" wrapText="1"/>
    </xf>
    <xf numFmtId="0" fontId="0" fillId="16" borderId="9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8" xfId="0" applyFont="1" applyFill="1" applyBorder="1" applyAlignment="1">
      <alignment horizontal="center" vertical="center"/>
    </xf>
    <xf numFmtId="0" fontId="7" fillId="18" borderId="19" xfId="0" applyFont="1" applyFill="1" applyBorder="1" applyAlignment="1">
      <alignment horizontal="center" vertical="center" wrapText="1"/>
    </xf>
    <xf numFmtId="0" fontId="7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8" fillId="16" borderId="4" xfId="0" applyFont="1" applyFill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7" fillId="16" borderId="5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20" borderId="9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4" fillId="21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8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8" borderId="8" xfId="0" quotePrefix="1" applyFill="1" applyBorder="1" applyAlignment="1">
      <alignment horizontal="center" vertical="center"/>
    </xf>
    <xf numFmtId="0" fontId="0" fillId="16" borderId="9" xfId="0" quotePrefix="1" applyFill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0" fillId="16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8" borderId="4" xfId="0" quotePrefix="1" applyFill="1" applyBorder="1" applyAlignment="1">
      <alignment horizontal="center" vertical="center"/>
    </xf>
    <xf numFmtId="0" fontId="9" fillId="18" borderId="35" xfId="0" applyFont="1" applyFill="1" applyBorder="1" applyAlignment="1">
      <alignment horizontal="center" vertical="center"/>
    </xf>
    <xf numFmtId="0" fontId="9" fillId="18" borderId="36" xfId="0" applyFont="1" applyFill="1" applyBorder="1" applyAlignment="1">
      <alignment horizontal="center" vertical="center"/>
    </xf>
    <xf numFmtId="0" fontId="9" fillId="18" borderId="37" xfId="0" applyFont="1" applyFill="1" applyBorder="1" applyAlignment="1">
      <alignment horizontal="center" vertical="center"/>
    </xf>
    <xf numFmtId="0" fontId="9" fillId="18" borderId="34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9" fillId="18" borderId="43" xfId="0" applyFont="1" applyFill="1" applyBorder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6" fillId="18" borderId="0" xfId="0" applyFont="1" applyFill="1" applyAlignment="1">
      <alignment horizontal="center" vertical="center"/>
    </xf>
    <xf numFmtId="0" fontId="7" fillId="18" borderId="0" xfId="0" applyFont="1" applyFill="1" applyAlignment="1">
      <alignment horizontal="center" vertical="center" wrapText="1"/>
    </xf>
    <xf numFmtId="0" fontId="7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8" fillId="16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0" fillId="20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8" borderId="19" xfId="0" quotePrefix="1" applyFill="1" applyBorder="1" applyAlignment="1">
      <alignment horizontal="center" vertical="center"/>
    </xf>
    <xf numFmtId="0" fontId="4" fillId="18" borderId="0" xfId="0" applyFont="1" applyFill="1" applyAlignment="1">
      <alignment vertical="center"/>
    </xf>
    <xf numFmtId="0" fontId="0" fillId="23" borderId="0" xfId="0" applyFill="1" applyAlignment="1">
      <alignment horizontal="center" vertical="center"/>
    </xf>
    <xf numFmtId="0" fontId="0" fillId="16" borderId="17" xfId="0" applyFill="1" applyBorder="1" applyAlignment="1">
      <alignment horizontal="center" vertical="center"/>
    </xf>
    <xf numFmtId="0" fontId="0" fillId="16" borderId="18" xfId="0" applyFill="1" applyBorder="1" applyAlignment="1">
      <alignment horizontal="center" vertical="center"/>
    </xf>
    <xf numFmtId="0" fontId="0" fillId="16" borderId="19" xfId="0" applyFill="1" applyBorder="1" applyAlignment="1">
      <alignment horizontal="center" vertical="center"/>
    </xf>
    <xf numFmtId="0" fontId="1" fillId="19" borderId="9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19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30" borderId="0" xfId="0" applyFill="1"/>
    <xf numFmtId="0" fontId="1" fillId="17" borderId="1" xfId="0" applyFon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7" borderId="0" xfId="0" applyFont="1" applyFill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7" fillId="18" borderId="20" xfId="0" applyFont="1" applyFill="1" applyBorder="1" applyAlignment="1">
      <alignment horizontal="center" vertical="center"/>
    </xf>
    <xf numFmtId="0" fontId="8" fillId="18" borderId="5" xfId="0" applyFont="1" applyFill="1" applyBorder="1" applyAlignment="1">
      <alignment horizontal="center" vertical="center"/>
    </xf>
    <xf numFmtId="0" fontId="8" fillId="18" borderId="7" xfId="0" applyFont="1" applyFill="1" applyBorder="1" applyAlignment="1">
      <alignment horizontal="center" vertical="center"/>
    </xf>
    <xf numFmtId="0" fontId="7" fillId="18" borderId="13" xfId="0" applyFont="1" applyFill="1" applyBorder="1" applyAlignment="1">
      <alignment horizontal="center" vertical="center" wrapText="1"/>
    </xf>
    <xf numFmtId="0" fontId="7" fillId="18" borderId="54" xfId="0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/>
    </xf>
    <xf numFmtId="0" fontId="7" fillId="16" borderId="9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8" borderId="3" xfId="0" applyFont="1" applyFill="1" applyBorder="1" applyAlignment="1">
      <alignment horizontal="center" vertical="center"/>
    </xf>
    <xf numFmtId="0" fontId="8" fillId="18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0" fontId="6" fillId="14" borderId="3" xfId="0" applyFont="1" applyFill="1" applyBorder="1" applyAlignment="1">
      <alignment horizontal="center" vertical="center"/>
    </xf>
    <xf numFmtId="0" fontId="6" fillId="14" borderId="9" xfId="0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9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/>
    </xf>
    <xf numFmtId="0" fontId="6" fillId="28" borderId="9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/>
    </xf>
    <xf numFmtId="0" fontId="6" fillId="29" borderId="9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9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50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0" fillId="17" borderId="49" xfId="0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25" xfId="0" applyFill="1" applyBorder="1" applyAlignment="1">
      <alignment horizontal="center" vertical="center"/>
    </xf>
    <xf numFmtId="0" fontId="0" fillId="17" borderId="26" xfId="0" applyFill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0" fontId="6" fillId="23" borderId="42" xfId="0" applyFont="1" applyFill="1" applyBorder="1" applyAlignment="1">
      <alignment horizontal="center" vertical="center"/>
    </xf>
    <xf numFmtId="0" fontId="6" fillId="23" borderId="0" xfId="0" applyFont="1" applyFill="1" applyAlignment="1">
      <alignment horizontal="center" vertical="center"/>
    </xf>
    <xf numFmtId="0" fontId="6" fillId="23" borderId="41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4" fillId="17" borderId="16" xfId="0" applyFont="1" applyFill="1" applyBorder="1" applyAlignment="1">
      <alignment horizontal="center" vertical="center"/>
    </xf>
    <xf numFmtId="0" fontId="7" fillId="2" borderId="44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8" borderId="4" xfId="0" applyFont="1" applyFill="1" applyBorder="1" applyAlignment="1">
      <alignment horizontal="center" vertical="center"/>
    </xf>
    <xf numFmtId="0" fontId="6" fillId="29" borderId="4" xfId="0" applyFont="1" applyFill="1" applyBorder="1" applyAlignment="1">
      <alignment horizontal="center" vertical="center"/>
    </xf>
    <xf numFmtId="0" fontId="0" fillId="18" borderId="0" xfId="0" applyFill="1" applyAlignment="1">
      <alignment horizontal="center" vertical="center" wrapText="1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7" fillId="14" borderId="42" xfId="0" applyFont="1" applyFill="1" applyBorder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14" borderId="26" xfId="0" applyFont="1" applyFill="1" applyBorder="1" applyAlignment="1">
      <alignment horizontal="center" vertical="center"/>
    </xf>
    <xf numFmtId="0" fontId="7" fillId="14" borderId="41" xfId="0" applyFont="1" applyFill="1" applyBorder="1" applyAlignment="1">
      <alignment horizontal="center" vertical="center"/>
    </xf>
    <xf numFmtId="0" fontId="0" fillId="22" borderId="27" xfId="0" applyFill="1" applyBorder="1" applyAlignment="1">
      <alignment horizontal="center" vertical="center"/>
    </xf>
    <xf numFmtId="0" fontId="0" fillId="22" borderId="28" xfId="0" applyFill="1" applyBorder="1" applyAlignment="1">
      <alignment horizontal="center" vertical="center"/>
    </xf>
    <xf numFmtId="0" fontId="0" fillId="22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8" borderId="38" xfId="0" applyFont="1" applyFill="1" applyBorder="1" applyAlignment="1">
      <alignment horizontal="center" vertical="center" wrapText="1"/>
    </xf>
    <xf numFmtId="0" fontId="4" fillId="21" borderId="46" xfId="0" applyFont="1" applyFill="1" applyBorder="1" applyAlignment="1">
      <alignment horizontal="center" vertical="center"/>
    </xf>
    <xf numFmtId="0" fontId="4" fillId="21" borderId="47" xfId="0" applyFont="1" applyFill="1" applyBorder="1" applyAlignment="1">
      <alignment horizontal="center" vertical="center"/>
    </xf>
    <xf numFmtId="0" fontId="4" fillId="21" borderId="48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8" borderId="42" xfId="0" applyFont="1" applyFill="1" applyBorder="1" applyAlignment="1">
      <alignment horizontal="center" vertical="center"/>
    </xf>
    <xf numFmtId="0" fontId="7" fillId="28" borderId="0" xfId="0" applyFont="1" applyFill="1" applyAlignment="1">
      <alignment horizontal="center" vertical="center"/>
    </xf>
    <xf numFmtId="0" fontId="7" fillId="28" borderId="26" xfId="0" applyFont="1" applyFill="1" applyBorder="1" applyAlignment="1">
      <alignment horizontal="center" vertical="center"/>
    </xf>
    <xf numFmtId="0" fontId="7" fillId="28" borderId="41" xfId="0" applyFont="1" applyFill="1" applyBorder="1" applyAlignment="1">
      <alignment horizontal="center" vertical="center"/>
    </xf>
    <xf numFmtId="0" fontId="7" fillId="29" borderId="42" xfId="0" applyFont="1" applyFill="1" applyBorder="1" applyAlignment="1">
      <alignment horizontal="center" vertical="center"/>
    </xf>
    <xf numFmtId="0" fontId="7" fillId="29" borderId="0" xfId="0" applyFont="1" applyFill="1" applyAlignment="1">
      <alignment horizontal="center" vertical="center"/>
    </xf>
    <xf numFmtId="0" fontId="7" fillId="29" borderId="26" xfId="0" applyFont="1" applyFill="1" applyBorder="1" applyAlignment="1">
      <alignment horizontal="center" vertical="center"/>
    </xf>
    <xf numFmtId="0" fontId="7" fillId="29" borderId="41" xfId="0" applyFont="1" applyFill="1" applyBorder="1" applyAlignment="1">
      <alignment horizontal="center" vertical="center"/>
    </xf>
    <xf numFmtId="0" fontId="4" fillId="17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</cellXfs>
  <cellStyles count="1">
    <cellStyle name="Normal" xfId="0" builtinId="0"/>
  </cellStyles>
  <dxfs count="214"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194" t="s">
        <v>284</v>
      </c>
      <c r="B3" s="195"/>
      <c r="C3" s="195"/>
      <c r="D3" s="195"/>
      <c r="E3" s="196"/>
    </row>
    <row r="4" spans="1:19" ht="16.5" thickBot="1">
      <c r="A4" s="96" t="s">
        <v>73</v>
      </c>
      <c r="B4" s="97" t="s">
        <v>263</v>
      </c>
      <c r="C4" s="97" t="s">
        <v>24</v>
      </c>
      <c r="D4" s="97" t="s">
        <v>76</v>
      </c>
      <c r="E4" s="98"/>
    </row>
    <row r="5" spans="1:19" ht="15.75">
      <c r="A5" s="99"/>
      <c r="B5" s="100"/>
      <c r="C5" s="100"/>
      <c r="D5" s="100"/>
      <c r="E5" s="101"/>
    </row>
    <row r="6" spans="1:19" ht="15.75">
      <c r="A6" s="103"/>
      <c r="B6" s="104"/>
      <c r="C6" s="104"/>
      <c r="D6" s="104"/>
      <c r="E6" s="105"/>
    </row>
    <row r="7" spans="1:19" ht="15.75">
      <c r="A7" s="103"/>
      <c r="B7" s="104"/>
      <c r="C7" s="104"/>
      <c r="D7" s="104"/>
      <c r="E7" s="105"/>
    </row>
    <row r="8" spans="1:19" ht="15.75">
      <c r="A8" s="103"/>
      <c r="B8" s="104"/>
      <c r="C8" s="104"/>
      <c r="D8" s="104"/>
      <c r="E8" s="105"/>
      <c r="G8" t="s">
        <v>289</v>
      </c>
      <c r="H8" t="s">
        <v>290</v>
      </c>
      <c r="I8" t="s">
        <v>291</v>
      </c>
      <c r="J8" t="s">
        <v>292</v>
      </c>
      <c r="K8" t="s">
        <v>293</v>
      </c>
      <c r="L8" t="s">
        <v>294</v>
      </c>
      <c r="M8" t="s">
        <v>309</v>
      </c>
      <c r="O8" t="s">
        <v>295</v>
      </c>
      <c r="P8" t="s">
        <v>296</v>
      </c>
      <c r="Q8" t="s">
        <v>297</v>
      </c>
      <c r="R8" t="s">
        <v>298</v>
      </c>
      <c r="S8" t="s">
        <v>299</v>
      </c>
    </row>
    <row r="9" spans="1:19" ht="16.5" thickBot="1">
      <c r="A9" s="147"/>
      <c r="B9" s="148"/>
      <c r="C9" s="148"/>
      <c r="D9" s="148"/>
      <c r="E9" s="149"/>
      <c r="L9" t="s">
        <v>300</v>
      </c>
    </row>
    <row r="10" spans="1:19" ht="15.75">
      <c r="A10" s="108" t="str">
        <f>'Strategy 1 | PD-TG'!C10</f>
        <v>PD</v>
      </c>
      <c r="B10" s="109" t="s">
        <v>285</v>
      </c>
      <c r="C10" s="109" t="s">
        <v>287</v>
      </c>
      <c r="D10" s="109" t="s">
        <v>288</v>
      </c>
      <c r="E10" s="110"/>
      <c r="F10" t="s">
        <v>286</v>
      </c>
    </row>
    <row r="11" spans="1:19" ht="15.75">
      <c r="A11" s="111" t="str">
        <f>'Strategy 1 | PD-TG'!F11</f>
        <v>L</v>
      </c>
      <c r="B11" s="95" t="str">
        <f>IF(AT11="","",IF('Strategy 1 | PD-TG'!V11&gt;0,"Y",IF('Strategy 1 | PD-TG'!V11=0,"","N")))</f>
        <v/>
      </c>
      <c r="C11" s="95" t="str">
        <f>'Strategy 1 | PD-TG'!Z11</f>
        <v>N</v>
      </c>
      <c r="D11" s="95">
        <f>'Strategy 1 | PD-TG'!R11</f>
        <v>-10</v>
      </c>
      <c r="E11" s="112"/>
    </row>
    <row r="12" spans="1:19" ht="15.75">
      <c r="A12" s="111" t="str">
        <f>'Strategy 1 | PD-TG'!F12</f>
        <v>W</v>
      </c>
      <c r="B12" s="95" t="str">
        <f>IF(AT12="","",IF('Strategy 1 | PD-TG'!V12&gt;0,"Y",IF('Strategy 1 | PD-TG'!V12=0,"","N")))</f>
        <v/>
      </c>
      <c r="C12" s="95" t="str">
        <f>'Strategy 1 | PD-TG'!Z12</f>
        <v>N</v>
      </c>
      <c r="D12" s="95">
        <f>'Strategy 1 | PD-TG'!R12</f>
        <v>0</v>
      </c>
      <c r="E12" s="112"/>
    </row>
    <row r="13" spans="1:19" ht="15.75">
      <c r="A13" s="111" t="str">
        <f>'Strategy 1 | PD-TG'!F13</f>
        <v>L</v>
      </c>
      <c r="B13" s="95" t="str">
        <f>IF(AT13="","",IF('Strategy 1 | PD-TG'!V13&gt;0,"Y",IF('Strategy 1 | PD-TG'!V13=0,"","N")))</f>
        <v/>
      </c>
      <c r="C13" s="95" t="str">
        <f>'Strategy 1 | PD-TG'!Z13</f>
        <v>N</v>
      </c>
      <c r="D13" s="95">
        <f>'Strategy 1 | PD-TG'!R13</f>
        <v>-4</v>
      </c>
      <c r="E13" s="112"/>
    </row>
    <row r="14" spans="1:19" ht="16.5" thickBot="1">
      <c r="A14" s="113" t="str">
        <f>'Strategy 1 | PD-TG'!F14</f>
        <v>W</v>
      </c>
      <c r="B14" s="114" t="str">
        <f>IF(AT14="","",IF('Strategy 1 | PD-TG'!V14&gt;0,"Y",IF('Strategy 1 | PD-TG'!V14=0,"","N")))</f>
        <v/>
      </c>
      <c r="C14" s="114" t="str">
        <f>'Strategy 1 | PD-TG'!Z14</f>
        <v>N</v>
      </c>
      <c r="D14" s="114">
        <f>'Strategy 1 | PD-TG'!R14</f>
        <v>-2</v>
      </c>
      <c r="E14" s="115"/>
      <c r="H14" t="s">
        <v>301</v>
      </c>
      <c r="I14" t="s">
        <v>302</v>
      </c>
      <c r="J14" t="s">
        <v>303</v>
      </c>
      <c r="K14" t="s">
        <v>304</v>
      </c>
      <c r="L14" t="s">
        <v>305</v>
      </c>
      <c r="O14" t="s">
        <v>306</v>
      </c>
    </row>
    <row r="15" spans="1:19" ht="15.75">
      <c r="A15" s="108" t="str">
        <f>'Strategy 1 | PD-TG'!F15</f>
        <v>L</v>
      </c>
      <c r="B15" s="109" t="str">
        <f>IF(AT15="","",IF('Strategy 1 | PD-TG'!V15&gt;0,"Y",IF('Strategy 1 | PD-TG'!V15=0,"","N")))</f>
        <v/>
      </c>
      <c r="C15" s="109" t="str">
        <f>'Strategy 1 | PD-TG'!Z15</f>
        <v>N</v>
      </c>
      <c r="D15" s="109">
        <f>'Strategy 1 | PD-TG'!R15</f>
        <v>-6</v>
      </c>
      <c r="E15" s="110"/>
    </row>
    <row r="16" spans="1:19" ht="15.75">
      <c r="A16" s="111" t="str">
        <f>'Strategy 1 | PD-TG'!F16</f>
        <v>W</v>
      </c>
      <c r="B16" s="95" t="str">
        <f>IF(AT16="","",IF('Strategy 1 | PD-TG'!V16&gt;0,"Y",IF('Strategy 1 | PD-TG'!V16=0,"","N")))</f>
        <v/>
      </c>
      <c r="C16" s="95" t="str">
        <f>'Strategy 1 | PD-TG'!Z16</f>
        <v>N</v>
      </c>
      <c r="D16" s="95">
        <f>'Strategy 1 | PD-TG'!R16</f>
        <v>8</v>
      </c>
      <c r="E16" s="112"/>
    </row>
    <row r="17" spans="1:5" ht="15.75">
      <c r="A17" s="111" t="str">
        <f>'Strategy 1 | PD-TG'!F17</f>
        <v>L</v>
      </c>
      <c r="B17" s="95" t="str">
        <f>IF(AT17="","",IF('Strategy 1 | PD-TG'!V17&gt;0,"Y",IF('Strategy 1 | PD-TG'!V17=0,"","N")))</f>
        <v/>
      </c>
      <c r="C17" s="95" t="str">
        <f>'Strategy 1 | PD-TG'!Z17</f>
        <v>N</v>
      </c>
      <c r="D17" s="95">
        <f>'Strategy 1 | PD-TG'!R17</f>
        <v>-6</v>
      </c>
      <c r="E17" s="112"/>
    </row>
    <row r="18" spans="1:5" ht="15.75">
      <c r="A18" s="111" t="str">
        <f>'Strategy 1 | PD-TG'!F18</f>
        <v>W</v>
      </c>
      <c r="B18" s="95" t="str">
        <f>IF(AT18="","",IF('Strategy 1 | PD-TG'!V18&gt;0,"Y",IF('Strategy 1 | PD-TG'!V18=0,"","N")))</f>
        <v/>
      </c>
      <c r="C18" s="95" t="str">
        <f>'Strategy 1 | PD-TG'!Z18</f>
        <v>N</v>
      </c>
      <c r="D18" s="95">
        <f>'Strategy 1 | PD-TG'!R18</f>
        <v>-4</v>
      </c>
      <c r="E18" s="112"/>
    </row>
    <row r="19" spans="1:5" ht="16.5" thickBot="1">
      <c r="A19" s="113" t="str">
        <f>'Strategy 1 | PD-TG'!F19</f>
        <v>W</v>
      </c>
      <c r="B19" s="114" t="str">
        <f>IF(AT19="","",IF('Strategy 1 | PD-TG'!V19&gt;0,"Y",IF('Strategy 1 | PD-TG'!V19=0,"","N")))</f>
        <v/>
      </c>
      <c r="C19" s="114" t="str">
        <f>'Strategy 1 | PD-TG'!Z19</f>
        <v>Y</v>
      </c>
      <c r="D19" s="114">
        <f>'Strategy 1 | PD-TG'!R19</f>
        <v>-6</v>
      </c>
      <c r="E19" s="115"/>
    </row>
    <row r="20" spans="1:5" ht="15.75">
      <c r="A20" s="108" t="str">
        <f>'Strategy 1 | PD-TG'!F20</f>
        <v>L</v>
      </c>
      <c r="B20" s="109" t="str">
        <f>IF(AT20="","",IF('Strategy 1 | PD-TG'!V20&gt;0,"Y",IF('Strategy 1 | PD-TG'!V20=0,"","N")))</f>
        <v/>
      </c>
      <c r="C20" s="109" t="str">
        <f>'Strategy 1 | PD-TG'!Z20</f>
        <v>N</v>
      </c>
      <c r="D20" s="109">
        <f>'Strategy 1 | PD-TG'!R20</f>
        <v>3</v>
      </c>
      <c r="E20" s="110"/>
    </row>
    <row r="21" spans="1:5" ht="15.75">
      <c r="A21" s="111" t="str">
        <f>'Strategy 1 | PD-TG'!F21</f>
        <v>W</v>
      </c>
      <c r="B21" s="95" t="str">
        <f>IF(AT21="","",IF('Strategy 1 | PD-TG'!V21&gt;0,"Y",IF('Strategy 1 | PD-TG'!V21=0,"","N")))</f>
        <v/>
      </c>
      <c r="C21" s="95" t="str">
        <f>'Strategy 1 | PD-TG'!Z21</f>
        <v>N</v>
      </c>
      <c r="D21" s="95">
        <f>'Strategy 1 | PD-TG'!R21</f>
        <v>-5</v>
      </c>
      <c r="E21" s="112"/>
    </row>
    <row r="22" spans="1:5" ht="15.75">
      <c r="A22" s="111" t="str">
        <f>'Strategy 1 | PD-TG'!F22</f>
        <v>L</v>
      </c>
      <c r="B22" s="95" t="str">
        <f>IF(AT22="","",IF('Strategy 1 | PD-TG'!V22&gt;0,"Y",IF('Strategy 1 | PD-TG'!V22=0,"","N")))</f>
        <v/>
      </c>
      <c r="C22" s="95" t="str">
        <f>'Strategy 1 | PD-TG'!Z22</f>
        <v>N</v>
      </c>
      <c r="D22" s="95">
        <f>'Strategy 1 | PD-TG'!R22</f>
        <v>-9</v>
      </c>
      <c r="E22" s="112"/>
    </row>
    <row r="23" spans="1:5" ht="15.75">
      <c r="A23" s="111" t="str">
        <f>'Strategy 1 | PD-TG'!F23</f>
        <v>W</v>
      </c>
      <c r="B23" s="95" t="str">
        <f>IF(AT23="","",IF('Strategy 1 | PD-TG'!V23&gt;0,"Y",IF('Strategy 1 | PD-TG'!V23=0,"","N")))</f>
        <v/>
      </c>
      <c r="C23" s="95" t="str">
        <f>'Strategy 1 | PD-TG'!Z23</f>
        <v>N</v>
      </c>
      <c r="D23" s="95">
        <f>'Strategy 1 | PD-TG'!R23</f>
        <v>-7</v>
      </c>
      <c r="E23" s="112"/>
    </row>
    <row r="24" spans="1:5" ht="16.5" thickBot="1">
      <c r="A24" s="113" t="str">
        <f>'Strategy 1 | PD-TG'!F24</f>
        <v>L</v>
      </c>
      <c r="B24" s="114" t="str">
        <f>IF(AT24="","",IF('Strategy 1 | PD-TG'!V24&gt;0,"Y",IF('Strategy 1 | PD-TG'!V24=0,"","N")))</f>
        <v/>
      </c>
      <c r="C24" s="114" t="str">
        <f>'Strategy 1 | PD-TG'!Z24</f>
        <v>N</v>
      </c>
      <c r="D24" s="114">
        <f>'Strategy 1 | PD-TG'!R24</f>
        <v>-11</v>
      </c>
      <c r="E24" s="115"/>
    </row>
    <row r="25" spans="1:5" ht="15.75">
      <c r="A25" s="108" t="str">
        <f>'Strategy 1 | PD-TG'!F25</f>
        <v>W</v>
      </c>
      <c r="B25" s="109" t="str">
        <f>IF(AT25="","",IF('Strategy 1 | PD-TG'!V25&gt;0,"Y",IF('Strategy 1 | PD-TG'!V25=0,"","N")))</f>
        <v/>
      </c>
      <c r="C25" s="109" t="str">
        <f>'Strategy 1 | PD-TG'!Z25</f>
        <v>N</v>
      </c>
      <c r="D25" s="109">
        <f>'Strategy 1 | PD-TG'!R25</f>
        <v>13</v>
      </c>
      <c r="E25" s="110"/>
    </row>
    <row r="26" spans="1:5" ht="15.75">
      <c r="A26" s="111" t="str">
        <f>'Strategy 1 | PD-TG'!F26</f>
        <v>W</v>
      </c>
      <c r="B26" s="95" t="str">
        <f>IF(AT26="","",IF('Strategy 1 | PD-TG'!V26&gt;0,"Y",IF('Strategy 1 | PD-TG'!V26=0,"","N")))</f>
        <v/>
      </c>
      <c r="C26" s="95" t="str">
        <f>'Strategy 1 | PD-TG'!Z26</f>
        <v>Y</v>
      </c>
      <c r="D26" s="95">
        <f>'Strategy 1 | PD-TG'!R26</f>
        <v>11</v>
      </c>
      <c r="E26" s="112"/>
    </row>
    <row r="27" spans="1:5" ht="15.75">
      <c r="A27" s="111" t="str">
        <f>'Strategy 1 | PD-TG'!F27</f>
        <v>W</v>
      </c>
      <c r="B27" s="95" t="str">
        <f>IF(AT27="","",IF('Strategy 1 | PD-TG'!V27&gt;0,"Y",IF('Strategy 1 | PD-TG'!V27=0,"","N")))</f>
        <v/>
      </c>
      <c r="C27" s="95" t="str">
        <f>'Strategy 1 | PD-TG'!Z27</f>
        <v>N</v>
      </c>
      <c r="D27" s="95">
        <f>'Strategy 1 | PD-TG'!R27</f>
        <v>6</v>
      </c>
      <c r="E27" s="112"/>
    </row>
    <row r="28" spans="1:5" ht="15.75">
      <c r="A28" s="111" t="str">
        <f>'Strategy 1 | PD-TG'!F28</f>
        <v>W</v>
      </c>
      <c r="B28" s="95" t="str">
        <f>IF(AT28="","",IF('Strategy 1 | PD-TG'!V28&gt;0,"Y",IF('Strategy 1 | PD-TG'!V28=0,"","N")))</f>
        <v/>
      </c>
      <c r="C28" s="95" t="str">
        <f>'Strategy 1 | PD-TG'!Z28</f>
        <v>Y</v>
      </c>
      <c r="D28" s="95">
        <f>'Strategy 1 | PD-TG'!R28</f>
        <v>11</v>
      </c>
      <c r="E28" s="112"/>
    </row>
    <row r="29" spans="1:5" ht="16.5" thickBot="1">
      <c r="A29" s="113" t="str">
        <f>'Strategy 1 | PD-TG'!F29</f>
        <v/>
      </c>
      <c r="B29" s="114" t="str">
        <f>IF(AT29="","",IF('Strategy 1 | PD-TG'!V29&gt;0,"Y",IF('Strategy 1 | PD-TG'!V29=0,"","N")))</f>
        <v/>
      </c>
      <c r="C29" s="114" t="str">
        <f>'Strategy 1 | PD-TG'!Z29</f>
        <v>N</v>
      </c>
      <c r="D29" s="114" t="str">
        <f>'Strategy 1 | PD-TG'!R29</f>
        <v/>
      </c>
      <c r="E29" s="115"/>
    </row>
    <row r="30" spans="1:5" ht="15.75">
      <c r="A30" s="108" t="str">
        <f>'Strategy 1 | PD-TG'!F30</f>
        <v/>
      </c>
      <c r="B30" s="109" t="str">
        <f>IF(AT30="","",IF('Strategy 1 | PD-TG'!V30&gt;0,"Y",IF('Strategy 1 | PD-TG'!V30=0,"","N")))</f>
        <v/>
      </c>
      <c r="C30" s="109" t="str">
        <f>'Strategy 1 | PD-TG'!Z30</f>
        <v/>
      </c>
      <c r="D30" s="109" t="str">
        <f>'Strategy 1 | PD-TG'!R30</f>
        <v/>
      </c>
      <c r="E30" s="110"/>
    </row>
    <row r="31" spans="1:5" ht="15.75">
      <c r="A31" s="111" t="str">
        <f>'Strategy 1 | PD-TG'!F31</f>
        <v/>
      </c>
      <c r="B31" s="95" t="str">
        <f>IF(AT31="","",IF('Strategy 1 | PD-TG'!V31&gt;0,"Y",IF('Strategy 1 | PD-TG'!V31=0,"","N")))</f>
        <v/>
      </c>
      <c r="C31" s="95" t="str">
        <f>'Strategy 1 | PD-TG'!Z31</f>
        <v/>
      </c>
      <c r="D31" s="95" t="str">
        <f>'Strategy 1 | PD-TG'!R31</f>
        <v/>
      </c>
      <c r="E31" s="112"/>
    </row>
    <row r="32" spans="1:5" ht="15.75">
      <c r="A32" s="111" t="str">
        <f>'Strategy 1 | PD-TG'!F32</f>
        <v/>
      </c>
      <c r="B32" s="95" t="str">
        <f>IF(AT32="","",IF('Strategy 1 | PD-TG'!V32&gt;0,"Y",IF('Strategy 1 | PD-TG'!V32=0,"","N")))</f>
        <v/>
      </c>
      <c r="C32" s="95" t="str">
        <f>'Strategy 1 | PD-TG'!Z32</f>
        <v/>
      </c>
      <c r="D32" s="95" t="str">
        <f>'Strategy 1 | PD-TG'!R32</f>
        <v/>
      </c>
      <c r="E32" s="112"/>
    </row>
    <row r="33" spans="1:5" ht="15.75">
      <c r="A33" s="111" t="str">
        <f>'Strategy 1 | PD-TG'!F33</f>
        <v/>
      </c>
      <c r="B33" s="95" t="str">
        <f>IF(AT33="","",IF('Strategy 1 | PD-TG'!V33&gt;0,"Y",IF('Strategy 1 | PD-TG'!V33=0,"","N")))</f>
        <v/>
      </c>
      <c r="C33" s="95" t="str">
        <f>'Strategy 1 | PD-TG'!Z33</f>
        <v/>
      </c>
      <c r="D33" s="95" t="str">
        <f>'Strategy 1 | PD-TG'!R33</f>
        <v/>
      </c>
      <c r="E33" s="112"/>
    </row>
    <row r="34" spans="1:5" ht="16.5" thickBot="1">
      <c r="A34" s="113" t="str">
        <f>'Strategy 1 | PD-TG'!F34</f>
        <v/>
      </c>
      <c r="B34" s="114" t="str">
        <f>IF(AT34="","",IF('Strategy 1 | PD-TG'!V34&gt;0,"Y",IF('Strategy 1 | PD-TG'!V34=0,"","N")))</f>
        <v/>
      </c>
      <c r="C34" s="114" t="str">
        <f>'Strategy 1 | PD-TG'!Z34</f>
        <v/>
      </c>
      <c r="D34" s="114" t="str">
        <f>'Strategy 1 | PD-TG'!R34</f>
        <v/>
      </c>
      <c r="E34" s="115"/>
    </row>
    <row r="35" spans="1:5" ht="15.75">
      <c r="A35" s="108" t="str">
        <f>'Strategy 1 | PD-TG'!F35</f>
        <v/>
      </c>
      <c r="B35" s="109" t="str">
        <f>IF(AT35="","",IF('Strategy 1 | PD-TG'!V35&gt;0,"Y",IF('Strategy 1 | PD-TG'!V35=0,"","N")))</f>
        <v/>
      </c>
      <c r="C35" s="109" t="str">
        <f>'Strategy 1 | PD-TG'!Z35</f>
        <v/>
      </c>
      <c r="D35" s="109" t="str">
        <f>'Strategy 1 | PD-TG'!R35</f>
        <v/>
      </c>
      <c r="E35" s="110"/>
    </row>
    <row r="36" spans="1:5" ht="15.75">
      <c r="A36" s="111" t="str">
        <f>'Strategy 1 | PD-TG'!F36</f>
        <v/>
      </c>
      <c r="B36" s="95" t="str">
        <f>IF(AT36="","",IF('Strategy 1 | PD-TG'!V36&gt;0,"Y",IF('Strategy 1 | PD-TG'!V36=0,"","N")))</f>
        <v/>
      </c>
      <c r="C36" s="95" t="str">
        <f>'Strategy 1 | PD-TG'!Z36</f>
        <v/>
      </c>
      <c r="D36" s="95" t="str">
        <f>'Strategy 1 | PD-TG'!R36</f>
        <v/>
      </c>
      <c r="E36" s="112" t="str">
        <f>'Strategy 1 | PD-TG'!T36</f>
        <v/>
      </c>
    </row>
    <row r="37" spans="1:5" ht="15.75">
      <c r="A37" s="111" t="str">
        <f>'Strategy 1 | PD-TG'!F37</f>
        <v/>
      </c>
      <c r="B37" s="95" t="str">
        <f>IF(AT37="","",IF('Strategy 1 | PD-TG'!V37&gt;0,"Y",IF('Strategy 1 | PD-TG'!V37=0,"","N")))</f>
        <v/>
      </c>
      <c r="C37" s="95" t="str">
        <f>'Strategy 1 | PD-TG'!Z37</f>
        <v/>
      </c>
      <c r="D37" s="95" t="str">
        <f>'Strategy 1 | PD-TG'!R37</f>
        <v/>
      </c>
      <c r="E37" s="112" t="str">
        <f>'Strategy 1 | PD-TG'!T37</f>
        <v/>
      </c>
    </row>
    <row r="38" spans="1:5" ht="15.75">
      <c r="A38" s="111" t="str">
        <f>'Strategy 1 | PD-TG'!F38</f>
        <v/>
      </c>
      <c r="B38" s="95" t="str">
        <f>IF(AT38="","",IF('Strategy 1 | PD-TG'!V38&gt;0,"Y",IF('Strategy 1 | PD-TG'!V38=0,"","N")))</f>
        <v/>
      </c>
      <c r="C38" s="95" t="str">
        <f>'Strategy 1 | PD-TG'!Z38</f>
        <v/>
      </c>
      <c r="D38" s="95" t="str">
        <f>'Strategy 1 | PD-TG'!R38</f>
        <v/>
      </c>
      <c r="E38" s="112" t="str">
        <f>'Strategy 1 | PD-TG'!T38</f>
        <v/>
      </c>
    </row>
    <row r="39" spans="1:5" ht="16.5" thickBot="1">
      <c r="A39" s="113" t="str">
        <f>'Strategy 1 | PD-TG'!F39</f>
        <v/>
      </c>
      <c r="B39" s="114" t="str">
        <f>IF(AT39="","",IF('Strategy 1 | PD-TG'!V39&gt;0,"Y",IF('Strategy 1 | PD-TG'!V39=0,"","N")))</f>
        <v/>
      </c>
      <c r="C39" s="114" t="str">
        <f>'Strategy 1 | PD-TG'!Z39</f>
        <v/>
      </c>
      <c r="D39" s="114" t="str">
        <f>'Strategy 1 | PD-TG'!R39</f>
        <v/>
      </c>
      <c r="E39" s="115" t="str">
        <f>'Strategy 1 | PD-TG'!T39</f>
        <v/>
      </c>
    </row>
    <row r="40" spans="1:5" ht="15.75">
      <c r="A40" s="108" t="str">
        <f>'Strategy 1 | PD-TG'!F40</f>
        <v/>
      </c>
      <c r="B40" s="109" t="str">
        <f>IF(AT40="","",IF('Strategy 1 | PD-TG'!V40&gt;0,"Y",IF('Strategy 1 | PD-TG'!V40=0,"","N")))</f>
        <v/>
      </c>
      <c r="C40" s="109" t="str">
        <f>'Strategy 1 | PD-TG'!Z40</f>
        <v/>
      </c>
      <c r="D40" s="109" t="str">
        <f>'Strategy 1 | PD-TG'!R40</f>
        <v/>
      </c>
      <c r="E40" s="110" t="str">
        <f>'Strategy 1 | PD-TG'!T40</f>
        <v/>
      </c>
    </row>
    <row r="41" spans="1:5" ht="15.75">
      <c r="A41" s="111" t="str">
        <f>'Strategy 1 | PD-TG'!F41</f>
        <v/>
      </c>
      <c r="B41" s="95" t="str">
        <f>IF(AT41="","",IF('Strategy 1 | PD-TG'!V41&gt;0,"Y",IF('Strategy 1 | PD-TG'!V41=0,"","N")))</f>
        <v/>
      </c>
      <c r="C41" s="95" t="str">
        <f>'Strategy 1 | PD-TG'!Z41</f>
        <v/>
      </c>
      <c r="D41" s="95" t="str">
        <f>'Strategy 1 | PD-TG'!R41</f>
        <v/>
      </c>
      <c r="E41" s="112" t="str">
        <f>'Strategy 1 | PD-TG'!T41</f>
        <v/>
      </c>
    </row>
    <row r="42" spans="1:5" ht="15.75">
      <c r="A42" s="111" t="str">
        <f>'Strategy 1 | PD-TG'!F42</f>
        <v/>
      </c>
      <c r="B42" s="95" t="str">
        <f>IF(AT42="","",IF('Strategy 1 | PD-TG'!V42&gt;0,"Y",IF('Strategy 1 | PD-TG'!V42=0,"","N")))</f>
        <v/>
      </c>
      <c r="C42" s="95" t="str">
        <f>'Strategy 1 | PD-TG'!Z42</f>
        <v/>
      </c>
      <c r="D42" s="95" t="str">
        <f>'Strategy 1 | PD-TG'!R42</f>
        <v/>
      </c>
      <c r="E42" s="112" t="str">
        <f>'Strategy 1 | PD-TG'!T42</f>
        <v/>
      </c>
    </row>
    <row r="43" spans="1:5" ht="15.75">
      <c r="A43" s="111" t="str">
        <f>'Strategy 1 | PD-TG'!F43</f>
        <v/>
      </c>
      <c r="B43" s="95" t="str">
        <f>IF(AT43="","",IF('Strategy 1 | PD-TG'!V43&gt;0,"Y",IF('Strategy 1 | PD-TG'!V43=0,"","N")))</f>
        <v/>
      </c>
      <c r="C43" s="95" t="str">
        <f>'Strategy 1 | PD-TG'!Z43</f>
        <v/>
      </c>
      <c r="D43" s="95" t="str">
        <f>'Strategy 1 | PD-TG'!R43</f>
        <v/>
      </c>
      <c r="E43" s="112" t="str">
        <f>'Strategy 1 | PD-TG'!T43</f>
        <v/>
      </c>
    </row>
    <row r="44" spans="1:5" ht="16.5" thickBot="1">
      <c r="A44" s="113" t="str">
        <f>'Strategy 1 | PD-TG'!F44</f>
        <v/>
      </c>
      <c r="B44" s="114" t="str">
        <f>IF(AT44="","",IF('Strategy 1 | PD-TG'!V44&gt;0,"Y",IF('Strategy 1 | PD-TG'!V44=0,"","N")))</f>
        <v/>
      </c>
      <c r="C44" s="114" t="str">
        <f>'Strategy 1 | PD-TG'!Z44</f>
        <v/>
      </c>
      <c r="D44" s="114" t="str">
        <f>'Strategy 1 | PD-TG'!R44</f>
        <v/>
      </c>
      <c r="E44" s="115" t="str">
        <f>'Strategy 1 | PD-TG'!T44</f>
        <v/>
      </c>
    </row>
    <row r="45" spans="1:5" ht="15.75">
      <c r="A45" s="108" t="str">
        <f>'Strategy 1 | PD-TG'!F45</f>
        <v/>
      </c>
      <c r="B45" s="109" t="str">
        <f>IF(AT45="","",IF('Strategy 1 | PD-TG'!V45&gt;0,"Y",IF('Strategy 1 | PD-TG'!V45=0,"","N")))</f>
        <v/>
      </c>
      <c r="C45" s="109" t="str">
        <f>'Strategy 1 | PD-TG'!Z45</f>
        <v/>
      </c>
      <c r="D45" s="109" t="str">
        <f>'Strategy 1 | PD-TG'!R45</f>
        <v/>
      </c>
      <c r="E45" s="110" t="str">
        <f>'Strategy 1 | PD-TG'!T45</f>
        <v/>
      </c>
    </row>
    <row r="46" spans="1:5" ht="15.75">
      <c r="A46" s="111" t="str">
        <f>'Strategy 1 | PD-TG'!F46</f>
        <v/>
      </c>
      <c r="B46" s="95" t="str">
        <f>IF(AT46="","",IF('Strategy 1 | PD-TG'!V46&gt;0,"Y",IF('Strategy 1 | PD-TG'!V46=0,"","N")))</f>
        <v/>
      </c>
      <c r="C46" s="95" t="str">
        <f>'Strategy 1 | PD-TG'!Z46</f>
        <v/>
      </c>
      <c r="D46" s="95" t="str">
        <f>'Strategy 1 | PD-TG'!R46</f>
        <v/>
      </c>
      <c r="E46" s="112" t="str">
        <f>'Strategy 1 | PD-TG'!T46</f>
        <v/>
      </c>
    </row>
    <row r="47" spans="1:5" ht="15.75">
      <c r="A47" s="111" t="str">
        <f>'Strategy 1 | PD-TG'!F47</f>
        <v/>
      </c>
      <c r="B47" s="95" t="str">
        <f>IF(AT47="","",IF('Strategy 1 | PD-TG'!V47&gt;0,"Y",IF('Strategy 1 | PD-TG'!V47=0,"","N")))</f>
        <v/>
      </c>
      <c r="C47" s="95" t="str">
        <f>'Strategy 1 | PD-TG'!Z47</f>
        <v/>
      </c>
      <c r="D47" s="95" t="str">
        <f>'Strategy 1 | PD-TG'!R47</f>
        <v/>
      </c>
      <c r="E47" s="112" t="str">
        <f>'Strategy 1 | PD-TG'!T47</f>
        <v/>
      </c>
    </row>
    <row r="48" spans="1:5" ht="15.75">
      <c r="A48" s="111" t="str">
        <f>'Strategy 1 | PD-TG'!F48</f>
        <v/>
      </c>
      <c r="B48" s="95" t="str">
        <f>IF(AT48="","",IF('Strategy 1 | PD-TG'!V48&gt;0,"Y",IF('Strategy 1 | PD-TG'!V48=0,"","N")))</f>
        <v/>
      </c>
      <c r="C48" s="95" t="str">
        <f>'Strategy 1 | PD-TG'!Z48</f>
        <v/>
      </c>
      <c r="D48" s="95" t="str">
        <f>'Strategy 1 | PD-TG'!R48</f>
        <v/>
      </c>
      <c r="E48" s="112" t="str">
        <f>'Strategy 1 | PD-TG'!T48</f>
        <v/>
      </c>
    </row>
    <row r="49" spans="1:5" ht="16.5" thickBot="1">
      <c r="A49" s="113" t="str">
        <f>'Strategy 1 | PD-TG'!F49</f>
        <v/>
      </c>
      <c r="B49" s="114" t="str">
        <f>IF(AT49="","",IF('Strategy 1 | PD-TG'!V49&gt;0,"Y",IF('Strategy 1 | PD-TG'!V49=0,"","N")))</f>
        <v/>
      </c>
      <c r="C49" s="114" t="str">
        <f>'Strategy 1 | PD-TG'!Z49</f>
        <v/>
      </c>
      <c r="D49" s="114" t="str">
        <f>'Strategy 1 | PD-TG'!R49</f>
        <v/>
      </c>
      <c r="E49" s="115" t="str">
        <f>'Strategy 1 | PD-TG'!T49</f>
        <v/>
      </c>
    </row>
    <row r="50" spans="1:5" ht="15.75">
      <c r="A50" s="108" t="str">
        <f>'Strategy 1 | PD-TG'!F50</f>
        <v/>
      </c>
      <c r="B50" s="109" t="str">
        <f>IF(AT50="","",IF('Strategy 1 | PD-TG'!V50&gt;0,"Y",IF('Strategy 1 | PD-TG'!V50=0,"","N")))</f>
        <v/>
      </c>
      <c r="C50" s="109" t="str">
        <f>'Strategy 1 | PD-TG'!Z50</f>
        <v/>
      </c>
      <c r="D50" s="109" t="str">
        <f>'Strategy 1 | PD-TG'!R50</f>
        <v/>
      </c>
      <c r="E50" s="110" t="str">
        <f>'Strategy 1 | PD-TG'!T50</f>
        <v/>
      </c>
    </row>
    <row r="51" spans="1:5" ht="15.75">
      <c r="A51" s="111" t="str">
        <f>'Strategy 1 | PD-TG'!F51</f>
        <v/>
      </c>
      <c r="B51" s="95" t="str">
        <f>IF(AT51="","",IF('Strategy 1 | PD-TG'!V51&gt;0,"Y",IF('Strategy 1 | PD-TG'!V51=0,"","N")))</f>
        <v/>
      </c>
      <c r="C51" s="95" t="str">
        <f>'Strategy 1 | PD-TG'!Z51</f>
        <v/>
      </c>
      <c r="D51" s="95" t="str">
        <f>'Strategy 1 | PD-TG'!R51</f>
        <v/>
      </c>
      <c r="E51" s="112" t="str">
        <f>'Strategy 1 | PD-TG'!T51</f>
        <v/>
      </c>
    </row>
    <row r="52" spans="1:5" ht="15.75">
      <c r="A52" s="111" t="str">
        <f>'Strategy 1 | PD-TG'!F52</f>
        <v/>
      </c>
      <c r="B52" s="95" t="str">
        <f>IF(AT52="","",IF('Strategy 1 | PD-TG'!V52&gt;0,"Y",IF('Strategy 1 | PD-TG'!V52=0,"","N")))</f>
        <v/>
      </c>
      <c r="C52" s="95" t="str">
        <f>'Strategy 1 | PD-TG'!Z52</f>
        <v/>
      </c>
      <c r="D52" s="95" t="str">
        <f>'Strategy 1 | PD-TG'!R52</f>
        <v/>
      </c>
      <c r="E52" s="112" t="str">
        <f>'Strategy 1 | PD-TG'!T52</f>
        <v/>
      </c>
    </row>
    <row r="53" spans="1:5" ht="15.75">
      <c r="A53" s="111" t="str">
        <f>'Strategy 1 | PD-TG'!F53</f>
        <v/>
      </c>
      <c r="B53" s="95" t="str">
        <f>IF(AT53="","",IF('Strategy 1 | PD-TG'!V53&gt;0,"Y",IF('Strategy 1 | PD-TG'!V53=0,"","N")))</f>
        <v/>
      </c>
      <c r="C53" s="95" t="str">
        <f>'Strategy 1 | PD-TG'!Z53</f>
        <v/>
      </c>
      <c r="D53" s="95" t="str">
        <f>'Strategy 1 | PD-TG'!R53</f>
        <v/>
      </c>
      <c r="E53" s="112" t="str">
        <f>'Strategy 1 | PD-TG'!T53</f>
        <v/>
      </c>
    </row>
    <row r="54" spans="1:5" ht="16.5" thickBot="1">
      <c r="A54" s="113" t="str">
        <f>'Strategy 1 | PD-TG'!F54</f>
        <v/>
      </c>
      <c r="B54" s="114" t="str">
        <f>IF(AT54="","",IF('Strategy 1 | PD-TG'!V54&gt;0,"Y",IF('Strategy 1 | PD-TG'!V54=0,"","N")))</f>
        <v/>
      </c>
      <c r="C54" s="114" t="str">
        <f>'Strategy 1 | PD-TG'!Z54</f>
        <v/>
      </c>
      <c r="D54" s="114" t="str">
        <f>'Strategy 1 | PD-TG'!R54</f>
        <v/>
      </c>
      <c r="E54" s="115" t="str">
        <f>'Strategy 1 | PD-TG'!T54</f>
        <v/>
      </c>
    </row>
    <row r="55" spans="1:5" ht="15.75">
      <c r="A55" s="108" t="str">
        <f>'Strategy 1 | PD-TG'!F55</f>
        <v/>
      </c>
      <c r="B55" s="109" t="str">
        <f>IF(AT55="","",IF('Strategy 1 | PD-TG'!V55&gt;0,"Y",IF('Strategy 1 | PD-TG'!V55=0,"","N")))</f>
        <v/>
      </c>
      <c r="C55" s="109" t="str">
        <f>'Strategy 1 | PD-TG'!Z55</f>
        <v/>
      </c>
      <c r="D55" s="109" t="str">
        <f>'Strategy 1 | PD-TG'!R55</f>
        <v/>
      </c>
      <c r="E55" s="110" t="str">
        <f>'Strategy 1 | PD-TG'!T55</f>
        <v/>
      </c>
    </row>
    <row r="56" spans="1:5" ht="15.75">
      <c r="A56" s="111" t="str">
        <f>'Strategy 1 | PD-TG'!F56</f>
        <v/>
      </c>
      <c r="B56" s="95" t="str">
        <f>IF(AT56="","",IF('Strategy 1 | PD-TG'!V56&gt;0,"Y",IF('Strategy 1 | PD-TG'!V56=0,"","N")))</f>
        <v/>
      </c>
      <c r="C56" s="95" t="str">
        <f>'Strategy 1 | PD-TG'!Z56</f>
        <v/>
      </c>
      <c r="D56" s="95" t="str">
        <f>'Strategy 1 | PD-TG'!R56</f>
        <v/>
      </c>
      <c r="E56" s="112" t="str">
        <f>'Strategy 1 | PD-TG'!T56</f>
        <v/>
      </c>
    </row>
    <row r="57" spans="1:5" ht="15.75">
      <c r="A57" s="111" t="str">
        <f>'Strategy 1 | PD-TG'!F57</f>
        <v/>
      </c>
      <c r="B57" s="95" t="str">
        <f>IF(AT57="","",IF('Strategy 1 | PD-TG'!V57&gt;0,"Y",IF('Strategy 1 | PD-TG'!V57=0,"","N")))</f>
        <v/>
      </c>
      <c r="C57" s="95" t="str">
        <f>'Strategy 1 | PD-TG'!Z57</f>
        <v/>
      </c>
      <c r="D57" s="95" t="str">
        <f>'Strategy 1 | PD-TG'!R57</f>
        <v/>
      </c>
      <c r="E57" s="112" t="str">
        <f>'Strategy 1 | PD-TG'!T57</f>
        <v/>
      </c>
    </row>
    <row r="58" spans="1:5" ht="15.75">
      <c r="A58" s="111" t="str">
        <f>'Strategy 1 | PD-TG'!F58</f>
        <v/>
      </c>
      <c r="B58" s="95" t="str">
        <f>IF(AT58="","",IF('Strategy 1 | PD-TG'!V58&gt;0,"Y",IF('Strategy 1 | PD-TG'!V58=0,"","N")))</f>
        <v/>
      </c>
      <c r="C58" s="95" t="str">
        <f>'Strategy 1 | PD-TG'!Z58</f>
        <v/>
      </c>
      <c r="D58" s="95" t="str">
        <f>'Strategy 1 | PD-TG'!R58</f>
        <v/>
      </c>
      <c r="E58" s="112" t="str">
        <f>'Strategy 1 | PD-TG'!T58</f>
        <v/>
      </c>
    </row>
    <row r="59" spans="1:5" ht="16.5" thickBot="1">
      <c r="A59" s="113" t="str">
        <f>'Strategy 1 | PD-TG'!F59</f>
        <v/>
      </c>
      <c r="B59" s="114" t="str">
        <f>IF(AT59="","",IF('Strategy 1 | PD-TG'!V59&gt;0,"Y",IF('Strategy 1 | PD-TG'!V59=0,"","N")))</f>
        <v/>
      </c>
      <c r="C59" s="114" t="str">
        <f>'Strategy 1 | PD-TG'!Z59</f>
        <v/>
      </c>
      <c r="D59" s="114" t="str">
        <f>'Strategy 1 | PD-TG'!R59</f>
        <v/>
      </c>
      <c r="E59" s="115" t="str">
        <f>'Strategy 1 | PD-TG'!T59</f>
        <v/>
      </c>
    </row>
    <row r="60" spans="1:5" ht="15.75">
      <c r="A60" s="108" t="str">
        <f>'Strategy 1 | PD-TG'!F60</f>
        <v/>
      </c>
      <c r="B60" s="109" t="str">
        <f>IF(AT60="","",IF('Strategy 1 | PD-TG'!V60&gt;0,"Y",IF('Strategy 1 | PD-TG'!V60=0,"","N")))</f>
        <v/>
      </c>
      <c r="C60" s="109" t="str">
        <f>'Strategy 1 | PD-TG'!Z60</f>
        <v/>
      </c>
      <c r="D60" s="109" t="str">
        <f>'Strategy 1 | PD-TG'!R60</f>
        <v/>
      </c>
      <c r="E60" s="110" t="str">
        <f>'Strategy 1 | PD-TG'!T60</f>
        <v/>
      </c>
    </row>
    <row r="61" spans="1:5" ht="15.75">
      <c r="A61" s="111" t="str">
        <f>'Strategy 1 | PD-TG'!F61</f>
        <v/>
      </c>
      <c r="B61" s="95" t="str">
        <f>IF(AT61="","",IF('Strategy 1 | PD-TG'!V61&gt;0,"Y",IF('Strategy 1 | PD-TG'!V61=0,"","N")))</f>
        <v/>
      </c>
      <c r="C61" s="95" t="str">
        <f>'Strategy 1 | PD-TG'!Z61</f>
        <v/>
      </c>
      <c r="D61" s="95" t="str">
        <f>'Strategy 1 | PD-TG'!R61</f>
        <v/>
      </c>
      <c r="E61" s="112" t="str">
        <f>'Strategy 1 | PD-TG'!T61</f>
        <v/>
      </c>
    </row>
    <row r="62" spans="1:5" ht="15.75">
      <c r="A62" s="111" t="str">
        <f>'Strategy 1 | PD-TG'!F62</f>
        <v/>
      </c>
      <c r="B62" s="95" t="str">
        <f>IF(AT62="","",IF('Strategy 1 | PD-TG'!V62&gt;0,"Y",IF('Strategy 1 | PD-TG'!V62=0,"","N")))</f>
        <v/>
      </c>
      <c r="C62" s="95" t="str">
        <f>'Strategy 1 | PD-TG'!Z62</f>
        <v/>
      </c>
      <c r="D62" s="95" t="str">
        <f>'Strategy 1 | PD-TG'!R62</f>
        <v/>
      </c>
      <c r="E62" s="112" t="str">
        <f>'Strategy 1 | PD-TG'!T62</f>
        <v/>
      </c>
    </row>
    <row r="63" spans="1:5" ht="15.75">
      <c r="A63" s="111" t="str">
        <f>'Strategy 1 | PD-TG'!F63</f>
        <v/>
      </c>
      <c r="B63" s="95" t="str">
        <f>IF(AT63="","",IF('Strategy 1 | PD-TG'!V63&gt;0,"Y",IF('Strategy 1 | PD-TG'!V63=0,"","N")))</f>
        <v/>
      </c>
      <c r="C63" s="95" t="str">
        <f>'Strategy 1 | PD-TG'!Z63</f>
        <v/>
      </c>
      <c r="D63" s="95" t="str">
        <f>'Strategy 1 | PD-TG'!R63</f>
        <v/>
      </c>
      <c r="E63" s="112" t="str">
        <f>'Strategy 1 | PD-TG'!T63</f>
        <v/>
      </c>
    </row>
    <row r="64" spans="1:5" ht="16.5" thickBot="1">
      <c r="A64" s="113" t="str">
        <f>'Strategy 1 | PD-TG'!F64</f>
        <v/>
      </c>
      <c r="B64" s="114" t="str">
        <f>IF(AT64="","",IF('Strategy 1 | PD-TG'!V64&gt;0,"Y",IF('Strategy 1 | PD-TG'!V64=0,"","N")))</f>
        <v/>
      </c>
      <c r="C64" s="114" t="str">
        <f>'Strategy 1 | PD-TG'!Z64</f>
        <v/>
      </c>
      <c r="D64" s="114" t="str">
        <f>'Strategy 1 | PD-TG'!R64</f>
        <v/>
      </c>
      <c r="E64" s="115" t="str">
        <f>'Strategy 1 | PD-TG'!T64</f>
        <v/>
      </c>
    </row>
    <row r="65" spans="1:5" ht="15.75">
      <c r="A65" s="108" t="str">
        <f>'Strategy 1 | PD-TG'!F65</f>
        <v/>
      </c>
      <c r="B65" s="109" t="str">
        <f>IF(AT65="","",IF('Strategy 1 | PD-TG'!V65&gt;0,"Y",IF('Strategy 1 | PD-TG'!V65=0,"","N")))</f>
        <v/>
      </c>
      <c r="C65" s="109" t="str">
        <f>'Strategy 1 | PD-TG'!Z65</f>
        <v/>
      </c>
      <c r="D65" s="109" t="str">
        <f>'Strategy 1 | PD-TG'!R65</f>
        <v/>
      </c>
      <c r="E65" s="110" t="str">
        <f>'Strategy 1 | PD-TG'!T65</f>
        <v/>
      </c>
    </row>
    <row r="66" spans="1:5" ht="15.75">
      <c r="A66" s="111" t="str">
        <f>'Strategy 1 | PD-TG'!F66</f>
        <v/>
      </c>
      <c r="B66" s="95" t="str">
        <f>IF(AT66="","",IF('Strategy 1 | PD-TG'!V66&gt;0,"Y",IF('Strategy 1 | PD-TG'!V66=0,"","N")))</f>
        <v/>
      </c>
      <c r="C66" s="95" t="str">
        <f>'Strategy 1 | PD-TG'!Z66</f>
        <v/>
      </c>
      <c r="D66" s="95" t="str">
        <f>'Strategy 1 | PD-TG'!R66</f>
        <v/>
      </c>
      <c r="E66" s="112" t="str">
        <f>'Strategy 1 | PD-TG'!T66</f>
        <v/>
      </c>
    </row>
    <row r="67" spans="1:5" ht="15.75">
      <c r="A67" s="111" t="str">
        <f>'Strategy 1 | PD-TG'!F67</f>
        <v/>
      </c>
      <c r="B67" s="95" t="str">
        <f>IF(AT67="","",IF('Strategy 1 | PD-TG'!V67&gt;0,"Y",IF('Strategy 1 | PD-TG'!V67=0,"","N")))</f>
        <v/>
      </c>
      <c r="C67" s="95" t="str">
        <f>'Strategy 1 | PD-TG'!Z67</f>
        <v/>
      </c>
      <c r="D67" s="95" t="str">
        <f>'Strategy 1 | PD-TG'!R67</f>
        <v/>
      </c>
      <c r="E67" s="112" t="str">
        <f>'Strategy 1 | PD-TG'!T67</f>
        <v/>
      </c>
    </row>
    <row r="68" spans="1:5" ht="15.75">
      <c r="A68" s="111" t="str">
        <f>'Strategy 1 | PD-TG'!F68</f>
        <v/>
      </c>
      <c r="B68" s="95" t="str">
        <f>IF(AT68="","",IF('Strategy 1 | PD-TG'!V68&gt;0,"Y",IF('Strategy 1 | PD-TG'!V68=0,"","N")))</f>
        <v/>
      </c>
      <c r="C68" s="95" t="str">
        <f>'Strategy 1 | PD-TG'!Z68</f>
        <v/>
      </c>
      <c r="D68" s="95" t="str">
        <f>'Strategy 1 | PD-TG'!R68</f>
        <v/>
      </c>
      <c r="E68" s="112" t="str">
        <f>'Strategy 1 | PD-TG'!T68</f>
        <v/>
      </c>
    </row>
    <row r="69" spans="1:5" ht="16.5" thickBot="1">
      <c r="A69" s="113" t="str">
        <f>'Strategy 1 | PD-TG'!F69</f>
        <v/>
      </c>
      <c r="B69" s="114" t="str">
        <f>IF(AT69="","",IF('Strategy 1 | PD-TG'!V69&gt;0,"Y",IF('Strategy 1 | PD-TG'!V69=0,"","N")))</f>
        <v/>
      </c>
      <c r="C69" s="114" t="str">
        <f>'Strategy 1 | PD-TG'!Z69</f>
        <v/>
      </c>
      <c r="D69" s="114" t="str">
        <f>'Strategy 1 | PD-TG'!R69</f>
        <v/>
      </c>
      <c r="E69" s="115" t="str">
        <f>'Strategy 1 | PD-TG'!T69</f>
        <v/>
      </c>
    </row>
    <row r="70" spans="1:5" ht="15.75">
      <c r="A70" s="108" t="str">
        <f>'Strategy 1 | PD-TG'!F70</f>
        <v/>
      </c>
      <c r="B70" s="109" t="str">
        <f>IF(AT70="","",IF('Strategy 1 | PD-TG'!V70&gt;0,"Y",IF('Strategy 1 | PD-TG'!V70=0,"","N")))</f>
        <v/>
      </c>
      <c r="C70" s="109" t="str">
        <f>'Strategy 1 | PD-TG'!Z70</f>
        <v/>
      </c>
      <c r="D70" s="109" t="str">
        <f>'Strategy 1 | PD-TG'!R70</f>
        <v/>
      </c>
      <c r="E70" s="110" t="str">
        <f>'Strategy 1 | PD-TG'!T70</f>
        <v/>
      </c>
    </row>
    <row r="71" spans="1:5" ht="15.75">
      <c r="A71" s="111" t="str">
        <f>'Strategy 1 | PD-TG'!F71</f>
        <v/>
      </c>
      <c r="B71" s="95" t="str">
        <f>IF(AT71="","",IF('Strategy 1 | PD-TG'!V71&gt;0,"Y",IF('Strategy 1 | PD-TG'!V71=0,"","N")))</f>
        <v/>
      </c>
      <c r="C71" s="95" t="str">
        <f>'Strategy 1 | PD-TG'!Z71</f>
        <v/>
      </c>
      <c r="D71" s="95" t="str">
        <f>'Strategy 1 | PD-TG'!R71</f>
        <v/>
      </c>
      <c r="E71" s="112" t="str">
        <f>'Strategy 1 | PD-TG'!T71</f>
        <v/>
      </c>
    </row>
    <row r="72" spans="1:5" ht="15.75">
      <c r="A72" s="111" t="str">
        <f>'Strategy 1 | PD-TG'!F72</f>
        <v/>
      </c>
      <c r="B72" s="95" t="str">
        <f>IF(AT72="","",IF('Strategy 1 | PD-TG'!V72&gt;0,"Y",IF('Strategy 1 | PD-TG'!V72=0,"","N")))</f>
        <v/>
      </c>
      <c r="C72" s="95" t="str">
        <f>'Strategy 1 | PD-TG'!Z72</f>
        <v/>
      </c>
      <c r="D72" s="95" t="str">
        <f>'Strategy 1 | PD-TG'!R72</f>
        <v/>
      </c>
      <c r="E72" s="112" t="str">
        <f>'Strategy 1 | PD-TG'!T72</f>
        <v/>
      </c>
    </row>
    <row r="73" spans="1:5" ht="15.75">
      <c r="A73" s="111" t="str">
        <f>'Strategy 1 | PD-TG'!F73</f>
        <v/>
      </c>
      <c r="B73" s="95" t="str">
        <f>IF(AT73="","",IF('Strategy 1 | PD-TG'!V73&gt;0,"Y",IF('Strategy 1 | PD-TG'!V73=0,"","N")))</f>
        <v/>
      </c>
      <c r="C73" s="95" t="str">
        <f>'Strategy 1 | PD-TG'!Z73</f>
        <v/>
      </c>
      <c r="D73" s="95" t="str">
        <f>'Strategy 1 | PD-TG'!R73</f>
        <v/>
      </c>
      <c r="E73" s="112" t="str">
        <f>'Strategy 1 | PD-TG'!T73</f>
        <v/>
      </c>
    </row>
    <row r="74" spans="1:5" ht="16.5" thickBot="1">
      <c r="A74" s="113" t="str">
        <f>'Strategy 1 | PD-TG'!F74</f>
        <v/>
      </c>
      <c r="B74" s="114" t="str">
        <f>IF(AT74="","",IF('Strategy 1 | PD-TG'!V74&gt;0,"Y",IF('Strategy 1 | PD-TG'!V74=0,"","N")))</f>
        <v/>
      </c>
      <c r="C74" s="114" t="str">
        <f>'Strategy 1 | PD-TG'!Z74</f>
        <v/>
      </c>
      <c r="D74" s="114" t="str">
        <f>'Strategy 1 | PD-TG'!R74</f>
        <v/>
      </c>
      <c r="E74" s="115" t="str">
        <f>'Strategy 1 | PD-TG'!T74</f>
        <v/>
      </c>
    </row>
    <row r="75" spans="1:5" ht="15.75">
      <c r="A75" s="108" t="str">
        <f>'Strategy 1 | PD-TG'!F75</f>
        <v/>
      </c>
      <c r="B75" s="109" t="str">
        <f>IF(AT75="","",IF('Strategy 1 | PD-TG'!V75&gt;0,"Y",IF('Strategy 1 | PD-TG'!V75=0,"","N")))</f>
        <v/>
      </c>
      <c r="C75" s="109" t="str">
        <f>'Strategy 1 | PD-TG'!Z75</f>
        <v/>
      </c>
      <c r="D75" s="109" t="str">
        <f>'Strategy 1 | PD-TG'!R75</f>
        <v/>
      </c>
      <c r="E75" s="110" t="str">
        <f>'Strategy 1 | PD-TG'!T75</f>
        <v/>
      </c>
    </row>
    <row r="76" spans="1:5" ht="15.75">
      <c r="A76" s="111" t="str">
        <f>'Strategy 1 | PD-TG'!F76</f>
        <v/>
      </c>
      <c r="B76" s="95" t="str">
        <f>IF(AT76="","",IF('Strategy 1 | PD-TG'!V76&gt;0,"Y",IF('Strategy 1 | PD-TG'!V76=0,"","N")))</f>
        <v/>
      </c>
      <c r="C76" s="95" t="str">
        <f>'Strategy 1 | PD-TG'!Z76</f>
        <v/>
      </c>
      <c r="D76" s="95" t="str">
        <f>'Strategy 1 | PD-TG'!R76</f>
        <v/>
      </c>
      <c r="E76" s="112" t="str">
        <f>'Strategy 1 | PD-TG'!T76</f>
        <v/>
      </c>
    </row>
    <row r="77" spans="1:5" ht="15.75">
      <c r="A77" s="111" t="str">
        <f>'Strategy 1 | PD-TG'!F77</f>
        <v/>
      </c>
      <c r="B77" s="95" t="str">
        <f>IF(AT77="","",IF('Strategy 1 | PD-TG'!V77&gt;0,"Y",IF('Strategy 1 | PD-TG'!V77=0,"","N")))</f>
        <v/>
      </c>
      <c r="C77" s="95" t="str">
        <f>'Strategy 1 | PD-TG'!Z77</f>
        <v/>
      </c>
      <c r="D77" s="95" t="str">
        <f>'Strategy 1 | PD-TG'!R77</f>
        <v/>
      </c>
      <c r="E77" s="112" t="str">
        <f>'Strategy 1 | PD-TG'!T77</f>
        <v/>
      </c>
    </row>
    <row r="78" spans="1:5" ht="15.75">
      <c r="A78" s="111" t="str">
        <f>'Strategy 1 | PD-TG'!F78</f>
        <v/>
      </c>
      <c r="B78" s="95" t="str">
        <f>IF(AT78="","",IF('Strategy 1 | PD-TG'!V78&gt;0,"Y",IF('Strategy 1 | PD-TG'!V78=0,"","N")))</f>
        <v/>
      </c>
      <c r="C78" s="95" t="str">
        <f>'Strategy 1 | PD-TG'!Z78</f>
        <v/>
      </c>
      <c r="D78" s="95" t="str">
        <f>'Strategy 1 | PD-TG'!R78</f>
        <v/>
      </c>
      <c r="E78" s="112" t="str">
        <f>'Strategy 1 | PD-TG'!T78</f>
        <v/>
      </c>
    </row>
    <row r="79" spans="1:5" ht="16.5" thickBot="1">
      <c r="A79" s="113" t="str">
        <f>'Strategy 1 | PD-TG'!F79</f>
        <v/>
      </c>
      <c r="B79" s="114" t="str">
        <f>IF(AT79="","",IF('Strategy 1 | PD-TG'!V79&gt;0,"Y",IF('Strategy 1 | PD-TG'!V79=0,"","N")))</f>
        <v/>
      </c>
      <c r="C79" s="114" t="str">
        <f>'Strategy 1 | PD-TG'!Z79</f>
        <v/>
      </c>
      <c r="D79" s="114" t="str">
        <f>'Strategy 1 | PD-TG'!R79</f>
        <v/>
      </c>
      <c r="E79" s="115" t="str">
        <f>'Strategy 1 | PD-TG'!T79</f>
        <v/>
      </c>
    </row>
    <row r="80" spans="1:5" ht="15.75">
      <c r="A80" s="108" t="str">
        <f>'Strategy 1 | PD-TG'!F80</f>
        <v/>
      </c>
      <c r="B80" s="109" t="str">
        <f>IF(AT80="","",IF('Strategy 1 | PD-TG'!V80&gt;0,"Y",IF('Strategy 1 | PD-TG'!V80=0,"","N")))</f>
        <v/>
      </c>
      <c r="C80" s="109" t="str">
        <f>'Strategy 1 | PD-TG'!Z80</f>
        <v/>
      </c>
      <c r="D80" s="109" t="str">
        <f>'Strategy 1 | PD-TG'!R80</f>
        <v/>
      </c>
      <c r="E80" s="110" t="str">
        <f>'Strategy 1 | PD-TG'!T80</f>
        <v/>
      </c>
    </row>
    <row r="81" spans="1:5" ht="15.75">
      <c r="A81" s="111" t="str">
        <f>'Strategy 1 | PD-TG'!F81</f>
        <v/>
      </c>
      <c r="B81" s="95" t="str">
        <f>IF(AT81="","",IF('Strategy 1 | PD-TG'!V81&gt;0,"Y",IF('Strategy 1 | PD-TG'!V81=0,"","N")))</f>
        <v/>
      </c>
      <c r="C81" s="95" t="str">
        <f>'Strategy 1 | PD-TG'!Z81</f>
        <v/>
      </c>
      <c r="D81" s="95" t="str">
        <f>'Strategy 1 | PD-TG'!R81</f>
        <v/>
      </c>
      <c r="E81" s="112" t="str">
        <f>'Strategy 1 | PD-TG'!T81</f>
        <v/>
      </c>
    </row>
    <row r="82" spans="1:5" ht="15.75">
      <c r="A82" s="111" t="str">
        <f>'Strategy 1 | PD-TG'!F82</f>
        <v/>
      </c>
      <c r="B82" s="95" t="str">
        <f>IF(AT82="","",IF('Strategy 1 | PD-TG'!V82&gt;0,"Y",IF('Strategy 1 | PD-TG'!V82=0,"","N")))</f>
        <v/>
      </c>
      <c r="C82" s="95" t="str">
        <f>'Strategy 1 | PD-TG'!Z82</f>
        <v/>
      </c>
      <c r="D82" s="95" t="str">
        <f>'Strategy 1 | PD-TG'!R82</f>
        <v/>
      </c>
      <c r="E82" s="112" t="str">
        <f>'Strategy 1 | PD-TG'!T82</f>
        <v/>
      </c>
    </row>
    <row r="83" spans="1:5" ht="15.75">
      <c r="A83" s="111" t="str">
        <f>'Strategy 1 | PD-TG'!F83</f>
        <v/>
      </c>
      <c r="B83" s="95" t="str">
        <f>IF(AT83="","",IF('Strategy 1 | PD-TG'!V83&gt;0,"Y",IF('Strategy 1 | PD-TG'!V83=0,"","N")))</f>
        <v/>
      </c>
      <c r="C83" s="95" t="str">
        <f>'Strategy 1 | PD-TG'!Z83</f>
        <v/>
      </c>
      <c r="D83" s="95" t="str">
        <f>'Strategy 1 | PD-TG'!R83</f>
        <v/>
      </c>
      <c r="E83" s="112" t="str">
        <f>'Strategy 1 | PD-TG'!T83</f>
        <v/>
      </c>
    </row>
    <row r="84" spans="1:5" ht="16.5" thickBot="1">
      <c r="A84" s="113" t="str">
        <f>'Strategy 1 | PD-TG'!F84</f>
        <v/>
      </c>
      <c r="B84" s="114" t="str">
        <f>IF(AT84="","",IF('Strategy 1 | PD-TG'!V84&gt;0,"Y",IF('Strategy 1 | PD-TG'!V84=0,"","N")))</f>
        <v/>
      </c>
      <c r="C84" s="114" t="str">
        <f>'Strategy 1 | PD-TG'!Z84</f>
        <v/>
      </c>
      <c r="D84" s="114" t="str">
        <f>'Strategy 1 | PD-TG'!R84</f>
        <v/>
      </c>
      <c r="E84" s="115" t="str">
        <f>'Strategy 1 | PD-TG'!T84</f>
        <v/>
      </c>
    </row>
    <row r="85" spans="1:5" ht="15.75">
      <c r="A85" s="108" t="str">
        <f>'Strategy 1 | PD-TG'!F85</f>
        <v/>
      </c>
      <c r="B85" s="109" t="str">
        <f>IF(AT85="","",IF('Strategy 1 | PD-TG'!V85&gt;0,"Y",IF('Strategy 1 | PD-TG'!V85=0,"","N")))</f>
        <v/>
      </c>
      <c r="C85" s="109" t="str">
        <f>'Strategy 1 | PD-TG'!Z85</f>
        <v/>
      </c>
      <c r="D85" s="109" t="str">
        <f>'Strategy 1 | PD-TG'!R85</f>
        <v/>
      </c>
      <c r="E85" s="110" t="str">
        <f>'Strategy 1 | PD-TG'!T85</f>
        <v/>
      </c>
    </row>
    <row r="86" spans="1:5" ht="15.75">
      <c r="A86" s="111" t="str">
        <f>'Strategy 1 | PD-TG'!F86</f>
        <v/>
      </c>
      <c r="B86" s="95" t="str">
        <f>IF(AT86="","",IF('Strategy 1 | PD-TG'!V86&gt;0,"Y",IF('Strategy 1 | PD-TG'!V86=0,"","N")))</f>
        <v/>
      </c>
      <c r="C86" s="95" t="str">
        <f>'Strategy 1 | PD-TG'!Z86</f>
        <v/>
      </c>
      <c r="D86" s="95" t="str">
        <f>'Strategy 1 | PD-TG'!R86</f>
        <v/>
      </c>
      <c r="E86" s="112" t="str">
        <f>'Strategy 1 | PD-TG'!T86</f>
        <v/>
      </c>
    </row>
    <row r="87" spans="1:5" ht="15.75">
      <c r="A87" s="111" t="str">
        <f>'Strategy 1 | PD-TG'!F87</f>
        <v/>
      </c>
      <c r="B87" s="95" t="str">
        <f>IF(AT87="","",IF('Strategy 1 | PD-TG'!V87&gt;0,"Y",IF('Strategy 1 | PD-TG'!V87=0,"","N")))</f>
        <v/>
      </c>
      <c r="C87" s="95" t="str">
        <f>'Strategy 1 | PD-TG'!Z87</f>
        <v/>
      </c>
      <c r="D87" s="95" t="str">
        <f>'Strategy 1 | PD-TG'!R87</f>
        <v/>
      </c>
      <c r="E87" s="112" t="str">
        <f>'Strategy 1 | PD-TG'!T87</f>
        <v/>
      </c>
    </row>
    <row r="88" spans="1:5" ht="15.75">
      <c r="A88" s="111" t="str">
        <f>'Strategy 1 | PD-TG'!F88</f>
        <v/>
      </c>
      <c r="B88" s="95" t="str">
        <f>IF(AT88="","",IF('Strategy 1 | PD-TG'!V88&gt;0,"Y",IF('Strategy 1 | PD-TG'!V88=0,"","N")))</f>
        <v/>
      </c>
      <c r="C88" s="95" t="str">
        <f>'Strategy 1 | PD-TG'!Z88</f>
        <v/>
      </c>
      <c r="D88" s="95" t="str">
        <f>'Strategy 1 | PD-TG'!R88</f>
        <v/>
      </c>
      <c r="E88" s="112" t="str">
        <f>'Strategy 1 | PD-TG'!T88</f>
        <v/>
      </c>
    </row>
    <row r="89" spans="1:5" ht="16.5" thickBot="1">
      <c r="A89" s="113" t="str">
        <f>'Strategy 1 | PD-TG'!F89</f>
        <v/>
      </c>
      <c r="B89" s="114" t="str">
        <f>IF(AT89="","",IF('Strategy 1 | PD-TG'!V89&gt;0,"Y",IF('Strategy 1 | PD-TG'!V89=0,"","N")))</f>
        <v/>
      </c>
      <c r="C89" s="114" t="str">
        <f>'Strategy 1 | PD-TG'!Z89</f>
        <v/>
      </c>
      <c r="D89" s="114" t="str">
        <f>'Strategy 1 | PD-TG'!R89</f>
        <v/>
      </c>
      <c r="E89" s="115" t="str">
        <f>'Strategy 1 | PD-TG'!T89</f>
        <v/>
      </c>
    </row>
    <row r="90" spans="1:5" ht="15.75">
      <c r="A90" s="108" t="str">
        <f>'Strategy 1 | PD-TG'!F90</f>
        <v/>
      </c>
      <c r="B90" s="109" t="str">
        <f>IF(AT90="","",IF('Strategy 1 | PD-TG'!V90&gt;0,"Y",IF('Strategy 1 | PD-TG'!V90=0,"","N")))</f>
        <v/>
      </c>
      <c r="C90" s="109" t="str">
        <f>'Strategy 1 | PD-TG'!Z90</f>
        <v/>
      </c>
      <c r="D90" s="109" t="str">
        <f>'Strategy 1 | PD-TG'!R90</f>
        <v/>
      </c>
      <c r="E90" s="110" t="str">
        <f>'Strategy 1 | PD-TG'!T90</f>
        <v/>
      </c>
    </row>
    <row r="91" spans="1:5" ht="15.75">
      <c r="A91" s="111" t="str">
        <f>'Strategy 1 | PD-TG'!F91</f>
        <v/>
      </c>
      <c r="B91" s="95" t="str">
        <f>IF(AT91="","",IF('Strategy 1 | PD-TG'!V91&gt;0,"Y",IF('Strategy 1 | PD-TG'!V91=0,"","N")))</f>
        <v/>
      </c>
      <c r="C91" s="95" t="str">
        <f>'Strategy 1 | PD-TG'!Z91</f>
        <v/>
      </c>
      <c r="D91" s="95" t="str">
        <f>'Strategy 1 | PD-TG'!R91</f>
        <v/>
      </c>
      <c r="E91" s="112" t="str">
        <f>'Strategy 1 | PD-TG'!T91</f>
        <v/>
      </c>
    </row>
    <row r="92" spans="1:5" ht="15.75">
      <c r="A92" s="111" t="str">
        <f>'Strategy 1 | PD-TG'!F92</f>
        <v/>
      </c>
      <c r="B92" s="95" t="str">
        <f>IF(AT92="","",IF('Strategy 1 | PD-TG'!V92&gt;0,"Y",IF('Strategy 1 | PD-TG'!V92=0,"","N")))</f>
        <v/>
      </c>
      <c r="C92" s="95" t="str">
        <f>'Strategy 1 | PD-TG'!Z92</f>
        <v/>
      </c>
      <c r="D92" s="95" t="str">
        <f>'Strategy 1 | PD-TG'!R92</f>
        <v/>
      </c>
      <c r="E92" s="112" t="str">
        <f>'Strategy 1 | PD-TG'!T92</f>
        <v/>
      </c>
    </row>
    <row r="93" spans="1:5" ht="15.75">
      <c r="A93" s="111" t="str">
        <f>'Strategy 1 | PD-TG'!F93</f>
        <v/>
      </c>
      <c r="B93" s="95" t="str">
        <f>IF(AT93="","",IF('Strategy 1 | PD-TG'!V93&gt;0,"Y",IF('Strategy 1 | PD-TG'!V93=0,"","N")))</f>
        <v/>
      </c>
      <c r="C93" s="95" t="str">
        <f>'Strategy 1 | PD-TG'!Z93</f>
        <v/>
      </c>
      <c r="D93" s="95" t="str">
        <f>'Strategy 1 | PD-TG'!R93</f>
        <v/>
      </c>
      <c r="E93" s="112" t="str">
        <f>'Strategy 1 | PD-TG'!T93</f>
        <v/>
      </c>
    </row>
    <row r="94" spans="1:5" ht="16.5" thickBot="1">
      <c r="A94" s="113" t="str">
        <f>'Strategy 1 | PD-TG'!F94</f>
        <v/>
      </c>
      <c r="B94" s="114" t="str">
        <f>IF(AT94="","",IF('Strategy 1 | PD-TG'!V94&gt;0,"Y",IF('Strategy 1 | PD-TG'!V94=0,"","N")))</f>
        <v/>
      </c>
      <c r="C94" s="114" t="str">
        <f>'Strategy 1 | PD-TG'!Z94</f>
        <v/>
      </c>
      <c r="D94" s="114" t="str">
        <f>'Strategy 1 | PD-TG'!R94</f>
        <v/>
      </c>
      <c r="E94" s="115" t="str">
        <f>'Strategy 1 | PD-TG'!T94</f>
        <v/>
      </c>
    </row>
    <row r="95" spans="1:5" ht="15.75">
      <c r="A95" s="108" t="str">
        <f>'Strategy 1 | PD-TG'!F95</f>
        <v/>
      </c>
      <c r="B95" s="109" t="str">
        <f>IF(AT95="","",IF('Strategy 1 | PD-TG'!V95&gt;0,"Y",IF('Strategy 1 | PD-TG'!V95=0,"","N")))</f>
        <v/>
      </c>
      <c r="C95" s="109" t="str">
        <f>'Strategy 1 | PD-TG'!Z95</f>
        <v/>
      </c>
      <c r="D95" s="109" t="str">
        <f>'Strategy 1 | PD-TG'!R95</f>
        <v/>
      </c>
      <c r="E95" s="110" t="str">
        <f>'Strategy 1 | PD-TG'!T95</f>
        <v/>
      </c>
    </row>
    <row r="96" spans="1:5" ht="15.75">
      <c r="A96" s="111" t="str">
        <f>'Strategy 1 | PD-TG'!F96</f>
        <v/>
      </c>
      <c r="B96" s="95" t="str">
        <f>IF(AT96="","",IF('Strategy 1 | PD-TG'!V96&gt;0,"Y",IF('Strategy 1 | PD-TG'!V96=0,"","N")))</f>
        <v/>
      </c>
      <c r="C96" s="95" t="str">
        <f>'Strategy 1 | PD-TG'!Z96</f>
        <v/>
      </c>
      <c r="D96" s="95" t="str">
        <f>'Strategy 1 | PD-TG'!R96</f>
        <v/>
      </c>
      <c r="E96" s="112" t="str">
        <f>'Strategy 1 | PD-TG'!T96</f>
        <v/>
      </c>
    </row>
    <row r="97" spans="1:5" ht="15.75">
      <c r="A97" s="111" t="str">
        <f>'Strategy 1 | PD-TG'!F97</f>
        <v/>
      </c>
      <c r="B97" s="95" t="str">
        <f>IF(AT97="","",IF('Strategy 1 | PD-TG'!V97&gt;0,"Y",IF('Strategy 1 | PD-TG'!V97=0,"","N")))</f>
        <v/>
      </c>
      <c r="C97" s="95" t="str">
        <f>'Strategy 1 | PD-TG'!Z97</f>
        <v/>
      </c>
      <c r="D97" s="95" t="str">
        <f>'Strategy 1 | PD-TG'!R97</f>
        <v/>
      </c>
      <c r="E97" s="112" t="str">
        <f>'Strategy 1 | PD-TG'!T97</f>
        <v/>
      </c>
    </row>
    <row r="98" spans="1:5" ht="15.75">
      <c r="A98" s="111" t="str">
        <f>'Strategy 1 | PD-TG'!F98</f>
        <v/>
      </c>
      <c r="B98" s="95" t="str">
        <f>IF(AT98="","",IF('Strategy 1 | PD-TG'!V98&gt;0,"Y",IF('Strategy 1 | PD-TG'!V98=0,"","N")))</f>
        <v/>
      </c>
      <c r="C98" s="95" t="str">
        <f>'Strategy 1 | PD-TG'!Z98</f>
        <v/>
      </c>
      <c r="D98" s="95" t="str">
        <f>'Strategy 1 | PD-TG'!R98</f>
        <v/>
      </c>
      <c r="E98" s="112" t="str">
        <f>'Strategy 1 | PD-TG'!T98</f>
        <v/>
      </c>
    </row>
    <row r="99" spans="1:5" ht="16.5" thickBot="1">
      <c r="A99" s="113" t="str">
        <f>'Strategy 1 | PD-TG'!F99</f>
        <v/>
      </c>
      <c r="B99" s="114" t="str">
        <f>IF(AT99="","",IF('Strategy 1 | PD-TG'!V99&gt;0,"Y",IF('Strategy 1 | PD-TG'!V99=0,"","N")))</f>
        <v/>
      </c>
      <c r="C99" s="114" t="str">
        <f>'Strategy 1 | PD-TG'!Z99</f>
        <v/>
      </c>
      <c r="D99" s="114" t="str">
        <f>'Strategy 1 | PD-TG'!R99</f>
        <v/>
      </c>
      <c r="E99" s="115" t="str">
        <f>'Strategy 1 | PD-TG'!T99</f>
        <v/>
      </c>
    </row>
    <row r="100" spans="1:5" ht="15.75">
      <c r="A100" s="108" t="str">
        <f>'Strategy 1 | PD-TG'!F100</f>
        <v/>
      </c>
      <c r="B100" s="109" t="str">
        <f>IF(AT100="","",IF('Strategy 1 | PD-TG'!V100&gt;0,"Y",IF('Strategy 1 | PD-TG'!V100=0,"","N")))</f>
        <v/>
      </c>
      <c r="C100" s="109" t="str">
        <f>'Strategy 1 | PD-TG'!Z100</f>
        <v/>
      </c>
      <c r="D100" s="109" t="str">
        <f>'Strategy 1 | PD-TG'!R100</f>
        <v/>
      </c>
      <c r="E100" s="110" t="str">
        <f>'Strategy 1 | PD-TG'!T100</f>
        <v/>
      </c>
    </row>
    <row r="101" spans="1:5" ht="15.75">
      <c r="A101" s="111" t="str">
        <f>'Strategy 1 | PD-TG'!F101</f>
        <v/>
      </c>
      <c r="B101" s="95" t="str">
        <f>IF(AT101="","",IF('Strategy 1 | PD-TG'!V101&gt;0,"Y",IF('Strategy 1 | PD-TG'!V101=0,"","N")))</f>
        <v/>
      </c>
      <c r="C101" s="95" t="str">
        <f>'Strategy 1 | PD-TG'!Z101</f>
        <v/>
      </c>
      <c r="D101" s="95" t="str">
        <f>'Strategy 1 | PD-TG'!R101</f>
        <v/>
      </c>
      <c r="E101" s="112" t="str">
        <f>'Strategy 1 | PD-TG'!T101</f>
        <v/>
      </c>
    </row>
    <row r="102" spans="1:5" ht="15.75">
      <c r="A102" s="111" t="str">
        <f>'Strategy 1 | PD-TG'!F102</f>
        <v/>
      </c>
      <c r="B102" s="95" t="str">
        <f>IF(AT102="","",IF('Strategy 1 | PD-TG'!V102&gt;0,"Y",IF('Strategy 1 | PD-TG'!V102=0,"","N")))</f>
        <v/>
      </c>
      <c r="C102" s="95" t="str">
        <f>'Strategy 1 | PD-TG'!Z102</f>
        <v/>
      </c>
      <c r="D102" s="95" t="str">
        <f>'Strategy 1 | PD-TG'!R102</f>
        <v/>
      </c>
      <c r="E102" s="112" t="str">
        <f>'Strategy 1 | PD-TG'!T102</f>
        <v/>
      </c>
    </row>
    <row r="103" spans="1:5" ht="15.75">
      <c r="A103" s="111" t="str">
        <f>'Strategy 1 | PD-TG'!F103</f>
        <v/>
      </c>
      <c r="B103" s="95" t="str">
        <f>IF(AT103="","",IF('Strategy 1 | PD-TG'!V103&gt;0,"Y",IF('Strategy 1 | PD-TG'!V103=0,"","N")))</f>
        <v/>
      </c>
      <c r="C103" s="95" t="str">
        <f>'Strategy 1 | PD-TG'!Z103</f>
        <v/>
      </c>
      <c r="D103" s="95" t="str">
        <f>'Strategy 1 | PD-TG'!R103</f>
        <v/>
      </c>
      <c r="E103" s="112" t="str">
        <f>'Strategy 1 | PD-TG'!T103</f>
        <v/>
      </c>
    </row>
    <row r="104" spans="1:5" ht="16.5" thickBot="1">
      <c r="A104" s="113" t="str">
        <f>'Strategy 1 | PD-TG'!F104</f>
        <v/>
      </c>
      <c r="B104" s="114" t="str">
        <f>IF(AT104="","",IF('Strategy 1 | PD-TG'!V104&gt;0,"Y",IF('Strategy 1 | PD-TG'!V104=0,"","N")))</f>
        <v/>
      </c>
      <c r="C104" s="114" t="str">
        <f>'Strategy 1 | PD-TG'!Z104</f>
        <v/>
      </c>
      <c r="D104" s="114" t="str">
        <f>'Strategy 1 | PD-TG'!R104</f>
        <v/>
      </c>
      <c r="E104" s="115" t="str">
        <f>'Strategy 1 | PD-TG'!T104</f>
        <v/>
      </c>
    </row>
    <row r="105" spans="1:5" ht="15.75">
      <c r="A105" s="108" t="str">
        <f>'Strategy 1 | PD-TG'!F105</f>
        <v/>
      </c>
      <c r="B105" s="109" t="str">
        <f>IF(AT105="","",IF('Strategy 1 | PD-TG'!V105&gt;0,"Y",IF('Strategy 1 | PD-TG'!V105=0,"","N")))</f>
        <v/>
      </c>
      <c r="C105" s="109" t="str">
        <f>'Strategy 1 | PD-TG'!Z105</f>
        <v/>
      </c>
      <c r="D105" s="109" t="str">
        <f>'Strategy 1 | PD-TG'!R105</f>
        <v/>
      </c>
      <c r="E105" s="110" t="str">
        <f>'Strategy 1 | PD-TG'!T105</f>
        <v/>
      </c>
    </row>
    <row r="106" spans="1:5" ht="15.75">
      <c r="A106" s="111" t="str">
        <f>'Strategy 1 | PD-TG'!F106</f>
        <v/>
      </c>
      <c r="B106" s="95" t="str">
        <f>IF(AT106="","",IF('Strategy 1 | PD-TG'!V106&gt;0,"Y",IF('Strategy 1 | PD-TG'!V106=0,"","N")))</f>
        <v/>
      </c>
      <c r="C106" s="95" t="str">
        <f>'Strategy 1 | PD-TG'!Z106</f>
        <v/>
      </c>
      <c r="D106" s="95" t="str">
        <f>'Strategy 1 | PD-TG'!R106</f>
        <v/>
      </c>
      <c r="E106" s="112" t="str">
        <f>'Strategy 1 | PD-TG'!T106</f>
        <v/>
      </c>
    </row>
    <row r="107" spans="1:5" ht="15.75">
      <c r="A107" s="111" t="str">
        <f>'Strategy 1 | PD-TG'!F107</f>
        <v/>
      </c>
      <c r="B107" s="95" t="str">
        <f>IF(AT107="","",IF('Strategy 1 | PD-TG'!V107&gt;0,"Y",IF('Strategy 1 | PD-TG'!V107=0,"","N")))</f>
        <v/>
      </c>
      <c r="C107" s="95" t="str">
        <f>'Strategy 1 | PD-TG'!Z107</f>
        <v/>
      </c>
      <c r="D107" s="95" t="str">
        <f>'Strategy 1 | PD-TG'!R107</f>
        <v/>
      </c>
      <c r="E107" s="112" t="str">
        <f>'Strategy 1 | PD-TG'!T107</f>
        <v/>
      </c>
    </row>
    <row r="108" spans="1:5" ht="15.75">
      <c r="A108" s="111" t="str">
        <f>'Strategy 1 | PD-TG'!F108</f>
        <v/>
      </c>
      <c r="B108" s="95" t="str">
        <f>IF(AT108="","",IF('Strategy 1 | PD-TG'!V108&gt;0,"Y",IF('Strategy 1 | PD-TG'!V108=0,"","N")))</f>
        <v/>
      </c>
      <c r="C108" s="95" t="str">
        <f>'Strategy 1 | PD-TG'!Z108</f>
        <v/>
      </c>
      <c r="D108" s="95" t="str">
        <f>'Strategy 1 | PD-TG'!R108</f>
        <v/>
      </c>
      <c r="E108" s="112" t="str">
        <f>'Strategy 1 | PD-TG'!T108</f>
        <v/>
      </c>
    </row>
    <row r="109" spans="1:5" ht="16.5" thickBot="1">
      <c r="A109" s="113" t="str">
        <f>'Strategy 1 | PD-TG'!F109</f>
        <v/>
      </c>
      <c r="B109" s="114" t="str">
        <f>IF(AT109="","",IF('Strategy 1 | PD-TG'!V109&gt;0,"Y",IF('Strategy 1 | PD-TG'!V109=0,"","N")))</f>
        <v/>
      </c>
      <c r="C109" s="114" t="str">
        <f>'Strategy 1 | PD-TG'!Z109</f>
        <v/>
      </c>
      <c r="D109" s="114" t="str">
        <f>'Strategy 1 | PD-TG'!R109</f>
        <v/>
      </c>
      <c r="E109" s="115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13" priority="1" operator="equal">
      <formula>"Y"</formula>
    </cfRule>
    <cfRule type="cellIs" dxfId="212" priority="2" operator="equal">
      <formula>"N"</formula>
    </cfRule>
  </conditionalFormatting>
  <conditionalFormatting sqref="C10:C109">
    <cfRule type="containsBlanks" dxfId="211" priority="3">
      <formula>LEN(TRIM(C10))=0</formula>
    </cfRule>
    <cfRule type="containsBlanks" priority="4">
      <formula>LEN(TRIM(C10))=0</formula>
    </cfRule>
    <cfRule type="cellIs" dxfId="210" priority="5" operator="equal">
      <formula>""""""</formula>
    </cfRule>
    <cfRule type="cellIs" dxfId="209" priority="6" operator="greaterThan">
      <formula>2</formula>
    </cfRule>
    <cfRule type="cellIs" dxfId="208" priority="7" operator="lessThan">
      <formula>-2</formula>
    </cfRule>
    <cfRule type="cellIs" dxfId="207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DT1048532"/>
  <sheetViews>
    <sheetView tabSelected="1" zoomScale="77" zoomScaleNormal="77" workbookViewId="0">
      <pane xSplit="1" ySplit="4" topLeftCell="BC5" activePane="bottomRight" state="frozen"/>
      <selection pane="topRight" activeCell="B1" sqref="B1"/>
      <selection pane="bottomLeft" activeCell="A5" sqref="A5"/>
      <selection pane="bottomRight" activeCell="DN15" sqref="DN15"/>
    </sheetView>
  </sheetViews>
  <sheetFormatPr defaultRowHeight="15"/>
  <cols>
    <col min="1" max="1" width="4.85546875" style="14" customWidth="1"/>
    <col min="2" max="5" width="6.5703125" style="14" customWidth="1"/>
    <col min="6" max="7" width="1.85546875" style="14" customWidth="1"/>
    <col min="8" max="11" width="6.5703125" style="14" customWidth="1"/>
    <col min="12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8.7109375" style="14" customWidth="1"/>
    <col min="33" max="33" width="9.42578125" style="14" customWidth="1"/>
    <col min="34" max="34" width="9.28515625" style="14" customWidth="1"/>
    <col min="35" max="35" width="10.140625" style="14" customWidth="1"/>
    <col min="36" max="36" width="6.85546875" style="14" customWidth="1"/>
    <col min="37" max="37" width="6.5703125" style="14" customWidth="1"/>
    <col min="38" max="38" width="10.7109375" style="14" customWidth="1"/>
    <col min="39" max="39" width="11.42578125" style="14" customWidth="1"/>
    <col min="40" max="40" width="2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customWidth="1"/>
    <col min="70" max="89" width="6.42578125" style="14" customWidth="1"/>
    <col min="90" max="99" width="9.140625" style="14" customWidth="1"/>
    <col min="100" max="100" width="13.28515625" style="14" customWidth="1"/>
    <col min="101" max="101" width="15.140625" style="14" customWidth="1"/>
    <col min="102" max="113" width="9.140625" style="14" customWidth="1"/>
    <col min="114" max="16384" width="9.140625" style="14"/>
  </cols>
  <sheetData>
    <row r="1" spans="1:124" ht="15" customHeight="1">
      <c r="B1" s="219" t="s">
        <v>310</v>
      </c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  <c r="AS1" s="219"/>
      <c r="AT1" s="219"/>
      <c r="AU1" s="219"/>
      <c r="AV1" s="219"/>
      <c r="AW1" s="219"/>
      <c r="AX1" s="219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219"/>
      <c r="BP1" s="219"/>
    </row>
    <row r="2" spans="1:124" ht="15.75" customHeight="1" thickBot="1"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19"/>
      <c r="AC2" s="219"/>
      <c r="AD2" s="219"/>
      <c r="AE2" s="219"/>
      <c r="AF2" s="219"/>
      <c r="AG2" s="219"/>
      <c r="AH2" s="219"/>
      <c r="AI2" s="219"/>
      <c r="AJ2" s="219"/>
      <c r="AK2" s="219"/>
      <c r="AL2" s="219"/>
      <c r="AM2" s="219"/>
      <c r="AN2" s="219"/>
      <c r="AO2" s="219"/>
      <c r="AP2" s="219"/>
      <c r="AQ2" s="219"/>
      <c r="AR2" s="219"/>
      <c r="AS2" s="219"/>
      <c r="AT2" s="219"/>
      <c r="AU2" s="219"/>
      <c r="AV2" s="219"/>
      <c r="AW2" s="219"/>
      <c r="AX2" s="219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219"/>
      <c r="BP2" s="219"/>
      <c r="BR2" s="198" t="s">
        <v>73</v>
      </c>
      <c r="BS2" s="198"/>
      <c r="BT2" s="198"/>
      <c r="BU2" s="198"/>
      <c r="BV2" s="198"/>
      <c r="BW2" s="198"/>
      <c r="BX2" s="198"/>
      <c r="BY2" s="198"/>
      <c r="BZ2" s="198"/>
      <c r="CA2" s="198"/>
      <c r="CB2" s="198"/>
      <c r="CC2" s="198"/>
      <c r="CD2" s="198"/>
      <c r="CE2" s="198"/>
      <c r="CF2" s="198"/>
      <c r="CG2" s="198"/>
      <c r="CH2" s="198"/>
      <c r="CI2" s="198"/>
      <c r="CJ2" s="198"/>
      <c r="CK2" s="198"/>
      <c r="CL2" s="220"/>
      <c r="CM2" s="221"/>
      <c r="CN2" s="221"/>
      <c r="CO2" s="221"/>
      <c r="CP2" s="221"/>
      <c r="CQ2" s="221"/>
      <c r="CR2" s="221"/>
      <c r="CS2" s="221"/>
      <c r="CT2" s="221"/>
      <c r="CU2" s="221"/>
      <c r="CV2" s="171"/>
      <c r="CW2" s="224" t="s">
        <v>451</v>
      </c>
      <c r="CX2" s="224"/>
      <c r="CY2" s="224"/>
      <c r="CZ2" s="224"/>
      <c r="DA2" s="224"/>
      <c r="DB2" s="224"/>
      <c r="DC2" s="224"/>
      <c r="DD2" s="224"/>
      <c r="DE2" s="224"/>
      <c r="DF2" s="224"/>
      <c r="DG2" s="224"/>
      <c r="DH2" s="224"/>
      <c r="DI2" s="224"/>
      <c r="DJ2" s="224"/>
      <c r="DK2" s="224"/>
      <c r="DL2" s="224"/>
      <c r="DM2" s="192"/>
      <c r="DN2" s="192"/>
      <c r="DO2" s="192"/>
      <c r="DP2" s="192"/>
      <c r="DQ2" s="192"/>
      <c r="DR2" s="192"/>
    </row>
    <row r="3" spans="1:124" ht="30.75" customHeight="1" thickBot="1">
      <c r="B3" s="194" t="s">
        <v>430</v>
      </c>
      <c r="C3" s="195"/>
      <c r="D3" s="195"/>
      <c r="E3" s="195"/>
      <c r="F3" s="145"/>
      <c r="G3" s="145"/>
      <c r="H3" s="209" t="s">
        <v>429</v>
      </c>
      <c r="I3" s="210"/>
      <c r="J3" s="210"/>
      <c r="K3" s="210"/>
      <c r="L3" s="145"/>
      <c r="M3" s="145"/>
      <c r="N3" s="211" t="s">
        <v>434</v>
      </c>
      <c r="O3" s="212"/>
      <c r="P3" s="212"/>
      <c r="Q3" s="212"/>
      <c r="R3" s="145"/>
      <c r="S3" s="145"/>
      <c r="T3" s="213" t="s">
        <v>435</v>
      </c>
      <c r="U3" s="214"/>
      <c r="V3" s="214"/>
      <c r="W3" s="214"/>
      <c r="X3" s="145"/>
      <c r="Y3" s="145"/>
      <c r="Z3" s="215" t="s">
        <v>436</v>
      </c>
      <c r="AA3" s="216"/>
      <c r="AB3" s="216"/>
      <c r="AC3" s="216"/>
      <c r="AD3" s="145"/>
      <c r="AE3" s="145"/>
      <c r="AF3" s="217" t="s">
        <v>0</v>
      </c>
      <c r="AG3" s="226" t="s">
        <v>450</v>
      </c>
      <c r="AH3" s="227"/>
      <c r="AI3" s="227"/>
      <c r="AJ3" s="227"/>
      <c r="AK3" s="227"/>
      <c r="AL3" s="228"/>
      <c r="AM3" s="145"/>
      <c r="AN3" s="145"/>
      <c r="AO3" s="199" t="s">
        <v>437</v>
      </c>
      <c r="AP3" s="200"/>
      <c r="AQ3" s="200"/>
      <c r="AR3" s="200"/>
      <c r="AS3" s="145"/>
      <c r="AT3" s="145"/>
      <c r="AU3" s="201" t="s">
        <v>438</v>
      </c>
      <c r="AV3" s="202"/>
      <c r="AW3" s="202"/>
      <c r="AX3" s="202"/>
      <c r="AY3" s="145"/>
      <c r="AZ3" s="145"/>
      <c r="BA3" s="203" t="s">
        <v>439</v>
      </c>
      <c r="BB3" s="204"/>
      <c r="BC3" s="204"/>
      <c r="BD3" s="204"/>
      <c r="BE3" s="145"/>
      <c r="BF3" s="145"/>
      <c r="BG3" s="205" t="s">
        <v>440</v>
      </c>
      <c r="BH3" s="206"/>
      <c r="BI3" s="206"/>
      <c r="BJ3" s="206"/>
      <c r="BK3" s="145"/>
      <c r="BL3" s="145"/>
      <c r="BM3" s="207" t="s">
        <v>441</v>
      </c>
      <c r="BN3" s="208"/>
      <c r="BO3" s="208"/>
      <c r="BP3" s="208"/>
      <c r="BR3" s="198" t="s">
        <v>311</v>
      </c>
      <c r="BS3" s="198"/>
      <c r="BT3" s="198"/>
      <c r="BU3" s="198"/>
      <c r="BV3" s="198"/>
      <c r="BW3" s="198"/>
      <c r="BX3" s="198"/>
      <c r="BY3" s="198"/>
      <c r="BZ3" s="198"/>
      <c r="CA3" s="198"/>
      <c r="CB3" s="198" t="s">
        <v>66</v>
      </c>
      <c r="CC3" s="198"/>
      <c r="CD3" s="198"/>
      <c r="CE3" s="198"/>
      <c r="CF3" s="198"/>
      <c r="CG3" s="198"/>
      <c r="CH3" s="198"/>
      <c r="CI3" s="198"/>
      <c r="CJ3" s="198"/>
      <c r="CK3" s="198"/>
      <c r="CL3" s="222"/>
      <c r="CM3" s="223"/>
      <c r="CN3" s="223"/>
      <c r="CO3" s="223"/>
      <c r="CP3" s="223"/>
      <c r="CQ3" s="223"/>
      <c r="CR3" s="223"/>
      <c r="CS3" s="223"/>
      <c r="CT3" s="223"/>
      <c r="CU3" s="223"/>
      <c r="CV3" s="171"/>
      <c r="CW3" s="193" t="s">
        <v>312</v>
      </c>
      <c r="CX3" s="193" t="s">
        <v>313</v>
      </c>
      <c r="CY3" s="193" t="s">
        <v>314</v>
      </c>
      <c r="CZ3" s="193" t="s">
        <v>315</v>
      </c>
      <c r="DA3" s="193" t="s">
        <v>316</v>
      </c>
      <c r="DB3" s="193" t="s">
        <v>317</v>
      </c>
      <c r="DC3" s="193" t="s">
        <v>318</v>
      </c>
      <c r="DD3" s="193" t="s">
        <v>319</v>
      </c>
      <c r="DE3" s="193" t="s">
        <v>320</v>
      </c>
      <c r="DF3" s="193" t="s">
        <v>321</v>
      </c>
      <c r="DG3" s="192"/>
      <c r="DH3" s="192"/>
      <c r="DI3" s="192"/>
      <c r="DJ3" s="192"/>
      <c r="DK3" s="193"/>
      <c r="DL3" s="193"/>
      <c r="DM3" s="193"/>
      <c r="DN3" s="193"/>
      <c r="DO3" s="193"/>
      <c r="DP3" s="193"/>
      <c r="DQ3" s="193"/>
      <c r="DR3" s="193"/>
      <c r="DT3" s="88"/>
    </row>
    <row r="4" spans="1:124" s="88" customFormat="1" ht="25.5" customHeight="1" thickBot="1">
      <c r="B4" s="96" t="s">
        <v>73</v>
      </c>
      <c r="C4" s="97" t="s">
        <v>263</v>
      </c>
      <c r="D4" s="97" t="s">
        <v>24</v>
      </c>
      <c r="E4" s="97" t="s">
        <v>76</v>
      </c>
      <c r="F4" s="146"/>
      <c r="G4" s="146"/>
      <c r="H4" s="96" t="s">
        <v>73</v>
      </c>
      <c r="I4" s="97" t="s">
        <v>263</v>
      </c>
      <c r="J4" s="97" t="s">
        <v>24</v>
      </c>
      <c r="K4" s="97" t="s">
        <v>76</v>
      </c>
      <c r="L4" s="146"/>
      <c r="M4" s="146"/>
      <c r="N4" s="96" t="s">
        <v>73</v>
      </c>
      <c r="O4" s="97" t="s">
        <v>263</v>
      </c>
      <c r="P4" s="97" t="s">
        <v>24</v>
      </c>
      <c r="Q4" s="97" t="s">
        <v>76</v>
      </c>
      <c r="R4" s="146"/>
      <c r="S4" s="146"/>
      <c r="T4" s="96" t="s">
        <v>73</v>
      </c>
      <c r="U4" s="97" t="s">
        <v>263</v>
      </c>
      <c r="V4" s="97" t="s">
        <v>24</v>
      </c>
      <c r="W4" s="97" t="s">
        <v>76</v>
      </c>
      <c r="X4" s="146"/>
      <c r="Y4" s="146"/>
      <c r="Z4" s="96" t="s">
        <v>73</v>
      </c>
      <c r="AA4" s="97" t="s">
        <v>263</v>
      </c>
      <c r="AB4" s="97" t="s">
        <v>24</v>
      </c>
      <c r="AC4" s="97" t="s">
        <v>76</v>
      </c>
      <c r="AD4" s="146"/>
      <c r="AE4" s="146"/>
      <c r="AF4" s="218"/>
      <c r="AG4" s="182" t="s">
        <v>482</v>
      </c>
      <c r="AH4" s="183" t="s">
        <v>472</v>
      </c>
      <c r="AI4" s="179" t="s">
        <v>73</v>
      </c>
      <c r="AJ4" s="97" t="s">
        <v>263</v>
      </c>
      <c r="AK4" s="97" t="s">
        <v>24</v>
      </c>
      <c r="AL4" s="97" t="s">
        <v>76</v>
      </c>
      <c r="AM4" s="172"/>
      <c r="AN4" s="146"/>
      <c r="AO4" s="96" t="s">
        <v>73</v>
      </c>
      <c r="AP4" s="97" t="s">
        <v>263</v>
      </c>
      <c r="AQ4" s="97" t="s">
        <v>24</v>
      </c>
      <c r="AR4" s="97" t="s">
        <v>76</v>
      </c>
      <c r="AS4" s="146"/>
      <c r="AT4" s="146"/>
      <c r="AU4" s="96" t="s">
        <v>73</v>
      </c>
      <c r="AV4" s="97" t="s">
        <v>263</v>
      </c>
      <c r="AW4" s="97" t="s">
        <v>24</v>
      </c>
      <c r="AX4" s="97" t="s">
        <v>76</v>
      </c>
      <c r="AY4" s="146"/>
      <c r="AZ4" s="146"/>
      <c r="BA4" s="96" t="s">
        <v>73</v>
      </c>
      <c r="BB4" s="97" t="s">
        <v>263</v>
      </c>
      <c r="BC4" s="97" t="s">
        <v>24</v>
      </c>
      <c r="BD4" s="97" t="s">
        <v>76</v>
      </c>
      <c r="BE4" s="146"/>
      <c r="BF4" s="146"/>
      <c r="BG4" s="96" t="s">
        <v>73</v>
      </c>
      <c r="BH4" s="97" t="s">
        <v>263</v>
      </c>
      <c r="BI4" s="97" t="s">
        <v>24</v>
      </c>
      <c r="BJ4" s="97" t="s">
        <v>76</v>
      </c>
      <c r="BK4" s="146"/>
      <c r="BL4" s="146"/>
      <c r="BM4" s="96" t="s">
        <v>73</v>
      </c>
      <c r="BN4" s="97" t="s">
        <v>263</v>
      </c>
      <c r="BO4" s="97" t="s">
        <v>24</v>
      </c>
      <c r="BP4" s="97" t="s">
        <v>76</v>
      </c>
      <c r="BR4" s="167" t="s">
        <v>312</v>
      </c>
      <c r="BS4" s="167" t="s">
        <v>313</v>
      </c>
      <c r="BT4" s="167" t="s">
        <v>314</v>
      </c>
      <c r="BU4" s="167" t="s">
        <v>315</v>
      </c>
      <c r="BV4" s="167" t="s">
        <v>316</v>
      </c>
      <c r="BW4" s="167" t="s">
        <v>317</v>
      </c>
      <c r="BX4" s="167" t="s">
        <v>318</v>
      </c>
      <c r="BY4" s="167" t="s">
        <v>319</v>
      </c>
      <c r="BZ4" s="167" t="s">
        <v>320</v>
      </c>
      <c r="CA4" s="167" t="s">
        <v>321</v>
      </c>
      <c r="CB4" s="167" t="s">
        <v>312</v>
      </c>
      <c r="CC4" s="167" t="s">
        <v>313</v>
      </c>
      <c r="CD4" s="167" t="s">
        <v>314</v>
      </c>
      <c r="CE4" s="167" t="s">
        <v>315</v>
      </c>
      <c r="CF4" s="167" t="s">
        <v>316</v>
      </c>
      <c r="CG4" s="167" t="s">
        <v>317</v>
      </c>
      <c r="CH4" s="167" t="s">
        <v>318</v>
      </c>
      <c r="CI4" s="167" t="s">
        <v>319</v>
      </c>
      <c r="CJ4" s="167" t="s">
        <v>320</v>
      </c>
      <c r="CK4" s="167" t="s">
        <v>321</v>
      </c>
      <c r="CL4" s="170" t="s">
        <v>312</v>
      </c>
      <c r="CM4" s="170" t="s">
        <v>313</v>
      </c>
      <c r="CN4" s="170" t="s">
        <v>314</v>
      </c>
      <c r="CO4" s="170" t="s">
        <v>315</v>
      </c>
      <c r="CP4" s="170" t="s">
        <v>316</v>
      </c>
      <c r="CQ4" s="170" t="s">
        <v>317</v>
      </c>
      <c r="CR4" s="170" t="s">
        <v>318</v>
      </c>
      <c r="CS4" s="170" t="s">
        <v>319</v>
      </c>
      <c r="CT4" s="170" t="s">
        <v>320</v>
      </c>
      <c r="CU4" s="170" t="s">
        <v>321</v>
      </c>
      <c r="CV4" s="174" t="s">
        <v>454</v>
      </c>
      <c r="CW4" s="193" t="s">
        <v>25</v>
      </c>
      <c r="CX4" s="193" t="s">
        <v>455</v>
      </c>
      <c r="CY4" s="193" t="s">
        <v>282</v>
      </c>
      <c r="CZ4" s="193" t="s">
        <v>452</v>
      </c>
      <c r="DA4" s="193" t="s">
        <v>456</v>
      </c>
      <c r="DB4" s="193" t="s">
        <v>457</v>
      </c>
      <c r="DC4" s="193" t="s">
        <v>458</v>
      </c>
      <c r="DD4" s="193" t="s">
        <v>459</v>
      </c>
      <c r="DE4" s="193" t="s">
        <v>453</v>
      </c>
      <c r="DF4" s="193" t="s">
        <v>460</v>
      </c>
      <c r="DG4" s="193"/>
      <c r="DH4" s="193"/>
      <c r="DI4" s="193"/>
      <c r="DJ4" s="225" t="s">
        <v>471</v>
      </c>
      <c r="DK4" s="225"/>
      <c r="DL4" s="225"/>
      <c r="DM4" s="225"/>
      <c r="DN4" s="225" t="s">
        <v>471</v>
      </c>
      <c r="DO4" s="225"/>
      <c r="DP4" s="225"/>
      <c r="DQ4" s="225"/>
      <c r="DR4" s="193" t="s">
        <v>482</v>
      </c>
    </row>
    <row r="5" spans="1:124" ht="26.25" customHeight="1">
      <c r="B5" s="99"/>
      <c r="C5" s="100"/>
      <c r="D5" s="100"/>
      <c r="E5" s="100"/>
      <c r="F5" s="144"/>
      <c r="G5" s="144"/>
      <c r="H5" s="99"/>
      <c r="I5" s="100"/>
      <c r="J5" s="100"/>
      <c r="K5" s="100"/>
      <c r="L5" s="144"/>
      <c r="M5" s="144"/>
      <c r="N5" s="99"/>
      <c r="O5" s="100"/>
      <c r="P5" s="100"/>
      <c r="Q5" s="100"/>
      <c r="R5" s="144"/>
      <c r="S5" s="144"/>
      <c r="T5" s="99"/>
      <c r="U5" s="100"/>
      <c r="V5" s="100"/>
      <c r="W5" s="100"/>
      <c r="X5" s="144"/>
      <c r="Y5" s="144"/>
      <c r="Z5" s="99"/>
      <c r="AA5" s="100"/>
      <c r="AB5" s="100"/>
      <c r="AC5" s="100"/>
      <c r="AD5" s="144"/>
      <c r="AE5" s="144"/>
      <c r="AF5" s="176" t="s">
        <v>24</v>
      </c>
      <c r="AG5" s="99"/>
      <c r="AH5" s="185"/>
      <c r="AI5" s="185"/>
      <c r="AJ5" s="100"/>
      <c r="AK5" s="100"/>
      <c r="AL5" s="101"/>
      <c r="AM5" s="144"/>
      <c r="AN5" s="144"/>
      <c r="AO5" s="99"/>
      <c r="AP5" s="100"/>
      <c r="AQ5" s="100"/>
      <c r="AR5" s="100"/>
      <c r="AS5" s="144"/>
      <c r="AT5" s="144"/>
      <c r="AU5" s="99"/>
      <c r="AV5" s="100"/>
      <c r="AW5" s="100"/>
      <c r="AX5" s="100"/>
      <c r="AY5" s="144"/>
      <c r="AZ5" s="144"/>
      <c r="BA5" s="99"/>
      <c r="BB5" s="100"/>
      <c r="BC5" s="100"/>
      <c r="BD5" s="100"/>
      <c r="BE5" s="144"/>
      <c r="BF5" s="144"/>
      <c r="BG5" s="99"/>
      <c r="BH5" s="100"/>
      <c r="BI5" s="100"/>
      <c r="BJ5" s="100"/>
      <c r="BK5" s="144"/>
      <c r="BL5" s="144"/>
      <c r="BM5" s="99"/>
      <c r="BN5" s="100"/>
      <c r="BO5" s="100"/>
      <c r="BP5" s="100"/>
    </row>
    <row r="6" spans="1:124" ht="26.25" customHeight="1">
      <c r="B6" s="103"/>
      <c r="C6" s="104"/>
      <c r="D6" s="104"/>
      <c r="E6" s="104"/>
      <c r="F6" s="144"/>
      <c r="G6" s="144"/>
      <c r="H6" s="103"/>
      <c r="I6" s="104"/>
      <c r="J6" s="104"/>
      <c r="K6" s="104"/>
      <c r="L6" s="144"/>
      <c r="M6" s="144"/>
      <c r="N6" s="103"/>
      <c r="O6" s="104"/>
      <c r="P6" s="104"/>
      <c r="Q6" s="104"/>
      <c r="R6" s="144"/>
      <c r="S6" s="144"/>
      <c r="T6" s="103"/>
      <c r="U6" s="104"/>
      <c r="V6" s="104"/>
      <c r="W6" s="104"/>
      <c r="X6" s="144"/>
      <c r="Y6" s="144"/>
      <c r="Z6" s="103"/>
      <c r="AA6" s="104"/>
      <c r="AB6" s="104"/>
      <c r="AC6" s="104"/>
      <c r="AD6" s="144"/>
      <c r="AE6" s="144"/>
      <c r="AF6" s="177" t="s">
        <v>24</v>
      </c>
      <c r="AG6" s="103"/>
      <c r="AH6" s="184"/>
      <c r="AI6" s="184"/>
      <c r="AJ6" s="104"/>
      <c r="AK6" s="104"/>
      <c r="AL6" s="105"/>
      <c r="AM6" s="144"/>
      <c r="AN6" s="144"/>
      <c r="AO6" s="103"/>
      <c r="AP6" s="104"/>
      <c r="AQ6" s="104"/>
      <c r="AR6" s="104"/>
      <c r="AS6" s="144"/>
      <c r="AT6" s="144"/>
      <c r="AU6" s="103"/>
      <c r="AV6" s="104"/>
      <c r="AW6" s="104"/>
      <c r="AX6" s="104"/>
      <c r="AY6" s="144"/>
      <c r="AZ6" s="144"/>
      <c r="BA6" s="103"/>
      <c r="BB6" s="104"/>
      <c r="BC6" s="104"/>
      <c r="BD6" s="104"/>
      <c r="BE6" s="144"/>
      <c r="BF6" s="144"/>
      <c r="BG6" s="103"/>
      <c r="BH6" s="104"/>
      <c r="BI6" s="104"/>
      <c r="BJ6" s="104"/>
      <c r="BK6" s="144"/>
      <c r="BL6" s="144"/>
      <c r="BM6" s="103"/>
      <c r="BN6" s="104"/>
      <c r="BO6" s="104"/>
      <c r="BP6" s="104"/>
    </row>
    <row r="7" spans="1:124" ht="26.25" customHeight="1">
      <c r="B7" s="103"/>
      <c r="C7" s="104"/>
      <c r="D7" s="104"/>
      <c r="E7" s="104"/>
      <c r="F7" s="144"/>
      <c r="G7" s="144"/>
      <c r="H7" s="103"/>
      <c r="I7" s="104"/>
      <c r="J7" s="104"/>
      <c r="K7" s="104"/>
      <c r="L7" s="144"/>
      <c r="M7" s="144"/>
      <c r="N7" s="103"/>
      <c r="O7" s="104"/>
      <c r="P7" s="104"/>
      <c r="Q7" s="104"/>
      <c r="R7" s="144"/>
      <c r="S7" s="144"/>
      <c r="T7" s="103"/>
      <c r="U7" s="104"/>
      <c r="V7" s="104"/>
      <c r="W7" s="104"/>
      <c r="X7" s="144"/>
      <c r="Y7" s="144"/>
      <c r="Z7" s="103"/>
      <c r="AA7" s="104"/>
      <c r="AB7" s="104"/>
      <c r="AC7" s="104"/>
      <c r="AD7" s="144"/>
      <c r="AE7" s="144"/>
      <c r="AF7" s="177" t="s">
        <v>24</v>
      </c>
      <c r="AG7" s="103"/>
      <c r="AH7" s="184"/>
      <c r="AI7" s="184"/>
      <c r="AJ7" s="104"/>
      <c r="AK7" s="104"/>
      <c r="AL7" s="105"/>
      <c r="AM7" s="144"/>
      <c r="AN7" s="144"/>
      <c r="AO7" s="103"/>
      <c r="AP7" s="104"/>
      <c r="AQ7" s="104"/>
      <c r="AR7" s="104"/>
      <c r="AS7" s="144"/>
      <c r="AT7" s="144"/>
      <c r="AU7" s="103"/>
      <c r="AV7" s="104"/>
      <c r="AW7" s="104"/>
      <c r="AX7" s="104"/>
      <c r="AY7" s="144"/>
      <c r="AZ7" s="144"/>
      <c r="BA7" s="103"/>
      <c r="BB7" s="104"/>
      <c r="BC7" s="104"/>
      <c r="BD7" s="104"/>
      <c r="BE7" s="144"/>
      <c r="BF7" s="144"/>
      <c r="BG7" s="103"/>
      <c r="BH7" s="104"/>
      <c r="BI7" s="104"/>
      <c r="BJ7" s="104"/>
      <c r="BK7" s="144"/>
      <c r="BL7" s="144"/>
      <c r="BM7" s="103"/>
      <c r="BN7" s="104"/>
      <c r="BO7" s="104"/>
      <c r="BP7" s="104"/>
    </row>
    <row r="8" spans="1:124" ht="26.25" customHeight="1">
      <c r="B8" s="103"/>
      <c r="C8" s="104"/>
      <c r="D8" s="104"/>
      <c r="E8" s="104"/>
      <c r="F8" s="144"/>
      <c r="G8" s="144"/>
      <c r="H8" s="103"/>
      <c r="I8" s="104"/>
      <c r="J8" s="104"/>
      <c r="K8" s="104"/>
      <c r="L8" s="144"/>
      <c r="M8" s="144"/>
      <c r="N8" s="103"/>
      <c r="O8" s="104"/>
      <c r="P8" s="104"/>
      <c r="Q8" s="104"/>
      <c r="R8" s="144"/>
      <c r="S8" s="144"/>
      <c r="T8" s="103"/>
      <c r="U8" s="104"/>
      <c r="V8" s="104"/>
      <c r="W8" s="104"/>
      <c r="X8" s="144"/>
      <c r="Y8" s="144"/>
      <c r="Z8" s="103"/>
      <c r="AA8" s="104"/>
      <c r="AB8" s="104"/>
      <c r="AC8" s="104"/>
      <c r="AD8" s="144"/>
      <c r="AE8" s="144"/>
      <c r="AF8" s="177" t="s">
        <v>24</v>
      </c>
      <c r="AG8" s="103"/>
      <c r="AH8" s="184"/>
      <c r="AI8" s="184"/>
      <c r="AJ8" s="104"/>
      <c r="AK8" s="104"/>
      <c r="AL8" s="105"/>
      <c r="AM8" s="144"/>
      <c r="AN8" s="144"/>
      <c r="AO8" s="103"/>
      <c r="AP8" s="104"/>
      <c r="AQ8" s="104"/>
      <c r="AR8" s="104"/>
      <c r="AS8" s="144"/>
      <c r="AT8" s="144"/>
      <c r="AU8" s="103"/>
      <c r="AV8" s="104"/>
      <c r="AW8" s="104"/>
      <c r="AX8" s="104"/>
      <c r="AY8" s="144"/>
      <c r="AZ8" s="144"/>
      <c r="BA8" s="103"/>
      <c r="BB8" s="104"/>
      <c r="BC8" s="104"/>
      <c r="BD8" s="104"/>
      <c r="BE8" s="144"/>
      <c r="BF8" s="144"/>
      <c r="BG8" s="103"/>
      <c r="BH8" s="104"/>
      <c r="BI8" s="104"/>
      <c r="BJ8" s="104"/>
      <c r="BK8" s="144"/>
      <c r="BL8" s="144"/>
      <c r="BM8" s="103"/>
      <c r="BN8" s="104"/>
      <c r="BO8" s="104"/>
      <c r="BP8" s="104"/>
    </row>
    <row r="9" spans="1:124" ht="26.25" customHeight="1" thickBot="1">
      <c r="B9" s="147"/>
      <c r="C9" s="148"/>
      <c r="D9" s="148"/>
      <c r="E9" s="148"/>
      <c r="F9" s="144"/>
      <c r="G9" s="144"/>
      <c r="H9" s="147"/>
      <c r="I9" s="148"/>
      <c r="J9" s="148"/>
      <c r="K9" s="148"/>
      <c r="L9" s="144"/>
      <c r="M9" s="144"/>
      <c r="N9" s="147"/>
      <c r="O9" s="148"/>
      <c r="P9" s="148"/>
      <c r="Q9" s="148"/>
      <c r="R9" s="144"/>
      <c r="S9" s="144"/>
      <c r="T9" s="147"/>
      <c r="U9" s="148"/>
      <c r="V9" s="148"/>
      <c r="W9" s="148"/>
      <c r="X9" s="144"/>
      <c r="Y9" s="144"/>
      <c r="Z9" s="147"/>
      <c r="AA9" s="148"/>
      <c r="AB9" s="148"/>
      <c r="AC9" s="148"/>
      <c r="AD9" s="144"/>
      <c r="AE9" s="144"/>
      <c r="AF9" s="178" t="s">
        <v>24</v>
      </c>
      <c r="AG9" s="147"/>
      <c r="AH9" s="186"/>
      <c r="AI9" s="186"/>
      <c r="AJ9" s="148"/>
      <c r="AK9" s="148"/>
      <c r="AL9" s="149"/>
      <c r="AM9" s="144"/>
      <c r="AN9" s="144"/>
      <c r="AO9" s="147"/>
      <c r="AP9" s="148"/>
      <c r="AQ9" s="148"/>
      <c r="AR9" s="148"/>
      <c r="AS9" s="144"/>
      <c r="AT9" s="144"/>
      <c r="AU9" s="147"/>
      <c r="AV9" s="148"/>
      <c r="AW9" s="148"/>
      <c r="AX9" s="148"/>
      <c r="AY9" s="144"/>
      <c r="AZ9" s="144"/>
      <c r="BA9" s="147"/>
      <c r="BB9" s="148"/>
      <c r="BC9" s="148"/>
      <c r="BD9" s="148"/>
      <c r="BE9" s="144"/>
      <c r="BF9" s="144"/>
      <c r="BG9" s="147"/>
      <c r="BH9" s="148"/>
      <c r="BI9" s="148"/>
      <c r="BJ9" s="148"/>
      <c r="BK9" s="144"/>
      <c r="BL9" s="144"/>
      <c r="BM9" s="147"/>
      <c r="BN9" s="148"/>
      <c r="BO9" s="148"/>
      <c r="BP9" s="148"/>
    </row>
    <row r="10" spans="1:124" ht="26.25" customHeight="1" thickBot="1">
      <c r="A10" s="14">
        <v>1</v>
      </c>
      <c r="B10" s="108" t="str">
        <f t="shared" ref="B10:B24" si="0">IF(AF9="","",IF(AND(CB10=0,CF10=0),"NB",IF(BR10="N",BV10&amp;CF10,IF(BV10="N",BR10&amp;CB10,IF(BR10=BV10,BR10&amp;(CB10+CF10),IF(CB10&gt;CF10,BR10&amp;(CB10-CF10),IF(CB10=CF10,"NB",BV10&amp;(CF10-CB10))))))))</f>
        <v>P4</v>
      </c>
      <c r="C10" s="109" t="str">
        <f>IF(AF10="","",IF(B10="NB","",IF(LEFT(B10)=AF10,"Y","N")))</f>
        <v>Y</v>
      </c>
      <c r="D10" s="109">
        <f>IF(AF10="","",IF(C10="Y",1,IF(C10="N",-1,0)))</f>
        <v>1</v>
      </c>
      <c r="E10" s="110">
        <f>IF(AF10="","",IF(B10="NB",E9,IF(C10="Y",E9+REPLACE(B10,1,1,""),E9-REPLACE(B10,1,1,""))))</f>
        <v>4</v>
      </c>
      <c r="F10" s="144"/>
      <c r="G10" s="144"/>
      <c r="H10" s="108" t="str">
        <f t="shared" ref="H10:H41" si="1">IF(AF9="","",IF(AND(CJ10=0,CK10=0),"NB",IF(BZ10="N",CA10&amp;CK10,IF(CA10="N",BZ10&amp;CJ10,IF(BZ10=CA10,BZ10&amp;(CJ10+CK10),IF(CJ10&gt;CK10,BZ10&amp;(CJ10-CK10),IF(CJ10=CK10,"NB",CA10&amp;(CK10-CJ10))))))))</f>
        <v>P4</v>
      </c>
      <c r="I10" s="109" t="str">
        <f>IF(AF10="","",IF(H10="NB","",IF(LEFT(H10)=AF10,"Y","N")))</f>
        <v>Y</v>
      </c>
      <c r="J10" s="109">
        <f>IF(AF10="","",IF(I10="Y",1,IF(I10="N",-1,0)))</f>
        <v>1</v>
      </c>
      <c r="K10" s="110">
        <f>IF(AF10="","",IF(H10="NB",K9,IF(I10="Y",K9+REPLACE(H10,1,1,""),K9-REPLACE(H10,1,1,""))))</f>
        <v>4</v>
      </c>
      <c r="L10" s="144"/>
      <c r="M10" s="144"/>
      <c r="N10" s="108" t="str">
        <f t="shared" ref="N10:N41" si="2">IF(AF9="","",IF(AND(CB10=0,CJ10=0),"NB",IF(BR10="N",BZ10&amp;CJ10,IF(BZ10="N",BR10&amp;CB10,IF(BR10=BZ10,BR10&amp;(CB10+CJ10),IF(CB10&gt;CJ10,BR10&amp;(CB10-CJ10),IF(CB10=CJ10,"NB",BZ10&amp;(CJ10-CB10))))))))</f>
        <v>P4</v>
      </c>
      <c r="O10" s="109" t="str">
        <f>IF(AF10="","",IF(N10="NB","",IF(LEFT(N10)=AF10,"Y","N")))</f>
        <v>Y</v>
      </c>
      <c r="P10" s="109">
        <f>IF(AF10="","",IF(O10="Y",1,IF(O10="N",-1,0)))</f>
        <v>1</v>
      </c>
      <c r="Q10" s="110">
        <f>IF(AF10="","",IF(N10="NB",Q9,IF(O10="Y",Q9+REPLACE(N10,1,1,""),Q9-REPLACE(N10,1,1,""))))</f>
        <v>4</v>
      </c>
      <c r="R10" s="144"/>
      <c r="S10" s="144"/>
      <c r="T10" s="108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P4</v>
      </c>
      <c r="U10" s="109" t="str">
        <f>IF(AF10="","",IF(T10="NB","",IF(LEFT(T10)=AF10,"Y","N")))</f>
        <v>Y</v>
      </c>
      <c r="V10" s="109">
        <f>IF(AF10="","",IF(U10="Y",1,IF(U10="N",-1,0)))</f>
        <v>1</v>
      </c>
      <c r="W10" s="110">
        <f>IF(AF10="","",IF(T10="NB",W9,IF(U10="Y",W9+REPLACE(T10,1,1,""),W9-REPLACE(T10,1,1,""))))</f>
        <v>4</v>
      </c>
      <c r="X10" s="144"/>
      <c r="Y10" s="144"/>
      <c r="Z10" s="108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P4</v>
      </c>
      <c r="AA10" s="109" t="str">
        <f>IF(AF10="","",IF(Z10="NB","",IF(LEFT(Z10)=AF10,"Y","N")))</f>
        <v>Y</v>
      </c>
      <c r="AB10" s="109">
        <f>IF(AF10="","",IF(AA10="Y",1,IF(AA10="N",-1,0)))</f>
        <v>1</v>
      </c>
      <c r="AC10" s="110">
        <f>IF(AF10="","",IF(Z10="NB",AC9,IF(AA10="Y",AC9+REPLACE(Z10,1,1,""),AC9-REPLACE(Z10,1,1,""))))</f>
        <v>4</v>
      </c>
      <c r="AD10" s="144"/>
      <c r="AE10" s="144"/>
      <c r="AF10" s="176" t="s">
        <v>24</v>
      </c>
      <c r="AG10" s="188"/>
      <c r="AH10" s="189" t="s">
        <v>485</v>
      </c>
      <c r="AI10" s="190" t="str">
        <f>B10</f>
        <v>P4</v>
      </c>
      <c r="AJ10" s="109" t="str">
        <f>IF(AI10="NB","",IF(LEFT(AI10)=AF10,"Y","N"))</f>
        <v>Y</v>
      </c>
      <c r="AK10" s="109">
        <f>IF(AJ10="Y",1,IF(AJ10="N",-1,0))</f>
        <v>1</v>
      </c>
      <c r="AL10" s="110">
        <f>IF(AI10="NB",AL9,IF(AJ10="Y",AL9+REPLACE(AI10,1,1,""),AL9-REPLACE(AI10,1,1,"")))</f>
        <v>4</v>
      </c>
      <c r="AM10" s="173"/>
      <c r="AN10" s="144"/>
      <c r="AO10" s="108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P4</v>
      </c>
      <c r="AP10" s="109" t="str">
        <f t="shared" ref="AP10:AP41" si="6">IF(AF10="","",IF(AO10="NB","",IF(LEFT(AO10)=AF10,"Y","N")))</f>
        <v>Y</v>
      </c>
      <c r="AQ10" s="109">
        <f>IF(AF10="","",IF(AP10="Y",1,IF(AP10="N",-1,0)))</f>
        <v>1</v>
      </c>
      <c r="AR10" s="110">
        <f t="shared" ref="AR10:AR41" si="7">IF(AF10="","",IF(AO10="NB",AR9,IF(AP10="Y",AR9+REPLACE(AO10,1,1,""),AR9-REPLACE(AO10,1,1,""))))</f>
        <v>4</v>
      </c>
      <c r="AS10" s="144"/>
      <c r="AT10" s="144"/>
      <c r="AU10" s="108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P4</v>
      </c>
      <c r="AV10" s="109" t="str">
        <f t="shared" ref="AV10:AV41" si="9">IF(AF10="","",IF(AU10="NB","",IF(LEFT(AU10)=AF10,"Y","N")))</f>
        <v>Y</v>
      </c>
      <c r="AW10" s="109">
        <f>IF(AF10="","",IF(AV10="Y",1,IF(AV10="N",-1,0)))</f>
        <v>1</v>
      </c>
      <c r="AX10" s="110">
        <f t="shared" ref="AX10:AX41" si="10">IF(AF10="","",IF(AU10="NB",AX9,IF(AV10="Y",AX9+REPLACE(AU10,1,1,""),AX9-REPLACE(AU10,1,1,""))))</f>
        <v>4</v>
      </c>
      <c r="AY10" s="144"/>
      <c r="AZ10" s="144"/>
      <c r="BA10" s="108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P4</v>
      </c>
      <c r="BB10" s="109" t="str">
        <f t="shared" ref="BB10:BB41" si="12">IF(AF10="","",IF(BA10="NB","",IF(LEFT(BA10)=AF10,"Y","N")))</f>
        <v>Y</v>
      </c>
      <c r="BC10" s="109">
        <f>IF(AF10="","",IF(BB10="Y",1,IF(BB10="N",-1,0)))</f>
        <v>1</v>
      </c>
      <c r="BD10" s="110">
        <f t="shared" ref="BD10:BD41" si="13">IF(AF10="","",IF(BA10="NB",BD9,IF(BB10="Y",BD9+REPLACE(BA10,1,1,""),BD9-REPLACE(BA10,1,1,""))))</f>
        <v>4</v>
      </c>
      <c r="BE10" s="144"/>
      <c r="BF10" s="144"/>
      <c r="BG10" s="108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P4</v>
      </c>
      <c r="BH10" s="109" t="str">
        <f t="shared" ref="BH10:BH41" si="15">IF(AF10="","",IF(BG10="NB","",IF(LEFT(BG10)=AF10,"Y","N")))</f>
        <v>Y</v>
      </c>
      <c r="BI10" s="109">
        <f>IF(AF10="","",IF(BH10="Y",1,IF(BH10="N",-1,0)))</f>
        <v>1</v>
      </c>
      <c r="BJ10" s="110">
        <f t="shared" ref="BJ10:BJ41" si="16">IF(AF10="","",IF(BG10="NB",BJ9,IF(BH10="Y",BJ9+REPLACE(BG10,1,1,""),BJ9-REPLACE(BG10,1,1,""))))</f>
        <v>4</v>
      </c>
      <c r="BK10" s="144"/>
      <c r="BL10" s="144"/>
      <c r="BM10" s="108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P4</v>
      </c>
      <c r="BN10" s="109" t="str">
        <f t="shared" ref="BN10:BN41" si="18">IF(AF10="","",IF(BM10="NB","",IF(LEFT(BM10)=AF10,"Y","N")))</f>
        <v>Y</v>
      </c>
      <c r="BO10" s="109">
        <f>IF(AF10="","",IF(BN10="Y",1,IF(BN10="N",-1,0)))</f>
        <v>1</v>
      </c>
      <c r="BP10" s="110">
        <f t="shared" ref="BP10:BP41" si="19">IF(AF10="","",IF(BM10="NB",BP9,IF(BN10="Y",BP9+REPLACE(BM10,1,1,""),BP9-REPLACE(BM10,1,1,""))))</f>
        <v>4</v>
      </c>
      <c r="BR10" s="14" t="str">
        <f>LEFT('Strategy Dashboard'!B10)</f>
        <v>P</v>
      </c>
      <c r="BS10" s="14" t="str">
        <f>LEFT('Strategy Dashboard'!K10)</f>
        <v>P</v>
      </c>
      <c r="BT10" s="14" t="str">
        <f>LEFT('Strategy Dashboard'!T10)</f>
        <v>P</v>
      </c>
      <c r="BU10" s="14" t="str">
        <f>LEFT('Strategy Dashboard'!AC10)</f>
        <v>P</v>
      </c>
      <c r="BV10" s="14" t="str">
        <f>LEFT('Strategy Dashboard'!AL10)</f>
        <v>P</v>
      </c>
      <c r="BW10" s="14" t="str">
        <f>LEFT('Strategy Dashboard'!BE10)</f>
        <v>P</v>
      </c>
      <c r="BX10" s="14" t="str">
        <f>LEFT('Strategy Dashboard'!BN10)</f>
        <v>P</v>
      </c>
      <c r="BY10" s="14" t="str">
        <f>LEFT('Strategy Dashboard'!BW10)</f>
        <v>P</v>
      </c>
      <c r="BZ10" s="14" t="str">
        <f>LEFT('Strategy Dashboard'!CF10)</f>
        <v>P</v>
      </c>
      <c r="CA10" s="14" t="str">
        <f>LEFT('Strategy Dashboard'!CO10)</f>
        <v>P</v>
      </c>
      <c r="CB10" s="14">
        <f>IF(BR10="N",0,INT(REPLACE('Strategy Dashboard'!B10,1,1,"")))</f>
        <v>2</v>
      </c>
      <c r="CC10" s="14">
        <f>IF(BS10="N",0,INT(REPLACE('Strategy Dashboard'!K10,1,1,"")))</f>
        <v>2</v>
      </c>
      <c r="CD10" s="14">
        <f>IF(BT10="N",0,INT(REPLACE('Strategy Dashboard'!T10,1,1,"")))</f>
        <v>2</v>
      </c>
      <c r="CE10" s="14">
        <f>IF(BU10="N",0,INT(REPLACE('Strategy Dashboard'!AC10,1,1,"")))</f>
        <v>2</v>
      </c>
      <c r="CF10" s="14">
        <f>IF(BV10="N",0,INT(REPLACE('Strategy Dashboard'!AL10,1,1,"")))</f>
        <v>2</v>
      </c>
      <c r="CG10" s="14">
        <f>IF(BW10="N",0,INT(REPLACE('Strategy Dashboard'!BE10,1,1,"")))</f>
        <v>2</v>
      </c>
      <c r="CH10" s="14">
        <f>IF(BX10="N",0,INT(REPLACE('Strategy Dashboard'!BN10,1,1,"")))</f>
        <v>2</v>
      </c>
      <c r="CI10" s="14">
        <f>IF(BY10="N",0,INT(REPLACE('Strategy Dashboard'!BW10,1,1,"")))</f>
        <v>2</v>
      </c>
      <c r="CJ10" s="14">
        <f>IF(BZ10="N",0,INT(REPLACE('Strategy Dashboard'!CF10,1,1,"")))</f>
        <v>2</v>
      </c>
      <c r="CK10" s="14">
        <f>IF(CA10="N",0,INT(REPLACE('Strategy Dashboard'!CO10,1,1,"")))</f>
        <v>2</v>
      </c>
      <c r="CL10" s="14">
        <f>D10</f>
        <v>1</v>
      </c>
      <c r="CM10" s="14">
        <f>J10</f>
        <v>1</v>
      </c>
      <c r="CN10" s="14">
        <f>P10</f>
        <v>1</v>
      </c>
      <c r="CO10" s="14">
        <f>V10</f>
        <v>1</v>
      </c>
      <c r="CP10" s="14">
        <f>AB10</f>
        <v>1</v>
      </c>
      <c r="CQ10" s="14">
        <f>AQ10</f>
        <v>1</v>
      </c>
      <c r="CR10" s="14">
        <f>BC10</f>
        <v>1</v>
      </c>
      <c r="CS10" s="14">
        <f>BC10</f>
        <v>1</v>
      </c>
      <c r="CT10" s="14">
        <f>BI10</f>
        <v>1</v>
      </c>
      <c r="CU10" s="14">
        <f>BO10</f>
        <v>1</v>
      </c>
      <c r="CV10" s="14">
        <f>AK10</f>
        <v>1</v>
      </c>
      <c r="DH10" s="14">
        <v>10</v>
      </c>
      <c r="DN10" s="14" t="str">
        <f ca="1">IF(DN11=1,DN13,IF(DN11=2,DO13,IF(DN11=3,DP13,DQ13)))</f>
        <v>BM</v>
      </c>
    </row>
    <row r="11" spans="1:124" ht="26.25" customHeight="1" thickBot="1">
      <c r="A11" s="14">
        <v>2</v>
      </c>
      <c r="B11" s="111" t="str">
        <f t="shared" si="0"/>
        <v>P14</v>
      </c>
      <c r="C11" s="95" t="str">
        <f t="shared" ref="C11:C74" si="20">IF(AF11="","",IF(B11="NB","",IF(LEFT(B11)=AF11,"Y","N")))</f>
        <v>N</v>
      </c>
      <c r="D11" s="95">
        <f t="shared" ref="D11:D42" si="21">IF(AF11="","",IF(CL11&gt;10,10,IF(CL11&lt;-10,-10,CL11)))</f>
        <v>0</v>
      </c>
      <c r="E11" s="112">
        <f t="shared" ref="E11:E74" si="22">IF(AF11="","",IF(B11="NB",E10,IF(C11="Y",E10+REPLACE(B11,1,1,""),E10-REPLACE(B11,1,1,""))))</f>
        <v>-10</v>
      </c>
      <c r="F11" s="144"/>
      <c r="G11" s="144"/>
      <c r="H11" s="111" t="str">
        <f t="shared" si="1"/>
        <v>P14</v>
      </c>
      <c r="I11" s="95" t="str">
        <f t="shared" ref="I11:I74" si="23">IF(AF11="","",IF(H11="NB","",IF(LEFT(H11)=AF11,"Y","N")))</f>
        <v>N</v>
      </c>
      <c r="J11" s="95">
        <f t="shared" ref="J11:J42" si="24">IF(AF11="","",IF(CM11&gt;10,10,IF(CM11&lt;-10,-10,CM11)))</f>
        <v>0</v>
      </c>
      <c r="K11" s="110">
        <f t="shared" ref="K11:K74" si="25">IF(AF11="","",IF(H11="NB",K10,IF(I11="Y",K10+REPLACE(H11,1,1,""),K10-REPLACE(H11,1,1,""))))</f>
        <v>-10</v>
      </c>
      <c r="L11" s="144"/>
      <c r="M11" s="144"/>
      <c r="N11" s="111" t="str">
        <f t="shared" si="2"/>
        <v>P14</v>
      </c>
      <c r="O11" s="95" t="str">
        <f t="shared" ref="O11:O74" si="26">IF(AF11="","",IF(N11="NB","",IF(LEFT(N11)=AF11,"Y","N")))</f>
        <v>N</v>
      </c>
      <c r="P11" s="95">
        <f t="shared" ref="P11:P42" si="27">IF(AF11="","",IF(CN11&gt;10,10,IF(CN11&lt;-10,-10,CN11)))</f>
        <v>0</v>
      </c>
      <c r="Q11" s="112">
        <f t="shared" ref="Q11:Q74" si="28">IF(AF11="","",IF(N11="NB",Q10,IF(O11="Y",Q10+REPLACE(N11,1,1,""),Q10-REPLACE(N11,1,1,""))))</f>
        <v>-10</v>
      </c>
      <c r="R11" s="144"/>
      <c r="S11" s="144"/>
      <c r="T11" s="111" t="str">
        <f t="shared" si="3"/>
        <v>P14</v>
      </c>
      <c r="U11" s="95" t="str">
        <f t="shared" ref="U11:U74" si="29">IF(AF11="","",IF(T11="NB","",IF(LEFT(T11)=AF11,"Y","N")))</f>
        <v>N</v>
      </c>
      <c r="V11" s="95">
        <f t="shared" ref="V11:V42" si="30">IF(AF11="","",IF(CO11&gt;10,10,IF(CO11&lt;-10,-10,CO11)))</f>
        <v>0</v>
      </c>
      <c r="W11" s="112">
        <f t="shared" ref="W11:W74" si="31">IF(AF11="","",IF(T11="NB",W10,IF(U11="Y",W10+REPLACE(T11,1,1,""),W10-REPLACE(T11,1,1,""))))</f>
        <v>-10</v>
      </c>
      <c r="X11" s="144"/>
      <c r="Y11" s="144"/>
      <c r="Z11" s="111" t="str">
        <f t="shared" si="4"/>
        <v>P14</v>
      </c>
      <c r="AA11" s="95" t="str">
        <f t="shared" ref="AA11:AA74" si="32">IF(AF11="","",IF(Z11="NB","",IF(LEFT(Z11)=AF11,"Y","N")))</f>
        <v>N</v>
      </c>
      <c r="AB11" s="95">
        <f t="shared" ref="AB11:AB42" si="33">IF(AF11="","",IF(CP11&gt;10,10,IF(CP11&lt;-10,-10,CP11)))</f>
        <v>0</v>
      </c>
      <c r="AC11" s="112">
        <f t="shared" ref="AC11:AC74" si="34">IF(AF11="","",IF(Z11="NB",AC10,IF(AA11="Y",AC10+REPLACE(Z11,1,1,""),AC10-REPLACE(Z11,1,1,""))))</f>
        <v>-10</v>
      </c>
      <c r="AD11" s="144"/>
      <c r="AE11" s="144"/>
      <c r="AF11" s="177" t="s">
        <v>25</v>
      </c>
      <c r="AG11" s="180"/>
      <c r="AH11" s="189"/>
      <c r="AI11" s="187" t="str">
        <f>B11</f>
        <v>P14</v>
      </c>
      <c r="AJ11" s="95" t="str">
        <f>IF(AI11="NB","",IF(LEFT(AI11)=AF11,"Y","N"))</f>
        <v>N</v>
      </c>
      <c r="AK11" s="95">
        <f>IF(CV11&gt;10,10,IF(CV11&lt;-10,-10,CV11))</f>
        <v>0</v>
      </c>
      <c r="AL11" s="112">
        <f>IF(AI11="NB",AL10,IF(AJ11="Y",AL10+REPLACE(AI11,1,1,""),AL10-REPLACE(AI11,1,1,"")))</f>
        <v>-10</v>
      </c>
      <c r="AM11" s="173"/>
      <c r="AN11" s="144"/>
      <c r="AO11" s="111" t="str">
        <f t="shared" si="5"/>
        <v>P14</v>
      </c>
      <c r="AP11" s="95" t="str">
        <f t="shared" si="6"/>
        <v>N</v>
      </c>
      <c r="AQ11" s="95">
        <f t="shared" ref="AQ11:AQ42" si="35">IF(AF11="","",IF(CQ11&gt;10,10,IF(CQ11&lt;-10,-10,CQ11)))</f>
        <v>0</v>
      </c>
      <c r="AR11" s="112">
        <f t="shared" si="7"/>
        <v>-10</v>
      </c>
      <c r="AS11" s="144"/>
      <c r="AT11" s="144"/>
      <c r="AU11" s="111" t="str">
        <f t="shared" si="8"/>
        <v>P14</v>
      </c>
      <c r="AV11" s="95" t="str">
        <f t="shared" si="9"/>
        <v>N</v>
      </c>
      <c r="AW11" s="95">
        <f t="shared" ref="AW11:AW42" si="36">IF(AF11="","",IF(CR11&gt;10,10,IF(CR11&lt;-10,-10,CR11)))</f>
        <v>0</v>
      </c>
      <c r="AX11" s="112">
        <f t="shared" si="10"/>
        <v>-10</v>
      </c>
      <c r="AY11" s="144"/>
      <c r="AZ11" s="144"/>
      <c r="BA11" s="111" t="str">
        <f t="shared" si="11"/>
        <v>P14</v>
      </c>
      <c r="BB11" s="95" t="str">
        <f t="shared" si="12"/>
        <v>N</v>
      </c>
      <c r="BC11" s="95">
        <f t="shared" ref="BC11:BC42" si="37">IF(AF11="","",IF(CS11&gt;10,10,IF(CS11&lt;-10,-10,CS11)))</f>
        <v>0</v>
      </c>
      <c r="BD11" s="112">
        <f t="shared" si="13"/>
        <v>-10</v>
      </c>
      <c r="BE11" s="144"/>
      <c r="BF11" s="144"/>
      <c r="BG11" s="111" t="str">
        <f t="shared" si="14"/>
        <v>P14</v>
      </c>
      <c r="BH11" s="95" t="str">
        <f t="shared" si="15"/>
        <v>N</v>
      </c>
      <c r="BI11" s="95">
        <f t="shared" ref="BI11:BI42" si="38">IF(AF11="","",IF(CT11&gt;10,10,IF(CT11&lt;-10,-10,CT11)))</f>
        <v>0</v>
      </c>
      <c r="BJ11" s="112">
        <f t="shared" si="16"/>
        <v>-10</v>
      </c>
      <c r="BK11" s="144"/>
      <c r="BL11" s="144"/>
      <c r="BM11" s="111" t="str">
        <f t="shared" si="17"/>
        <v>P14</v>
      </c>
      <c r="BN11" s="95" t="str">
        <f t="shared" si="18"/>
        <v>N</v>
      </c>
      <c r="BO11" s="95">
        <f t="shared" ref="BO11:BO42" si="39">IF(AF11="","",IF(CU11&gt;10,10,IF(CU11&lt;-10,-10,CU11)))</f>
        <v>0</v>
      </c>
      <c r="BP11" s="112">
        <f t="shared" si="19"/>
        <v>-10</v>
      </c>
      <c r="BR11" s="14" t="str">
        <f>LEFT('Strategy Dashboard'!B11)</f>
        <v>P</v>
      </c>
      <c r="BS11" s="14" t="str">
        <f>LEFT('Strategy Dashboard'!K11)</f>
        <v>P</v>
      </c>
      <c r="BT11" s="14" t="str">
        <f>LEFT('Strategy Dashboard'!T11)</f>
        <v>P</v>
      </c>
      <c r="BU11" s="14" t="str">
        <f>LEFT('Strategy Dashboard'!AC11)</f>
        <v>P</v>
      </c>
      <c r="BV11" s="14" t="str">
        <f>LEFT('Strategy Dashboard'!AL11)</f>
        <v>P</v>
      </c>
      <c r="BW11" s="14" t="str">
        <f>LEFT('Strategy Dashboard'!BE11)</f>
        <v>P</v>
      </c>
      <c r="BX11" s="14" t="str">
        <f>LEFT('Strategy Dashboard'!BN11)</f>
        <v>P</v>
      </c>
      <c r="BY11" s="14" t="str">
        <f>LEFT('Strategy Dashboard'!BW11)</f>
        <v>P</v>
      </c>
      <c r="BZ11" s="14" t="str">
        <f>LEFT('Strategy Dashboard'!CF11)</f>
        <v>P</v>
      </c>
      <c r="CA11" s="14" t="str">
        <f>LEFT('Strategy Dashboard'!CO11)</f>
        <v>P</v>
      </c>
      <c r="CB11" s="14">
        <f>IF(BR11="N",0,INT(REPLACE('Strategy Dashboard'!B11,1,1,"")))</f>
        <v>7</v>
      </c>
      <c r="CC11" s="14">
        <f>IF(BS11="N",0,INT(REPLACE('Strategy Dashboard'!K11,1,1,"")))</f>
        <v>7</v>
      </c>
      <c r="CD11" s="14">
        <f>IF(BT11="N",0,INT(REPLACE('Strategy Dashboard'!T11,1,1,"")))</f>
        <v>7</v>
      </c>
      <c r="CE11" s="14">
        <f>IF(BU11="N",0,INT(REPLACE('Strategy Dashboard'!AC11,1,1,"")))</f>
        <v>7</v>
      </c>
      <c r="CF11" s="14">
        <f>IF(BV11="N",0,INT(REPLACE('Strategy Dashboard'!AL11,1,1,"")))</f>
        <v>7</v>
      </c>
      <c r="CG11" s="14">
        <f>IF(BW11="N",0,INT(REPLACE('Strategy Dashboard'!BE11,1,1,"")))</f>
        <v>7</v>
      </c>
      <c r="CH11" s="14">
        <f>IF(BX11="N",0,INT(REPLACE('Strategy Dashboard'!BN11,1,1,"")))</f>
        <v>7</v>
      </c>
      <c r="CI11" s="14">
        <f>IF(BY11="N",0,INT(REPLACE('Strategy Dashboard'!BW11,1,1,"")))</f>
        <v>7</v>
      </c>
      <c r="CJ11" s="14">
        <f>IF(BZ11="N",0,INT(REPLACE('Strategy Dashboard'!CF11,1,1,"")))</f>
        <v>7</v>
      </c>
      <c r="CK11" s="14">
        <f>IF(CA11="N",0,INT(REPLACE('Strategy Dashboard'!CO11,1,1,"")))</f>
        <v>7</v>
      </c>
      <c r="CL11" s="14">
        <f>IF(C11="",0,IFERROR(VLOOKUP(C6&amp;C7&amp;C8&amp;C9&amp;C10&amp;C11,General!I:J,2,FALSE),0))+D10</f>
        <v>0</v>
      </c>
      <c r="CM11" s="14">
        <f>IF(I11="",0,IFERROR(VLOOKUP(I6&amp;I7&amp;I8&amp;I9&amp;I10&amp;I11,General!I:J,2,FALSE),0))+J10</f>
        <v>0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0</v>
      </c>
      <c r="CP11" s="14">
        <f>IF(AA11="",0,IFERROR(VLOOKUP(AA6&amp;AA7&amp;AA8&amp;AA9&amp;AA10&amp;AA11,General!I:J,2,FALSE),0))+AB10</f>
        <v>0</v>
      </c>
      <c r="CQ11" s="14">
        <f>IF(AP11="",0,IFERROR(VLOOKUP(AP6&amp;AP7&amp;AP8&amp;AP9&amp;AP10&amp;AP11,General!I:J,2,FALSE),0))+AQ10</f>
        <v>0</v>
      </c>
      <c r="CR11" s="14">
        <f>IF(AV11="",0,IFERROR(VLOOKUP(AV6&amp;AV7&amp;AV8&amp;AV9&amp;AV10&amp;AV11,General!I:J,2,FALSE),0))+AW10</f>
        <v>0</v>
      </c>
      <c r="CS11" s="14">
        <f>IF(BB11="",0,IFERROR(VLOOKUP(BB6&amp;BB7&amp;BB8&amp;BB9&amp;BB10&amp;BB11,General!I:J,2,FALSE),0))+BC10</f>
        <v>0</v>
      </c>
      <c r="CT11" s="14">
        <f>IF(BH11="",0,IFERROR(VLOOKUP(BH6&amp;BH7&amp;BH8&amp;BH9&amp;BH10&amp;BH11,General!I:J,2,FALSE),0))+BI10</f>
        <v>0</v>
      </c>
      <c r="CU11" s="14">
        <f>IF(BN11="",0,IFERROR(VLOOKUP(BN6&amp;BN7&amp;BN8&amp;BN9&amp;BN10&amp;BN11,General!I:J,2,FALSE),0))+BO10</f>
        <v>0</v>
      </c>
      <c r="CV11" s="14">
        <f>IF(AJ11="",0,IFERROR(VLOOKUP(AJ6&amp;AJ7&amp;AJ8&amp;AJ9&amp;AJ10&amp;AJ11,General!I:J,2,FALSE),0))+AK10</f>
        <v>0</v>
      </c>
      <c r="DH11" s="14">
        <v>11</v>
      </c>
      <c r="DN11" s="14">
        <f ca="1">RANDBETWEEN(1,DN12)</f>
        <v>1</v>
      </c>
    </row>
    <row r="12" spans="1:124" ht="26.25" customHeight="1" thickBot="1">
      <c r="A12" s="14">
        <v>3</v>
      </c>
      <c r="B12" s="111" t="str">
        <f t="shared" si="0"/>
        <v>NB</v>
      </c>
      <c r="C12" s="95" t="str">
        <f t="shared" si="20"/>
        <v/>
      </c>
      <c r="D12" s="95">
        <f t="shared" si="21"/>
        <v>0</v>
      </c>
      <c r="E12" s="112">
        <f t="shared" si="22"/>
        <v>-10</v>
      </c>
      <c r="F12" s="144"/>
      <c r="G12" s="144"/>
      <c r="H12" s="111" t="str">
        <f t="shared" si="1"/>
        <v>NB</v>
      </c>
      <c r="I12" s="95" t="str">
        <f t="shared" si="23"/>
        <v/>
      </c>
      <c r="J12" s="95">
        <f t="shared" si="24"/>
        <v>0</v>
      </c>
      <c r="K12" s="110">
        <f t="shared" si="25"/>
        <v>-10</v>
      </c>
      <c r="L12" s="144"/>
      <c r="M12" s="144"/>
      <c r="N12" s="111" t="str">
        <f t="shared" si="2"/>
        <v>NB</v>
      </c>
      <c r="O12" s="95" t="str">
        <f t="shared" si="26"/>
        <v/>
      </c>
      <c r="P12" s="95">
        <f t="shared" si="27"/>
        <v>0</v>
      </c>
      <c r="Q12" s="112">
        <f t="shared" si="28"/>
        <v>-10</v>
      </c>
      <c r="R12" s="144"/>
      <c r="S12" s="144"/>
      <c r="T12" s="111" t="str">
        <f t="shared" si="3"/>
        <v>NB</v>
      </c>
      <c r="U12" s="95" t="str">
        <f t="shared" si="29"/>
        <v/>
      </c>
      <c r="V12" s="95">
        <f t="shared" si="30"/>
        <v>0</v>
      </c>
      <c r="W12" s="112">
        <f t="shared" si="31"/>
        <v>-10</v>
      </c>
      <c r="X12" s="144"/>
      <c r="Y12" s="144"/>
      <c r="Z12" s="111" t="str">
        <f t="shared" si="4"/>
        <v>NB</v>
      </c>
      <c r="AA12" s="95" t="str">
        <f>IF(DG12="","",IF(AF12="","",IF(Z12="NB","",IF(LEFT(Z12)=AF12,"Y","N"))))</f>
        <v/>
      </c>
      <c r="AB12" s="95">
        <f t="shared" si="33"/>
        <v>0</v>
      </c>
      <c r="AC12" s="112">
        <f t="shared" si="34"/>
        <v>-10</v>
      </c>
      <c r="AD12" s="144"/>
      <c r="AE12" s="144"/>
      <c r="AF12" s="177" t="s">
        <v>24</v>
      </c>
      <c r="AG12" s="180"/>
      <c r="AH12" s="189"/>
      <c r="AI12" s="187" t="str">
        <f>B12</f>
        <v>NB</v>
      </c>
      <c r="AJ12" s="95" t="str">
        <f>IF(AI12="NB","",IF(LEFT(AI12)=AF12,"Y","N"))</f>
        <v/>
      </c>
      <c r="AK12" s="95">
        <f t="shared" ref="AK12:AK14" si="40">IF(CV12&gt;10,10,IF(CV12&lt;-10,-10,CV12))</f>
        <v>0</v>
      </c>
      <c r="AL12" s="112">
        <f t="shared" ref="AL12:AL14" si="41">IF(AI12="NB",AL11,IF(AJ12="Y",AL11+REPLACE(AI12,1,1,""),AL11-REPLACE(AI12,1,1,"")))</f>
        <v>-10</v>
      </c>
      <c r="AM12" s="173"/>
      <c r="AN12" s="144"/>
      <c r="AO12" s="111" t="str">
        <f t="shared" si="5"/>
        <v>NB</v>
      </c>
      <c r="AP12" s="95" t="str">
        <f t="shared" si="6"/>
        <v/>
      </c>
      <c r="AQ12" s="95">
        <f t="shared" si="35"/>
        <v>0</v>
      </c>
      <c r="AR12" s="112">
        <f t="shared" si="7"/>
        <v>-10</v>
      </c>
      <c r="AS12" s="144"/>
      <c r="AT12" s="144"/>
      <c r="AU12" s="111" t="str">
        <f t="shared" si="8"/>
        <v>NB</v>
      </c>
      <c r="AV12" s="95" t="str">
        <f t="shared" si="9"/>
        <v/>
      </c>
      <c r="AW12" s="95">
        <f t="shared" si="36"/>
        <v>0</v>
      </c>
      <c r="AX12" s="112">
        <f t="shared" si="10"/>
        <v>-10</v>
      </c>
      <c r="AY12" s="144"/>
      <c r="AZ12" s="144"/>
      <c r="BA12" s="111" t="str">
        <f t="shared" si="11"/>
        <v>NB</v>
      </c>
      <c r="BB12" s="95" t="str">
        <f t="shared" si="12"/>
        <v/>
      </c>
      <c r="BC12" s="95">
        <f t="shared" si="37"/>
        <v>0</v>
      </c>
      <c r="BD12" s="112">
        <f t="shared" si="13"/>
        <v>-10</v>
      </c>
      <c r="BE12" s="144"/>
      <c r="BF12" s="144"/>
      <c r="BG12" s="111" t="str">
        <f t="shared" si="14"/>
        <v>B4</v>
      </c>
      <c r="BH12" s="95" t="str">
        <f t="shared" si="15"/>
        <v>N</v>
      </c>
      <c r="BI12" s="95">
        <f t="shared" si="38"/>
        <v>-3</v>
      </c>
      <c r="BJ12" s="112">
        <f t="shared" si="16"/>
        <v>-14</v>
      </c>
      <c r="BK12" s="144"/>
      <c r="BL12" s="144"/>
      <c r="BM12" s="111" t="str">
        <f t="shared" si="17"/>
        <v>P4</v>
      </c>
      <c r="BN12" s="95" t="str">
        <f t="shared" si="18"/>
        <v>Y</v>
      </c>
      <c r="BO12" s="95">
        <f t="shared" si="39"/>
        <v>1</v>
      </c>
      <c r="BP12" s="112">
        <f t="shared" si="19"/>
        <v>-6</v>
      </c>
      <c r="BR12" s="14" t="str">
        <f>LEFT('Strategy Dashboard'!B12)</f>
        <v>N</v>
      </c>
      <c r="BS12" s="14" t="str">
        <f>LEFT('Strategy Dashboard'!K12)</f>
        <v>N</v>
      </c>
      <c r="BT12" s="14" t="str">
        <f>LEFT('Strategy Dashboard'!T12)</f>
        <v>N</v>
      </c>
      <c r="BU12" s="14" t="str">
        <f>LEFT('Strategy Dashboard'!AC12)</f>
        <v>B</v>
      </c>
      <c r="BV12" s="14" t="str">
        <f>LEFT('Strategy Dashboard'!AL12)</f>
        <v>N</v>
      </c>
      <c r="BW12" s="14" t="str">
        <f>LEFT('Strategy Dashboard'!BE12)</f>
        <v>P</v>
      </c>
      <c r="BX12" s="14" t="str">
        <f>LEFT('Strategy Dashboard'!BN12)</f>
        <v>B</v>
      </c>
      <c r="BY12" s="14" t="str">
        <f>LEFT('Strategy Dashboard'!BW12)</f>
        <v>P</v>
      </c>
      <c r="BZ12" s="14" t="str">
        <f>LEFT('Strategy Dashboard'!CF12)</f>
        <v>N</v>
      </c>
      <c r="CA12" s="14" t="str">
        <f>LEFT('Strategy Dashboard'!CO12)</f>
        <v>N</v>
      </c>
      <c r="CB12" s="14">
        <f>IF(BR12="N",0,INT(REPLACE('Strategy Dashboard'!B12,1,1,"")))</f>
        <v>0</v>
      </c>
      <c r="CC12" s="14">
        <f>IF(BS12="N",0,INT(REPLACE('Strategy Dashboard'!K12,1,1,"")))</f>
        <v>0</v>
      </c>
      <c r="CD12" s="14">
        <f>IF(BT12="N",0,INT(REPLACE('Strategy Dashboard'!T12,1,1,"")))</f>
        <v>0</v>
      </c>
      <c r="CE12" s="14">
        <f>IF(BU12="N",0,INT(REPLACE('Strategy Dashboard'!AC12,1,1,"")))</f>
        <v>4</v>
      </c>
      <c r="CF12" s="14">
        <f>IF(BV12="N",0,INT(REPLACE('Strategy Dashboard'!AL12,1,1,"")))</f>
        <v>0</v>
      </c>
      <c r="CG12" s="14">
        <f>IF(BW12="N",0,INT(REPLACE('Strategy Dashboard'!BE12,1,1,"")))</f>
        <v>4</v>
      </c>
      <c r="CH12" s="14">
        <f>IF(BX12="N",0,INT(REPLACE('Strategy Dashboard'!BN12,1,1,"")))</f>
        <v>4</v>
      </c>
      <c r="CI12" s="14">
        <f>IF(BY12="N",0,INT(REPLACE('Strategy Dashboard'!BW12,1,1,"")))</f>
        <v>4</v>
      </c>
      <c r="CJ12" s="14">
        <f>IF(BZ12="N",0,INT(REPLACE('Strategy Dashboard'!CF12,1,1,"")))</f>
        <v>0</v>
      </c>
      <c r="CK12" s="14">
        <f>IF(CA12="N",0,INT(REPLACE('Strategy Dashboard'!CO12,1,1,"")))</f>
        <v>0</v>
      </c>
      <c r="CL12" s="14">
        <f>IF(C12="",0,IFERROR(VLOOKUP(C7&amp;C8&amp;C9&amp;C10&amp;C11&amp;C12,General!I:J,2,FALSE),0))+D11</f>
        <v>0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0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0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0</v>
      </c>
      <c r="CS12" s="14">
        <f>IF(BB12="",0,IFERROR(VLOOKUP(BB7&amp;BB8&amp;BB9&amp;BB10&amp;BB11&amp;BB12,General!I:J,2,FALSE),0))+BC11</f>
        <v>0</v>
      </c>
      <c r="CT12" s="14">
        <f>IF(BH12="",0,IFERROR(VLOOKUP(BH7&amp;BH8&amp;BH9&amp;BH10&amp;BH11&amp;BH12,General!I:J,2,FALSE),0))+BI11</f>
        <v>-3</v>
      </c>
      <c r="CU12" s="14">
        <f>IF(BN12="",0,IFERROR(VLOOKUP(BN7&amp;BN8&amp;BN9&amp;BN10&amp;BN11&amp;BN12,General!I:J,2,FALSE),0))+BO11</f>
        <v>1</v>
      </c>
      <c r="CV12" s="14">
        <f>IF(AJ12="",0,IFERROR(VLOOKUP(AJ7&amp;AJ8&amp;AJ9&amp;AJ10&amp;AJ11&amp;AJ12,General!I:J,2,FALSE),0))+AK11</f>
        <v>0</v>
      </c>
      <c r="DH12" s="14">
        <v>12</v>
      </c>
      <c r="DJ12" s="14" t="str">
        <f>IFERROR(VLOOKUP(DJ14,General!L:M,2,FALSE),"")</f>
        <v>BN</v>
      </c>
      <c r="DK12" s="14" t="str">
        <f>IFERROR(VLOOKUP(DK14,General!M:N,2,FALSE),"")</f>
        <v/>
      </c>
      <c r="DL12" s="14" t="str">
        <f>IFERROR(VLOOKUP(DL14,General!N:O,2,FALSE),"")</f>
        <v/>
      </c>
      <c r="DM12" s="14" t="str">
        <f>IFERROR(VLOOKUP(DM14,General!O:P,2,FALSE),"")</f>
        <v/>
      </c>
      <c r="DN12" s="14">
        <f ca="1">COUNTIF(DJ13:DM13,MAX(DJ13:DM13))</f>
        <v>1</v>
      </c>
    </row>
    <row r="13" spans="1:124" ht="26.25" customHeight="1" thickBot="1">
      <c r="A13" s="14">
        <v>4</v>
      </c>
      <c r="B13" s="111" t="str">
        <f t="shared" si="0"/>
        <v>NB</v>
      </c>
      <c r="C13" s="95" t="str">
        <f t="shared" si="20"/>
        <v/>
      </c>
      <c r="D13" s="95">
        <f t="shared" si="21"/>
        <v>0</v>
      </c>
      <c r="E13" s="112">
        <f t="shared" si="22"/>
        <v>-10</v>
      </c>
      <c r="F13" s="144"/>
      <c r="G13" s="144"/>
      <c r="H13" s="111" t="str">
        <f t="shared" si="1"/>
        <v>NB</v>
      </c>
      <c r="I13" s="95" t="str">
        <f t="shared" si="23"/>
        <v/>
      </c>
      <c r="J13" s="95">
        <f t="shared" si="24"/>
        <v>0</v>
      </c>
      <c r="K13" s="110">
        <f t="shared" si="25"/>
        <v>-10</v>
      </c>
      <c r="L13" s="144"/>
      <c r="M13" s="144"/>
      <c r="N13" s="111" t="str">
        <f t="shared" si="2"/>
        <v>P6</v>
      </c>
      <c r="O13" s="95" t="str">
        <f t="shared" si="26"/>
        <v>N</v>
      </c>
      <c r="P13" s="95">
        <f t="shared" si="27"/>
        <v>-3</v>
      </c>
      <c r="Q13" s="112">
        <f t="shared" si="28"/>
        <v>-16</v>
      </c>
      <c r="R13" s="144"/>
      <c r="S13" s="144"/>
      <c r="T13" s="111" t="str">
        <f t="shared" si="3"/>
        <v>NB</v>
      </c>
      <c r="U13" s="95" t="str">
        <f t="shared" si="29"/>
        <v/>
      </c>
      <c r="V13" s="95">
        <f t="shared" si="30"/>
        <v>0</v>
      </c>
      <c r="W13" s="112">
        <f t="shared" si="31"/>
        <v>-10</v>
      </c>
      <c r="X13" s="144"/>
      <c r="Y13" s="144"/>
      <c r="Z13" s="111" t="str">
        <f t="shared" si="4"/>
        <v>NB</v>
      </c>
      <c r="AA13" s="95" t="str">
        <f t="shared" si="32"/>
        <v/>
      </c>
      <c r="AB13" s="95">
        <f t="shared" si="33"/>
        <v>0</v>
      </c>
      <c r="AC13" s="112">
        <f t="shared" si="34"/>
        <v>-10</v>
      </c>
      <c r="AD13" s="144"/>
      <c r="AE13" s="144"/>
      <c r="AF13" s="177" t="s">
        <v>25</v>
      </c>
      <c r="AG13" s="180"/>
      <c r="AH13" s="189"/>
      <c r="AI13" s="187" t="str">
        <f>B13</f>
        <v>NB</v>
      </c>
      <c r="AJ13" s="95" t="str">
        <f>IF(AI13="NB","",IF(LEFT(AI13)=AF13,"Y","N"))</f>
        <v/>
      </c>
      <c r="AK13" s="95">
        <f t="shared" si="40"/>
        <v>0</v>
      </c>
      <c r="AL13" s="112">
        <f t="shared" si="41"/>
        <v>-10</v>
      </c>
      <c r="AM13" s="173"/>
      <c r="AN13" s="144"/>
      <c r="AO13" s="111" t="str">
        <f t="shared" si="5"/>
        <v>NB</v>
      </c>
      <c r="AP13" s="95" t="str">
        <f t="shared" si="6"/>
        <v/>
      </c>
      <c r="AQ13" s="95">
        <f t="shared" si="35"/>
        <v>0</v>
      </c>
      <c r="AR13" s="112">
        <f t="shared" si="7"/>
        <v>-10</v>
      </c>
      <c r="AS13" s="144"/>
      <c r="AT13" s="144"/>
      <c r="AU13" s="111" t="str">
        <f t="shared" si="8"/>
        <v>B4</v>
      </c>
      <c r="AV13" s="95" t="str">
        <f t="shared" si="9"/>
        <v>Y</v>
      </c>
      <c r="AW13" s="95">
        <f t="shared" si="36"/>
        <v>1</v>
      </c>
      <c r="AX13" s="112">
        <f t="shared" si="10"/>
        <v>-6</v>
      </c>
      <c r="AY13" s="144"/>
      <c r="AZ13" s="144"/>
      <c r="BA13" s="111" t="str">
        <f t="shared" si="11"/>
        <v>NB</v>
      </c>
      <c r="BB13" s="95" t="str">
        <f t="shared" si="12"/>
        <v/>
      </c>
      <c r="BC13" s="95">
        <f t="shared" si="37"/>
        <v>0</v>
      </c>
      <c r="BD13" s="112">
        <f t="shared" si="13"/>
        <v>-10</v>
      </c>
      <c r="BE13" s="144"/>
      <c r="BF13" s="144"/>
      <c r="BG13" s="111" t="str">
        <f t="shared" si="14"/>
        <v>P2</v>
      </c>
      <c r="BH13" s="95" t="str">
        <f t="shared" si="15"/>
        <v>N</v>
      </c>
      <c r="BI13" s="95">
        <f t="shared" si="38"/>
        <v>-9</v>
      </c>
      <c r="BJ13" s="112">
        <f t="shared" si="16"/>
        <v>-16</v>
      </c>
      <c r="BK13" s="144"/>
      <c r="BL13" s="144"/>
      <c r="BM13" s="111" t="str">
        <f t="shared" si="17"/>
        <v>P2</v>
      </c>
      <c r="BN13" s="95" t="str">
        <f t="shared" si="18"/>
        <v>N</v>
      </c>
      <c r="BO13" s="95">
        <f t="shared" si="39"/>
        <v>0</v>
      </c>
      <c r="BP13" s="112">
        <f t="shared" si="19"/>
        <v>-8</v>
      </c>
      <c r="BR13" s="14" t="str">
        <f>LEFT('Strategy Dashboard'!B13)</f>
        <v>P</v>
      </c>
      <c r="BS13" s="14" t="str">
        <f>LEFT('Strategy Dashboard'!K13)</f>
        <v>B</v>
      </c>
      <c r="BT13" s="14" t="str">
        <f>LEFT('Strategy Dashboard'!T13)</f>
        <v>P</v>
      </c>
      <c r="BU13" s="14" t="str">
        <f>LEFT('Strategy Dashboard'!AC13)</f>
        <v>N</v>
      </c>
      <c r="BV13" s="14" t="str">
        <f>LEFT('Strategy Dashboard'!AL13)</f>
        <v>B</v>
      </c>
      <c r="BW13" s="14" t="str">
        <f>LEFT('Strategy Dashboard'!BE13)</f>
        <v>N</v>
      </c>
      <c r="BX13" s="14" t="str">
        <f>LEFT('Strategy Dashboard'!BN13)</f>
        <v>N</v>
      </c>
      <c r="BY13" s="14" t="str">
        <f>LEFT('Strategy Dashboard'!BW13)</f>
        <v>B</v>
      </c>
      <c r="BZ13" s="14" t="str">
        <f>LEFT('Strategy Dashboard'!CF13)</f>
        <v>P</v>
      </c>
      <c r="CA13" s="14" t="str">
        <f>LEFT('Strategy Dashboard'!CO13)</f>
        <v>B</v>
      </c>
      <c r="CB13" s="14">
        <f>IF(BR13="N",0,INT(REPLACE('Strategy Dashboard'!B13,1,1,"")))</f>
        <v>4</v>
      </c>
      <c r="CC13" s="14">
        <f>IF(BS13="N",0,INT(REPLACE('Strategy Dashboard'!K13,1,1,"")))</f>
        <v>2</v>
      </c>
      <c r="CD13" s="14">
        <f>IF(BT13="N",0,INT(REPLACE('Strategy Dashboard'!T13,1,1,"")))</f>
        <v>2</v>
      </c>
      <c r="CE13" s="14">
        <f>IF(BU13="N",0,INT(REPLACE('Strategy Dashboard'!AC13,1,1,"")))</f>
        <v>0</v>
      </c>
      <c r="CF13" s="14">
        <f>IF(BV13="N",0,INT(REPLACE('Strategy Dashboard'!AL13,1,1,"")))</f>
        <v>4</v>
      </c>
      <c r="CG13" s="14">
        <f>IF(BW13="N",0,INT(REPLACE('Strategy Dashboard'!BE13,1,1,"")))</f>
        <v>0</v>
      </c>
      <c r="CH13" s="14">
        <f>IF(BX13="N",0,INT(REPLACE('Strategy Dashboard'!BN13,1,1,"")))</f>
        <v>0</v>
      </c>
      <c r="CI13" s="14">
        <f>IF(BY13="N",0,INT(REPLACE('Strategy Dashboard'!BW13,1,1,"")))</f>
        <v>2</v>
      </c>
      <c r="CJ13" s="14">
        <f>IF(BZ13="N",0,INT(REPLACE('Strategy Dashboard'!CF13,1,1,"")))</f>
        <v>2</v>
      </c>
      <c r="CK13" s="14">
        <f>IF(CA13="N",0,INT(REPLACE('Strategy Dashboard'!CO13,1,1,"")))</f>
        <v>2</v>
      </c>
      <c r="CL13" s="14">
        <f>IF(C13="",0,IFERROR(VLOOKUP(C8&amp;C9&amp;C10&amp;C11&amp;C12&amp;C13,General!I:J,2,FALSE),0))+D12</f>
        <v>0</v>
      </c>
      <c r="CM13" s="14">
        <f>IF(I13="",0,IFERROR(VLOOKUP(I8&amp;I9&amp;I10&amp;I11&amp;I12&amp;I13,General!I:J,2,FALSE),0))+J12</f>
        <v>0</v>
      </c>
      <c r="CN13" s="14">
        <f>IF(O13="",0,IFERROR(VLOOKUP(O8&amp;O9&amp;O10&amp;O11&amp;O12&amp;O13,General!I:J,2,FALSE),0))+P12</f>
        <v>-3</v>
      </c>
      <c r="CO13" s="14">
        <f>IF(U13="",0,IFERROR(VLOOKUP(U8&amp;U9&amp;U10&amp;U11&amp;U12&amp;U13,General!I:J,2,FALSE),0))+V12</f>
        <v>0</v>
      </c>
      <c r="CP13" s="14">
        <f>IF(AA13="",0,IFERROR(VLOOKUP(AA8&amp;AA9&amp;AA10&amp;AA11&amp;AA12&amp;AA13,General!I:J,2,FALSE),0))+AB12</f>
        <v>0</v>
      </c>
      <c r="CQ13" s="14">
        <f>IF(AP13="",0,IFERROR(VLOOKUP(AP8&amp;AP9&amp;AP10&amp;AP11&amp;AP12&amp;AP13,General!I:J,2,FALSE),0))+AQ12</f>
        <v>0</v>
      </c>
      <c r="CR13" s="14">
        <f>IF(AV13="",0,IFERROR(VLOOKUP(AV8&amp;AV9&amp;AV10&amp;AV11&amp;AV12&amp;AV13,General!I:J,2,FALSE),0))+AW12</f>
        <v>1</v>
      </c>
      <c r="CS13" s="14">
        <f>IF(BB13="",0,IFERROR(VLOOKUP(BB8&amp;BB9&amp;BB10&amp;BB11&amp;BB12&amp;BB13,General!I:J,2,FALSE),0))+BC12</f>
        <v>0</v>
      </c>
      <c r="CT13" s="14">
        <f>IF(BH13="",0,IFERROR(VLOOKUP(BH8&amp;BH9&amp;BH10&amp;BH11&amp;BH12&amp;BH13,General!I:J,2,FALSE),0))+BI12</f>
        <v>-9</v>
      </c>
      <c r="CU13" s="14">
        <f>IF(BN13="",0,IFERROR(VLOOKUP(BN8&amp;BN9&amp;BN10&amp;BN11&amp;BN12&amp;BN13,General!I:J,2,FALSE),0))+BO12</f>
        <v>0</v>
      </c>
      <c r="CV13" s="14">
        <f>IF(AJ13="",0,IFERROR(VLOOKUP(AJ8&amp;AJ9&amp;AJ10&amp;AJ11&amp;AJ12&amp;AJ13,General!I:J,2,FALSE),0))+AK12</f>
        <v>0</v>
      </c>
      <c r="DH13" s="14">
        <v>13</v>
      </c>
      <c r="DJ13" s="14">
        <f ca="1">IF(DJ14="",0,COUNTIF(INDIRECT(DJ12&amp;DH10):INDIRECT(DJ12&amp;DH14),"Y"))</f>
        <v>3</v>
      </c>
      <c r="DK13" s="14">
        <f ca="1">IF(DK14="",0,COUNTIF(INDIRECT(DK12&amp;DI10):INDIRECT(DK12&amp;DI14),"Y"))</f>
        <v>0</v>
      </c>
      <c r="DL13" s="14">
        <f ca="1">IF(DL14="",0,COUNTIF(INDIRECT(DL12&amp;DJ10):INDIRECT(DL12&amp;DJ14),"Y"))</f>
        <v>0</v>
      </c>
      <c r="DM13" s="14">
        <f ca="1">IF(DM14="",0,COUNTIF(INDIRECT(DM12&amp;DK10):INDIRECT(DM12&amp;DK14),"Y"))</f>
        <v>0</v>
      </c>
      <c r="DN13" s="14" t="str" cm="1">
        <f t="array" aca="1" ref="DN13" ca="1">INDEX(DJ14:DM14,_xlfn.AGGREGATE(15,6,COLUMN(DJ14:DM14)-COLUMN(DI14)/(DJ13:DM13=MAX(DJ13:DM13)),COLUMNS(DJ14:DJ14)))</f>
        <v>BM</v>
      </c>
      <c r="DO13" s="14" t="str" cm="1">
        <f t="array" aca="1" ref="DO13" ca="1">INDEX(DK14:DN14,_xlfn.AGGREGATE(15,6,COLUMN(DK14:DN14)-COLUMN(DJ14)/(DK13:DN13=MAX(DK13:DN13)),COLUMNS(DK14:DK14)))</f>
        <v/>
      </c>
      <c r="DP13" s="14" t="str" cm="1">
        <f t="array" aca="1" ref="DP13" ca="1">INDEX(DL14:DO14,_xlfn.AGGREGATE(15,6,COLUMN(DL14:DO14)-COLUMN(DK14)/(DL13:DO13=MAX(DL13:DO13)),COLUMNS(DL14:DL14)))</f>
        <v/>
      </c>
    </row>
    <row r="14" spans="1:124" ht="26.25" customHeight="1" thickBot="1">
      <c r="A14" s="14">
        <v>5</v>
      </c>
      <c r="B14" s="113" t="str">
        <f t="shared" si="0"/>
        <v>B2</v>
      </c>
      <c r="C14" s="114" t="str">
        <f t="shared" si="20"/>
        <v>N</v>
      </c>
      <c r="D14" s="114">
        <f t="shared" si="21"/>
        <v>-3</v>
      </c>
      <c r="E14" s="115">
        <f t="shared" si="22"/>
        <v>-12</v>
      </c>
      <c r="F14" s="144"/>
      <c r="G14" s="144"/>
      <c r="H14" s="113" t="str">
        <f t="shared" si="1"/>
        <v>P1</v>
      </c>
      <c r="I14" s="114" t="str">
        <f t="shared" si="23"/>
        <v>Y</v>
      </c>
      <c r="J14" s="114">
        <f t="shared" si="24"/>
        <v>1</v>
      </c>
      <c r="K14" s="110">
        <f t="shared" si="25"/>
        <v>-9</v>
      </c>
      <c r="L14" s="144"/>
      <c r="M14" s="144"/>
      <c r="N14" s="113" t="str">
        <f t="shared" si="2"/>
        <v>B1</v>
      </c>
      <c r="O14" s="114" t="str">
        <f t="shared" si="26"/>
        <v>N</v>
      </c>
      <c r="P14" s="114">
        <f t="shared" si="27"/>
        <v>-9</v>
      </c>
      <c r="Q14" s="115">
        <f t="shared" si="28"/>
        <v>-17</v>
      </c>
      <c r="R14" s="144"/>
      <c r="S14" s="144"/>
      <c r="T14" s="113" t="str">
        <f t="shared" si="3"/>
        <v>P1</v>
      </c>
      <c r="U14" s="114" t="str">
        <f t="shared" si="29"/>
        <v>Y</v>
      </c>
      <c r="V14" s="114">
        <f t="shared" si="30"/>
        <v>1</v>
      </c>
      <c r="W14" s="115">
        <f t="shared" si="31"/>
        <v>-9</v>
      </c>
      <c r="X14" s="144"/>
      <c r="Y14" s="144"/>
      <c r="Z14" s="113" t="str">
        <f t="shared" si="4"/>
        <v>P1</v>
      </c>
      <c r="AA14" s="114" t="str">
        <f t="shared" si="32"/>
        <v>Y</v>
      </c>
      <c r="AB14" s="114">
        <f t="shared" si="33"/>
        <v>1</v>
      </c>
      <c r="AC14" s="115">
        <f t="shared" si="34"/>
        <v>-9</v>
      </c>
      <c r="AD14" s="144"/>
      <c r="AE14" s="144"/>
      <c r="AF14" s="178" t="s">
        <v>24</v>
      </c>
      <c r="AG14" s="181"/>
      <c r="AH14" s="189"/>
      <c r="AI14" s="191" t="str">
        <f>B14</f>
        <v>B2</v>
      </c>
      <c r="AJ14" s="114" t="str">
        <f>IF(AI14="NB","",IF(LEFT(AI14)=AF14,"Y","N"))</f>
        <v>N</v>
      </c>
      <c r="AK14" s="114">
        <f t="shared" si="40"/>
        <v>-3</v>
      </c>
      <c r="AL14" s="115">
        <f t="shared" si="41"/>
        <v>-12</v>
      </c>
      <c r="AM14" s="173"/>
      <c r="AN14" s="144"/>
      <c r="AO14" s="113" t="str">
        <f t="shared" si="5"/>
        <v>P1</v>
      </c>
      <c r="AP14" s="114" t="str">
        <f t="shared" si="6"/>
        <v>Y</v>
      </c>
      <c r="AQ14" s="114">
        <f t="shared" si="35"/>
        <v>1</v>
      </c>
      <c r="AR14" s="115">
        <f t="shared" si="7"/>
        <v>-9</v>
      </c>
      <c r="AS14" s="144"/>
      <c r="AT14" s="144"/>
      <c r="AU14" s="113" t="str">
        <f t="shared" si="8"/>
        <v>NB</v>
      </c>
      <c r="AV14" s="114" t="str">
        <f t="shared" si="9"/>
        <v/>
      </c>
      <c r="AW14" s="114">
        <f t="shared" si="36"/>
        <v>1</v>
      </c>
      <c r="AX14" s="115">
        <f t="shared" si="10"/>
        <v>-6</v>
      </c>
      <c r="AY14" s="144"/>
      <c r="AZ14" s="144"/>
      <c r="BA14" s="113" t="str">
        <f t="shared" si="11"/>
        <v>P1</v>
      </c>
      <c r="BB14" s="114" t="str">
        <f t="shared" si="12"/>
        <v>Y</v>
      </c>
      <c r="BC14" s="114">
        <f t="shared" si="37"/>
        <v>1</v>
      </c>
      <c r="BD14" s="115">
        <f t="shared" si="13"/>
        <v>-9</v>
      </c>
      <c r="BE14" s="144"/>
      <c r="BF14" s="144"/>
      <c r="BG14" s="113" t="str">
        <f t="shared" si="14"/>
        <v>B5</v>
      </c>
      <c r="BH14" s="114" t="str">
        <f t="shared" si="15"/>
        <v>N</v>
      </c>
      <c r="BI14" s="114">
        <f t="shared" si="38"/>
        <v>-10</v>
      </c>
      <c r="BJ14" s="115">
        <f t="shared" si="16"/>
        <v>-21</v>
      </c>
      <c r="BK14" s="144"/>
      <c r="BL14" s="144"/>
      <c r="BM14" s="113" t="str">
        <f t="shared" si="17"/>
        <v>P5</v>
      </c>
      <c r="BN14" s="114" t="str">
        <f t="shared" si="18"/>
        <v>Y</v>
      </c>
      <c r="BO14" s="114">
        <f t="shared" si="39"/>
        <v>1</v>
      </c>
      <c r="BP14" s="115">
        <f t="shared" si="19"/>
        <v>-3</v>
      </c>
      <c r="BR14" s="14" t="str">
        <f>LEFT('Strategy Dashboard'!B14)</f>
        <v>B</v>
      </c>
      <c r="BS14" s="14" t="str">
        <f>LEFT('Strategy Dashboard'!K14)</f>
        <v>N</v>
      </c>
      <c r="BT14" s="14" t="str">
        <f>LEFT('Strategy Dashboard'!T14)</f>
        <v>P</v>
      </c>
      <c r="BU14" s="14" t="str">
        <f>LEFT('Strategy Dashboard'!AC14)</f>
        <v>B</v>
      </c>
      <c r="BV14" s="14" t="str">
        <f>LEFT('Strategy Dashboard'!AL14)</f>
        <v>N</v>
      </c>
      <c r="BW14" s="14" t="str">
        <f>LEFT('Strategy Dashboard'!BE14)</f>
        <v>P</v>
      </c>
      <c r="BX14" s="14" t="str">
        <f>LEFT('Strategy Dashboard'!BN14)</f>
        <v>B</v>
      </c>
      <c r="BY14" s="14" t="str">
        <f>LEFT('Strategy Dashboard'!BW14)</f>
        <v>P</v>
      </c>
      <c r="BZ14" s="14" t="str">
        <f>LEFT('Strategy Dashboard'!CF14)</f>
        <v>P</v>
      </c>
      <c r="CA14" s="14" t="str">
        <f>LEFT('Strategy Dashboard'!CO14)</f>
        <v>N</v>
      </c>
      <c r="CB14" s="14">
        <f>IF(BR14="N",0,INT(REPLACE('Strategy Dashboard'!B14,1,1,"")))</f>
        <v>2</v>
      </c>
      <c r="CC14" s="14">
        <f>IF(BS14="N",0,INT(REPLACE('Strategy Dashboard'!K14,1,1,"")))</f>
        <v>0</v>
      </c>
      <c r="CD14" s="14">
        <f>IF(BT14="N",0,INT(REPLACE('Strategy Dashboard'!T14,1,1,"")))</f>
        <v>1</v>
      </c>
      <c r="CE14" s="14">
        <f>IF(BU14="N",0,INT(REPLACE('Strategy Dashboard'!AC14,1,1,"")))</f>
        <v>6</v>
      </c>
      <c r="CF14" s="14">
        <f>IF(BV14="N",0,INT(REPLACE('Strategy Dashboard'!AL14,1,1,"")))</f>
        <v>0</v>
      </c>
      <c r="CG14" s="14">
        <f>IF(BW14="N",0,INT(REPLACE('Strategy Dashboard'!BE14,1,1,"")))</f>
        <v>7</v>
      </c>
      <c r="CH14" s="14">
        <f>IF(BX14="N",0,INT(REPLACE('Strategy Dashboard'!BN14,1,1,"")))</f>
        <v>6</v>
      </c>
      <c r="CI14" s="14">
        <f>IF(BY14="N",0,INT(REPLACE('Strategy Dashboard'!BW14,1,1,"")))</f>
        <v>7</v>
      </c>
      <c r="CJ14" s="14">
        <f>IF(BZ14="N",0,INT(REPLACE('Strategy Dashboard'!CF14,1,1,"")))</f>
        <v>1</v>
      </c>
      <c r="CK14" s="14">
        <f>IF(CA14="N",0,INT(REPLACE('Strategy Dashboard'!CO14,1,1,"")))</f>
        <v>0</v>
      </c>
      <c r="CL14" s="14">
        <f>IF(C14="",0,IFERROR(VLOOKUP(C9&amp;C10&amp;C11&amp;C12&amp;C13&amp;C14,General!I:J,2,FALSE),0))+D13</f>
        <v>-3</v>
      </c>
      <c r="CM14" s="14">
        <f>IF(I14="",0,IFERROR(VLOOKUP(I9&amp;I10&amp;I11&amp;I12&amp;I13&amp;I14,General!I:J,2,FALSE),0))+J13</f>
        <v>1</v>
      </c>
      <c r="CN14" s="14">
        <f>IF(O14="",0,IFERROR(VLOOKUP(O9&amp;O10&amp;O11&amp;O12&amp;O13&amp;O14,General!I:J,2,FALSE),0))+P13</f>
        <v>-9</v>
      </c>
      <c r="CO14" s="14">
        <f>IF(U14="",0,IFERROR(VLOOKUP(U9&amp;U10&amp;U11&amp;U12&amp;U13&amp;U14,General!I:J,2,FALSE),0))+V13</f>
        <v>1</v>
      </c>
      <c r="CP14" s="14">
        <f>IF(AA14="",0,IFERROR(VLOOKUP(AA9&amp;AA10&amp;AA11&amp;AA12&amp;AA13&amp;AA14,General!I:J,2,FALSE),0))+AB13</f>
        <v>1</v>
      </c>
      <c r="CQ14" s="14">
        <f>IF(AP14="",0,IFERROR(VLOOKUP(AP9&amp;AP10&amp;AP11&amp;AP12&amp;AP13&amp;AP14,General!I:J,2,FALSE),0))+AQ13</f>
        <v>1</v>
      </c>
      <c r="CR14" s="14">
        <f>IF(AV14="",0,IFERROR(VLOOKUP(AV9&amp;AV10&amp;AV11&amp;AV12&amp;AV13&amp;AV14,General!I:J,2,FALSE),0))+AW13</f>
        <v>1</v>
      </c>
      <c r="CS14" s="14">
        <f>IF(BB14="",0,IFERROR(VLOOKUP(BB9&amp;BB10&amp;BB11&amp;BB12&amp;BB13&amp;BB14,General!I:J,2,FALSE),0))+BC13</f>
        <v>1</v>
      </c>
      <c r="CT14" s="14">
        <f>IF(BH14="",0,IFERROR(VLOOKUP(BH9&amp;BH10&amp;BH11&amp;BH12&amp;BH13&amp;BH14,General!I:J,2,FALSE),0))+BI13</f>
        <v>-15</v>
      </c>
      <c r="CU14" s="14">
        <f>IF(BN14="",0,IFERROR(VLOOKUP(BN9&amp;BN10&amp;BN11&amp;BN12&amp;BN13&amp;BN14,General!I:J,2,FALSE),0))+BO13</f>
        <v>1</v>
      </c>
      <c r="CV14" s="14">
        <f>IF(AJ14="",0,IFERROR(VLOOKUP(AJ9&amp;AJ10&amp;AJ11&amp;AJ12&amp;AJ13&amp;AJ14,General!I:J,2,FALSE),0))+AK13</f>
        <v>-3</v>
      </c>
      <c r="CW14" s="14">
        <f>E14</f>
        <v>-12</v>
      </c>
      <c r="CX14" s="14">
        <f>K14</f>
        <v>-9</v>
      </c>
      <c r="CY14" s="14">
        <f>Q14</f>
        <v>-17</v>
      </c>
      <c r="CZ14" s="14">
        <f>W14</f>
        <v>-9</v>
      </c>
      <c r="DA14" s="14">
        <f>AC14</f>
        <v>-9</v>
      </c>
      <c r="DB14" s="14">
        <f>AR14</f>
        <v>-9</v>
      </c>
      <c r="DC14" s="14">
        <f>AX14</f>
        <v>-6</v>
      </c>
      <c r="DD14" s="14">
        <f>BD14</f>
        <v>-9</v>
      </c>
      <c r="DE14" s="14">
        <f>BJ14</f>
        <v>-21</v>
      </c>
      <c r="DF14" s="14">
        <f>BP14</f>
        <v>-3</v>
      </c>
      <c r="DG14" s="14" t="str">
        <f>IF(AF14="","",INDEX($CW$4:$DF$4,MATCH(MAX(CW14:DF14),CW14:DF14,0)))</f>
        <v>BM</v>
      </c>
      <c r="DH14" s="14">
        <v>14</v>
      </c>
      <c r="DJ14" s="14" t="str" cm="1">
        <f t="array" ref="DJ14">IFERROR(INDEX($CW$4:$DF$4,_xlfn.AGGREGATE(15,6,COLUMN($CW$4:$DF$4)-COLUMN($CV$1)/(CW14:DF14=MAX(CW14:DF14)),COLUMNS($CW$4:CW4))),"")</f>
        <v>BM</v>
      </c>
      <c r="DK14" s="14" t="str" cm="1">
        <f t="array" ref="DK14">IFERROR(INDEX($CW$4:$DF$4,_xlfn.AGGREGATE(15,6,COLUMN($CW$4:$DF$4)-COLUMN($CV$1)/(CX14:DG14=MAX(CX14:DG14)),COLUMNS($CW$4:CX4))),"")</f>
        <v/>
      </c>
      <c r="DL14" s="14" t="str" cm="1">
        <f t="array" ref="DL14">IFERROR(INDEX($CW$4:$DF$4,_xlfn.AGGREGATE(15,6,COLUMN($CW$4:$DF$4)-COLUMN($CV$1)/(CY14:DH14=MAX(CY14:DH14)),COLUMNS($CW$4:CY4))),"")</f>
        <v/>
      </c>
      <c r="DM14" s="14" t="str" cm="1">
        <f t="array" ref="DM14">IFERROR(INDEX($CW$4:$DF$4,_xlfn.AGGREGATE(15,6,COLUMN($CW$4:$DF$4)-COLUMN($CV$1)/(CZ14:DI14=MAX(CZ14:DI14)),COLUMNS($CW$4:CZ4))),"")</f>
        <v/>
      </c>
      <c r="DN14" s="175" t="str">
        <f ca="1">IF(DO13="",DN13,DN10)</f>
        <v>BM</v>
      </c>
      <c r="DR14" s="14" t="str">
        <f ca="1">IF(DN11&gt;1,"R","N")</f>
        <v>N</v>
      </c>
      <c r="DS14" s="14" t="str">
        <f ca="1">DN14</f>
        <v>BM</v>
      </c>
    </row>
    <row r="15" spans="1:124" ht="26.25" customHeight="1" thickBot="1">
      <c r="A15" s="14">
        <v>6</v>
      </c>
      <c r="B15" s="108" t="str">
        <f t="shared" si="0"/>
        <v>B1</v>
      </c>
      <c r="C15" s="109" t="str">
        <f t="shared" si="20"/>
        <v>Y</v>
      </c>
      <c r="D15" s="109">
        <f t="shared" si="21"/>
        <v>-2</v>
      </c>
      <c r="E15" s="110">
        <f t="shared" si="22"/>
        <v>-11</v>
      </c>
      <c r="F15" s="144"/>
      <c r="G15" s="144"/>
      <c r="H15" s="108" t="str">
        <f t="shared" si="1"/>
        <v>B1</v>
      </c>
      <c r="I15" s="109" t="str">
        <f t="shared" si="23"/>
        <v>Y</v>
      </c>
      <c r="J15" s="109">
        <f t="shared" si="24"/>
        <v>4</v>
      </c>
      <c r="K15" s="110">
        <f t="shared" si="25"/>
        <v>-8</v>
      </c>
      <c r="L15" s="144"/>
      <c r="M15" s="144"/>
      <c r="N15" s="108" t="str">
        <f t="shared" si="2"/>
        <v>P5</v>
      </c>
      <c r="O15" s="109" t="str">
        <f t="shared" si="26"/>
        <v>N</v>
      </c>
      <c r="P15" s="109">
        <f t="shared" si="27"/>
        <v>-10</v>
      </c>
      <c r="Q15" s="110">
        <f t="shared" si="28"/>
        <v>-22</v>
      </c>
      <c r="R15" s="144"/>
      <c r="S15" s="144"/>
      <c r="T15" s="108" t="str">
        <f t="shared" si="3"/>
        <v>P2</v>
      </c>
      <c r="U15" s="109" t="str">
        <f t="shared" si="29"/>
        <v>N</v>
      </c>
      <c r="V15" s="109">
        <f t="shared" si="30"/>
        <v>0</v>
      </c>
      <c r="W15" s="110">
        <f t="shared" si="31"/>
        <v>-11</v>
      </c>
      <c r="X15" s="144"/>
      <c r="Y15" s="144"/>
      <c r="Z15" s="108" t="str">
        <f t="shared" si="4"/>
        <v>B1</v>
      </c>
      <c r="AA15" s="109" t="str">
        <f t="shared" si="32"/>
        <v>Y</v>
      </c>
      <c r="AB15" s="109">
        <f t="shared" si="33"/>
        <v>4</v>
      </c>
      <c r="AC15" s="110">
        <f t="shared" si="34"/>
        <v>-8</v>
      </c>
      <c r="AD15" s="144"/>
      <c r="AE15" s="144"/>
      <c r="AF15" s="176" t="s">
        <v>25</v>
      </c>
      <c r="AG15" s="188" t="str">
        <f ca="1">IF(DS15="","",IF(DR15="Y","Random",""))</f>
        <v/>
      </c>
      <c r="AH15" s="189" t="str">
        <f ca="1">IF(DS15="","",VLOOKUP(DS15,General!O:P,2,FALSE))</f>
        <v>C10</v>
      </c>
      <c r="AI15" s="190" t="str" cm="1">
        <f t="array" aca="1" ref="AI15" ca="1">IF(AF14="","",INDIRECT(DS14&amp;DH15))</f>
        <v>P4</v>
      </c>
      <c r="AJ15" s="109" t="str">
        <f ca="1">IF(AF15="","",IF(AI15="NB","",IF(LEFT(AI15)=AF15,"Y","N")))</f>
        <v>N</v>
      </c>
      <c r="AK15" s="109">
        <f ca="1">IF(AF15="","",IF(CV15&gt;10,10,IF(CV15&lt;-10,-10,CV15)))</f>
        <v>-9</v>
      </c>
      <c r="AL15" s="110">
        <f ca="1">IF(AF15="","",IF(AI15="NB",AL14,IF(AJ15="Y",AL14+REPLACE(AI15,1,1,""),AL14-REPLACE(AI15,1,1,""))))</f>
        <v>-16</v>
      </c>
      <c r="AM15" s="173"/>
      <c r="AN15" s="144"/>
      <c r="AO15" s="108" t="str">
        <f t="shared" si="5"/>
        <v>B1</v>
      </c>
      <c r="AP15" s="109" t="str">
        <f t="shared" si="6"/>
        <v>Y</v>
      </c>
      <c r="AQ15" s="109">
        <f t="shared" si="35"/>
        <v>4</v>
      </c>
      <c r="AR15" s="110">
        <f t="shared" si="7"/>
        <v>-8</v>
      </c>
      <c r="AS15" s="144"/>
      <c r="AT15" s="144"/>
      <c r="AU15" s="108" t="str">
        <f t="shared" si="8"/>
        <v>NB</v>
      </c>
      <c r="AV15" s="109" t="str">
        <f t="shared" si="9"/>
        <v/>
      </c>
      <c r="AW15" s="109">
        <f t="shared" si="36"/>
        <v>1</v>
      </c>
      <c r="AX15" s="110">
        <f t="shared" si="10"/>
        <v>-6</v>
      </c>
      <c r="AY15" s="144"/>
      <c r="AZ15" s="144"/>
      <c r="BA15" s="108" t="str">
        <f t="shared" si="11"/>
        <v>B1</v>
      </c>
      <c r="BB15" s="109" t="str">
        <f t="shared" si="12"/>
        <v>Y</v>
      </c>
      <c r="BC15" s="109">
        <f t="shared" si="37"/>
        <v>4</v>
      </c>
      <c r="BD15" s="110">
        <f t="shared" si="13"/>
        <v>-8</v>
      </c>
      <c r="BE15" s="144"/>
      <c r="BF15" s="144"/>
      <c r="BG15" s="108" t="str">
        <f t="shared" si="14"/>
        <v>P1</v>
      </c>
      <c r="BH15" s="109" t="str">
        <f t="shared" si="15"/>
        <v>N</v>
      </c>
      <c r="BI15" s="109">
        <f t="shared" si="38"/>
        <v>-10</v>
      </c>
      <c r="BJ15" s="110">
        <f t="shared" si="16"/>
        <v>-22</v>
      </c>
      <c r="BK15" s="144"/>
      <c r="BL15" s="144"/>
      <c r="BM15" s="108" t="str">
        <f t="shared" si="17"/>
        <v>P4</v>
      </c>
      <c r="BN15" s="109" t="str">
        <f t="shared" si="18"/>
        <v>N</v>
      </c>
      <c r="BO15" s="109">
        <f t="shared" si="39"/>
        <v>0</v>
      </c>
      <c r="BP15" s="110">
        <f t="shared" si="19"/>
        <v>-7</v>
      </c>
      <c r="BR15" s="14" t="str">
        <f>LEFT('Strategy Dashboard'!B15)</f>
        <v>P</v>
      </c>
      <c r="BS15" s="14" t="str">
        <f>LEFT('Strategy Dashboard'!K15)</f>
        <v>N</v>
      </c>
      <c r="BT15" s="14" t="str">
        <f>LEFT('Strategy Dashboard'!T15)</f>
        <v>B</v>
      </c>
      <c r="BU15" s="14" t="str">
        <f>LEFT('Strategy Dashboard'!AC15)</f>
        <v>P</v>
      </c>
      <c r="BV15" s="14" t="str">
        <f>LEFT('Strategy Dashboard'!AL15)</f>
        <v>B</v>
      </c>
      <c r="BW15" s="14" t="str">
        <f>LEFT('Strategy Dashboard'!BE15)</f>
        <v>N</v>
      </c>
      <c r="BX15" s="14" t="str">
        <f>LEFT('Strategy Dashboard'!BN15)</f>
        <v>P</v>
      </c>
      <c r="BY15" s="14" t="str">
        <f>LEFT('Strategy Dashboard'!BW15)</f>
        <v>B</v>
      </c>
      <c r="BZ15" s="14" t="str">
        <f>LEFT('Strategy Dashboard'!CF15)</f>
        <v>B</v>
      </c>
      <c r="CA15" s="14" t="str">
        <f>LEFT('Strategy Dashboard'!CO15)</f>
        <v>N</v>
      </c>
      <c r="CB15" s="14">
        <f>IF(BR15="N",0,INT(REPLACE('Strategy Dashboard'!B15,1,1,"")))</f>
        <v>6</v>
      </c>
      <c r="CC15" s="14">
        <f>IF(BS15="N",0,INT(REPLACE('Strategy Dashboard'!K15,1,1,"")))</f>
        <v>0</v>
      </c>
      <c r="CD15" s="14">
        <f>IF(BT15="N",0,INT(REPLACE('Strategy Dashboard'!T15,1,1,"")))</f>
        <v>1</v>
      </c>
      <c r="CE15" s="14">
        <f>IF(BU15="N",0,INT(REPLACE('Strategy Dashboard'!AC15,1,1,"")))</f>
        <v>2</v>
      </c>
      <c r="CF15" s="14">
        <f>IF(BV15="N",0,INT(REPLACE('Strategy Dashboard'!AL15,1,1,"")))</f>
        <v>7</v>
      </c>
      <c r="CG15" s="14">
        <f>IF(BW15="N",0,INT(REPLACE('Strategy Dashboard'!BE15,1,1,"")))</f>
        <v>0</v>
      </c>
      <c r="CH15" s="14">
        <f>IF(BX15="N",0,INT(REPLACE('Strategy Dashboard'!BN15,1,1,"")))</f>
        <v>2</v>
      </c>
      <c r="CI15" s="14">
        <f>IF(BY15="N",0,INT(REPLACE('Strategy Dashboard'!BW15,1,1,"")))</f>
        <v>2</v>
      </c>
      <c r="CJ15" s="14">
        <f>IF(BZ15="N",0,INT(REPLACE('Strategy Dashboard'!CF15,1,1,"")))</f>
        <v>1</v>
      </c>
      <c r="CK15" s="14">
        <f>IF(CA15="N",0,INT(REPLACE('Strategy Dashboard'!CO15,1,1,"")))</f>
        <v>0</v>
      </c>
      <c r="CL15" s="14">
        <f>IF(C15="",0,IFERROR(VLOOKUP(C10&amp;C11&amp;C12&amp;C13&amp;C14&amp;C15,General!I:J,2,FALSE),0))+D14</f>
        <v>-2</v>
      </c>
      <c r="CM15" s="14">
        <f>IF(I15="",0,IFERROR(VLOOKUP(I10&amp;I11&amp;I12&amp;I13&amp;I14&amp;I15,General!I:J,2,FALSE),0))+J14</f>
        <v>4</v>
      </c>
      <c r="CN15" s="14">
        <f>IF(O15="",0,IFERROR(VLOOKUP(O10&amp;O11&amp;O12&amp;O13&amp;O14&amp;O15,General!I:J,2,FALSE),0))+P14</f>
        <v>-15</v>
      </c>
      <c r="CO15" s="14">
        <f>IF(U15="",0,IFERROR(VLOOKUP(U10&amp;U11&amp;U12&amp;U13&amp;U14&amp;U15,General!I:J,2,FALSE),0))+V14</f>
        <v>0</v>
      </c>
      <c r="CP15" s="14">
        <f>IF(AA15="",0,IFERROR(VLOOKUP(AA10&amp;AA11&amp;AA12&amp;AA13&amp;AA14&amp;AA15,General!I:J,2,FALSE),0))+AB14</f>
        <v>4</v>
      </c>
      <c r="CQ15" s="14">
        <f>IF(AP15="",0,IFERROR(VLOOKUP(AP10&amp;AP11&amp;AP12&amp;AP13&amp;AP14&amp;AP15,General!I:J,2,FALSE),0))+AQ14</f>
        <v>4</v>
      </c>
      <c r="CR15" s="14">
        <f>IF(AV15="",0,IFERROR(VLOOKUP(AV10&amp;AV11&amp;AV12&amp;AV13&amp;AV14&amp;AV15,General!I:J,2,FALSE),0))+AW14</f>
        <v>1</v>
      </c>
      <c r="CS15" s="14">
        <f>IF(BB15="",0,IFERROR(VLOOKUP(BB10&amp;BB11&amp;BB12&amp;BB13&amp;BB14&amp;BB15,General!I:J,2,FALSE),0))+BC14</f>
        <v>4</v>
      </c>
      <c r="CT15" s="14">
        <f>IF(BH15="",0,IFERROR(VLOOKUP(BH10&amp;BH11&amp;BH12&amp;BH13&amp;BH14&amp;BH15,General!I:J,2,FALSE),0))+BI14</f>
        <v>-16</v>
      </c>
      <c r="CU15" s="14">
        <f>IF(BN15="",0,IFERROR(VLOOKUP(BN10&amp;BN11&amp;BN12&amp;BN13&amp;BN14&amp;BN15,General!I:J,2,FALSE),0))+BO14</f>
        <v>0</v>
      </c>
      <c r="CV15" s="14">
        <f ca="1">IF(AJ15="",0,IFERROR(VLOOKUP(AJ10&amp;AJ11&amp;AJ12&amp;AJ13&amp;AJ14&amp;AJ15,General!I:J,2,FALSE),0))+AK14</f>
        <v>-9</v>
      </c>
      <c r="DG15" s="14" t="e">
        <f ca="1">DN15</f>
        <v>#NUM!</v>
      </c>
      <c r="DH15" s="14">
        <v>15</v>
      </c>
      <c r="DI15" s="14" t="str">
        <f t="shared" ref="DI15:DI18" si="42">$DG$19</f>
        <v>H</v>
      </c>
      <c r="DN15" s="14" t="e">
        <f ca="1">IF(DN16=1,DN18,IF(DN16=2,DO18,IF(DN16=3,DP18,DQ18)))</f>
        <v>#NUM!</v>
      </c>
      <c r="DS15" s="14" t="str">
        <f ca="1">$DN$14</f>
        <v>BM</v>
      </c>
    </row>
    <row r="16" spans="1:124" ht="26.25" customHeight="1" thickBot="1">
      <c r="A16" s="14">
        <v>7</v>
      </c>
      <c r="B16" s="111" t="str">
        <f t="shared" si="0"/>
        <v>P10</v>
      </c>
      <c r="C16" s="95" t="str">
        <f t="shared" si="20"/>
        <v>Y</v>
      </c>
      <c r="D16" s="95">
        <f t="shared" si="21"/>
        <v>1</v>
      </c>
      <c r="E16" s="112">
        <f t="shared" si="22"/>
        <v>-1</v>
      </c>
      <c r="F16" s="144"/>
      <c r="G16" s="144"/>
      <c r="H16" s="111" t="str">
        <f t="shared" si="1"/>
        <v>P20</v>
      </c>
      <c r="I16" s="95" t="str">
        <f t="shared" si="23"/>
        <v>Y</v>
      </c>
      <c r="J16" s="95">
        <f t="shared" si="24"/>
        <v>10</v>
      </c>
      <c r="K16" s="110">
        <f t="shared" si="25"/>
        <v>12</v>
      </c>
      <c r="L16" s="144"/>
      <c r="M16" s="144"/>
      <c r="N16" s="111" t="str">
        <f t="shared" si="2"/>
        <v>P21</v>
      </c>
      <c r="O16" s="95" t="str">
        <f t="shared" si="26"/>
        <v>Y</v>
      </c>
      <c r="P16" s="95">
        <f t="shared" si="27"/>
        <v>-9</v>
      </c>
      <c r="Q16" s="112">
        <f t="shared" si="28"/>
        <v>-1</v>
      </c>
      <c r="R16" s="144"/>
      <c r="S16" s="144"/>
      <c r="T16" s="111" t="str">
        <f t="shared" si="3"/>
        <v>P14</v>
      </c>
      <c r="U16" s="95" t="str">
        <f t="shared" si="29"/>
        <v>Y</v>
      </c>
      <c r="V16" s="95">
        <f t="shared" si="30"/>
        <v>1</v>
      </c>
      <c r="W16" s="112">
        <f t="shared" si="31"/>
        <v>3</v>
      </c>
      <c r="X16" s="144"/>
      <c r="Y16" s="144"/>
      <c r="Z16" s="111" t="str">
        <f t="shared" si="4"/>
        <v>P20</v>
      </c>
      <c r="AA16" s="95" t="str">
        <f t="shared" si="32"/>
        <v>Y</v>
      </c>
      <c r="AB16" s="95">
        <f t="shared" si="33"/>
        <v>10</v>
      </c>
      <c r="AC16" s="112">
        <f t="shared" si="34"/>
        <v>12</v>
      </c>
      <c r="AD16" s="144"/>
      <c r="AE16" s="144"/>
      <c r="AF16" s="177" t="s">
        <v>24</v>
      </c>
      <c r="AG16" s="180" t="str">
        <f t="shared" ref="AG16:AG79" ca="1" si="43">IF(DS16="","",IF(DR16="Y","Random",""))</f>
        <v/>
      </c>
      <c r="AH16" s="189"/>
      <c r="AI16" s="190" t="str" cm="1">
        <f t="array" aca="1" ref="AI16" ca="1">IF(AF15="","",INDIRECT(DS15&amp;DH16))</f>
        <v>P15</v>
      </c>
      <c r="AJ16" s="109" t="str">
        <f t="shared" ref="AJ16:AJ79" ca="1" si="44">IF(AF16="","",IF(AI16="NB","",IF(LEFT(AI16)=AF16,"Y","N")))</f>
        <v>Y</v>
      </c>
      <c r="AK16" s="109">
        <f t="shared" ref="AK16:AK79" ca="1" si="45">IF(AF16="","",IF(CV16&gt;10,10,IF(CV16&lt;-10,-10,CV16)))</f>
        <v>-9</v>
      </c>
      <c r="AL16" s="110">
        <f t="shared" ref="AL16:AL79" ca="1" si="46">IF(AF16="","",IF(AI16="NB",AL15,IF(AJ16="Y",AL15+REPLACE(AI16,1,1,""),AL15-REPLACE(AI16,1,1,""))))</f>
        <v>-1</v>
      </c>
      <c r="AM16" s="173"/>
      <c r="AN16" s="144"/>
      <c r="AO16" s="111" t="str">
        <f t="shared" si="5"/>
        <v>P20</v>
      </c>
      <c r="AP16" s="95" t="str">
        <f t="shared" si="6"/>
        <v>Y</v>
      </c>
      <c r="AQ16" s="95">
        <f t="shared" si="35"/>
        <v>10</v>
      </c>
      <c r="AR16" s="112">
        <f t="shared" si="7"/>
        <v>12</v>
      </c>
      <c r="AS16" s="144"/>
      <c r="AT16" s="144"/>
      <c r="AU16" s="111" t="str">
        <f t="shared" si="8"/>
        <v>P14</v>
      </c>
      <c r="AV16" s="95" t="str">
        <f t="shared" si="9"/>
        <v>Y</v>
      </c>
      <c r="AW16" s="95">
        <f t="shared" si="36"/>
        <v>4</v>
      </c>
      <c r="AX16" s="112">
        <f t="shared" si="10"/>
        <v>8</v>
      </c>
      <c r="AY16" s="144"/>
      <c r="AZ16" s="144"/>
      <c r="BA16" s="111" t="str">
        <f t="shared" si="11"/>
        <v>P20</v>
      </c>
      <c r="BB16" s="95" t="str">
        <f t="shared" si="12"/>
        <v>Y</v>
      </c>
      <c r="BC16" s="95">
        <f t="shared" si="37"/>
        <v>10</v>
      </c>
      <c r="BD16" s="112">
        <f t="shared" si="13"/>
        <v>12</v>
      </c>
      <c r="BE16" s="144"/>
      <c r="BF16" s="144"/>
      <c r="BG16" s="111" t="str">
        <f t="shared" si="14"/>
        <v>P20</v>
      </c>
      <c r="BH16" s="95" t="str">
        <f t="shared" si="15"/>
        <v>Y</v>
      </c>
      <c r="BI16" s="95">
        <f t="shared" si="38"/>
        <v>-9</v>
      </c>
      <c r="BJ16" s="112">
        <f t="shared" si="16"/>
        <v>-2</v>
      </c>
      <c r="BK16" s="144"/>
      <c r="BL16" s="144"/>
      <c r="BM16" s="111" t="str">
        <f t="shared" si="17"/>
        <v>P15</v>
      </c>
      <c r="BN16" s="95" t="str">
        <f t="shared" si="18"/>
        <v>Y</v>
      </c>
      <c r="BO16" s="95">
        <f t="shared" si="39"/>
        <v>1</v>
      </c>
      <c r="BP16" s="112">
        <f t="shared" si="19"/>
        <v>8</v>
      </c>
      <c r="BR16" s="14" t="str">
        <f>LEFT('Strategy Dashboard'!B16)</f>
        <v>P</v>
      </c>
      <c r="BS16" s="14" t="str">
        <f>LEFT('Strategy Dashboard'!K16)</f>
        <v>P</v>
      </c>
      <c r="BT16" s="14" t="str">
        <f>LEFT('Strategy Dashboard'!T16)</f>
        <v>P</v>
      </c>
      <c r="BU16" s="14" t="str">
        <f>LEFT('Strategy Dashboard'!AC16)</f>
        <v>P</v>
      </c>
      <c r="BV16" s="14" t="str">
        <f>LEFT('Strategy Dashboard'!AL16)</f>
        <v>P</v>
      </c>
      <c r="BW16" s="14" t="str">
        <f>LEFT('Strategy Dashboard'!BE16)</f>
        <v>P</v>
      </c>
      <c r="BX16" s="14" t="str">
        <f>LEFT('Strategy Dashboard'!BN16)</f>
        <v>P</v>
      </c>
      <c r="BY16" s="14" t="str">
        <f>LEFT('Strategy Dashboard'!BW16)</f>
        <v>P</v>
      </c>
      <c r="BZ16" s="14" t="str">
        <f>LEFT('Strategy Dashboard'!CF16)</f>
        <v>P</v>
      </c>
      <c r="CA16" s="14" t="str">
        <f>LEFT('Strategy Dashboard'!CO16)</f>
        <v>P</v>
      </c>
      <c r="CB16" s="14">
        <f>IF(OR(BR16="N",REPLACE('Strategy Dashboard'!B16,1,1,"")=""),0,INT(REPLACE('Strategy Dashboard'!B16,1,1,"")))</f>
        <v>8</v>
      </c>
      <c r="CC16" s="14">
        <f>IF(OR(BS16="N",REPLACE('Strategy Dashboard'!K16,1,1,"")=""),0,INT(REPLACE('Strategy Dashboard'!K16,1,1,"")))</f>
        <v>7</v>
      </c>
      <c r="CD16" s="14">
        <f>IF(OR(BT16="N",REPLACE('Strategy Dashboard'!T16,1,1,"")=""),0,INT(REPLACE('Strategy Dashboard'!T16,1,1,"")))</f>
        <v>13</v>
      </c>
      <c r="CE16" s="14">
        <f>IF(OR(BU16="N",REPLACE('Strategy Dashboard'!AC16,1,1,"")=""),0,INT(REPLACE('Strategy Dashboard'!AC16,1,1,"")))</f>
        <v>7</v>
      </c>
      <c r="CF16" s="14">
        <f>IF(OR(BV16="N",REPLACE('Strategy Dashboard'!AL16,1,1,"")=""),0,INT(REPLACE('Strategy Dashboard'!AL16,1,1,"")))</f>
        <v>2</v>
      </c>
      <c r="CG16" s="14">
        <f>IF(OR(BW16="N",REPLACE('Strategy Dashboard'!BE16,1,1,"")=""),0,INT(REPLACE('Strategy Dashboard'!BE16,1,1,"")))</f>
        <v>7</v>
      </c>
      <c r="CH16" s="14">
        <f>IF(OR(BX16="N",REPLACE('Strategy Dashboard'!BN16,1,1,"")=""),0,INT(REPLACE('Strategy Dashboard'!BN16,1,1,"")))</f>
        <v>7</v>
      </c>
      <c r="CI16" s="14">
        <f>IF(OR(BY16="N",REPLACE('Strategy Dashboard'!BW16,1,1,"")=""),0,INT(REPLACE('Strategy Dashboard'!BW16,1,1,"")))</f>
        <v>7</v>
      </c>
      <c r="CJ16" s="14">
        <f>IF(OR(BZ16="N",REPLACE('Strategy Dashboard'!CF16,1,1,"")=""),0,INT(REPLACE('Strategy Dashboard'!CF16,1,1,"")))</f>
        <v>13</v>
      </c>
      <c r="CK16" s="14">
        <f>IF(OR(CA16="N",REPLACE('Strategy Dashboard'!CO16,1,1,"")=""),0,INT(REPLACE('Strategy Dashboard'!CO16,1,1,"")))</f>
        <v>7</v>
      </c>
      <c r="CL16" s="14">
        <f>IF(C16="",0,IFERROR(VLOOKUP(C11&amp;C12&amp;C13&amp;C14&amp;C15&amp;C16,General!I:J,2,FALSE),0))+D15</f>
        <v>1</v>
      </c>
      <c r="CM16" s="14">
        <f>IF(I16="",0,IFERROR(VLOOKUP(I11&amp;I12&amp;I13&amp;I14&amp;I15&amp;I16,General!I:J,2,FALSE),0))+J15</f>
        <v>10</v>
      </c>
      <c r="CN16" s="14">
        <f>IF(O16="",0,IFERROR(VLOOKUP(O11&amp;O12&amp;O13&amp;O14&amp;O15&amp;O16,General!I:J,2,FALSE),0))+P15</f>
        <v>-9</v>
      </c>
      <c r="CO16" s="14">
        <f>IF(U16="",0,IFERROR(VLOOKUP(U11&amp;U12&amp;U13&amp;U14&amp;U15&amp;U16,General!I:J,2,FALSE),0))+V15</f>
        <v>1</v>
      </c>
      <c r="CP16" s="14">
        <f>IF(AA16="",0,IFERROR(VLOOKUP(AA11&amp;AA12&amp;AA13&amp;AA14&amp;AA15&amp;AA16,General!I:J,2,FALSE),0))+AB15</f>
        <v>10</v>
      </c>
      <c r="CQ16" s="14">
        <f>IF(AP16="",0,IFERROR(VLOOKUP(AP11&amp;AP12&amp;AP13&amp;AP14&amp;AP15&amp;AP16,General!I:J,2,FALSE),0))+AQ15</f>
        <v>10</v>
      </c>
      <c r="CR16" s="14">
        <f>IF(AV16="",0,IFERROR(VLOOKUP(AV11&amp;AV12&amp;AV13&amp;AV14&amp;AV15&amp;AV16,General!I:J,2,FALSE),0))+AW15</f>
        <v>4</v>
      </c>
      <c r="CS16" s="14">
        <f>IF(BB16="",0,IFERROR(VLOOKUP(BB11&amp;BB12&amp;BB13&amp;BB14&amp;BB15&amp;BB16,General!I:J,2,FALSE),0))+BC15</f>
        <v>10</v>
      </c>
      <c r="CT16" s="14">
        <f>IF(BH16="",0,IFERROR(VLOOKUP(BH11&amp;BH12&amp;BH13&amp;BH14&amp;BH15&amp;BH16,General!I:J,2,FALSE),0))+BI15</f>
        <v>-9</v>
      </c>
      <c r="CU16" s="14">
        <f>IF(BN16="",0,IFERROR(VLOOKUP(BN11&amp;BN12&amp;BN13&amp;BN14&amp;BN15&amp;BN16,General!I:J,2,FALSE),0))+BO15</f>
        <v>1</v>
      </c>
      <c r="CV16" s="14">
        <f ca="1">IF(AJ16="",0,IFERROR(VLOOKUP(AJ11&amp;AJ12&amp;AJ13&amp;AJ14&amp;AJ15&amp;AJ16,General!I:J,2,FALSE),0))+AK15</f>
        <v>-9</v>
      </c>
      <c r="DG16" s="14" t="e">
        <f t="shared" ref="DG16:DG18" ca="1" si="47">DG15</f>
        <v>#NUM!</v>
      </c>
      <c r="DH16" s="14">
        <v>16</v>
      </c>
      <c r="DI16" s="14" t="str">
        <f t="shared" si="42"/>
        <v>H</v>
      </c>
      <c r="DN16" s="14">
        <f ca="1">RANDBETWEEN(1,DN17)</f>
        <v>1</v>
      </c>
      <c r="DS16" s="14" t="str">
        <f t="shared" ref="DS16:DS18" ca="1" si="48">$DN$14</f>
        <v>BM</v>
      </c>
    </row>
    <row r="17" spans="1:123" ht="26.25" customHeight="1" thickBot="1">
      <c r="A17" s="14">
        <v>8</v>
      </c>
      <c r="B17" s="111" t="str">
        <f t="shared" si="0"/>
        <v>B13</v>
      </c>
      <c r="C17" s="95" t="str">
        <f t="shared" si="20"/>
        <v>N</v>
      </c>
      <c r="D17" s="95">
        <f t="shared" si="21"/>
        <v>0</v>
      </c>
      <c r="E17" s="112">
        <f t="shared" si="22"/>
        <v>-14</v>
      </c>
      <c r="F17" s="144"/>
      <c r="G17" s="144"/>
      <c r="H17" s="111" t="str">
        <f t="shared" si="1"/>
        <v>B4</v>
      </c>
      <c r="I17" s="95" t="str">
        <f t="shared" si="23"/>
        <v>N</v>
      </c>
      <c r="J17" s="95">
        <f t="shared" si="24"/>
        <v>9</v>
      </c>
      <c r="K17" s="110">
        <f t="shared" si="25"/>
        <v>8</v>
      </c>
      <c r="L17" s="144"/>
      <c r="M17" s="144"/>
      <c r="N17" s="111" t="str">
        <f t="shared" si="2"/>
        <v>B8</v>
      </c>
      <c r="O17" s="95" t="str">
        <f t="shared" si="26"/>
        <v>N</v>
      </c>
      <c r="P17" s="95">
        <f t="shared" si="27"/>
        <v>-10</v>
      </c>
      <c r="Q17" s="112">
        <f t="shared" si="28"/>
        <v>-9</v>
      </c>
      <c r="R17" s="144"/>
      <c r="S17" s="144"/>
      <c r="T17" s="111" t="str">
        <f t="shared" si="3"/>
        <v>B12</v>
      </c>
      <c r="U17" s="95" t="str">
        <f t="shared" si="29"/>
        <v>N</v>
      </c>
      <c r="V17" s="95">
        <f t="shared" si="30"/>
        <v>0</v>
      </c>
      <c r="W17" s="112">
        <f t="shared" si="31"/>
        <v>-9</v>
      </c>
      <c r="X17" s="144"/>
      <c r="Y17" s="144"/>
      <c r="Z17" s="111" t="str">
        <f t="shared" si="4"/>
        <v>B4</v>
      </c>
      <c r="AA17" s="95" t="str">
        <f t="shared" si="32"/>
        <v>N</v>
      </c>
      <c r="AB17" s="95">
        <f t="shared" si="33"/>
        <v>9</v>
      </c>
      <c r="AC17" s="112">
        <f t="shared" si="34"/>
        <v>8</v>
      </c>
      <c r="AD17" s="144"/>
      <c r="AE17" s="144"/>
      <c r="AF17" s="177" t="s">
        <v>24</v>
      </c>
      <c r="AG17" s="180" t="str">
        <f t="shared" ca="1" si="43"/>
        <v/>
      </c>
      <c r="AH17" s="189"/>
      <c r="AI17" s="190" t="str" cm="1">
        <f t="array" aca="1" ref="AI17" ca="1">IF(AF16="","",INDIRECT(DS16&amp;DH17))</f>
        <v>B8</v>
      </c>
      <c r="AJ17" s="109" t="str">
        <f t="shared" ca="1" si="44"/>
        <v>N</v>
      </c>
      <c r="AK17" s="109">
        <f t="shared" ca="1" si="45"/>
        <v>-10</v>
      </c>
      <c r="AL17" s="110">
        <f t="shared" ca="1" si="46"/>
        <v>-9</v>
      </c>
      <c r="AM17" s="173"/>
      <c r="AN17" s="144"/>
      <c r="AO17" s="111" t="str">
        <f t="shared" si="5"/>
        <v>B4</v>
      </c>
      <c r="AP17" s="95" t="str">
        <f t="shared" si="6"/>
        <v>N</v>
      </c>
      <c r="AQ17" s="95">
        <f t="shared" si="35"/>
        <v>9</v>
      </c>
      <c r="AR17" s="112">
        <f t="shared" si="7"/>
        <v>8</v>
      </c>
      <c r="AS17" s="144"/>
      <c r="AT17" s="144"/>
      <c r="AU17" s="111" t="str">
        <f t="shared" si="8"/>
        <v>B4</v>
      </c>
      <c r="AV17" s="95" t="str">
        <f t="shared" si="9"/>
        <v>N</v>
      </c>
      <c r="AW17" s="95">
        <f t="shared" si="36"/>
        <v>3</v>
      </c>
      <c r="AX17" s="112">
        <f t="shared" si="10"/>
        <v>4</v>
      </c>
      <c r="AY17" s="144"/>
      <c r="AZ17" s="144"/>
      <c r="BA17" s="111" t="str">
        <f t="shared" si="11"/>
        <v>B4</v>
      </c>
      <c r="BB17" s="95" t="str">
        <f t="shared" si="12"/>
        <v>N</v>
      </c>
      <c r="BC17" s="95">
        <f t="shared" si="37"/>
        <v>9</v>
      </c>
      <c r="BD17" s="112">
        <f t="shared" si="13"/>
        <v>8</v>
      </c>
      <c r="BE17" s="144"/>
      <c r="BF17" s="144"/>
      <c r="BG17" s="111" t="str">
        <f t="shared" si="14"/>
        <v>B12</v>
      </c>
      <c r="BH17" s="95" t="str">
        <f t="shared" si="15"/>
        <v>N</v>
      </c>
      <c r="BI17" s="95">
        <f t="shared" si="38"/>
        <v>-10</v>
      </c>
      <c r="BJ17" s="112">
        <f t="shared" si="16"/>
        <v>-14</v>
      </c>
      <c r="BK17" s="144"/>
      <c r="BL17" s="144"/>
      <c r="BM17" s="111" t="str">
        <f t="shared" si="17"/>
        <v>B8</v>
      </c>
      <c r="BN17" s="95" t="str">
        <f t="shared" si="18"/>
        <v>N</v>
      </c>
      <c r="BO17" s="95">
        <f t="shared" si="39"/>
        <v>0</v>
      </c>
      <c r="BP17" s="112">
        <f t="shared" si="19"/>
        <v>0</v>
      </c>
      <c r="BR17" s="14" t="str">
        <f>LEFT('Strategy Dashboard'!B17)</f>
        <v>B</v>
      </c>
      <c r="BS17" s="14" t="str">
        <f>LEFT('Strategy Dashboard'!K17)</f>
        <v>B</v>
      </c>
      <c r="BT17" s="14" t="str">
        <f>LEFT('Strategy Dashboard'!T17)</f>
        <v>B</v>
      </c>
      <c r="BU17" s="14" t="str">
        <f>LEFT('Strategy Dashboard'!AC17)</f>
        <v>B</v>
      </c>
      <c r="BV17" s="14" t="str">
        <f>LEFT('Strategy Dashboard'!AL17)</f>
        <v>B</v>
      </c>
      <c r="BW17" s="14" t="str">
        <f>LEFT('Strategy Dashboard'!BE17)</f>
        <v>B</v>
      </c>
      <c r="BX17" s="14" t="str">
        <f>LEFT('Strategy Dashboard'!BN17)</f>
        <v>B</v>
      </c>
      <c r="BY17" s="14" t="str">
        <f>LEFT('Strategy Dashboard'!BW17)</f>
        <v>B</v>
      </c>
      <c r="BZ17" s="14" t="str">
        <f>LEFT('Strategy Dashboard'!CF17)</f>
        <v>B</v>
      </c>
      <c r="CA17" s="14" t="str">
        <f>LEFT('Strategy Dashboard'!CO17)</f>
        <v>B</v>
      </c>
      <c r="CB17" s="14">
        <f>IF(OR(BR17="N",REPLACE('Strategy Dashboard'!B17,1,1,"")=""),0,INT(REPLACE('Strategy Dashboard'!B17,1,1,"")))</f>
        <v>6</v>
      </c>
      <c r="CC17" s="14">
        <f>IF(OR(BS17="N",REPLACE('Strategy Dashboard'!K17,1,1,"")=""),0,INT(REPLACE('Strategy Dashboard'!K17,1,1,"")))</f>
        <v>2</v>
      </c>
      <c r="CD17" s="14">
        <f>IF(OR(BT17="N",REPLACE('Strategy Dashboard'!T17,1,1,"")=""),0,INT(REPLACE('Strategy Dashboard'!T17,1,1,"")))</f>
        <v>2</v>
      </c>
      <c r="CE17" s="14">
        <f>IF(OR(BU17="N",REPLACE('Strategy Dashboard'!AC17,1,1,"")=""),0,INT(REPLACE('Strategy Dashboard'!AC17,1,1,"")))</f>
        <v>10</v>
      </c>
      <c r="CF17" s="14">
        <f>IF(OR(BV17="N",REPLACE('Strategy Dashboard'!AL17,1,1,"")=""),0,INT(REPLACE('Strategy Dashboard'!AL17,1,1,"")))</f>
        <v>7</v>
      </c>
      <c r="CG17" s="14">
        <f>IF(OR(BW17="N",REPLACE('Strategy Dashboard'!BE17,1,1,"")=""),0,INT(REPLACE('Strategy Dashboard'!BE17,1,1,"")))</f>
        <v>2</v>
      </c>
      <c r="CH17" s="14">
        <f>IF(OR(BX17="N",REPLACE('Strategy Dashboard'!BN17,1,1,"")=""),0,INT(REPLACE('Strategy Dashboard'!BN17,1,1,"")))</f>
        <v>10</v>
      </c>
      <c r="CI17" s="14">
        <f>IF(OR(BY17="N",REPLACE('Strategy Dashboard'!BW17,1,1,"")=""),0,INT(REPLACE('Strategy Dashboard'!BW17,1,1,"")))</f>
        <v>2</v>
      </c>
      <c r="CJ17" s="14">
        <f>IF(OR(BZ17="N",REPLACE('Strategy Dashboard'!CF17,1,1,"")=""),0,INT(REPLACE('Strategy Dashboard'!CF17,1,1,"")))</f>
        <v>2</v>
      </c>
      <c r="CK17" s="14">
        <f>IF(OR(CA17="N",REPLACE('Strategy Dashboard'!CO17,1,1,"")=""),0,INT(REPLACE('Strategy Dashboard'!CO17,1,1,"")))</f>
        <v>2</v>
      </c>
      <c r="CL17" s="14">
        <f>IF(C17="",0,IFERROR(VLOOKUP(C12&amp;C13&amp;C14&amp;C15&amp;C16&amp;C17,General!I:J,2,FALSE),0))+D16</f>
        <v>0</v>
      </c>
      <c r="CM17" s="14">
        <f>IF(I17="",0,IFERROR(VLOOKUP(I12&amp;I13&amp;I14&amp;I15&amp;I16&amp;I17,General!I:J,2,FALSE),0))+J16</f>
        <v>9</v>
      </c>
      <c r="CN17" s="14">
        <f>IF(O17="",0,IFERROR(VLOOKUP(O12&amp;O13&amp;O14&amp;O15&amp;O16&amp;O17,General!I:J,2,FALSE),0))+P16</f>
        <v>-10</v>
      </c>
      <c r="CO17" s="14">
        <f>IF(U17="",0,IFERROR(VLOOKUP(U12&amp;U13&amp;U14&amp;U15&amp;U16&amp;U17,General!I:J,2,FALSE),0))+V16</f>
        <v>0</v>
      </c>
      <c r="CP17" s="14">
        <f>IF(AA17="",0,IFERROR(VLOOKUP(AA12&amp;AA13&amp;AA14&amp;AA15&amp;AA16&amp;AA17,General!I:J,2,FALSE),0))+AB16</f>
        <v>9</v>
      </c>
      <c r="CQ17" s="14">
        <f>IF(AP17="",0,IFERROR(VLOOKUP(AP12&amp;AP13&amp;AP14&amp;AP15&amp;AP16&amp;AP17,General!I:J,2,FALSE),0))+AQ16</f>
        <v>9</v>
      </c>
      <c r="CR17" s="14">
        <f>IF(AV17="",0,IFERROR(VLOOKUP(AV12&amp;AV13&amp;AV14&amp;AV15&amp;AV16&amp;AV17,General!I:J,2,FALSE),0))+AW16</f>
        <v>3</v>
      </c>
      <c r="CS17" s="14">
        <f>IF(BB17="",0,IFERROR(VLOOKUP(BB12&amp;BB13&amp;BB14&amp;BB15&amp;BB16&amp;BB17,General!I:J,2,FALSE),0))+BC16</f>
        <v>9</v>
      </c>
      <c r="CT17" s="14">
        <f>IF(BH17="",0,IFERROR(VLOOKUP(BH12&amp;BH13&amp;BH14&amp;BH15&amp;BH16&amp;BH17,General!I:J,2,FALSE),0))+BI16</f>
        <v>-10</v>
      </c>
      <c r="CU17" s="14">
        <f>IF(BN17="",0,IFERROR(VLOOKUP(BN12&amp;BN13&amp;BN14&amp;BN15&amp;BN16&amp;BN17,General!I:J,2,FALSE),0))+BO16</f>
        <v>0</v>
      </c>
      <c r="CV17" s="14">
        <f ca="1">IF(AJ17="",0,IFERROR(VLOOKUP(AJ12&amp;AJ13&amp;AJ14&amp;AJ15&amp;AJ16&amp;AJ17,General!I:J,2,FALSE),0))+AK16</f>
        <v>-10</v>
      </c>
      <c r="DG17" s="14" t="e">
        <f t="shared" ca="1" si="47"/>
        <v>#NUM!</v>
      </c>
      <c r="DH17" s="14">
        <v>17</v>
      </c>
      <c r="DI17" s="14" t="str">
        <f t="shared" si="42"/>
        <v>H</v>
      </c>
      <c r="DJ17" s="14" t="str">
        <f>IFERROR(VLOOKUP(DJ19,General!L:M,2,FALSE),"")</f>
        <v>I</v>
      </c>
      <c r="DK17" s="14" t="str">
        <f>IFERROR(VLOOKUP(DK19,General!M:N,2,FALSE),"")</f>
        <v/>
      </c>
      <c r="DL17" s="14" t="str">
        <f>IFERROR(VLOOKUP(DL19,General!N:O,2,FALSE),"")</f>
        <v/>
      </c>
      <c r="DM17" s="14" t="str">
        <f>IFERROR(VLOOKUP(DM19,General!O:P,2,FALSE),"")</f>
        <v/>
      </c>
      <c r="DN17" s="14">
        <f ca="1">COUNTIF(DJ18:DM18,MAX(DJ18:DM18))</f>
        <v>1</v>
      </c>
      <c r="DS17" s="14" t="str">
        <f t="shared" ca="1" si="48"/>
        <v>BM</v>
      </c>
    </row>
    <row r="18" spans="1:123" ht="26.25" customHeight="1" thickBot="1">
      <c r="A18" s="14">
        <v>9</v>
      </c>
      <c r="B18" s="111" t="str">
        <f t="shared" si="0"/>
        <v>B4</v>
      </c>
      <c r="C18" s="95" t="str">
        <f t="shared" si="20"/>
        <v>N</v>
      </c>
      <c r="D18" s="95">
        <f t="shared" si="21"/>
        <v>-3</v>
      </c>
      <c r="E18" s="112">
        <f t="shared" si="22"/>
        <v>-18</v>
      </c>
      <c r="F18" s="144"/>
      <c r="G18" s="144"/>
      <c r="H18" s="111" t="str">
        <f t="shared" si="1"/>
        <v>P4</v>
      </c>
      <c r="I18" s="95" t="str">
        <f t="shared" si="23"/>
        <v>Y</v>
      </c>
      <c r="J18" s="95">
        <f t="shared" si="24"/>
        <v>10</v>
      </c>
      <c r="K18" s="110">
        <f t="shared" si="25"/>
        <v>12</v>
      </c>
      <c r="L18" s="144">
        <f>K17+REPLACE(H18,1,1,"")</f>
        <v>12</v>
      </c>
      <c r="M18" s="144"/>
      <c r="N18" s="111" t="str">
        <f t="shared" si="2"/>
        <v>NB</v>
      </c>
      <c r="O18" s="95" t="str">
        <f t="shared" si="26"/>
        <v/>
      </c>
      <c r="P18" s="95">
        <f t="shared" si="27"/>
        <v>-10</v>
      </c>
      <c r="Q18" s="112">
        <f t="shared" si="28"/>
        <v>-9</v>
      </c>
      <c r="R18" s="144"/>
      <c r="S18" s="144"/>
      <c r="T18" s="111" t="str">
        <f t="shared" si="3"/>
        <v>B4</v>
      </c>
      <c r="U18" s="95" t="str">
        <f t="shared" si="29"/>
        <v>N</v>
      </c>
      <c r="V18" s="95">
        <f t="shared" si="30"/>
        <v>-3</v>
      </c>
      <c r="W18" s="112">
        <f t="shared" si="31"/>
        <v>-13</v>
      </c>
      <c r="X18" s="144"/>
      <c r="Y18" s="144"/>
      <c r="Z18" s="111" t="str">
        <f t="shared" si="4"/>
        <v>NB</v>
      </c>
      <c r="AA18" s="95" t="str">
        <f t="shared" si="32"/>
        <v/>
      </c>
      <c r="AB18" s="95">
        <f t="shared" si="33"/>
        <v>9</v>
      </c>
      <c r="AC18" s="112">
        <f t="shared" si="34"/>
        <v>8</v>
      </c>
      <c r="AD18" s="144"/>
      <c r="AE18" s="144"/>
      <c r="AF18" s="177" t="s">
        <v>24</v>
      </c>
      <c r="AG18" s="180" t="str">
        <f t="shared" ca="1" si="43"/>
        <v/>
      </c>
      <c r="AH18" s="189"/>
      <c r="AI18" s="190" t="str" cm="1">
        <f t="array" aca="1" ref="AI18" ca="1">IF(AF17="","",INDIRECT(DS17&amp;DH18))</f>
        <v>B4</v>
      </c>
      <c r="AJ18" s="109" t="str">
        <f t="shared" ca="1" si="44"/>
        <v>N</v>
      </c>
      <c r="AK18" s="109">
        <f t="shared" ca="1" si="45"/>
        <v>-10</v>
      </c>
      <c r="AL18" s="110">
        <f t="shared" ca="1" si="46"/>
        <v>-13</v>
      </c>
      <c r="AM18" s="173"/>
      <c r="AN18" s="144"/>
      <c r="AO18" s="111" t="str">
        <f t="shared" si="5"/>
        <v>P4</v>
      </c>
      <c r="AP18" s="95" t="str">
        <f t="shared" si="6"/>
        <v>Y</v>
      </c>
      <c r="AQ18" s="95">
        <f t="shared" si="35"/>
        <v>10</v>
      </c>
      <c r="AR18" s="112">
        <f t="shared" si="7"/>
        <v>12</v>
      </c>
      <c r="AS18" s="144"/>
      <c r="AT18" s="144"/>
      <c r="AU18" s="111" t="str">
        <f t="shared" si="8"/>
        <v>NB</v>
      </c>
      <c r="AV18" s="95" t="str">
        <f t="shared" si="9"/>
        <v/>
      </c>
      <c r="AW18" s="95">
        <f t="shared" si="36"/>
        <v>3</v>
      </c>
      <c r="AX18" s="112">
        <f t="shared" si="10"/>
        <v>4</v>
      </c>
      <c r="AY18" s="144"/>
      <c r="AZ18" s="144"/>
      <c r="BA18" s="111" t="str">
        <f t="shared" si="11"/>
        <v>NB</v>
      </c>
      <c r="BB18" s="95" t="str">
        <f t="shared" si="12"/>
        <v/>
      </c>
      <c r="BC18" s="95">
        <f t="shared" si="37"/>
        <v>9</v>
      </c>
      <c r="BD18" s="112">
        <f t="shared" si="13"/>
        <v>8</v>
      </c>
      <c r="BE18" s="144"/>
      <c r="BF18" s="144"/>
      <c r="BG18" s="111" t="str">
        <f t="shared" si="14"/>
        <v>P4</v>
      </c>
      <c r="BH18" s="95" t="str">
        <f t="shared" si="15"/>
        <v>Y</v>
      </c>
      <c r="BI18" s="95">
        <f t="shared" si="38"/>
        <v>-9</v>
      </c>
      <c r="BJ18" s="112">
        <f t="shared" si="16"/>
        <v>-10</v>
      </c>
      <c r="BK18" s="144"/>
      <c r="BL18" s="144"/>
      <c r="BM18" s="111" t="str">
        <f t="shared" si="17"/>
        <v>B4</v>
      </c>
      <c r="BN18" s="95" t="str">
        <f t="shared" si="18"/>
        <v>N</v>
      </c>
      <c r="BO18" s="95">
        <f t="shared" si="39"/>
        <v>-3</v>
      </c>
      <c r="BP18" s="112">
        <f t="shared" si="19"/>
        <v>-4</v>
      </c>
      <c r="BR18" s="14" t="str">
        <f>LEFT('Strategy Dashboard'!B18)</f>
        <v>B</v>
      </c>
      <c r="BS18" s="14" t="str">
        <f>LEFT('Strategy Dashboard'!K18)</f>
        <v>N</v>
      </c>
      <c r="BT18" s="14" t="str">
        <f>LEFT('Strategy Dashboard'!T18)</f>
        <v>N</v>
      </c>
      <c r="BU18" s="14" t="str">
        <f>LEFT('Strategy Dashboard'!AC18)</f>
        <v>P</v>
      </c>
      <c r="BV18" s="14" t="str">
        <f>LEFT('Strategy Dashboard'!AL18)</f>
        <v>N</v>
      </c>
      <c r="BW18" s="14" t="str">
        <f>LEFT('Strategy Dashboard'!BE18)</f>
        <v>P</v>
      </c>
      <c r="BX18" s="14" t="str">
        <f>LEFT('Strategy Dashboard'!BN18)</f>
        <v>B</v>
      </c>
      <c r="BY18" s="14" t="str">
        <f>LEFT('Strategy Dashboard'!BW18)</f>
        <v>N</v>
      </c>
      <c r="BZ18" s="14" t="str">
        <f>LEFT('Strategy Dashboard'!CF18)</f>
        <v>P</v>
      </c>
      <c r="CA18" s="14" t="str">
        <f>LEFT('Strategy Dashboard'!CO18)</f>
        <v>N</v>
      </c>
      <c r="CB18" s="14">
        <f>IF(OR(BR18="N",REPLACE('Strategy Dashboard'!B18,1,1,"")=""),0,INT(REPLACE('Strategy Dashboard'!B18,1,1,"")))</f>
        <v>4</v>
      </c>
      <c r="CC18" s="14">
        <f>IF(OR(BS18="N",REPLACE('Strategy Dashboard'!K18,1,1,"")=""),0,INT(REPLACE('Strategy Dashboard'!K18,1,1,"")))</f>
        <v>0</v>
      </c>
      <c r="CD18" s="14">
        <f>IF(OR(BT18="N",REPLACE('Strategy Dashboard'!T18,1,1,"")=""),0,INT(REPLACE('Strategy Dashboard'!T18,1,1,"")))</f>
        <v>0</v>
      </c>
      <c r="CE18" s="14">
        <f>IF(OR(BU18="N",REPLACE('Strategy Dashboard'!AC18,1,1,"")=""),0,INT(REPLACE('Strategy Dashboard'!AC18,1,1,"")))</f>
        <v>4</v>
      </c>
      <c r="CF18" s="14">
        <f>IF(OR(BV18="N",REPLACE('Strategy Dashboard'!AL18,1,1,"")=""),0,INT(REPLACE('Strategy Dashboard'!AL18,1,1,"")))</f>
        <v>0</v>
      </c>
      <c r="CG18" s="14">
        <f>IF(OR(BW18="N",REPLACE('Strategy Dashboard'!BE18,1,1,"")=""),0,INT(REPLACE('Strategy Dashboard'!BE18,1,1,"")))</f>
        <v>4</v>
      </c>
      <c r="CH18" s="14">
        <f>IF(OR(BX18="N",REPLACE('Strategy Dashboard'!BN18,1,1,"")=""),0,INT(REPLACE('Strategy Dashboard'!BN18,1,1,"")))</f>
        <v>8</v>
      </c>
      <c r="CI18" s="14">
        <f>IF(OR(BY18="N",REPLACE('Strategy Dashboard'!BW18,1,1,"")=""),0,INT(REPLACE('Strategy Dashboard'!BW18,1,1,"")))</f>
        <v>0</v>
      </c>
      <c r="CJ18" s="14">
        <f>IF(OR(BZ18="N",REPLACE('Strategy Dashboard'!CF18,1,1,"")=""),0,INT(REPLACE('Strategy Dashboard'!CF18,1,1,"")))</f>
        <v>4</v>
      </c>
      <c r="CK18" s="14">
        <f>IF(OR(CA18="N",REPLACE('Strategy Dashboard'!CO18,1,1,"")=""),0,INT(REPLACE('Strategy Dashboard'!CO18,1,1,"")))</f>
        <v>0</v>
      </c>
      <c r="CL18" s="14">
        <f>IF(C18="",0,IFERROR(VLOOKUP(C13&amp;C14&amp;C15&amp;C16&amp;C17&amp;C18,General!I:J,2,FALSE),0))+D17</f>
        <v>-3</v>
      </c>
      <c r="CM18" s="14">
        <f>IF(I18="",0,IFERROR(VLOOKUP(I13&amp;I14&amp;I15&amp;I16&amp;I17&amp;I18,General!I:J,2,FALSE),0))+J17</f>
        <v>10</v>
      </c>
      <c r="CN18" s="14">
        <f>IF(O18="",0,IFERROR(VLOOKUP(O13&amp;O14&amp;O15&amp;O16&amp;O17&amp;O18,General!I:J,2,FALSE),0))+P17</f>
        <v>-10</v>
      </c>
      <c r="CO18" s="14">
        <f>IF(U18="",0,IFERROR(VLOOKUP(U13&amp;U14&amp;U15&amp;U16&amp;U17&amp;U18,General!I:J,2,FALSE),0))+V17</f>
        <v>-3</v>
      </c>
      <c r="CP18" s="14">
        <f>IF(AA18="",0,IFERROR(VLOOKUP(AA13&amp;AA14&amp;AA15&amp;AA16&amp;AA17&amp;AA18,General!I:J,2,FALSE),0))+AB17</f>
        <v>9</v>
      </c>
      <c r="CQ18" s="14">
        <f>IF(AP18="",0,IFERROR(VLOOKUP(AP13&amp;AP14&amp;AP15&amp;AP16&amp;AP17&amp;AP18,General!I:J,2,FALSE),0))+AQ17</f>
        <v>10</v>
      </c>
      <c r="CR18" s="14">
        <f>IF(AV18="",0,IFERROR(VLOOKUP(AV13&amp;AV14&amp;AV15&amp;AV16&amp;AV17&amp;AV18,General!I:J,2,FALSE),0))+AW17</f>
        <v>3</v>
      </c>
      <c r="CS18" s="14">
        <f>IF(BB18="",0,IFERROR(VLOOKUP(BB13&amp;BB14&amp;BB15&amp;BB16&amp;BB17&amp;BB18,General!I:J,2,FALSE),0))+BC17</f>
        <v>9</v>
      </c>
      <c r="CT18" s="14">
        <f>IF(BH18="",0,IFERROR(VLOOKUP(BH13&amp;BH14&amp;BH15&amp;BH16&amp;BH17&amp;BH18,General!I:J,2,FALSE),0))+BI17</f>
        <v>-9</v>
      </c>
      <c r="CU18" s="14">
        <f>IF(BN18="",0,IFERROR(VLOOKUP(BN13&amp;BN14&amp;BN15&amp;BN16&amp;BN17&amp;BN18,General!I:J,2,FALSE),0))+BO17</f>
        <v>-3</v>
      </c>
      <c r="CV18" s="14">
        <f ca="1">IF(AJ18="",0,IFERROR(VLOOKUP(AJ13&amp;AJ14&amp;AJ15&amp;AJ16&amp;AJ17&amp;AJ18,General!I:J,2,FALSE),0))+AK17</f>
        <v>-13</v>
      </c>
      <c r="CW18" s="14" t="e">
        <f ca="1">AJ15&amp;AJ16&amp;AJ17&amp;AJ18&amp;AJ19&amp;AJ20</f>
        <v>#NUM!</v>
      </c>
      <c r="DG18" s="14" t="e">
        <f t="shared" ca="1" si="47"/>
        <v>#NUM!</v>
      </c>
      <c r="DH18" s="14">
        <v>18</v>
      </c>
      <c r="DI18" s="14" t="str">
        <f t="shared" si="42"/>
        <v>H</v>
      </c>
      <c r="DJ18" s="14">
        <f ca="1">IF(DJ19="",0,COUNTIF(INDIRECT(DJ17&amp;DH15):INDIRECT(DJ17&amp;DH19),"Y"))</f>
        <v>3</v>
      </c>
      <c r="DK18" s="14" t="e">
        <f ca="1">IF(DK19="",0,COUNTIF(INDIRECT(DK17&amp;DI15):INDIRECT(DK17&amp;DI19),"Y"))</f>
        <v>#REF!</v>
      </c>
      <c r="DL18" s="14">
        <f ca="1">IF(DL19="",0,COUNTIF(INDIRECT(DL17&amp;DJ15):INDIRECT(DL17&amp;DJ19),"Y"))</f>
        <v>0</v>
      </c>
      <c r="DM18" s="14">
        <f ca="1">IF(DM19="",0,COUNTIF(INDIRECT(DM17&amp;DK15):INDIRECT(DM17&amp;DK19),"Y"))</f>
        <v>0</v>
      </c>
      <c r="DN18" s="14" t="e" cm="1">
        <f t="array" aca="1" ref="DN18" ca="1">INDEX(DJ19:DM19,_xlfn.AGGREGATE(15,6,COLUMN(DJ19:DM19)-COLUMN(DI19)/(DJ18:DM18=MAX(DJ18:DM18)),COLUMNS(DJ19:DJ19)))</f>
        <v>#NUM!</v>
      </c>
      <c r="DO18" s="14" t="e" cm="1">
        <f t="array" aca="1" ref="DO18" ca="1">INDEX(DK19:DN19,_xlfn.AGGREGATE(15,6,COLUMN(DK19:DN19)-COLUMN(DJ19)/(DK18:DN18=MAX(DK18:DN18)),COLUMNS(DK19:DK19)))</f>
        <v>#NUM!</v>
      </c>
      <c r="DP18" s="14" t="e" cm="1">
        <f t="array" aca="1" ref="DP18" ca="1">INDEX(DL19:DO19,_xlfn.AGGREGATE(15,6,COLUMN(DL19:DO19)-COLUMN(DK19)/(DL18:DO18=MAX(DL18:DO18)),COLUMNS(DL19:DL19)))</f>
        <v>#NUM!</v>
      </c>
      <c r="DS18" s="14" t="str">
        <f t="shared" ca="1" si="48"/>
        <v>BM</v>
      </c>
    </row>
    <row r="19" spans="1:123" ht="26.25" customHeight="1" thickBot="1">
      <c r="A19" s="14">
        <v>10</v>
      </c>
      <c r="B19" s="113" t="str">
        <f t="shared" si="0"/>
        <v>B8</v>
      </c>
      <c r="C19" s="114" t="str">
        <f t="shared" si="20"/>
        <v>N</v>
      </c>
      <c r="D19" s="114">
        <f t="shared" si="21"/>
        <v>-9</v>
      </c>
      <c r="E19" s="115">
        <f t="shared" si="22"/>
        <v>-26</v>
      </c>
      <c r="F19" s="144"/>
      <c r="G19" s="144"/>
      <c r="H19" s="113" t="str">
        <f t="shared" si="1"/>
        <v>NB</v>
      </c>
      <c r="I19" s="114" t="str">
        <f t="shared" si="23"/>
        <v/>
      </c>
      <c r="J19" s="114">
        <f t="shared" si="24"/>
        <v>10</v>
      </c>
      <c r="K19" s="110">
        <f t="shared" si="25"/>
        <v>12</v>
      </c>
      <c r="L19" s="144"/>
      <c r="M19" s="144"/>
      <c r="N19" s="113" t="str">
        <f t="shared" si="2"/>
        <v>B4</v>
      </c>
      <c r="O19" s="114" t="str">
        <f t="shared" si="26"/>
        <v>N</v>
      </c>
      <c r="P19" s="114">
        <f t="shared" si="27"/>
        <v>-10</v>
      </c>
      <c r="Q19" s="115">
        <f t="shared" si="28"/>
        <v>-13</v>
      </c>
      <c r="R19" s="144"/>
      <c r="S19" s="144"/>
      <c r="T19" s="113" t="str">
        <f t="shared" si="3"/>
        <v>B8</v>
      </c>
      <c r="U19" s="114" t="str">
        <f t="shared" si="29"/>
        <v>N</v>
      </c>
      <c r="V19" s="114">
        <f t="shared" si="30"/>
        <v>-9</v>
      </c>
      <c r="W19" s="115">
        <f t="shared" si="31"/>
        <v>-21</v>
      </c>
      <c r="X19" s="144"/>
      <c r="Y19" s="144"/>
      <c r="Z19" s="113" t="str">
        <f t="shared" si="4"/>
        <v>B4</v>
      </c>
      <c r="AA19" s="114" t="str">
        <f t="shared" si="32"/>
        <v>N</v>
      </c>
      <c r="AB19" s="114">
        <f t="shared" si="33"/>
        <v>6</v>
      </c>
      <c r="AC19" s="115">
        <f t="shared" si="34"/>
        <v>4</v>
      </c>
      <c r="AD19" s="144"/>
      <c r="AE19" s="144"/>
      <c r="AF19" s="178" t="s">
        <v>24</v>
      </c>
      <c r="AG19" s="181" t="e">
        <f t="shared" ca="1" si="43"/>
        <v>#NUM!</v>
      </c>
      <c r="AH19" s="189"/>
      <c r="AI19" s="190" t="str" cm="1">
        <f t="array" aca="1" ref="AI19" ca="1">IF(AF18="","",INDIRECT(DS18&amp;DH19))</f>
        <v>B2</v>
      </c>
      <c r="AJ19" s="109" t="str">
        <f t="shared" ca="1" si="44"/>
        <v>N</v>
      </c>
      <c r="AK19" s="109">
        <f t="shared" ca="1" si="45"/>
        <v>-10</v>
      </c>
      <c r="AL19" s="110">
        <f t="shared" ca="1" si="46"/>
        <v>-15</v>
      </c>
      <c r="AM19" s="173"/>
      <c r="AN19" s="144"/>
      <c r="AO19" s="113" t="str">
        <f t="shared" si="5"/>
        <v>NB</v>
      </c>
      <c r="AP19" s="114" t="str">
        <f t="shared" si="6"/>
        <v/>
      </c>
      <c r="AQ19" s="114">
        <f t="shared" si="35"/>
        <v>10</v>
      </c>
      <c r="AR19" s="115">
        <f t="shared" si="7"/>
        <v>12</v>
      </c>
      <c r="AS19" s="144"/>
      <c r="AT19" s="144"/>
      <c r="AU19" s="113" t="str">
        <f t="shared" si="8"/>
        <v>B4</v>
      </c>
      <c r="AV19" s="114" t="str">
        <f t="shared" si="9"/>
        <v>N</v>
      </c>
      <c r="AW19" s="114">
        <f t="shared" si="36"/>
        <v>0</v>
      </c>
      <c r="AX19" s="115">
        <f t="shared" si="10"/>
        <v>0</v>
      </c>
      <c r="AY19" s="144"/>
      <c r="AZ19" s="144"/>
      <c r="BA19" s="113" t="str">
        <f t="shared" si="11"/>
        <v>B4</v>
      </c>
      <c r="BB19" s="114" t="str">
        <f t="shared" si="12"/>
        <v>N</v>
      </c>
      <c r="BC19" s="114">
        <f t="shared" si="37"/>
        <v>6</v>
      </c>
      <c r="BD19" s="115">
        <f t="shared" si="13"/>
        <v>4</v>
      </c>
      <c r="BE19" s="144"/>
      <c r="BF19" s="144"/>
      <c r="BG19" s="113" t="str">
        <f t="shared" si="14"/>
        <v>NB</v>
      </c>
      <c r="BH19" s="114" t="str">
        <f t="shared" si="15"/>
        <v/>
      </c>
      <c r="BI19" s="114">
        <f t="shared" si="38"/>
        <v>-9</v>
      </c>
      <c r="BJ19" s="115">
        <f t="shared" si="16"/>
        <v>-10</v>
      </c>
      <c r="BK19" s="144"/>
      <c r="BL19" s="144"/>
      <c r="BM19" s="113" t="str">
        <f t="shared" si="17"/>
        <v>B2</v>
      </c>
      <c r="BN19" s="114" t="str">
        <f t="shared" si="18"/>
        <v>N</v>
      </c>
      <c r="BO19" s="114">
        <f t="shared" si="39"/>
        <v>-9</v>
      </c>
      <c r="BP19" s="115">
        <f t="shared" si="19"/>
        <v>-6</v>
      </c>
      <c r="BR19" s="14" t="str">
        <f>LEFT('Strategy Dashboard'!B19)</f>
        <v>B</v>
      </c>
      <c r="BS19" s="14" t="str">
        <f>LEFT('Strategy Dashboard'!K19)</f>
        <v>B</v>
      </c>
      <c r="BT19" s="14" t="str">
        <f>LEFT('Strategy Dashboard'!T19)</f>
        <v>B</v>
      </c>
      <c r="BU19" s="14" t="str">
        <f>LEFT('Strategy Dashboard'!AC19)</f>
        <v>P</v>
      </c>
      <c r="BV19" s="14" t="str">
        <f>LEFT('Strategy Dashboard'!AL19)</f>
        <v>B</v>
      </c>
      <c r="BW19" s="14" t="str">
        <f>LEFT('Strategy Dashboard'!BE19)</f>
        <v>P</v>
      </c>
      <c r="BX19" s="14" t="str">
        <f>LEFT('Strategy Dashboard'!BN19)</f>
        <v>B</v>
      </c>
      <c r="BY19" s="14" t="str">
        <f>LEFT('Strategy Dashboard'!BW19)</f>
        <v>P</v>
      </c>
      <c r="BZ19" s="14" t="str">
        <f>LEFT('Strategy Dashboard'!CF19)</f>
        <v>P</v>
      </c>
      <c r="CA19" s="14" t="str">
        <f>LEFT('Strategy Dashboard'!CO19)</f>
        <v>B</v>
      </c>
      <c r="CB19" s="14">
        <f>IF(OR(BR19="N",REPLACE('Strategy Dashboard'!B19,1,1,"")=""),0,INT(REPLACE('Strategy Dashboard'!B19,1,1,"")))</f>
        <v>6</v>
      </c>
      <c r="CC19" s="14">
        <f>IF(OR(BS19="N",REPLACE('Strategy Dashboard'!K19,1,1,"")=""),0,INT(REPLACE('Strategy Dashboard'!K19,1,1,"")))</f>
        <v>2</v>
      </c>
      <c r="CD19" s="14">
        <f>IF(OR(BT19="N",REPLACE('Strategy Dashboard'!T19,1,1,"")=""),0,INT(REPLACE('Strategy Dashboard'!T19,1,1,"")))</f>
        <v>2</v>
      </c>
      <c r="CE19" s="14">
        <f>IF(OR(BU19="N",REPLACE('Strategy Dashboard'!AC19,1,1,"")=""),0,INT(REPLACE('Strategy Dashboard'!AC19,1,1,"")))</f>
        <v>2</v>
      </c>
      <c r="CF19" s="14">
        <f>IF(OR(BV19="N",REPLACE('Strategy Dashboard'!AL19,1,1,"")=""),0,INT(REPLACE('Strategy Dashboard'!AL19,1,1,"")))</f>
        <v>2</v>
      </c>
      <c r="CG19" s="14">
        <f>IF(OR(BW19="N",REPLACE('Strategy Dashboard'!BE19,1,1,"")=""),0,INT(REPLACE('Strategy Dashboard'!BE19,1,1,"")))</f>
        <v>2</v>
      </c>
      <c r="CH19" s="14">
        <f>IF(OR(BX19="N",REPLACE('Strategy Dashboard'!BN19,1,1,"")=""),0,INT(REPLACE('Strategy Dashboard'!BN19,1,1,"")))</f>
        <v>10</v>
      </c>
      <c r="CI19" s="14">
        <f>IF(OR(BY19="N",REPLACE('Strategy Dashboard'!BW19,1,1,"")=""),0,INT(REPLACE('Strategy Dashboard'!BW19,1,1,"")))</f>
        <v>4</v>
      </c>
      <c r="CJ19" s="14">
        <f>IF(OR(BZ19="N",REPLACE('Strategy Dashboard'!CF19,1,1,"")=""),0,INT(REPLACE('Strategy Dashboard'!CF19,1,1,"")))</f>
        <v>2</v>
      </c>
      <c r="CK19" s="14">
        <f>IF(OR(CA19="N",REPLACE('Strategy Dashboard'!CO19,1,1,"")=""),0,INT(REPLACE('Strategy Dashboard'!CO19,1,1,"")))</f>
        <v>2</v>
      </c>
      <c r="CL19" s="14">
        <f>IF(C19="",0,IFERROR(VLOOKUP(C14&amp;C15&amp;C16&amp;C17&amp;C18&amp;C19,General!I:J,2,FALSE),0))+D18</f>
        <v>-9</v>
      </c>
      <c r="CM19" s="14">
        <f>IF(I19="",0,IFERROR(VLOOKUP(I14&amp;I15&amp;I16&amp;I17&amp;I18&amp;I19,General!I:J,2,FALSE),0))+J18</f>
        <v>10</v>
      </c>
      <c r="CN19" s="14">
        <f>IF(O19="",0,IFERROR(VLOOKUP(O14&amp;O15&amp;O16&amp;O17&amp;O18&amp;O19,General!I:J,2,FALSE),0))+P18</f>
        <v>-13</v>
      </c>
      <c r="CO19" s="14">
        <f>IF(U19="",0,IFERROR(VLOOKUP(U14&amp;U15&amp;U16&amp;U17&amp;U18&amp;U19,General!I:J,2,FALSE),0))+V18</f>
        <v>-9</v>
      </c>
      <c r="CP19" s="14">
        <f>IF(AA19="",0,IFERROR(VLOOKUP(AA14&amp;AA15&amp;AA16&amp;AA17&amp;AA18&amp;AA19,General!I:J,2,FALSE),0))+AB18</f>
        <v>6</v>
      </c>
      <c r="CQ19" s="14">
        <f>IF(AP19="",0,IFERROR(VLOOKUP(AP14&amp;AP15&amp;AP16&amp;AP17&amp;AP18&amp;AP19,General!I:J,2,FALSE),0))+AQ18</f>
        <v>10</v>
      </c>
      <c r="CR19" s="14">
        <f>IF(AV19="",0,IFERROR(VLOOKUP(AV14&amp;AV15&amp;AV16&amp;AV17&amp;AV18&amp;AV19,General!I:J,2,FALSE),0))+AW18</f>
        <v>0</v>
      </c>
      <c r="CS19" s="14">
        <f>IF(BB19="",0,IFERROR(VLOOKUP(BB14&amp;BB15&amp;BB16&amp;BB17&amp;BB18&amp;BB19,General!I:J,2,FALSE),0))+BC18</f>
        <v>6</v>
      </c>
      <c r="CT19" s="14">
        <f>IF(BH19="",0,IFERROR(VLOOKUP(BH14&amp;BH15&amp;BH16&amp;BH17&amp;BH18&amp;BH19,General!I:J,2,FALSE),0))+BI18</f>
        <v>-9</v>
      </c>
      <c r="CU19" s="14">
        <f>IF(BN19="",0,IFERROR(VLOOKUP(BN14&amp;BN15&amp;BN16&amp;BN17&amp;BN18&amp;BN19,General!I:J,2,FALSE),0))+BO18</f>
        <v>-9</v>
      </c>
      <c r="CV19" s="14">
        <f ca="1">IF(AJ19="",0,IFERROR(VLOOKUP(AJ14&amp;AJ15&amp;AJ16&amp;AJ17&amp;AJ18&amp;AJ19,General!I:J,2,FALSE),0))+AK18</f>
        <v>-16</v>
      </c>
      <c r="CW19" s="14">
        <f>E19</f>
        <v>-26</v>
      </c>
      <c r="CX19" s="14">
        <f>K19</f>
        <v>12</v>
      </c>
      <c r="CY19" s="14">
        <f>Q19</f>
        <v>-13</v>
      </c>
      <c r="CZ19" s="14">
        <f>W19</f>
        <v>-21</v>
      </c>
      <c r="DA19" s="14">
        <f>AC19</f>
        <v>4</v>
      </c>
      <c r="DB19" s="14">
        <f>AR19</f>
        <v>12</v>
      </c>
      <c r="DC19" s="14">
        <f>AX19</f>
        <v>0</v>
      </c>
      <c r="DD19" s="14">
        <f>BD19</f>
        <v>4</v>
      </c>
      <c r="DE19" s="14">
        <f>BJ19</f>
        <v>-10</v>
      </c>
      <c r="DF19" s="14">
        <f>BP19</f>
        <v>-6</v>
      </c>
      <c r="DG19" s="14" t="str">
        <f>IF(AF19="","",INDEX($CW$4:$DF$4,MATCH(MAX(CW19:DF19),CW19:DF19,0)))</f>
        <v>H</v>
      </c>
      <c r="DH19" s="14">
        <v>19</v>
      </c>
      <c r="DI19" s="14" t="str">
        <f>$DG$19</f>
        <v>H</v>
      </c>
      <c r="DJ19" s="14" t="str" cm="1">
        <f t="array" ref="DJ19">IFERROR(INDEX($CW$4:$DF$4,_xlfn.AGGREGATE(15,6,COLUMN($CW$4:$DF$4)-COLUMN($CV$1)/(CW19:DF19=MAX(CW19:DF19)),COLUMNS($CW$4:CW9))),"")</f>
        <v>H</v>
      </c>
      <c r="DK19" s="14" t="str" cm="1">
        <f t="array" ref="DK19">IFERROR(INDEX($CW$4:$DF$4,_xlfn.AGGREGATE(15,6,COLUMN($CW$4:$DF$4)-COLUMN($CV$1)/(CX19:DG19=MAX(CX19:DG19)),COLUMNS($CW$4:CX9))),"")</f>
        <v>Z</v>
      </c>
      <c r="DL19" s="14" t="str" cm="1">
        <f t="array" ref="DL19">IFERROR(INDEX($CW$4:$DF$4,_xlfn.AGGREGATE(15,6,COLUMN($CW$4:$DF$4)-COLUMN($CV$1)/(CY19:DH19=MAX(CY19:DH19)),COLUMNS($CW$4:CY9))),"")</f>
        <v/>
      </c>
      <c r="DM19" s="14" t="str" cm="1">
        <f t="array" ref="DM19">IFERROR(INDEX($CW$4:$DF$4,_xlfn.AGGREGATE(15,6,COLUMN($CW$4:$DF$4)-COLUMN($CV$1)/(CZ19:DI19=MAX(CZ19:DI19)),COLUMNS($CW$4:CZ9))),"")</f>
        <v/>
      </c>
      <c r="DN19" s="175" t="e">
        <f ca="1">IF(DO18="",DN18,DN15)</f>
        <v>#NUM!</v>
      </c>
      <c r="DR19" s="14" t="str">
        <f ca="1">IF(DN16&gt;1,"R","N")</f>
        <v>N</v>
      </c>
      <c r="DS19" s="14" t="e">
        <f ca="1">DN19</f>
        <v>#NUM!</v>
      </c>
    </row>
    <row r="20" spans="1:123" ht="26.25" customHeight="1" thickBot="1">
      <c r="A20" s="14">
        <v>11</v>
      </c>
      <c r="B20" s="108" t="str">
        <f t="shared" si="0"/>
        <v>B2</v>
      </c>
      <c r="C20" s="109" t="str">
        <f t="shared" si="20"/>
        <v>Y</v>
      </c>
      <c r="D20" s="109">
        <f t="shared" si="21"/>
        <v>-8</v>
      </c>
      <c r="E20" s="110">
        <f t="shared" si="22"/>
        <v>-24</v>
      </c>
      <c r="F20" s="144"/>
      <c r="G20" s="144"/>
      <c r="H20" s="108" t="str">
        <f t="shared" si="1"/>
        <v>P8</v>
      </c>
      <c r="I20" s="109" t="str">
        <f t="shared" si="23"/>
        <v>N</v>
      </c>
      <c r="J20" s="109">
        <f t="shared" si="24"/>
        <v>9</v>
      </c>
      <c r="K20" s="110">
        <f t="shared" si="25"/>
        <v>4</v>
      </c>
      <c r="L20" s="144" t="str">
        <f>I15&amp;I16&amp;I17&amp;I18&amp;I19&amp;I20</f>
        <v>YYNYN</v>
      </c>
      <c r="M20" s="144"/>
      <c r="N20" s="108" t="str">
        <f t="shared" si="2"/>
        <v>P4</v>
      </c>
      <c r="O20" s="109" t="str">
        <f t="shared" si="26"/>
        <v>N</v>
      </c>
      <c r="P20" s="109">
        <f t="shared" si="27"/>
        <v>-10</v>
      </c>
      <c r="Q20" s="110">
        <f t="shared" si="28"/>
        <v>-17</v>
      </c>
      <c r="R20" s="144"/>
      <c r="S20" s="144"/>
      <c r="T20" s="108" t="str">
        <f t="shared" si="3"/>
        <v>B5</v>
      </c>
      <c r="U20" s="109" t="str">
        <f t="shared" si="29"/>
        <v>Y</v>
      </c>
      <c r="V20" s="109">
        <f t="shared" si="30"/>
        <v>-8</v>
      </c>
      <c r="W20" s="110">
        <f t="shared" si="31"/>
        <v>-16</v>
      </c>
      <c r="X20" s="144"/>
      <c r="Y20" s="144"/>
      <c r="Z20" s="108" t="str">
        <f t="shared" si="4"/>
        <v>P2</v>
      </c>
      <c r="AA20" s="109" t="str">
        <f t="shared" si="32"/>
        <v>N</v>
      </c>
      <c r="AB20" s="109">
        <f t="shared" si="33"/>
        <v>0</v>
      </c>
      <c r="AC20" s="110">
        <f t="shared" si="34"/>
        <v>2</v>
      </c>
      <c r="AD20" s="144"/>
      <c r="AE20" s="144"/>
      <c r="AF20" s="176" t="s">
        <v>25</v>
      </c>
      <c r="AG20" s="188" t="e">
        <f t="shared" ca="1" si="43"/>
        <v>#NUM!</v>
      </c>
      <c r="AH20" s="189" t="e">
        <f ca="1">IF(DS20="","",VLOOKUP(DS20,General!O:P,2,FALSE))</f>
        <v>#NUM!</v>
      </c>
      <c r="AI20" s="190" t="e" cm="1">
        <f t="array" aca="1" ref="AI20" ca="1">IF(AF19="","",INDIRECT(DS19&amp;DH20))</f>
        <v>#NUM!</v>
      </c>
      <c r="AJ20" s="109" t="e">
        <f t="shared" ca="1" si="44"/>
        <v>#NUM!</v>
      </c>
      <c r="AK20" s="109" t="e">
        <f t="shared" ca="1" si="45"/>
        <v>#NUM!</v>
      </c>
      <c r="AL20" s="110" t="e">
        <f t="shared" ca="1" si="46"/>
        <v>#NUM!</v>
      </c>
      <c r="AM20" s="173"/>
      <c r="AN20" s="144"/>
      <c r="AO20" s="108" t="str">
        <f t="shared" si="5"/>
        <v>P8</v>
      </c>
      <c r="AP20" s="109" t="str">
        <f t="shared" si="6"/>
        <v>N</v>
      </c>
      <c r="AQ20" s="109">
        <f t="shared" si="35"/>
        <v>9</v>
      </c>
      <c r="AR20" s="110">
        <f t="shared" si="7"/>
        <v>4</v>
      </c>
      <c r="AS20" s="144"/>
      <c r="AT20" s="144"/>
      <c r="AU20" s="108" t="str">
        <f t="shared" si="8"/>
        <v>P2</v>
      </c>
      <c r="AV20" s="109" t="str">
        <f t="shared" si="9"/>
        <v>N</v>
      </c>
      <c r="AW20" s="109">
        <f t="shared" si="36"/>
        <v>-6</v>
      </c>
      <c r="AX20" s="110">
        <f t="shared" si="10"/>
        <v>-2</v>
      </c>
      <c r="AY20" s="144"/>
      <c r="AZ20" s="144"/>
      <c r="BA20" s="108" t="str">
        <f t="shared" si="11"/>
        <v>P2</v>
      </c>
      <c r="BB20" s="109" t="str">
        <f t="shared" si="12"/>
        <v>N</v>
      </c>
      <c r="BC20" s="109">
        <f t="shared" si="37"/>
        <v>0</v>
      </c>
      <c r="BD20" s="110">
        <f t="shared" si="13"/>
        <v>2</v>
      </c>
      <c r="BE20" s="144"/>
      <c r="BF20" s="144"/>
      <c r="BG20" s="108" t="str">
        <f t="shared" si="14"/>
        <v>P1</v>
      </c>
      <c r="BH20" s="109" t="str">
        <f t="shared" si="15"/>
        <v>N</v>
      </c>
      <c r="BI20" s="109">
        <f t="shared" si="38"/>
        <v>-10</v>
      </c>
      <c r="BJ20" s="110">
        <f t="shared" si="16"/>
        <v>-11</v>
      </c>
      <c r="BK20" s="144"/>
      <c r="BL20" s="144"/>
      <c r="BM20" s="108" t="str">
        <f t="shared" si="17"/>
        <v>B3</v>
      </c>
      <c r="BN20" s="109" t="str">
        <f t="shared" si="18"/>
        <v>Y</v>
      </c>
      <c r="BO20" s="109">
        <f t="shared" si="39"/>
        <v>-8</v>
      </c>
      <c r="BP20" s="110">
        <f t="shared" si="19"/>
        <v>-3</v>
      </c>
      <c r="BR20" s="14" t="str">
        <f>LEFT('Strategy Dashboard'!B20)</f>
        <v>B</v>
      </c>
      <c r="BS20" s="14" t="str">
        <f>LEFT('Strategy Dashboard'!K20)</f>
        <v>P</v>
      </c>
      <c r="BT20" s="14" t="str">
        <f>LEFT('Strategy Dashboard'!T20)</f>
        <v>P</v>
      </c>
      <c r="BU20" s="14" t="str">
        <f>LEFT('Strategy Dashboard'!AC20)</f>
        <v>N</v>
      </c>
      <c r="BV20" s="14" t="str">
        <f>LEFT('Strategy Dashboard'!AL20)</f>
        <v>P</v>
      </c>
      <c r="BW20" s="14" t="str">
        <f>LEFT('Strategy Dashboard'!BE20)</f>
        <v>P</v>
      </c>
      <c r="BX20" s="14" t="str">
        <f>LEFT('Strategy Dashboard'!BN20)</f>
        <v>B</v>
      </c>
      <c r="BY20" s="14" t="str">
        <f>LEFT('Strategy Dashboard'!BW20)</f>
        <v>N</v>
      </c>
      <c r="BZ20" s="14" t="str">
        <f>LEFT('Strategy Dashboard'!CF20)</f>
        <v>P</v>
      </c>
      <c r="CA20" s="14" t="str">
        <f>LEFT('Strategy Dashboard'!CO20)</f>
        <v>P</v>
      </c>
      <c r="CB20" s="14">
        <f>IF(OR(BR20="N",REPLACE('Strategy Dashboard'!B20,1,1,"")=""),0,INT(REPLACE('Strategy Dashboard'!B20,1,1,"")))</f>
        <v>3</v>
      </c>
      <c r="CC20" s="14">
        <f>IF(OR(BS20="N",REPLACE('Strategy Dashboard'!K20,1,1,"")=""),0,INT(REPLACE('Strategy Dashboard'!K20,1,1,"")))</f>
        <v>1</v>
      </c>
      <c r="CD20" s="14">
        <f>IF(OR(BT20="N",REPLACE('Strategy Dashboard'!T20,1,1,"")=""),0,INT(REPLACE('Strategy Dashboard'!T20,1,1,"")))</f>
        <v>1</v>
      </c>
      <c r="CE20" s="14">
        <f>IF(OR(BU20="N",REPLACE('Strategy Dashboard'!AC20,1,1,"")=""),0,INT(REPLACE('Strategy Dashboard'!AC20,1,1,"")))</f>
        <v>0</v>
      </c>
      <c r="CF20" s="14">
        <f>IF(OR(BV20="N",REPLACE('Strategy Dashboard'!AL20,1,1,"")=""),0,INT(REPLACE('Strategy Dashboard'!AL20,1,1,"")))</f>
        <v>1</v>
      </c>
      <c r="CG20" s="14">
        <f>IF(OR(BW20="N",REPLACE('Strategy Dashboard'!BE20,1,1,"")=""),0,INT(REPLACE('Strategy Dashboard'!BE20,1,1,"")))</f>
        <v>7</v>
      </c>
      <c r="CH20" s="14">
        <f>IF(OR(BX20="N",REPLACE('Strategy Dashboard'!BN20,1,1,"")=""),0,INT(REPLACE('Strategy Dashboard'!BN20,1,1,"")))</f>
        <v>12</v>
      </c>
      <c r="CI20" s="14">
        <f>IF(OR(BY20="N",REPLACE('Strategy Dashboard'!BW20,1,1,"")=""),0,INT(REPLACE('Strategy Dashboard'!BW20,1,1,"")))</f>
        <v>0</v>
      </c>
      <c r="CJ20" s="14">
        <f>IF(OR(BZ20="N",REPLACE('Strategy Dashboard'!CF20,1,1,"")=""),0,INT(REPLACE('Strategy Dashboard'!CF20,1,1,"")))</f>
        <v>7</v>
      </c>
      <c r="CK20" s="14">
        <f>IF(OR(CA20="N",REPLACE('Strategy Dashboard'!CO20,1,1,"")=""),0,INT(REPLACE('Strategy Dashboard'!CO20,1,1,"")))</f>
        <v>1</v>
      </c>
      <c r="CL20" s="14">
        <f>IF(C20="",0,IFERROR(VLOOKUP(C15&amp;C16&amp;C17&amp;C18&amp;C19&amp;C20,General!I:J,2,FALSE),0))+D19</f>
        <v>-8</v>
      </c>
      <c r="CM20" s="14">
        <f>IF(I20="",0,IFERROR(VLOOKUP(I15&amp;I16&amp;I17&amp;I18&amp;I19&amp;I20,General!I:J,2,FALSE),0))+J19</f>
        <v>9</v>
      </c>
      <c r="CN20" s="14">
        <f>IF(O20="",0,IFERROR(VLOOKUP(O15&amp;O16&amp;O17&amp;O18&amp;O19&amp;O20,General!I:J,2,FALSE),0))+P19</f>
        <v>-16</v>
      </c>
      <c r="CO20" s="14">
        <f>IF(U20="",0,IFERROR(VLOOKUP(U15&amp;U16&amp;U17&amp;U18&amp;U19&amp;U20,General!I:J,2,FALSE),0))+V19</f>
        <v>-8</v>
      </c>
      <c r="CP20" s="14">
        <f>IF(AA20="",0,IFERROR(VLOOKUP(AA15&amp;AA16&amp;AA17&amp;AA18&amp;AA19&amp;AA20,General!I:J,2,FALSE),0))+AB19</f>
        <v>0</v>
      </c>
      <c r="CQ20" s="14">
        <f>IF(AP20="",0,IFERROR(VLOOKUP(AP15&amp;AP16&amp;AP17&amp;AP18&amp;AP19&amp;AP20,General!I:J,2,FALSE),0))+AQ19</f>
        <v>9</v>
      </c>
      <c r="CR20" s="14">
        <f>IF(AV20="",0,IFERROR(VLOOKUP(AV15&amp;AV16&amp;AV17&amp;AV18&amp;AV19&amp;AV20,General!I:J,2,FALSE),0))+AW19</f>
        <v>-6</v>
      </c>
      <c r="CS20" s="14">
        <f>IF(BB20="",0,IFERROR(VLOOKUP(BB15&amp;BB16&amp;BB17&amp;BB18&amp;BB19&amp;BB20,General!I:J,2,FALSE),0))+BC19</f>
        <v>0</v>
      </c>
      <c r="CT20" s="14">
        <f>IF(BH20="",0,IFERROR(VLOOKUP(BH15&amp;BH16&amp;BH17&amp;BH18&amp;BH19&amp;BH20,General!I:J,2,FALSE),0))+BI19</f>
        <v>-10</v>
      </c>
      <c r="CU20" s="14">
        <f>IF(BN20="",0,IFERROR(VLOOKUP(BN15&amp;BN16&amp;BN17&amp;BN18&amp;BN19&amp;BN20,General!I:J,2,FALSE),0))+BO19</f>
        <v>-8</v>
      </c>
      <c r="CV20" s="14" t="e">
        <f ca="1">IF(AJ20="",0,IFERROR(VLOOKUP(AJ15&amp;AJ16&amp;AJ17&amp;AJ18&amp;AJ19&amp;AJ20,General!I:J,2,FALSE),0))+AK19</f>
        <v>#NUM!</v>
      </c>
      <c r="DG20" s="14" t="str">
        <f>DG24</f>
        <v>H</v>
      </c>
      <c r="DH20" s="14">
        <v>20</v>
      </c>
      <c r="DI20" s="14" t="str">
        <f>$DG$24</f>
        <v>H</v>
      </c>
      <c r="DN20" s="14" t="e">
        <f ca="1">IF(DN21=1,DN23,IF(DN21=2,DO23,IF(DN21=3,DP23,DQ23)))</f>
        <v>#NUM!</v>
      </c>
      <c r="DS20" s="14" t="e">
        <f ca="1">$DN$19</f>
        <v>#NUM!</v>
      </c>
    </row>
    <row r="21" spans="1:123" ht="26.25" customHeight="1" thickBot="1">
      <c r="A21" s="14">
        <v>12</v>
      </c>
      <c r="B21" s="111" t="str">
        <f t="shared" si="0"/>
        <v>B6</v>
      </c>
      <c r="C21" s="95" t="str">
        <f t="shared" si="20"/>
        <v>N</v>
      </c>
      <c r="D21" s="95">
        <f t="shared" si="21"/>
        <v>-9</v>
      </c>
      <c r="E21" s="112">
        <f t="shared" si="22"/>
        <v>-30</v>
      </c>
      <c r="F21" s="144"/>
      <c r="G21" s="144"/>
      <c r="H21" s="111" t="str">
        <f t="shared" si="1"/>
        <v>B1</v>
      </c>
      <c r="I21" s="95" t="str">
        <f t="shared" si="23"/>
        <v>N</v>
      </c>
      <c r="J21" s="95">
        <f t="shared" si="24"/>
        <v>6</v>
      </c>
      <c r="K21" s="110">
        <f t="shared" si="25"/>
        <v>3</v>
      </c>
      <c r="L21" s="144" t="str">
        <f t="shared" ref="L21:L23" si="49">I16&amp;I17&amp;I18&amp;I19&amp;I20&amp;I21</f>
        <v>YNYNN</v>
      </c>
      <c r="M21" s="144"/>
      <c r="N21" s="111" t="str">
        <f t="shared" si="2"/>
        <v>B5</v>
      </c>
      <c r="O21" s="95" t="str">
        <f t="shared" si="26"/>
        <v>N</v>
      </c>
      <c r="P21" s="95">
        <f t="shared" si="27"/>
        <v>-10</v>
      </c>
      <c r="Q21" s="112">
        <f t="shared" si="28"/>
        <v>-22</v>
      </c>
      <c r="R21" s="144"/>
      <c r="S21" s="144"/>
      <c r="T21" s="111" t="str">
        <f t="shared" si="3"/>
        <v>B6</v>
      </c>
      <c r="U21" s="95" t="str">
        <f t="shared" si="29"/>
        <v>N</v>
      </c>
      <c r="V21" s="95">
        <f t="shared" si="30"/>
        <v>-9</v>
      </c>
      <c r="W21" s="112">
        <f t="shared" si="31"/>
        <v>-22</v>
      </c>
      <c r="X21" s="144"/>
      <c r="Y21" s="144"/>
      <c r="Z21" s="111" t="str">
        <f t="shared" si="4"/>
        <v>B2</v>
      </c>
      <c r="AA21" s="95" t="str">
        <f t="shared" si="32"/>
        <v>N</v>
      </c>
      <c r="AB21" s="95">
        <f t="shared" si="33"/>
        <v>-6</v>
      </c>
      <c r="AC21" s="112">
        <f t="shared" si="34"/>
        <v>0</v>
      </c>
      <c r="AD21" s="144"/>
      <c r="AE21" s="144"/>
      <c r="AF21" s="177" t="s">
        <v>24</v>
      </c>
      <c r="AG21" s="180" t="e">
        <f t="shared" ca="1" si="43"/>
        <v>#NUM!</v>
      </c>
      <c r="AH21" s="189"/>
      <c r="AI21" s="190" t="e" cm="1">
        <f t="array" aca="1" ref="AI21" ca="1">IF(AF20="","",INDIRECT(DS20&amp;DH21))</f>
        <v>#NUM!</v>
      </c>
      <c r="AJ21" s="109" t="e">
        <f t="shared" ca="1" si="44"/>
        <v>#NUM!</v>
      </c>
      <c r="AK21" s="109" t="e">
        <f t="shared" ca="1" si="45"/>
        <v>#NUM!</v>
      </c>
      <c r="AL21" s="110" t="e">
        <f t="shared" ca="1" si="46"/>
        <v>#NUM!</v>
      </c>
      <c r="AM21" s="173"/>
      <c r="AN21" s="144"/>
      <c r="AO21" s="111" t="str">
        <f t="shared" si="5"/>
        <v>B1</v>
      </c>
      <c r="AP21" s="95" t="str">
        <f t="shared" si="6"/>
        <v>N</v>
      </c>
      <c r="AQ21" s="95">
        <f t="shared" si="35"/>
        <v>6</v>
      </c>
      <c r="AR21" s="112">
        <f t="shared" si="7"/>
        <v>3</v>
      </c>
      <c r="AS21" s="144"/>
      <c r="AT21" s="144"/>
      <c r="AU21" s="111" t="str">
        <f t="shared" si="8"/>
        <v>B2</v>
      </c>
      <c r="AV21" s="95" t="str">
        <f t="shared" si="9"/>
        <v>N</v>
      </c>
      <c r="AW21" s="95">
        <f t="shared" si="36"/>
        <v>-10</v>
      </c>
      <c r="AX21" s="112">
        <f t="shared" si="10"/>
        <v>-4</v>
      </c>
      <c r="AY21" s="144"/>
      <c r="AZ21" s="144"/>
      <c r="BA21" s="111" t="str">
        <f t="shared" si="11"/>
        <v>B2</v>
      </c>
      <c r="BB21" s="95" t="str">
        <f t="shared" si="12"/>
        <v>N</v>
      </c>
      <c r="BC21" s="95">
        <f t="shared" si="37"/>
        <v>-6</v>
      </c>
      <c r="BD21" s="112">
        <f t="shared" si="13"/>
        <v>0</v>
      </c>
      <c r="BE21" s="144"/>
      <c r="BF21" s="144"/>
      <c r="BG21" s="111" t="str">
        <f t="shared" si="14"/>
        <v>B9</v>
      </c>
      <c r="BH21" s="95" t="str">
        <f t="shared" si="15"/>
        <v>N</v>
      </c>
      <c r="BI21" s="95">
        <f t="shared" si="38"/>
        <v>-10</v>
      </c>
      <c r="BJ21" s="112">
        <f t="shared" si="16"/>
        <v>-20</v>
      </c>
      <c r="BK21" s="144"/>
      <c r="BL21" s="144"/>
      <c r="BM21" s="111" t="str">
        <f t="shared" si="17"/>
        <v>P2</v>
      </c>
      <c r="BN21" s="95" t="str">
        <f t="shared" si="18"/>
        <v>Y</v>
      </c>
      <c r="BO21" s="95">
        <f t="shared" si="39"/>
        <v>-5</v>
      </c>
      <c r="BP21" s="112">
        <f t="shared" si="19"/>
        <v>-1</v>
      </c>
      <c r="BR21" s="14" t="str">
        <f>LEFT('Strategy Dashboard'!B21)</f>
        <v>B</v>
      </c>
      <c r="BS21" s="14" t="str">
        <f>LEFT('Strategy Dashboard'!K21)</f>
        <v>B</v>
      </c>
      <c r="BT21" s="14" t="str">
        <f>LEFT('Strategy Dashboard'!T21)</f>
        <v>B</v>
      </c>
      <c r="BU21" s="14" t="str">
        <f>LEFT('Strategy Dashboard'!AC21)</f>
        <v>B</v>
      </c>
      <c r="BV21" s="14" t="str">
        <f>LEFT('Strategy Dashboard'!AL21)</f>
        <v>B</v>
      </c>
      <c r="BW21" s="14" t="str">
        <f>LEFT('Strategy Dashboard'!BE21)</f>
        <v>P</v>
      </c>
      <c r="BX21" s="14" t="str">
        <f>LEFT('Strategy Dashboard'!BN21)</f>
        <v>B</v>
      </c>
      <c r="BY21" s="14" t="str">
        <f>LEFT('Strategy Dashboard'!BW21)</f>
        <v>P</v>
      </c>
      <c r="BZ21" s="14" t="str">
        <f>LEFT('Strategy Dashboard'!CF21)</f>
        <v>N</v>
      </c>
      <c r="CA21" s="14" t="str">
        <f>LEFT('Strategy Dashboard'!CO21)</f>
        <v>B</v>
      </c>
      <c r="CB21" s="14">
        <f>IF(OR(BR21="N",REPLACE('Strategy Dashboard'!B21,1,1,"")=""),0,INT(REPLACE('Strategy Dashboard'!B21,1,1,"")))</f>
        <v>5</v>
      </c>
      <c r="CC21" s="14">
        <f>IF(OR(BS21="N",REPLACE('Strategy Dashboard'!K21,1,1,"")=""),0,INT(REPLACE('Strategy Dashboard'!K21,1,1,"")))</f>
        <v>1</v>
      </c>
      <c r="CD21" s="14">
        <f>IF(OR(BT21="N",REPLACE('Strategy Dashboard'!T21,1,1,"")=""),0,INT(REPLACE('Strategy Dashboard'!T21,1,1,"")))</f>
        <v>1</v>
      </c>
      <c r="CE21" s="14">
        <f>IF(OR(BU21="N",REPLACE('Strategy Dashboard'!AC21,1,1,"")=""),0,INT(REPLACE('Strategy Dashboard'!AC21,1,1,"")))</f>
        <v>8</v>
      </c>
      <c r="CF21" s="14">
        <f>IF(OR(BV21="N",REPLACE('Strategy Dashboard'!AL21,1,1,"")=""),0,INT(REPLACE('Strategy Dashboard'!AL21,1,1,"")))</f>
        <v>1</v>
      </c>
      <c r="CG21" s="14">
        <f>IF(OR(BW21="N",REPLACE('Strategy Dashboard'!BE21,1,1,"")=""),0,INT(REPLACE('Strategy Dashboard'!BE21,1,1,"")))</f>
        <v>4</v>
      </c>
      <c r="CH21" s="14">
        <f>IF(OR(BX21="N",REPLACE('Strategy Dashboard'!BN21,1,1,"")=""),0,INT(REPLACE('Strategy Dashboard'!BN21,1,1,"")))</f>
        <v>10</v>
      </c>
      <c r="CI21" s="14">
        <f>IF(OR(BY21="N",REPLACE('Strategy Dashboard'!BW21,1,1,"")=""),0,INT(REPLACE('Strategy Dashboard'!BW21,1,1,"")))</f>
        <v>7</v>
      </c>
      <c r="CJ21" s="14">
        <f>IF(OR(BZ21="N",REPLACE('Strategy Dashboard'!CF21,1,1,"")=""),0,INT(REPLACE('Strategy Dashboard'!CF21,1,1,"")))</f>
        <v>0</v>
      </c>
      <c r="CK21" s="14">
        <f>IF(OR(CA21="N",REPLACE('Strategy Dashboard'!CO21,1,1,"")=""),0,INT(REPLACE('Strategy Dashboard'!CO21,1,1,"")))</f>
        <v>1</v>
      </c>
      <c r="CL21" s="14">
        <f>IF(C21="",0,IFERROR(VLOOKUP(C16&amp;C17&amp;C18&amp;C19&amp;C20&amp;C21,General!I:J,2,FALSE),0))+D20</f>
        <v>-9</v>
      </c>
      <c r="CM21" s="14">
        <f>IF(I21="",0,IFERROR(VLOOKUP(I16&amp;I17&amp;I18&amp;I19&amp;I20&amp;I21,General!I:J,2,FALSE),0))+J20</f>
        <v>6</v>
      </c>
      <c r="CN21" s="14">
        <f>IF(O21="",0,IFERROR(VLOOKUP(O16&amp;O17&amp;O18&amp;O19&amp;O20&amp;O21,General!I:J,2,FALSE),0))+P20</f>
        <v>-16</v>
      </c>
      <c r="CO21" s="14">
        <f>IF(U21="",0,IFERROR(VLOOKUP(U16&amp;U17&amp;U18&amp;U19&amp;U20&amp;U21,General!I:J,2,FALSE),0))+V20</f>
        <v>-9</v>
      </c>
      <c r="CP21" s="14">
        <f>IF(AA21="",0,IFERROR(VLOOKUP(AA16&amp;AA17&amp;AA18&amp;AA19&amp;AA20&amp;AA21,General!I:J,2,FALSE),0))+AB20</f>
        <v>-6</v>
      </c>
      <c r="CQ21" s="14">
        <f>IF(AP21="",0,IFERROR(VLOOKUP(AP16&amp;AP17&amp;AP18&amp;AP19&amp;AP20&amp;AP21,General!I:J,2,FALSE),0))+AQ20</f>
        <v>6</v>
      </c>
      <c r="CR21" s="14">
        <f>IF(AV21="",0,IFERROR(VLOOKUP(AV16&amp;AV17&amp;AV18&amp;AV19&amp;AV20&amp;AV21,General!I:J,2,FALSE),0))+AW20</f>
        <v>-12</v>
      </c>
      <c r="CS21" s="14">
        <f>IF(BB21="",0,IFERROR(VLOOKUP(BB16&amp;BB17&amp;BB18&amp;BB19&amp;BB20&amp;BB21,General!I:J,2,FALSE),0))+BC20</f>
        <v>-6</v>
      </c>
      <c r="CT21" s="14">
        <f>IF(BH21="",0,IFERROR(VLOOKUP(BH16&amp;BH17&amp;BH18&amp;BH19&amp;BH20&amp;BH21,General!I:J,2,FALSE),0))+BI20</f>
        <v>-13</v>
      </c>
      <c r="CU21" s="14">
        <f>IF(BN21="",0,IFERROR(VLOOKUP(BN16&amp;BN17&amp;BN18&amp;BN19&amp;BN20&amp;BN21,General!I:J,2,FALSE),0))+BO20</f>
        <v>-5</v>
      </c>
      <c r="CV21" s="14" t="e">
        <f ca="1">IF(AJ21="",0,IFERROR(VLOOKUP(AJ16&amp;AJ17&amp;AJ18&amp;AJ19&amp;AJ20&amp;AJ21,General!I:J,2,FALSE),0))+AK20</f>
        <v>#NUM!</v>
      </c>
      <c r="DG21" s="14" t="str">
        <f>DG24</f>
        <v>H</v>
      </c>
      <c r="DH21" s="14">
        <v>21</v>
      </c>
      <c r="DI21" s="14" t="str">
        <f t="shared" ref="DI21:DI24" si="50">$DG$24</f>
        <v>H</v>
      </c>
      <c r="DN21" s="14">
        <f ca="1">RANDBETWEEN(1,DN22)</f>
        <v>1</v>
      </c>
      <c r="DS21" s="14" t="e">
        <f t="shared" ref="DS21:DS23" ca="1" si="51">$DN$19</f>
        <v>#NUM!</v>
      </c>
    </row>
    <row r="22" spans="1:123" ht="26.25" customHeight="1" thickBot="1">
      <c r="A22" s="14">
        <v>13</v>
      </c>
      <c r="B22" s="111" t="str">
        <f t="shared" si="0"/>
        <v>P4</v>
      </c>
      <c r="C22" s="95" t="str">
        <f t="shared" si="20"/>
        <v>N</v>
      </c>
      <c r="D22" s="95">
        <f t="shared" si="21"/>
        <v>-10</v>
      </c>
      <c r="E22" s="112">
        <f t="shared" si="22"/>
        <v>-34</v>
      </c>
      <c r="F22" s="144"/>
      <c r="G22" s="144"/>
      <c r="H22" s="111" t="str">
        <f t="shared" si="1"/>
        <v>B1</v>
      </c>
      <c r="I22" s="95" t="str">
        <f t="shared" si="23"/>
        <v>Y</v>
      </c>
      <c r="J22" s="95">
        <f t="shared" si="24"/>
        <v>7</v>
      </c>
      <c r="K22" s="110">
        <f t="shared" si="25"/>
        <v>4</v>
      </c>
      <c r="L22" s="144" t="str">
        <f t="shared" si="49"/>
        <v>NYNNY</v>
      </c>
      <c r="M22" s="144"/>
      <c r="N22" s="111" t="str">
        <f t="shared" si="2"/>
        <v>P11</v>
      </c>
      <c r="O22" s="95" t="str">
        <f t="shared" si="26"/>
        <v>N</v>
      </c>
      <c r="P22" s="95">
        <f t="shared" si="27"/>
        <v>-10</v>
      </c>
      <c r="Q22" s="112">
        <f t="shared" si="28"/>
        <v>-33</v>
      </c>
      <c r="R22" s="144"/>
      <c r="S22" s="144"/>
      <c r="T22" s="111" t="str">
        <f t="shared" si="3"/>
        <v>P4</v>
      </c>
      <c r="U22" s="95" t="str">
        <f t="shared" si="29"/>
        <v>N</v>
      </c>
      <c r="V22" s="95">
        <f t="shared" si="30"/>
        <v>-10</v>
      </c>
      <c r="W22" s="112">
        <f t="shared" si="31"/>
        <v>-26</v>
      </c>
      <c r="X22" s="144"/>
      <c r="Y22" s="144"/>
      <c r="Z22" s="111" t="str">
        <f t="shared" si="4"/>
        <v>NB</v>
      </c>
      <c r="AA22" s="95" t="str">
        <f t="shared" si="32"/>
        <v/>
      </c>
      <c r="AB22" s="95">
        <f t="shared" si="33"/>
        <v>-6</v>
      </c>
      <c r="AC22" s="112">
        <f t="shared" si="34"/>
        <v>0</v>
      </c>
      <c r="AD22" s="144"/>
      <c r="AE22" s="144"/>
      <c r="AF22" s="177" t="s">
        <v>25</v>
      </c>
      <c r="AG22" s="180" t="e">
        <f t="shared" ca="1" si="43"/>
        <v>#NUM!</v>
      </c>
      <c r="AH22" s="189"/>
      <c r="AI22" s="190" t="e" cm="1">
        <f t="array" aca="1" ref="AI22" ca="1">IF(AF21="","",INDIRECT(DS21&amp;DH22))</f>
        <v>#NUM!</v>
      </c>
      <c r="AJ22" s="109" t="e">
        <f t="shared" ca="1" si="44"/>
        <v>#NUM!</v>
      </c>
      <c r="AK22" s="109" t="e">
        <f t="shared" ca="1" si="45"/>
        <v>#NUM!</v>
      </c>
      <c r="AL22" s="110" t="e">
        <f t="shared" ca="1" si="46"/>
        <v>#NUM!</v>
      </c>
      <c r="AM22" s="173"/>
      <c r="AN22" s="144"/>
      <c r="AO22" s="111" t="str">
        <f t="shared" si="5"/>
        <v>B1</v>
      </c>
      <c r="AP22" s="95" t="str">
        <f t="shared" si="6"/>
        <v>Y</v>
      </c>
      <c r="AQ22" s="95">
        <f t="shared" si="35"/>
        <v>7</v>
      </c>
      <c r="AR22" s="112">
        <f t="shared" si="7"/>
        <v>4</v>
      </c>
      <c r="AS22" s="144"/>
      <c r="AT22" s="144"/>
      <c r="AU22" s="111" t="str">
        <f t="shared" si="8"/>
        <v>B6</v>
      </c>
      <c r="AV22" s="95" t="str">
        <f t="shared" si="9"/>
        <v>Y</v>
      </c>
      <c r="AW22" s="95">
        <f t="shared" si="36"/>
        <v>-9</v>
      </c>
      <c r="AX22" s="112">
        <f t="shared" si="10"/>
        <v>2</v>
      </c>
      <c r="AY22" s="144"/>
      <c r="AZ22" s="144"/>
      <c r="BA22" s="111" t="str">
        <f t="shared" si="11"/>
        <v>NB</v>
      </c>
      <c r="BB22" s="95" t="str">
        <f t="shared" si="12"/>
        <v/>
      </c>
      <c r="BC22" s="95">
        <f t="shared" si="37"/>
        <v>-6</v>
      </c>
      <c r="BD22" s="112">
        <f t="shared" si="13"/>
        <v>0</v>
      </c>
      <c r="BE22" s="144"/>
      <c r="BF22" s="144"/>
      <c r="BG22" s="111" t="str">
        <f t="shared" si="14"/>
        <v>P5</v>
      </c>
      <c r="BH22" s="95" t="str">
        <f t="shared" si="15"/>
        <v>N</v>
      </c>
      <c r="BI22" s="95">
        <f t="shared" si="38"/>
        <v>-10</v>
      </c>
      <c r="BJ22" s="112">
        <f t="shared" si="16"/>
        <v>-25</v>
      </c>
      <c r="BK22" s="144"/>
      <c r="BL22" s="144"/>
      <c r="BM22" s="111" t="str">
        <f t="shared" si="17"/>
        <v>P7</v>
      </c>
      <c r="BN22" s="95" t="str">
        <f t="shared" si="18"/>
        <v>N</v>
      </c>
      <c r="BO22" s="95">
        <f t="shared" si="39"/>
        <v>-6</v>
      </c>
      <c r="BP22" s="112">
        <f t="shared" si="19"/>
        <v>-8</v>
      </c>
      <c r="BR22" s="14" t="str">
        <f>LEFT('Strategy Dashboard'!B22)</f>
        <v>P</v>
      </c>
      <c r="BS22" s="14" t="str">
        <f>LEFT('Strategy Dashboard'!K22)</f>
        <v>B</v>
      </c>
      <c r="BT22" s="14" t="str">
        <f>LEFT('Strategy Dashboard'!T22)</f>
        <v>P</v>
      </c>
      <c r="BU22" s="14" t="str">
        <f>LEFT('Strategy Dashboard'!AC22)</f>
        <v>P</v>
      </c>
      <c r="BV22" s="14" t="str">
        <f>LEFT('Strategy Dashboard'!AL22)</f>
        <v>B</v>
      </c>
      <c r="BW22" s="14" t="str">
        <f>LEFT('Strategy Dashboard'!BE22)</f>
        <v>N</v>
      </c>
      <c r="BX22" s="14" t="str">
        <f>LEFT('Strategy Dashboard'!BN22)</f>
        <v>P</v>
      </c>
      <c r="BY22" s="14" t="str">
        <f>LEFT('Strategy Dashboard'!BW22)</f>
        <v>B</v>
      </c>
      <c r="BZ22" s="14" t="str">
        <f>LEFT('Strategy Dashboard'!CF22)</f>
        <v>P</v>
      </c>
      <c r="CA22" s="14" t="str">
        <f>LEFT('Strategy Dashboard'!CO22)</f>
        <v>B</v>
      </c>
      <c r="CB22" s="14">
        <f>IF(OR(BR22="N",REPLACE('Strategy Dashboard'!B22,1,1,"")=""),0,INT(REPLACE('Strategy Dashboard'!B22,1,1,"")))</f>
        <v>9</v>
      </c>
      <c r="CC22" s="14">
        <f>IF(OR(BS22="N",REPLACE('Strategy Dashboard'!K22,1,1,"")=""),0,INT(REPLACE('Strategy Dashboard'!K22,1,1,"")))</f>
        <v>3</v>
      </c>
      <c r="CD22" s="14">
        <f>IF(OR(BT22="N",REPLACE('Strategy Dashboard'!T22,1,1,"")=""),0,INT(REPLACE('Strategy Dashboard'!T22,1,1,"")))</f>
        <v>3</v>
      </c>
      <c r="CE22" s="14">
        <f>IF(OR(BU22="N",REPLACE('Strategy Dashboard'!AC22,1,1,"")=""),0,INT(REPLACE('Strategy Dashboard'!AC22,1,1,"")))</f>
        <v>2</v>
      </c>
      <c r="CF22" s="14">
        <f>IF(OR(BV22="N",REPLACE('Strategy Dashboard'!AL22,1,1,"")=""),0,INT(REPLACE('Strategy Dashboard'!AL22,1,1,"")))</f>
        <v>5</v>
      </c>
      <c r="CG22" s="14">
        <f>IF(OR(BW22="N",REPLACE('Strategy Dashboard'!BE22,1,1,"")=""),0,INT(REPLACE('Strategy Dashboard'!BE22,1,1,"")))</f>
        <v>0</v>
      </c>
      <c r="CH22" s="14">
        <f>IF(OR(BX22="N",REPLACE('Strategy Dashboard'!BN22,1,1,"")=""),0,INT(REPLACE('Strategy Dashboard'!BN22,1,1,"")))</f>
        <v>4</v>
      </c>
      <c r="CI22" s="14">
        <f>IF(OR(BY22="N",REPLACE('Strategy Dashboard'!BW22,1,1,"")=""),0,INT(REPLACE('Strategy Dashboard'!BW22,1,1,"")))</f>
        <v>2</v>
      </c>
      <c r="CJ22" s="14">
        <f>IF(OR(BZ22="N",REPLACE('Strategy Dashboard'!CF22,1,1,"")=""),0,INT(REPLACE('Strategy Dashboard'!CF22,1,1,"")))</f>
        <v>2</v>
      </c>
      <c r="CK22" s="14">
        <f>IF(OR(CA22="N",REPLACE('Strategy Dashboard'!CO22,1,1,"")=""),0,INT(REPLACE('Strategy Dashboard'!CO22,1,1,"")))</f>
        <v>3</v>
      </c>
      <c r="CL22" s="14">
        <f>IF(C22="",0,IFERROR(VLOOKUP(C17&amp;C18&amp;C19&amp;C20&amp;C21&amp;C22,General!I:J,2,FALSE),0))+D21</f>
        <v>-12</v>
      </c>
      <c r="CM22" s="14">
        <f>IF(I22="",0,IFERROR(VLOOKUP(I17&amp;I18&amp;I19&amp;I20&amp;I21&amp;I22,General!I:J,2,FALSE),0))+J21</f>
        <v>7</v>
      </c>
      <c r="CN22" s="14">
        <f>IF(O22="",0,IFERROR(VLOOKUP(O17&amp;O18&amp;O19&amp;O20&amp;O21&amp;O22,General!I:J,2,FALSE),0))+P21</f>
        <v>-16</v>
      </c>
      <c r="CO22" s="14">
        <f>IF(U22="",0,IFERROR(VLOOKUP(U17&amp;U18&amp;U19&amp;U20&amp;U21&amp;U22,General!I:J,2,FALSE),0))+V21</f>
        <v>-12</v>
      </c>
      <c r="CP22" s="14">
        <f>IF(AA22="",0,IFERROR(VLOOKUP(AA17&amp;AA18&amp;AA19&amp;AA20&amp;AA21&amp;AA22,General!I:J,2,FALSE),0))+AB21</f>
        <v>-6</v>
      </c>
      <c r="CQ22" s="14">
        <f>IF(AP22="",0,IFERROR(VLOOKUP(AP17&amp;AP18&amp;AP19&amp;AP20&amp;AP21&amp;AP22,General!I:J,2,FALSE),0))+AQ21</f>
        <v>7</v>
      </c>
      <c r="CR22" s="14">
        <f>IF(AV22="",0,IFERROR(VLOOKUP(AV17&amp;AV18&amp;AV19&amp;AV20&amp;AV21&amp;AV22,General!I:J,2,FALSE),0))+AW21</f>
        <v>-9</v>
      </c>
      <c r="CS22" s="14">
        <f>IF(BB22="",0,IFERROR(VLOOKUP(BB17&amp;BB18&amp;BB19&amp;BB20&amp;BB21&amp;BB22,General!I:J,2,FALSE),0))+BC21</f>
        <v>-6</v>
      </c>
      <c r="CT22" s="14">
        <f>IF(BH22="",0,IFERROR(VLOOKUP(BH17&amp;BH18&amp;BH19&amp;BH20&amp;BH21&amp;BH22,General!I:J,2,FALSE),0))+BI21</f>
        <v>-16</v>
      </c>
      <c r="CU22" s="14">
        <f>IF(BN22="",0,IFERROR(VLOOKUP(BN17&amp;BN18&amp;BN19&amp;BN20&amp;BN21&amp;BN22,General!I:J,2,FALSE),0))+BO21</f>
        <v>-6</v>
      </c>
      <c r="CV22" s="14" t="e">
        <f ca="1">IF(AJ22="",0,IFERROR(VLOOKUP(AJ17&amp;AJ18&amp;AJ19&amp;AJ20&amp;AJ21&amp;AJ22,General!I:J,2,FALSE),0))+AK21</f>
        <v>#NUM!</v>
      </c>
      <c r="DG22" s="14" t="str">
        <f>DG24</f>
        <v>H</v>
      </c>
      <c r="DH22" s="14">
        <v>22</v>
      </c>
      <c r="DI22" s="14" t="str">
        <f t="shared" si="50"/>
        <v>H</v>
      </c>
      <c r="DJ22" s="14" t="str">
        <f>IFERROR(VLOOKUP(DJ24,General!L:M,2,FALSE),"")</f>
        <v>I</v>
      </c>
      <c r="DK22" s="14" t="str">
        <f>IFERROR(VLOOKUP(DK24,General!M:N,2,FALSE),"")</f>
        <v/>
      </c>
      <c r="DL22" s="14" t="str">
        <f>IFERROR(VLOOKUP(DL24,General!N:O,2,FALSE),"")</f>
        <v/>
      </c>
      <c r="DM22" s="14" t="str">
        <f>IFERROR(VLOOKUP(DM24,General!O:P,2,FALSE),"")</f>
        <v/>
      </c>
      <c r="DN22" s="14">
        <f ca="1">COUNTIF(DJ23:DM23,MAX(DJ23:DM23))</f>
        <v>1</v>
      </c>
      <c r="DS22" s="14" t="e">
        <f t="shared" ca="1" si="51"/>
        <v>#NUM!</v>
      </c>
    </row>
    <row r="23" spans="1:123" ht="26.25" customHeight="1" thickBot="1">
      <c r="A23" s="14">
        <v>14</v>
      </c>
      <c r="B23" s="111" t="str">
        <f t="shared" si="0"/>
        <v>B7</v>
      </c>
      <c r="C23" s="95" t="str">
        <f t="shared" si="20"/>
        <v>N</v>
      </c>
      <c r="D23" s="95">
        <f t="shared" si="21"/>
        <v>-10</v>
      </c>
      <c r="E23" s="112">
        <f t="shared" si="22"/>
        <v>-41</v>
      </c>
      <c r="F23" s="144"/>
      <c r="G23" s="144"/>
      <c r="H23" s="111" t="str">
        <f t="shared" si="1"/>
        <v>P1</v>
      </c>
      <c r="I23" s="95" t="str">
        <f t="shared" si="23"/>
        <v>Y</v>
      </c>
      <c r="J23" s="95">
        <f t="shared" si="24"/>
        <v>10</v>
      </c>
      <c r="K23" s="110">
        <f t="shared" si="25"/>
        <v>5</v>
      </c>
      <c r="L23" s="144" t="str">
        <f t="shared" si="49"/>
        <v>YNNYY</v>
      </c>
      <c r="M23" s="144"/>
      <c r="N23" s="111" t="str">
        <f t="shared" si="2"/>
        <v>B6</v>
      </c>
      <c r="O23" s="95" t="str">
        <f t="shared" si="26"/>
        <v>N</v>
      </c>
      <c r="P23" s="95">
        <f t="shared" si="27"/>
        <v>-10</v>
      </c>
      <c r="Q23" s="112">
        <f t="shared" si="28"/>
        <v>-39</v>
      </c>
      <c r="R23" s="144"/>
      <c r="S23" s="144"/>
      <c r="T23" s="111" t="str">
        <f t="shared" si="3"/>
        <v>B3</v>
      </c>
      <c r="U23" s="95" t="str">
        <f t="shared" si="29"/>
        <v>N</v>
      </c>
      <c r="V23" s="95">
        <f t="shared" si="30"/>
        <v>-10</v>
      </c>
      <c r="W23" s="112">
        <f t="shared" si="31"/>
        <v>-29</v>
      </c>
      <c r="X23" s="144"/>
      <c r="Y23" s="144"/>
      <c r="Z23" s="111" t="str">
        <f t="shared" si="4"/>
        <v>NB</v>
      </c>
      <c r="AA23" s="95" t="str">
        <f t="shared" si="32"/>
        <v/>
      </c>
      <c r="AB23" s="95">
        <f t="shared" si="33"/>
        <v>-6</v>
      </c>
      <c r="AC23" s="112">
        <f t="shared" si="34"/>
        <v>0</v>
      </c>
      <c r="AD23" s="144"/>
      <c r="AE23" s="144"/>
      <c r="AF23" s="177" t="s">
        <v>24</v>
      </c>
      <c r="AG23" s="180" t="e">
        <f t="shared" ca="1" si="43"/>
        <v>#NUM!</v>
      </c>
      <c r="AH23" s="189"/>
      <c r="AI23" s="190" t="e" cm="1">
        <f t="array" aca="1" ref="AI23" ca="1">IF(AF22="","",INDIRECT(DS22&amp;DH23))</f>
        <v>#NUM!</v>
      </c>
      <c r="AJ23" s="109" t="e">
        <f t="shared" ca="1" si="44"/>
        <v>#NUM!</v>
      </c>
      <c r="AK23" s="109" t="e">
        <f t="shared" ca="1" si="45"/>
        <v>#NUM!</v>
      </c>
      <c r="AL23" s="110" t="e">
        <f t="shared" ca="1" si="46"/>
        <v>#NUM!</v>
      </c>
      <c r="AM23" s="173"/>
      <c r="AN23" s="144"/>
      <c r="AO23" s="111" t="str">
        <f t="shared" si="5"/>
        <v>P1</v>
      </c>
      <c r="AP23" s="95" t="str">
        <f t="shared" si="6"/>
        <v>Y</v>
      </c>
      <c r="AQ23" s="95">
        <f t="shared" si="35"/>
        <v>10</v>
      </c>
      <c r="AR23" s="112">
        <f t="shared" si="7"/>
        <v>5</v>
      </c>
      <c r="AS23" s="144"/>
      <c r="AT23" s="144"/>
      <c r="AU23" s="111" t="str">
        <f t="shared" si="8"/>
        <v>NB</v>
      </c>
      <c r="AV23" s="95" t="str">
        <f t="shared" si="9"/>
        <v/>
      </c>
      <c r="AW23" s="95">
        <f t="shared" si="36"/>
        <v>-9</v>
      </c>
      <c r="AX23" s="112">
        <f t="shared" si="10"/>
        <v>2</v>
      </c>
      <c r="AY23" s="144"/>
      <c r="AZ23" s="144"/>
      <c r="BA23" s="111" t="str">
        <f t="shared" si="11"/>
        <v>NB</v>
      </c>
      <c r="BB23" s="95" t="str">
        <f t="shared" si="12"/>
        <v/>
      </c>
      <c r="BC23" s="95">
        <f t="shared" si="37"/>
        <v>-6</v>
      </c>
      <c r="BD23" s="112">
        <f t="shared" si="13"/>
        <v>0</v>
      </c>
      <c r="BE23" s="144"/>
      <c r="BF23" s="144"/>
      <c r="BG23" s="111" t="str">
        <f t="shared" si="14"/>
        <v>B8</v>
      </c>
      <c r="BH23" s="95" t="str">
        <f t="shared" si="15"/>
        <v>N</v>
      </c>
      <c r="BI23" s="95">
        <f t="shared" si="38"/>
        <v>-10</v>
      </c>
      <c r="BJ23" s="112">
        <f t="shared" si="16"/>
        <v>-33</v>
      </c>
      <c r="BK23" s="144"/>
      <c r="BL23" s="144"/>
      <c r="BM23" s="111" t="str">
        <f t="shared" si="17"/>
        <v>NB</v>
      </c>
      <c r="BN23" s="95" t="str">
        <f t="shared" si="18"/>
        <v/>
      </c>
      <c r="BO23" s="95">
        <f t="shared" si="39"/>
        <v>-6</v>
      </c>
      <c r="BP23" s="112">
        <f t="shared" si="19"/>
        <v>-8</v>
      </c>
      <c r="BR23" s="14" t="str">
        <f>LEFT('Strategy Dashboard'!B23)</f>
        <v>B</v>
      </c>
      <c r="BS23" s="14" t="str">
        <f>LEFT('Strategy Dashboard'!K23)</f>
        <v>N</v>
      </c>
      <c r="BT23" s="14" t="str">
        <f>LEFT('Strategy Dashboard'!T23)</f>
        <v>N</v>
      </c>
      <c r="BU23" s="14" t="str">
        <f>LEFT('Strategy Dashboard'!AC23)</f>
        <v>B</v>
      </c>
      <c r="BV23" s="14" t="str">
        <f>LEFT('Strategy Dashboard'!AL23)</f>
        <v>N</v>
      </c>
      <c r="BW23" s="14" t="str">
        <f>LEFT('Strategy Dashboard'!BE23)</f>
        <v>P</v>
      </c>
      <c r="BX23" s="14" t="str">
        <f>LEFT('Strategy Dashboard'!BN23)</f>
        <v>B</v>
      </c>
      <c r="BY23" s="14" t="str">
        <f>LEFT('Strategy Dashboard'!BW23)</f>
        <v>P</v>
      </c>
      <c r="BZ23" s="14" t="str">
        <f>LEFT('Strategy Dashboard'!CF23)</f>
        <v>P</v>
      </c>
      <c r="CA23" s="14" t="str">
        <f>LEFT('Strategy Dashboard'!CO23)</f>
        <v>N</v>
      </c>
      <c r="CB23" s="14">
        <f>IF(OR(BR23="N",REPLACE('Strategy Dashboard'!B23,1,1,"")=""),0,INT(REPLACE('Strategy Dashboard'!B23,1,1,"")))</f>
        <v>7</v>
      </c>
      <c r="CC23" s="14">
        <f>IF(OR(BS23="N",REPLACE('Strategy Dashboard'!K23,1,1,"")=""),0,INT(REPLACE('Strategy Dashboard'!K23,1,1,"")))</f>
        <v>0</v>
      </c>
      <c r="CD23" s="14">
        <f>IF(OR(BT23="N",REPLACE('Strategy Dashboard'!T23,1,1,"")=""),0,INT(REPLACE('Strategy Dashboard'!T23,1,1,"")))</f>
        <v>0</v>
      </c>
      <c r="CE23" s="14">
        <f>IF(OR(BU23="N",REPLACE('Strategy Dashboard'!AC23,1,1,"")=""),0,INT(REPLACE('Strategy Dashboard'!AC23,1,1,"")))</f>
        <v>8</v>
      </c>
      <c r="CF23" s="14">
        <f>IF(OR(BV23="N",REPLACE('Strategy Dashboard'!AL23,1,1,"")=""),0,INT(REPLACE('Strategy Dashboard'!AL23,1,1,"")))</f>
        <v>0</v>
      </c>
      <c r="CG23" s="14">
        <f>IF(OR(BW23="N",REPLACE('Strategy Dashboard'!BE23,1,1,"")=""),0,INT(REPLACE('Strategy Dashboard'!BE23,1,1,"")))</f>
        <v>7</v>
      </c>
      <c r="CH23" s="14">
        <f>IF(OR(BX23="N",REPLACE('Strategy Dashboard'!BN23,1,1,"")=""),0,INT(REPLACE('Strategy Dashboard'!BN23,1,1,"")))</f>
        <v>10</v>
      </c>
      <c r="CI23" s="14">
        <f>IF(OR(BY23="N",REPLACE('Strategy Dashboard'!BW23,1,1,"")=""),0,INT(REPLACE('Strategy Dashboard'!BW23,1,1,"")))</f>
        <v>7</v>
      </c>
      <c r="CJ23" s="14">
        <f>IF(OR(BZ23="N",REPLACE('Strategy Dashboard'!CF23,1,1,"")=""),0,INT(REPLACE('Strategy Dashboard'!CF23,1,1,"")))</f>
        <v>1</v>
      </c>
      <c r="CK23" s="14">
        <f>IF(OR(CA23="N",REPLACE('Strategy Dashboard'!CO23,1,1,"")=""),0,INT(REPLACE('Strategy Dashboard'!CO23,1,1,"")))</f>
        <v>0</v>
      </c>
      <c r="CL23" s="14">
        <f>IF(C23="",0,IFERROR(VLOOKUP(C18&amp;C19&amp;C20&amp;C21&amp;C22&amp;C23,General!I:J,2,FALSE),0))+D22</f>
        <v>-16</v>
      </c>
      <c r="CM23" s="14">
        <f>IF(I23="",0,IFERROR(VLOOKUP(I18&amp;I19&amp;I20&amp;I21&amp;I22&amp;I23,General!I:J,2,FALSE),0))+J22</f>
        <v>10</v>
      </c>
      <c r="CN23" s="14">
        <f>IF(O23="",0,IFERROR(VLOOKUP(O18&amp;O19&amp;O20&amp;O21&amp;O22&amp;O23,General!I:J,2,FALSE),0))+P22</f>
        <v>-16</v>
      </c>
      <c r="CO23" s="14">
        <f>IF(U23="",0,IFERROR(VLOOKUP(U18&amp;U19&amp;U20&amp;U21&amp;U22&amp;U23,General!I:J,2,FALSE),0))+V22</f>
        <v>-16</v>
      </c>
      <c r="CP23" s="14">
        <f>IF(AA23="",0,IFERROR(VLOOKUP(AA18&amp;AA19&amp;AA20&amp;AA21&amp;AA22&amp;AA23,General!I:J,2,FALSE),0))+AB22</f>
        <v>-6</v>
      </c>
      <c r="CQ23" s="14">
        <f>IF(AP23="",0,IFERROR(VLOOKUP(AP18&amp;AP19&amp;AP20&amp;AP21&amp;AP22&amp;AP23,General!I:J,2,FALSE),0))+AQ22</f>
        <v>10</v>
      </c>
      <c r="CR23" s="14">
        <f>IF(AV23="",0,IFERROR(VLOOKUP(AV18&amp;AV19&amp;AV20&amp;AV21&amp;AV22&amp;AV23,General!I:J,2,FALSE),0))+AW22</f>
        <v>-9</v>
      </c>
      <c r="CS23" s="14">
        <f>IF(BB23="",0,IFERROR(VLOOKUP(BB18&amp;BB19&amp;BB20&amp;BB21&amp;BB22&amp;BB23,General!I:J,2,FALSE),0))+BC22</f>
        <v>-6</v>
      </c>
      <c r="CT23" s="14">
        <f>IF(BH23="",0,IFERROR(VLOOKUP(BH18&amp;BH19&amp;BH20&amp;BH21&amp;BH22&amp;BH23,General!I:J,2,FALSE),0))+BI22</f>
        <v>-16</v>
      </c>
      <c r="CU23" s="14">
        <f>IF(BN23="",0,IFERROR(VLOOKUP(BN18&amp;BN19&amp;BN20&amp;BN21&amp;BN22&amp;BN23,General!I:J,2,FALSE),0))+BO22</f>
        <v>-6</v>
      </c>
      <c r="CV23" s="14" t="e">
        <f ca="1">IF(AJ23="",0,IFERROR(VLOOKUP(AJ18&amp;AJ19&amp;AJ20&amp;AJ21&amp;AJ22&amp;AJ23,General!I:J,2,FALSE),0))+AK22</f>
        <v>#NUM!</v>
      </c>
      <c r="DG23" s="14" t="str">
        <f>DG24</f>
        <v>H</v>
      </c>
      <c r="DH23" s="14">
        <v>23</v>
      </c>
      <c r="DI23" s="14" t="str">
        <f t="shared" si="50"/>
        <v>H</v>
      </c>
      <c r="DJ23" s="14">
        <f ca="1">IF(DJ24="",0,COUNTIF(INDIRECT(DJ22&amp;DH20):INDIRECT(DJ22&amp;DH24),"Y"))</f>
        <v>2</v>
      </c>
      <c r="DK23" s="14" t="e">
        <f ca="1">IF(DK24="",0,COUNTIF(INDIRECT(DK22&amp;DI20):INDIRECT(DK22&amp;DI24),"Y"))</f>
        <v>#REF!</v>
      </c>
      <c r="DL23" s="14">
        <f ca="1">IF(DL24="",0,COUNTIF(INDIRECT(DL22&amp;DJ20):INDIRECT(DL22&amp;DJ24),"Y"))</f>
        <v>0</v>
      </c>
      <c r="DM23" s="14">
        <f ca="1">IF(DM24="",0,COUNTIF(INDIRECT(DM22&amp;DK20):INDIRECT(DM22&amp;DK24),"Y"))</f>
        <v>0</v>
      </c>
      <c r="DN23" s="14" t="e" cm="1">
        <f t="array" aca="1" ref="DN23" ca="1">INDEX(DJ24:DM24,_xlfn.AGGREGATE(15,6,COLUMN(DJ24:DM24)-COLUMN(DI24)/(DJ23:DM23=MAX(DJ23:DM23)),COLUMNS(DJ24:DJ24)))</f>
        <v>#NUM!</v>
      </c>
      <c r="DO23" s="14" t="e" cm="1">
        <f t="array" aca="1" ref="DO23" ca="1">INDEX(DK24:DN24,_xlfn.AGGREGATE(15,6,COLUMN(DK24:DN24)-COLUMN(DJ24)/(DK23:DN23=MAX(DK23:DN23)),COLUMNS(DK24:DK24)))</f>
        <v>#NUM!</v>
      </c>
      <c r="DP23" s="14" t="e" cm="1">
        <f t="array" aca="1" ref="DP23" ca="1">INDEX(DL24:DO24,_xlfn.AGGREGATE(15,6,COLUMN(DL24:DO24)-COLUMN(DK24)/(DL23:DO23=MAX(DL23:DO23)),COLUMNS(DL24:DL24)))</f>
        <v>#NUM!</v>
      </c>
      <c r="DS23" s="14" t="e">
        <f t="shared" ca="1" si="51"/>
        <v>#NUM!</v>
      </c>
    </row>
    <row r="24" spans="1:123" ht="26.25" customHeight="1" thickBot="1">
      <c r="A24" s="14">
        <v>15</v>
      </c>
      <c r="B24" s="113" t="str">
        <f t="shared" si="0"/>
        <v>P4</v>
      </c>
      <c r="C24" s="114" t="str">
        <f t="shared" si="20"/>
        <v>N</v>
      </c>
      <c r="D24" s="114">
        <f t="shared" si="21"/>
        <v>-10</v>
      </c>
      <c r="E24" s="115">
        <f t="shared" si="22"/>
        <v>-45</v>
      </c>
      <c r="F24" s="144"/>
      <c r="G24" s="144"/>
      <c r="H24" s="113" t="str">
        <f t="shared" si="1"/>
        <v>P2</v>
      </c>
      <c r="I24" s="114" t="str">
        <f t="shared" si="23"/>
        <v>N</v>
      </c>
      <c r="J24" s="114">
        <f t="shared" si="24"/>
        <v>9</v>
      </c>
      <c r="K24" s="110">
        <f t="shared" si="25"/>
        <v>3</v>
      </c>
      <c r="L24" s="144"/>
      <c r="M24" s="144"/>
      <c r="N24" s="113" t="str">
        <f t="shared" si="2"/>
        <v>P10</v>
      </c>
      <c r="O24" s="114" t="str">
        <f t="shared" si="26"/>
        <v>N</v>
      </c>
      <c r="P24" s="114">
        <f t="shared" si="27"/>
        <v>-10</v>
      </c>
      <c r="Q24" s="115">
        <f t="shared" si="28"/>
        <v>-49</v>
      </c>
      <c r="R24" s="144"/>
      <c r="S24" s="144"/>
      <c r="T24" s="113" t="str">
        <f t="shared" si="3"/>
        <v>P8</v>
      </c>
      <c r="U24" s="114" t="str">
        <f t="shared" si="29"/>
        <v>N</v>
      </c>
      <c r="V24" s="114">
        <f t="shared" si="30"/>
        <v>-10</v>
      </c>
      <c r="W24" s="115">
        <f t="shared" si="31"/>
        <v>-37</v>
      </c>
      <c r="X24" s="144"/>
      <c r="Y24" s="144"/>
      <c r="Z24" s="113" t="str">
        <f t="shared" si="4"/>
        <v>P3</v>
      </c>
      <c r="AA24" s="114" t="str">
        <f t="shared" si="32"/>
        <v>N</v>
      </c>
      <c r="AB24" s="114">
        <f t="shared" si="33"/>
        <v>-10</v>
      </c>
      <c r="AC24" s="115">
        <f t="shared" si="34"/>
        <v>-3</v>
      </c>
      <c r="AD24" s="144"/>
      <c r="AE24" s="144"/>
      <c r="AF24" s="178" t="s">
        <v>25</v>
      </c>
      <c r="AG24" s="181" t="e">
        <f t="shared" ca="1" si="43"/>
        <v>#NUM!</v>
      </c>
      <c r="AH24" s="189"/>
      <c r="AI24" s="190" t="e" cm="1">
        <f t="array" aca="1" ref="AI24" ca="1">IF(AF23="","",INDIRECT(DS23&amp;DH24))</f>
        <v>#NUM!</v>
      </c>
      <c r="AJ24" s="109" t="e">
        <f t="shared" ca="1" si="44"/>
        <v>#NUM!</v>
      </c>
      <c r="AK24" s="109" t="e">
        <f t="shared" ca="1" si="45"/>
        <v>#NUM!</v>
      </c>
      <c r="AL24" s="110" t="e">
        <f t="shared" ca="1" si="46"/>
        <v>#NUM!</v>
      </c>
      <c r="AM24" s="173"/>
      <c r="AN24" s="144"/>
      <c r="AO24" s="113" t="str">
        <f t="shared" si="5"/>
        <v>P2</v>
      </c>
      <c r="AP24" s="114" t="str">
        <f t="shared" si="6"/>
        <v>N</v>
      </c>
      <c r="AQ24" s="114">
        <f t="shared" si="35"/>
        <v>9</v>
      </c>
      <c r="AR24" s="115">
        <f t="shared" si="7"/>
        <v>3</v>
      </c>
      <c r="AS24" s="144"/>
      <c r="AT24" s="144"/>
      <c r="AU24" s="113" t="str">
        <f t="shared" si="8"/>
        <v>P6</v>
      </c>
      <c r="AV24" s="114" t="str">
        <f t="shared" si="9"/>
        <v>N</v>
      </c>
      <c r="AW24" s="114">
        <f t="shared" si="36"/>
        <v>-10</v>
      </c>
      <c r="AX24" s="115">
        <f t="shared" si="10"/>
        <v>-4</v>
      </c>
      <c r="AY24" s="144"/>
      <c r="AZ24" s="144"/>
      <c r="BA24" s="113" t="str">
        <f t="shared" si="11"/>
        <v>P3</v>
      </c>
      <c r="BB24" s="114" t="str">
        <f t="shared" si="12"/>
        <v>N</v>
      </c>
      <c r="BC24" s="114">
        <f t="shared" si="37"/>
        <v>-10</v>
      </c>
      <c r="BD24" s="115">
        <f t="shared" si="13"/>
        <v>-3</v>
      </c>
      <c r="BE24" s="144"/>
      <c r="BF24" s="144"/>
      <c r="BG24" s="113" t="str">
        <f t="shared" si="14"/>
        <v>P6</v>
      </c>
      <c r="BH24" s="114" t="str">
        <f t="shared" si="15"/>
        <v>N</v>
      </c>
      <c r="BI24" s="114">
        <f t="shared" si="38"/>
        <v>-10</v>
      </c>
      <c r="BJ24" s="115">
        <f t="shared" si="16"/>
        <v>-39</v>
      </c>
      <c r="BK24" s="144"/>
      <c r="BL24" s="144"/>
      <c r="BM24" s="113" t="str">
        <f t="shared" si="17"/>
        <v>P9</v>
      </c>
      <c r="BN24" s="114" t="str">
        <f t="shared" si="18"/>
        <v>N</v>
      </c>
      <c r="BO24" s="114">
        <f t="shared" si="39"/>
        <v>-9</v>
      </c>
      <c r="BP24" s="115">
        <f t="shared" si="19"/>
        <v>-17</v>
      </c>
      <c r="BR24" s="14" t="str">
        <f>LEFT('Strategy Dashboard'!B24)</f>
        <v>P</v>
      </c>
      <c r="BS24" s="14" t="str">
        <f>LEFT('Strategy Dashboard'!K24)</f>
        <v>P</v>
      </c>
      <c r="BT24" s="14" t="str">
        <f>LEFT('Strategy Dashboard'!T24)</f>
        <v>N</v>
      </c>
      <c r="BU24" s="14" t="str">
        <f>LEFT('Strategy Dashboard'!AC24)</f>
        <v>P</v>
      </c>
      <c r="BV24" s="14" t="str">
        <f>LEFT('Strategy Dashboard'!AL24)</f>
        <v>B</v>
      </c>
      <c r="BW24" s="14" t="str">
        <f>LEFT('Strategy Dashboard'!BE24)</f>
        <v>N</v>
      </c>
      <c r="BX24" s="14" t="str">
        <f>LEFT('Strategy Dashboard'!BN24)</f>
        <v>P</v>
      </c>
      <c r="BY24" s="14" t="str">
        <f>LEFT('Strategy Dashboard'!BW24)</f>
        <v>B</v>
      </c>
      <c r="BZ24" s="14" t="str">
        <f>LEFT('Strategy Dashboard'!CF24)</f>
        <v>B</v>
      </c>
      <c r="CA24" s="14" t="str">
        <f>LEFT('Strategy Dashboard'!CO24)</f>
        <v>P</v>
      </c>
      <c r="CB24" s="14">
        <f>IF(OR(BR24="N",REPLACE('Strategy Dashboard'!B24,1,1,"")=""),0,INT(REPLACE('Strategy Dashboard'!B24,1,1,"")))</f>
        <v>11</v>
      </c>
      <c r="CC24" s="14">
        <f>IF(OR(BS24="N",REPLACE('Strategy Dashboard'!K24,1,1,"")=""),0,INT(REPLACE('Strategy Dashboard'!K24,1,1,"")))</f>
        <v>3</v>
      </c>
      <c r="CD24" s="14">
        <f>IF(OR(BT24="N",REPLACE('Strategy Dashboard'!T24,1,1,"")=""),0,INT(REPLACE('Strategy Dashboard'!T24,1,1,"")))</f>
        <v>0</v>
      </c>
      <c r="CE24" s="14">
        <f>IF(OR(BU24="N",REPLACE('Strategy Dashboard'!AC24,1,1,"")=""),0,INT(REPLACE('Strategy Dashboard'!AC24,1,1,"")))</f>
        <v>6</v>
      </c>
      <c r="CF24" s="14">
        <f>IF(OR(BV24="N",REPLACE('Strategy Dashboard'!AL24,1,1,"")=""),0,INT(REPLACE('Strategy Dashboard'!AL24,1,1,"")))</f>
        <v>7</v>
      </c>
      <c r="CG24" s="14">
        <f>IF(OR(BW24="N",REPLACE('Strategy Dashboard'!BE24,1,1,"")=""),0,INT(REPLACE('Strategy Dashboard'!BE24,1,1,"")))</f>
        <v>0</v>
      </c>
      <c r="CH24" s="14">
        <f>IF(OR(BX24="N",REPLACE('Strategy Dashboard'!BN24,1,1,"")=""),0,INT(REPLACE('Strategy Dashboard'!BN24,1,1,"")))</f>
        <v>8</v>
      </c>
      <c r="CI24" s="14">
        <f>IF(OR(BY24="N",REPLACE('Strategy Dashboard'!BW24,1,1,"")=""),0,INT(REPLACE('Strategy Dashboard'!BW24,1,1,"")))</f>
        <v>2</v>
      </c>
      <c r="CJ24" s="14">
        <f>IF(OR(BZ24="N",REPLACE('Strategy Dashboard'!CF24,1,1,"")=""),0,INT(REPLACE('Strategy Dashboard'!CF24,1,1,"")))</f>
        <v>1</v>
      </c>
      <c r="CK24" s="14">
        <f>IF(OR(CA24="N",REPLACE('Strategy Dashboard'!CO24,1,1,"")=""),0,INT(REPLACE('Strategy Dashboard'!CO24,1,1,"")))</f>
        <v>3</v>
      </c>
      <c r="CL24" s="14">
        <f>IF(C24="",0,IFERROR(VLOOKUP(C19&amp;C20&amp;C21&amp;C22&amp;C23&amp;C24,General!I:J,2,FALSE),0))+D23</f>
        <v>-16</v>
      </c>
      <c r="CM24" s="14">
        <f>IF(I24="",0,IFERROR(VLOOKUP(I19&amp;I20&amp;I21&amp;I22&amp;I23&amp;I24,General!I:J,2,FALSE),0))+J23</f>
        <v>9</v>
      </c>
      <c r="CN24" s="14">
        <f>IF(O24="",0,IFERROR(VLOOKUP(O19&amp;O20&amp;O21&amp;O22&amp;O23&amp;O24,General!I:J,2,FALSE),0))+P23</f>
        <v>-16</v>
      </c>
      <c r="CO24" s="14">
        <f>IF(U24="",0,IFERROR(VLOOKUP(U19&amp;U20&amp;U21&amp;U22&amp;U23&amp;U24,General!I:J,2,FALSE),0))+V23</f>
        <v>-16</v>
      </c>
      <c r="CP24" s="14">
        <f>IF(AA24="",0,IFERROR(VLOOKUP(AA19&amp;AA20&amp;AA21&amp;AA22&amp;AA23&amp;AA24,General!I:J,2,FALSE),0))+AB23</f>
        <v>-12</v>
      </c>
      <c r="CQ24" s="14">
        <f>IF(AP24="",0,IFERROR(VLOOKUP(AP19&amp;AP20&amp;AP21&amp;AP22&amp;AP23&amp;AP24,General!I:J,2,FALSE),0))+AQ23</f>
        <v>9</v>
      </c>
      <c r="CR24" s="14">
        <f>IF(AV24="",0,IFERROR(VLOOKUP(AV19&amp;AV20&amp;AV21&amp;AV22&amp;AV23&amp;AV24,General!I:J,2,FALSE),0))+AW23</f>
        <v>-10</v>
      </c>
      <c r="CS24" s="14">
        <f>IF(BB24="",0,IFERROR(VLOOKUP(BB19&amp;BB20&amp;BB21&amp;BB22&amp;BB23&amp;BB24,General!I:J,2,FALSE),0))+BC23</f>
        <v>-12</v>
      </c>
      <c r="CT24" s="14">
        <f>IF(BH24="",0,IFERROR(VLOOKUP(BH19&amp;BH20&amp;BH21&amp;BH22&amp;BH23&amp;BH24,General!I:J,2,FALSE),0))+BI23</f>
        <v>-16</v>
      </c>
      <c r="CU24" s="14">
        <f>IF(BN24="",0,IFERROR(VLOOKUP(BN19&amp;BN20&amp;BN21&amp;BN22&amp;BN23&amp;BN24,General!I:J,2,FALSE),0))+BO23</f>
        <v>-9</v>
      </c>
      <c r="CV24" s="14" t="e">
        <f ca="1">IF(AJ24="",0,IFERROR(VLOOKUP(AJ19&amp;AJ20&amp;AJ21&amp;AJ22&amp;AJ23&amp;AJ24,General!I:J,2,FALSE),0))+AK23</f>
        <v>#NUM!</v>
      </c>
      <c r="CW24" s="14">
        <f>E24</f>
        <v>-45</v>
      </c>
      <c r="CX24" s="14">
        <f>K24</f>
        <v>3</v>
      </c>
      <c r="CY24" s="14">
        <f>Q24</f>
        <v>-49</v>
      </c>
      <c r="CZ24" s="14">
        <f>W24</f>
        <v>-37</v>
      </c>
      <c r="DA24" s="14">
        <f>AC24</f>
        <v>-3</v>
      </c>
      <c r="DB24" s="14">
        <f>AR24</f>
        <v>3</v>
      </c>
      <c r="DC24" s="14">
        <f>AX24</f>
        <v>-4</v>
      </c>
      <c r="DD24" s="14">
        <f>BD24</f>
        <v>-3</v>
      </c>
      <c r="DE24" s="14">
        <f>BJ24</f>
        <v>-39</v>
      </c>
      <c r="DF24" s="14">
        <f>BP24</f>
        <v>-17</v>
      </c>
      <c r="DG24" s="14" t="str">
        <f>IF(AF24="","",INDEX($CW$4:$DF$4,MATCH(MAX(CW24:DF24),CW24:DF24,0)))</f>
        <v>H</v>
      </c>
      <c r="DH24" s="14">
        <v>24</v>
      </c>
      <c r="DI24" s="14" t="str">
        <f t="shared" si="50"/>
        <v>H</v>
      </c>
      <c r="DJ24" s="14" t="str" cm="1">
        <f t="array" ref="DJ24">IFERROR(INDEX($CW$4:$DF$4,_xlfn.AGGREGATE(15,6,COLUMN($CW$4:$DF$4)-COLUMN($CV$1)/(CW24:DF24=MAX(CW24:DF24)),COLUMNS($CW$4:CW14))),"")</f>
        <v>H</v>
      </c>
      <c r="DK24" s="14" t="str" cm="1">
        <f t="array" ref="DK24">IFERROR(INDEX($CW$4:$DF$4,_xlfn.AGGREGATE(15,6,COLUMN($CW$4:$DF$4)-COLUMN($CV$1)/(CX24:DG24=MAX(CX24:DG24)),COLUMNS($CW$4:CX14))),"")</f>
        <v>Z</v>
      </c>
      <c r="DL24" s="14" t="str" cm="1">
        <f t="array" ref="DL24">IFERROR(INDEX($CW$4:$DF$4,_xlfn.AGGREGATE(15,6,COLUMN($CW$4:$DF$4)-COLUMN($CV$1)/(CY24:DH24=MAX(CY24:DH24)),COLUMNS($CW$4:CY14))),"")</f>
        <v/>
      </c>
      <c r="DM24" s="14" t="str" cm="1">
        <f t="array" ref="DM24">IFERROR(INDEX($CW$4:$DF$4,_xlfn.AGGREGATE(15,6,COLUMN($CW$4:$DF$4)-COLUMN($CV$1)/(CZ24:DI24=MAX(CZ24:DI24)),COLUMNS($CW$4:CZ14))),"")</f>
        <v/>
      </c>
      <c r="DN24" s="175" t="e">
        <f ca="1">IF(DO23="",DN23,DN20)</f>
        <v>#NUM!</v>
      </c>
      <c r="DR24" s="14" t="str">
        <f ca="1">IF(DN21&gt;1,"R","N")</f>
        <v>N</v>
      </c>
      <c r="DS24" s="14" t="e">
        <f ca="1">DN24</f>
        <v>#NUM!</v>
      </c>
    </row>
    <row r="25" spans="1:123" ht="26.25" customHeight="1" thickBot="1">
      <c r="A25" s="14">
        <v>16</v>
      </c>
      <c r="B25" s="108" t="str">
        <f t="shared" ref="B25:B56" si="52">IF(AF24="","",IF(AND(CB25=0,CF25=0),"NB",IF(BR25=BV25,BR25&amp;(CB25+CF25),IF(CB25&gt;CF25,BR25 &amp; (CB25-CF25),IF(CB25=CF25,"NB",BV25&amp;(CF25-CB25))))))</f>
        <v>P15</v>
      </c>
      <c r="C25" s="109" t="str">
        <f t="shared" si="20"/>
        <v>Y</v>
      </c>
      <c r="D25" s="109">
        <f t="shared" si="21"/>
        <v>-9</v>
      </c>
      <c r="E25" s="110">
        <f t="shared" si="22"/>
        <v>-30</v>
      </c>
      <c r="F25" s="144"/>
      <c r="G25" s="144"/>
      <c r="H25" s="108" t="str">
        <f t="shared" si="1"/>
        <v>P16</v>
      </c>
      <c r="I25" s="109" t="str">
        <f t="shared" si="23"/>
        <v>Y</v>
      </c>
      <c r="J25" s="109">
        <f t="shared" si="24"/>
        <v>10</v>
      </c>
      <c r="K25" s="110">
        <f t="shared" si="25"/>
        <v>19</v>
      </c>
      <c r="L25" s="144"/>
      <c r="M25" s="144"/>
      <c r="N25" s="108" t="str">
        <f t="shared" si="2"/>
        <v>P26</v>
      </c>
      <c r="O25" s="109" t="str">
        <f t="shared" si="26"/>
        <v>Y</v>
      </c>
      <c r="P25" s="109">
        <f t="shared" si="27"/>
        <v>-9</v>
      </c>
      <c r="Q25" s="110">
        <f t="shared" si="28"/>
        <v>-23</v>
      </c>
      <c r="R25" s="144"/>
      <c r="S25" s="144"/>
      <c r="T25" s="108" t="str">
        <f t="shared" si="3"/>
        <v>P19</v>
      </c>
      <c r="U25" s="109" t="str">
        <f t="shared" si="29"/>
        <v>Y</v>
      </c>
      <c r="V25" s="109">
        <f t="shared" si="30"/>
        <v>-9</v>
      </c>
      <c r="W25" s="110">
        <f t="shared" si="31"/>
        <v>-18</v>
      </c>
      <c r="X25" s="144"/>
      <c r="Y25" s="144"/>
      <c r="Z25" s="108" t="str">
        <f t="shared" si="4"/>
        <v>P17</v>
      </c>
      <c r="AA25" s="109" t="str">
        <f t="shared" si="32"/>
        <v>Y</v>
      </c>
      <c r="AB25" s="109">
        <f t="shared" si="33"/>
        <v>-10</v>
      </c>
      <c r="AC25" s="110">
        <f t="shared" si="34"/>
        <v>14</v>
      </c>
      <c r="AD25" s="144"/>
      <c r="AE25" s="144"/>
      <c r="AF25" s="176" t="s">
        <v>24</v>
      </c>
      <c r="AG25" s="188" t="e">
        <f t="shared" ca="1" si="43"/>
        <v>#NUM!</v>
      </c>
      <c r="AH25" s="189" t="e">
        <f ca="1">IF(DS25="","",VLOOKUP(DS25,General!O:P,2,FALSE))</f>
        <v>#NUM!</v>
      </c>
      <c r="AI25" s="190" t="e" cm="1">
        <f t="array" aca="1" ref="AI25" ca="1">IF(AF24="","",INDIRECT(DS24&amp;DH25))</f>
        <v>#NUM!</v>
      </c>
      <c r="AJ25" s="109" t="e">
        <f t="shared" ca="1" si="44"/>
        <v>#NUM!</v>
      </c>
      <c r="AK25" s="109" t="e">
        <f t="shared" ca="1" si="45"/>
        <v>#NUM!</v>
      </c>
      <c r="AL25" s="110" t="e">
        <f t="shared" ca="1" si="46"/>
        <v>#NUM!</v>
      </c>
      <c r="AM25" s="173"/>
      <c r="AN25" s="144"/>
      <c r="AO25" s="108" t="str">
        <f t="shared" si="5"/>
        <v>P16</v>
      </c>
      <c r="AP25" s="109" t="str">
        <f t="shared" si="6"/>
        <v>Y</v>
      </c>
      <c r="AQ25" s="109">
        <f t="shared" si="35"/>
        <v>10</v>
      </c>
      <c r="AR25" s="110">
        <f t="shared" si="7"/>
        <v>19</v>
      </c>
      <c r="AS25" s="144"/>
      <c r="AT25" s="144"/>
      <c r="AU25" s="108" t="str">
        <f t="shared" si="8"/>
        <v>P6</v>
      </c>
      <c r="AV25" s="109" t="str">
        <f t="shared" si="9"/>
        <v>Y</v>
      </c>
      <c r="AW25" s="109">
        <f t="shared" si="36"/>
        <v>-9</v>
      </c>
      <c r="AX25" s="110">
        <f t="shared" si="10"/>
        <v>2</v>
      </c>
      <c r="AY25" s="144"/>
      <c r="AZ25" s="144"/>
      <c r="BA25" s="108" t="str">
        <f t="shared" si="11"/>
        <v>P17</v>
      </c>
      <c r="BB25" s="109" t="str">
        <f t="shared" si="12"/>
        <v>Y</v>
      </c>
      <c r="BC25" s="109">
        <f t="shared" si="37"/>
        <v>-10</v>
      </c>
      <c r="BD25" s="110">
        <f t="shared" si="13"/>
        <v>14</v>
      </c>
      <c r="BE25" s="144"/>
      <c r="BF25" s="144"/>
      <c r="BG25" s="108" t="str">
        <f t="shared" si="14"/>
        <v>P24</v>
      </c>
      <c r="BH25" s="109" t="str">
        <f t="shared" si="15"/>
        <v>Y</v>
      </c>
      <c r="BI25" s="109">
        <f t="shared" si="38"/>
        <v>-9</v>
      </c>
      <c r="BJ25" s="110">
        <f t="shared" si="16"/>
        <v>-15</v>
      </c>
      <c r="BK25" s="144"/>
      <c r="BL25" s="144"/>
      <c r="BM25" s="108" t="str">
        <f t="shared" si="17"/>
        <v>P20</v>
      </c>
      <c r="BN25" s="109" t="str">
        <f t="shared" si="18"/>
        <v>Y</v>
      </c>
      <c r="BO25" s="109">
        <f t="shared" si="39"/>
        <v>-8</v>
      </c>
      <c r="BP25" s="110">
        <f t="shared" si="19"/>
        <v>3</v>
      </c>
      <c r="BR25" s="14" t="str">
        <f>LEFT('Strategy Dashboard'!B25)</f>
        <v>P</v>
      </c>
      <c r="BS25" s="14" t="str">
        <f>LEFT('Strategy Dashboard'!K25)</f>
        <v>P</v>
      </c>
      <c r="BT25" s="14" t="str">
        <f>LEFT('Strategy Dashboard'!T25)</f>
        <v>P</v>
      </c>
      <c r="BU25" s="14" t="str">
        <f>LEFT('Strategy Dashboard'!AC25)</f>
        <v>P</v>
      </c>
      <c r="BV25" s="14" t="str">
        <f>LEFT('Strategy Dashboard'!AL25)</f>
        <v>P</v>
      </c>
      <c r="BW25" s="14" t="str">
        <f>LEFT('Strategy Dashboard'!BE25)</f>
        <v>P</v>
      </c>
      <c r="BX25" s="14" t="str">
        <f>LEFT('Strategy Dashboard'!BN25)</f>
        <v>P</v>
      </c>
      <c r="BY25" s="14" t="str">
        <f>LEFT('Strategy Dashboard'!BW25)</f>
        <v>P</v>
      </c>
      <c r="BZ25" s="14" t="str">
        <f>LEFT('Strategy Dashboard'!CF25)</f>
        <v>P</v>
      </c>
      <c r="CA25" s="14" t="str">
        <f>LEFT('Strategy Dashboard'!CO25)</f>
        <v>P</v>
      </c>
      <c r="CB25" s="14">
        <f>IF(OR(BR25="N",REPLACE('Strategy Dashboard'!B25,1,1,"")=""),0,INT(REPLACE('Strategy Dashboard'!B25,1,1,"")))</f>
        <v>13</v>
      </c>
      <c r="CC25" s="14">
        <f>IF(OR(BS25="N",REPLACE('Strategy Dashboard'!K25,1,1,"")=""),0,INT(REPLACE('Strategy Dashboard'!K25,1,1,"")))</f>
        <v>3</v>
      </c>
      <c r="CD25" s="14">
        <f>IF(OR(BT25="N",REPLACE('Strategy Dashboard'!T25,1,1,"")=""),0,INT(REPLACE('Strategy Dashboard'!T25,1,1,"")))</f>
        <v>14</v>
      </c>
      <c r="CE25" s="14">
        <f>IF(OR(BU25="N",REPLACE('Strategy Dashboard'!AC25,1,1,"")=""),0,INT(REPLACE('Strategy Dashboard'!AC25,1,1,"")))</f>
        <v>10</v>
      </c>
      <c r="CF25" s="14">
        <f>IF(OR(BV25="N",REPLACE('Strategy Dashboard'!AL25,1,1,"")=""),0,INT(REPLACE('Strategy Dashboard'!AL25,1,1,"")))</f>
        <v>2</v>
      </c>
      <c r="CG25" s="14">
        <f>IF(OR(BW25="N",REPLACE('Strategy Dashboard'!BE25,1,1,"")=""),0,INT(REPLACE('Strategy Dashboard'!BE25,1,1,"")))</f>
        <v>7</v>
      </c>
      <c r="CH25" s="14">
        <f>IF(OR(BX25="N",REPLACE('Strategy Dashboard'!BN25,1,1,"")=""),0,INT(REPLACE('Strategy Dashboard'!BN25,1,1,"")))</f>
        <v>12</v>
      </c>
      <c r="CI25" s="14">
        <f>IF(OR(BY25="N",REPLACE('Strategy Dashboard'!BW25,1,1,"")=""),0,INT(REPLACE('Strategy Dashboard'!BW25,1,1,"")))</f>
        <v>7</v>
      </c>
      <c r="CJ25" s="14">
        <f>IF(OR(BZ25="N",REPLACE('Strategy Dashboard'!CF25,1,1,"")=""),0,INT(REPLACE('Strategy Dashboard'!CF25,1,1,"")))</f>
        <v>13</v>
      </c>
      <c r="CK25" s="14">
        <f>IF(OR(CA25="N",REPLACE('Strategy Dashboard'!CO25,1,1,"")=""),0,INT(REPLACE('Strategy Dashboard'!CO25,1,1,"")))</f>
        <v>3</v>
      </c>
      <c r="CL25" s="14">
        <f>IF(C25="",0,IFERROR(VLOOKUP(C20&amp;C21&amp;C22&amp;C23&amp;C24&amp;C25,General!I:J,2,FALSE),0))+D24</f>
        <v>-9</v>
      </c>
      <c r="CM25" s="14">
        <f>IF(I25="",0,IFERROR(VLOOKUP(I20&amp;I21&amp;I22&amp;I23&amp;I24&amp;I25,General!I:J,2,FALSE),0))+J24</f>
        <v>10</v>
      </c>
      <c r="CN25" s="14">
        <f>IF(O25="",0,IFERROR(VLOOKUP(O20&amp;O21&amp;O22&amp;O23&amp;O24&amp;O25,General!I:J,2,FALSE),0))+P24</f>
        <v>-9</v>
      </c>
      <c r="CO25" s="14">
        <f>IF(U25="",0,IFERROR(VLOOKUP(U20&amp;U21&amp;U22&amp;U23&amp;U24&amp;U25,General!I:J,2,FALSE),0))+V24</f>
        <v>-9</v>
      </c>
      <c r="CP25" s="14">
        <f>IF(AA25="",0,IFERROR(VLOOKUP(AA20&amp;AA21&amp;AA22&amp;AA23&amp;AA24&amp;AA25,General!I:J,2,FALSE),0))+AB24</f>
        <v>-10</v>
      </c>
      <c r="CQ25" s="14">
        <f>IF(AP25="",0,IFERROR(VLOOKUP(AP20&amp;AP21&amp;AP22&amp;AP23&amp;AP24&amp;AP25,General!I:J,2,FALSE),0))+AQ24</f>
        <v>10</v>
      </c>
      <c r="CR25" s="14">
        <f>IF(AV25="",0,IFERROR(VLOOKUP(AV20&amp;AV21&amp;AV22&amp;AV23&amp;AV24&amp;AV25,General!I:J,2,FALSE),0))+AW24</f>
        <v>-9</v>
      </c>
      <c r="CS25" s="14">
        <f>IF(BB25="",0,IFERROR(VLOOKUP(BB20&amp;BB21&amp;BB22&amp;BB23&amp;BB24&amp;BB25,General!I:J,2,FALSE),0))+BC24</f>
        <v>-10</v>
      </c>
      <c r="CT25" s="14">
        <f>IF(BH25="",0,IFERROR(VLOOKUP(BH20&amp;BH21&amp;BH22&amp;BH23&amp;BH24&amp;BH25,General!I:J,2,FALSE),0))+BI24</f>
        <v>-9</v>
      </c>
      <c r="CU25" s="14">
        <f>IF(BN25="",0,IFERROR(VLOOKUP(BN20&amp;BN21&amp;BN22&amp;BN23&amp;BN24&amp;BN25,General!I:J,2,FALSE),0))+BO24</f>
        <v>-8</v>
      </c>
      <c r="CV25" s="14" t="e">
        <f ca="1">IF(AJ25="",0,IFERROR(VLOOKUP(AJ20&amp;AJ21&amp;AJ22&amp;AJ23&amp;AJ24&amp;AJ25,General!I:J,2,FALSE),0))+AK24</f>
        <v>#NUM!</v>
      </c>
      <c r="DG25" s="14" t="str">
        <f>DG29</f>
        <v>H</v>
      </c>
      <c r="DH25" s="14">
        <v>25</v>
      </c>
      <c r="DI25" s="14" t="str">
        <f>$DG$29</f>
        <v>H</v>
      </c>
      <c r="DN25" s="14" t="e">
        <f ca="1">IF(DN26=1,DN28,IF(DN26=2,DO28,IF(DN26=3,DP28,DQ28)))</f>
        <v>#NUM!</v>
      </c>
      <c r="DS25" s="14" t="e">
        <f ca="1">$DN$24</f>
        <v>#NUM!</v>
      </c>
    </row>
    <row r="26" spans="1:123" ht="26.25" customHeight="1" thickBot="1">
      <c r="A26" s="14">
        <v>17</v>
      </c>
      <c r="B26" s="111" t="str">
        <f t="shared" si="52"/>
        <v>B18</v>
      </c>
      <c r="C26" s="95" t="str">
        <f t="shared" si="20"/>
        <v>Y</v>
      </c>
      <c r="D26" s="95">
        <f t="shared" si="21"/>
        <v>-6</v>
      </c>
      <c r="E26" s="112">
        <f t="shared" si="22"/>
        <v>-12</v>
      </c>
      <c r="F26" s="144"/>
      <c r="G26" s="144"/>
      <c r="H26" s="111" t="str">
        <f t="shared" si="1"/>
        <v>B8</v>
      </c>
      <c r="I26" s="95" t="str">
        <f t="shared" si="23"/>
        <v>Y</v>
      </c>
      <c r="J26" s="95">
        <f t="shared" si="24"/>
        <v>10</v>
      </c>
      <c r="K26" s="110">
        <f t="shared" si="25"/>
        <v>27</v>
      </c>
      <c r="L26" s="144"/>
      <c r="M26" s="144"/>
      <c r="N26" s="111" t="str">
        <f t="shared" si="2"/>
        <v>B13</v>
      </c>
      <c r="O26" s="95" t="str">
        <f t="shared" si="26"/>
        <v>Y</v>
      </c>
      <c r="P26" s="95">
        <f t="shared" si="27"/>
        <v>-6</v>
      </c>
      <c r="Q26" s="112">
        <f t="shared" si="28"/>
        <v>-10</v>
      </c>
      <c r="R26" s="144"/>
      <c r="S26" s="144"/>
      <c r="T26" s="111" t="str">
        <f t="shared" si="3"/>
        <v>B17</v>
      </c>
      <c r="U26" s="95" t="str">
        <f t="shared" si="29"/>
        <v>Y</v>
      </c>
      <c r="V26" s="95">
        <f t="shared" si="30"/>
        <v>-6</v>
      </c>
      <c r="W26" s="112">
        <f t="shared" si="31"/>
        <v>-1</v>
      </c>
      <c r="X26" s="144"/>
      <c r="Y26" s="144"/>
      <c r="Z26" s="111" t="str">
        <f t="shared" si="4"/>
        <v>B8</v>
      </c>
      <c r="AA26" s="95" t="str">
        <f t="shared" si="32"/>
        <v>Y</v>
      </c>
      <c r="AB26" s="95">
        <f t="shared" si="33"/>
        <v>-7</v>
      </c>
      <c r="AC26" s="112">
        <f t="shared" si="34"/>
        <v>22</v>
      </c>
      <c r="AD26" s="144"/>
      <c r="AE26" s="144"/>
      <c r="AF26" s="177" t="s">
        <v>25</v>
      </c>
      <c r="AG26" s="180" t="e">
        <f t="shared" ca="1" si="43"/>
        <v>#NUM!</v>
      </c>
      <c r="AH26" s="189"/>
      <c r="AI26" s="190" t="e" cm="1">
        <f t="array" aca="1" ref="AI26" ca="1">IF(AF25="","",INDIRECT(DS25&amp;DH26))</f>
        <v>#NUM!</v>
      </c>
      <c r="AJ26" s="109" t="e">
        <f t="shared" ca="1" si="44"/>
        <v>#NUM!</v>
      </c>
      <c r="AK26" s="109" t="e">
        <f t="shared" ca="1" si="45"/>
        <v>#NUM!</v>
      </c>
      <c r="AL26" s="110" t="e">
        <f t="shared" ca="1" si="46"/>
        <v>#NUM!</v>
      </c>
      <c r="AM26" s="173"/>
      <c r="AN26" s="144"/>
      <c r="AO26" s="111" t="str">
        <f t="shared" si="5"/>
        <v>B8</v>
      </c>
      <c r="AP26" s="95" t="str">
        <f t="shared" si="6"/>
        <v>Y</v>
      </c>
      <c r="AQ26" s="95">
        <f t="shared" si="35"/>
        <v>10</v>
      </c>
      <c r="AR26" s="112">
        <f t="shared" si="7"/>
        <v>27</v>
      </c>
      <c r="AS26" s="144"/>
      <c r="AT26" s="144"/>
      <c r="AU26" s="111" t="str">
        <f t="shared" si="8"/>
        <v>B12</v>
      </c>
      <c r="AV26" s="95" t="str">
        <f t="shared" si="9"/>
        <v>Y</v>
      </c>
      <c r="AW26" s="95">
        <f t="shared" si="36"/>
        <v>-6</v>
      </c>
      <c r="AX26" s="112">
        <f t="shared" si="10"/>
        <v>14</v>
      </c>
      <c r="AY26" s="144"/>
      <c r="AZ26" s="144"/>
      <c r="BA26" s="111" t="str">
        <f t="shared" si="11"/>
        <v>B8</v>
      </c>
      <c r="BB26" s="95" t="str">
        <f t="shared" si="12"/>
        <v>Y</v>
      </c>
      <c r="BC26" s="95">
        <f t="shared" si="37"/>
        <v>-7</v>
      </c>
      <c r="BD26" s="112">
        <f t="shared" si="13"/>
        <v>22</v>
      </c>
      <c r="BE26" s="144"/>
      <c r="BF26" s="144"/>
      <c r="BG26" s="111" t="str">
        <f t="shared" si="14"/>
        <v>B15</v>
      </c>
      <c r="BH26" s="95" t="str">
        <f t="shared" si="15"/>
        <v>Y</v>
      </c>
      <c r="BI26" s="95">
        <f t="shared" si="38"/>
        <v>-6</v>
      </c>
      <c r="BJ26" s="112">
        <f t="shared" si="16"/>
        <v>0</v>
      </c>
      <c r="BK26" s="144"/>
      <c r="BL26" s="144"/>
      <c r="BM26" s="111" t="str">
        <f t="shared" si="17"/>
        <v>B13</v>
      </c>
      <c r="BN26" s="95" t="str">
        <f t="shared" si="18"/>
        <v>Y</v>
      </c>
      <c r="BO26" s="95">
        <f t="shared" si="39"/>
        <v>-5</v>
      </c>
      <c r="BP26" s="112">
        <f t="shared" si="19"/>
        <v>16</v>
      </c>
      <c r="BR26" s="14" t="str">
        <f>LEFT('Strategy Dashboard'!B26)</f>
        <v>B</v>
      </c>
      <c r="BS26" s="14" t="str">
        <f>LEFT('Strategy Dashboard'!K26)</f>
        <v>B</v>
      </c>
      <c r="BT26" s="14" t="str">
        <f>LEFT('Strategy Dashboard'!T26)</f>
        <v>B</v>
      </c>
      <c r="BU26" s="14" t="str">
        <f>LEFT('Strategy Dashboard'!AC26)</f>
        <v>B</v>
      </c>
      <c r="BV26" s="14" t="str">
        <f>LEFT('Strategy Dashboard'!AL26)</f>
        <v>B</v>
      </c>
      <c r="BW26" s="14" t="str">
        <f>LEFT('Strategy Dashboard'!BE26)</f>
        <v>B</v>
      </c>
      <c r="BX26" s="14" t="str">
        <f>LEFT('Strategy Dashboard'!BN26)</f>
        <v>B</v>
      </c>
      <c r="BY26" s="14" t="str">
        <f>LEFT('Strategy Dashboard'!BW26)</f>
        <v>B</v>
      </c>
      <c r="BZ26" s="14" t="str">
        <f>LEFT('Strategy Dashboard'!CF26)</f>
        <v>B</v>
      </c>
      <c r="CA26" s="14" t="str">
        <f>LEFT('Strategy Dashboard'!CO26)</f>
        <v>B</v>
      </c>
      <c r="CB26" s="14">
        <f>IF(OR(BR26="N",REPLACE('Strategy Dashboard'!B26,1,1,"")=""),0,INT(REPLACE('Strategy Dashboard'!B26,1,1,"")))</f>
        <v>11</v>
      </c>
      <c r="CC26" s="14">
        <f>IF(OR(BS26="N",REPLACE('Strategy Dashboard'!K26,1,1,"")=""),0,INT(REPLACE('Strategy Dashboard'!K26,1,1,"")))</f>
        <v>6</v>
      </c>
      <c r="CD26" s="14">
        <f>IF(OR(BT26="N",REPLACE('Strategy Dashboard'!T26,1,1,"")=""),0,INT(REPLACE('Strategy Dashboard'!T26,1,1,"")))</f>
        <v>2</v>
      </c>
      <c r="CE26" s="14">
        <f>IF(OR(BU26="N",REPLACE('Strategy Dashboard'!AC26,1,1,"")=""),0,INT(REPLACE('Strategy Dashboard'!AC26,1,1,"")))</f>
        <v>13</v>
      </c>
      <c r="CF26" s="14">
        <f>IF(OR(BV26="N",REPLACE('Strategy Dashboard'!AL26,1,1,"")=""),0,INT(REPLACE('Strategy Dashboard'!AL26,1,1,"")))</f>
        <v>7</v>
      </c>
      <c r="CG26" s="14">
        <f>IF(OR(BW26="N",REPLACE('Strategy Dashboard'!BE26,1,1,"")=""),0,INT(REPLACE('Strategy Dashboard'!BE26,1,1,"")))</f>
        <v>2</v>
      </c>
      <c r="CH26" s="14">
        <f>IF(OR(BX26="N",REPLACE('Strategy Dashboard'!BN26,1,1,"")=""),0,INT(REPLACE('Strategy Dashboard'!BN26,1,1,"")))</f>
        <v>15</v>
      </c>
      <c r="CI26" s="14">
        <f>IF(OR(BY26="N",REPLACE('Strategy Dashboard'!BW26,1,1,"")=""),0,INT(REPLACE('Strategy Dashboard'!BW26,1,1,"")))</f>
        <v>2</v>
      </c>
      <c r="CJ26" s="14">
        <f>IF(OR(BZ26="N",REPLACE('Strategy Dashboard'!CF26,1,1,"")=""),0,INT(REPLACE('Strategy Dashboard'!CF26,1,1,"")))</f>
        <v>2</v>
      </c>
      <c r="CK26" s="14">
        <f>IF(OR(CA26="N",REPLACE('Strategy Dashboard'!CO26,1,1,"")=""),0,INT(REPLACE('Strategy Dashboard'!CO26,1,1,"")))</f>
        <v>6</v>
      </c>
      <c r="CL26" s="14">
        <f>IF(C26="",0,IFERROR(VLOOKUP(C21&amp;C22&amp;C23&amp;C24&amp;C25&amp;C26,General!I:J,2,FALSE),0))+D25</f>
        <v>-6</v>
      </c>
      <c r="CM26" s="14">
        <f>IF(I26="",0,IFERROR(VLOOKUP(I21&amp;I22&amp;I23&amp;I24&amp;I25&amp;I26,General!I:J,2,FALSE),0))+J25</f>
        <v>13</v>
      </c>
      <c r="CN26" s="14">
        <f>IF(O26="",0,IFERROR(VLOOKUP(O21&amp;O22&amp;O23&amp;O24&amp;O25&amp;O26,General!I:J,2,FALSE),0))+P25</f>
        <v>-6</v>
      </c>
      <c r="CO26" s="14">
        <f>IF(U26="",0,IFERROR(VLOOKUP(U21&amp;U22&amp;U23&amp;U24&amp;U25&amp;U26,General!I:J,2,FALSE),0))+V25</f>
        <v>-6</v>
      </c>
      <c r="CP26" s="14">
        <f>IF(AA26="",0,IFERROR(VLOOKUP(AA21&amp;AA22&amp;AA23&amp;AA24&amp;AA25&amp;AA26,General!I:J,2,FALSE),0))+AB25</f>
        <v>-7</v>
      </c>
      <c r="CQ26" s="14">
        <f>IF(AP26="",0,IFERROR(VLOOKUP(AP21&amp;AP22&amp;AP23&amp;AP24&amp;AP25&amp;AP26,General!I:J,2,FALSE),0))+AQ25</f>
        <v>13</v>
      </c>
      <c r="CR26" s="14">
        <f>IF(AV26="",0,IFERROR(VLOOKUP(AV21&amp;AV22&amp;AV23&amp;AV24&amp;AV25&amp;AV26,General!I:J,2,FALSE),0))+AW25</f>
        <v>-6</v>
      </c>
      <c r="CS26" s="14">
        <f>IF(BB26="",0,IFERROR(VLOOKUP(BB21&amp;BB22&amp;BB23&amp;BB24&amp;BB25&amp;BB26,General!I:J,2,FALSE),0))+BC25</f>
        <v>-7</v>
      </c>
      <c r="CT26" s="14">
        <f>IF(BH26="",0,IFERROR(VLOOKUP(BH21&amp;BH22&amp;BH23&amp;BH24&amp;BH25&amp;BH26,General!I:J,2,FALSE),0))+BI25</f>
        <v>-6</v>
      </c>
      <c r="CU26" s="14">
        <f>IF(BN26="",0,IFERROR(VLOOKUP(BN21&amp;BN22&amp;BN23&amp;BN24&amp;BN25&amp;BN26,General!I:J,2,FALSE),0))+BO25</f>
        <v>-5</v>
      </c>
      <c r="CV26" s="14" t="e">
        <f ca="1">IF(AJ26="",0,IFERROR(VLOOKUP(AJ21&amp;AJ22&amp;AJ23&amp;AJ24&amp;AJ25&amp;AJ26,General!I:J,2,FALSE),0))+AK25</f>
        <v>#NUM!</v>
      </c>
      <c r="DG26" s="14" t="str">
        <f>DG29</f>
        <v>H</v>
      </c>
      <c r="DH26" s="14">
        <v>26</v>
      </c>
      <c r="DI26" s="14" t="str">
        <f t="shared" ref="DI26:DI29" si="53">$DG$29</f>
        <v>H</v>
      </c>
      <c r="DN26" s="14">
        <f ca="1">RANDBETWEEN(1,DN27)</f>
        <v>1</v>
      </c>
      <c r="DS26" s="14" t="e">
        <f t="shared" ref="DS26:DS28" ca="1" si="54">$DN$24</f>
        <v>#NUM!</v>
      </c>
    </row>
    <row r="27" spans="1:123" ht="26.25" customHeight="1" thickBot="1">
      <c r="A27" s="14">
        <v>18</v>
      </c>
      <c r="B27" s="111" t="str">
        <f t="shared" si="52"/>
        <v>P8</v>
      </c>
      <c r="C27" s="95" t="str">
        <f t="shared" si="20"/>
        <v>Y</v>
      </c>
      <c r="D27" s="95">
        <f t="shared" si="21"/>
        <v>0</v>
      </c>
      <c r="E27" s="112">
        <f t="shared" si="22"/>
        <v>-4</v>
      </c>
      <c r="F27" s="144"/>
      <c r="G27" s="144"/>
      <c r="H27" s="111" t="str">
        <f t="shared" si="1"/>
        <v>P9</v>
      </c>
      <c r="I27" s="95" t="str">
        <f t="shared" si="23"/>
        <v>Y</v>
      </c>
      <c r="J27" s="95">
        <f t="shared" si="24"/>
        <v>10</v>
      </c>
      <c r="K27" s="110">
        <f t="shared" si="25"/>
        <v>36</v>
      </c>
      <c r="L27" s="144"/>
      <c r="M27" s="144"/>
      <c r="N27" s="111" t="str">
        <f t="shared" si="2"/>
        <v>P13</v>
      </c>
      <c r="O27" s="95" t="str">
        <f t="shared" si="26"/>
        <v>Y</v>
      </c>
      <c r="P27" s="95">
        <f t="shared" si="27"/>
        <v>0</v>
      </c>
      <c r="Q27" s="112">
        <f t="shared" si="28"/>
        <v>3</v>
      </c>
      <c r="R27" s="144"/>
      <c r="S27" s="144"/>
      <c r="T27" s="111" t="str">
        <f t="shared" si="3"/>
        <v>P14</v>
      </c>
      <c r="U27" s="95" t="str">
        <f t="shared" si="29"/>
        <v>Y</v>
      </c>
      <c r="V27" s="95">
        <f t="shared" si="30"/>
        <v>0</v>
      </c>
      <c r="W27" s="112">
        <f t="shared" si="31"/>
        <v>13</v>
      </c>
      <c r="X27" s="144"/>
      <c r="Y27" s="144"/>
      <c r="Z27" s="111" t="str">
        <f t="shared" si="4"/>
        <v>P9</v>
      </c>
      <c r="AA27" s="95" t="str">
        <f t="shared" si="32"/>
        <v>Y</v>
      </c>
      <c r="AB27" s="95">
        <f t="shared" si="33"/>
        <v>-1</v>
      </c>
      <c r="AC27" s="112">
        <f t="shared" si="34"/>
        <v>31</v>
      </c>
      <c r="AD27" s="144"/>
      <c r="AE27" s="144"/>
      <c r="AF27" s="177" t="s">
        <v>24</v>
      </c>
      <c r="AG27" s="180" t="e">
        <f t="shared" ca="1" si="43"/>
        <v>#NUM!</v>
      </c>
      <c r="AH27" s="189"/>
      <c r="AI27" s="190" t="e" cm="1">
        <f t="array" aca="1" ref="AI27" ca="1">IF(AF26="","",INDIRECT(DS26&amp;DH27))</f>
        <v>#NUM!</v>
      </c>
      <c r="AJ27" s="109" t="e">
        <f t="shared" ca="1" si="44"/>
        <v>#NUM!</v>
      </c>
      <c r="AK27" s="109" t="e">
        <f t="shared" ca="1" si="45"/>
        <v>#NUM!</v>
      </c>
      <c r="AL27" s="110" t="e">
        <f t="shared" ca="1" si="46"/>
        <v>#NUM!</v>
      </c>
      <c r="AM27" s="173"/>
      <c r="AN27" s="144"/>
      <c r="AO27" s="111" t="str">
        <f t="shared" si="5"/>
        <v>P9</v>
      </c>
      <c r="AP27" s="95" t="str">
        <f t="shared" si="6"/>
        <v>Y</v>
      </c>
      <c r="AQ27" s="95">
        <f t="shared" si="35"/>
        <v>10</v>
      </c>
      <c r="AR27" s="112">
        <f t="shared" si="7"/>
        <v>36</v>
      </c>
      <c r="AS27" s="144"/>
      <c r="AT27" s="144"/>
      <c r="AU27" s="111" t="str">
        <f t="shared" si="8"/>
        <v>P4</v>
      </c>
      <c r="AV27" s="95" t="str">
        <f t="shared" si="9"/>
        <v>Y</v>
      </c>
      <c r="AW27" s="95">
        <f t="shared" si="36"/>
        <v>0</v>
      </c>
      <c r="AX27" s="112">
        <f t="shared" si="10"/>
        <v>18</v>
      </c>
      <c r="AY27" s="144"/>
      <c r="AZ27" s="144"/>
      <c r="BA27" s="111" t="str">
        <f t="shared" si="11"/>
        <v>P9</v>
      </c>
      <c r="BB27" s="95" t="str">
        <f t="shared" si="12"/>
        <v>Y</v>
      </c>
      <c r="BC27" s="95">
        <f t="shared" si="37"/>
        <v>-1</v>
      </c>
      <c r="BD27" s="112">
        <f t="shared" si="13"/>
        <v>31</v>
      </c>
      <c r="BE27" s="144"/>
      <c r="BF27" s="144"/>
      <c r="BG27" s="111" t="str">
        <f t="shared" si="14"/>
        <v>P9</v>
      </c>
      <c r="BH27" s="95" t="str">
        <f t="shared" si="15"/>
        <v>Y</v>
      </c>
      <c r="BI27" s="95">
        <f t="shared" si="38"/>
        <v>0</v>
      </c>
      <c r="BJ27" s="112">
        <f t="shared" si="16"/>
        <v>9</v>
      </c>
      <c r="BK27" s="144"/>
      <c r="BL27" s="144"/>
      <c r="BM27" s="111" t="str">
        <f t="shared" si="17"/>
        <v>P13</v>
      </c>
      <c r="BN27" s="95" t="str">
        <f t="shared" si="18"/>
        <v>Y</v>
      </c>
      <c r="BO27" s="95">
        <f t="shared" si="39"/>
        <v>1</v>
      </c>
      <c r="BP27" s="112">
        <f t="shared" si="19"/>
        <v>29</v>
      </c>
      <c r="BR27" s="14" t="str">
        <f>LEFT('Strategy Dashboard'!B27)</f>
        <v>P</v>
      </c>
      <c r="BS27" s="14" t="str">
        <f>LEFT('Strategy Dashboard'!K27)</f>
        <v>P</v>
      </c>
      <c r="BT27" s="14" t="str">
        <f>LEFT('Strategy Dashboard'!T27)</f>
        <v>P</v>
      </c>
      <c r="BU27" s="14" t="str">
        <f>LEFT('Strategy Dashboard'!AC27)</f>
        <v>P</v>
      </c>
      <c r="BV27" s="14" t="str">
        <f>LEFT('Strategy Dashboard'!AL27)</f>
        <v>P</v>
      </c>
      <c r="BW27" s="14" t="str">
        <f>LEFT('Strategy Dashboard'!BE27)</f>
        <v>P</v>
      </c>
      <c r="BX27" s="14" t="str">
        <f>LEFT('Strategy Dashboard'!BN27)</f>
        <v>P</v>
      </c>
      <c r="BY27" s="14" t="str">
        <f>LEFT('Strategy Dashboard'!BW27)</f>
        <v>P</v>
      </c>
      <c r="BZ27" s="14" t="str">
        <f>LEFT('Strategy Dashboard'!CF27)</f>
        <v>P</v>
      </c>
      <c r="CA27" s="14" t="str">
        <f>LEFT('Strategy Dashboard'!CO27)</f>
        <v>P</v>
      </c>
      <c r="CB27" s="14">
        <f>IF(OR(BR27="N",REPLACE('Strategy Dashboard'!B27,1,1,"")=""),0,INT(REPLACE('Strategy Dashboard'!B27,1,1,"")))</f>
        <v>6</v>
      </c>
      <c r="CC27" s="14">
        <f>IF(OR(BS27="N",REPLACE('Strategy Dashboard'!K27,1,1,"")=""),0,INT(REPLACE('Strategy Dashboard'!K27,1,1,"")))</f>
        <v>2</v>
      </c>
      <c r="CD27" s="14">
        <f>IF(OR(BT27="N",REPLACE('Strategy Dashboard'!T27,1,1,"")=""),0,INT(REPLACE('Strategy Dashboard'!T27,1,1,"")))</f>
        <v>7</v>
      </c>
      <c r="CE27" s="14">
        <f>IF(OR(BU27="N",REPLACE('Strategy Dashboard'!AC27,1,1,"")=""),0,INT(REPLACE('Strategy Dashboard'!AC27,1,1,"")))</f>
        <v>2</v>
      </c>
      <c r="CF27" s="14">
        <f>IF(OR(BV27="N",REPLACE('Strategy Dashboard'!AL27,1,1,"")=""),0,INT(REPLACE('Strategy Dashboard'!AL27,1,1,"")))</f>
        <v>2</v>
      </c>
      <c r="CG27" s="14">
        <f>IF(OR(BW27="N",REPLACE('Strategy Dashboard'!BE27,1,1,"")=""),0,INT(REPLACE('Strategy Dashboard'!BE27,1,1,"")))</f>
        <v>7</v>
      </c>
      <c r="CH27" s="14">
        <f>IF(OR(BX27="N",REPLACE('Strategy Dashboard'!BN27,1,1,"")=""),0,INT(REPLACE('Strategy Dashboard'!BN27,1,1,"")))</f>
        <v>7</v>
      </c>
      <c r="CI27" s="14">
        <f>IF(OR(BY27="N",REPLACE('Strategy Dashboard'!BW27,1,1,"")=""),0,INT(REPLACE('Strategy Dashboard'!BW27,1,1,"")))</f>
        <v>7</v>
      </c>
      <c r="CJ27" s="14">
        <f>IF(OR(BZ27="N",REPLACE('Strategy Dashboard'!CF27,1,1,"")=""),0,INT(REPLACE('Strategy Dashboard'!CF27,1,1,"")))</f>
        <v>7</v>
      </c>
      <c r="CK27" s="14">
        <f>IF(OR(CA27="N",REPLACE('Strategy Dashboard'!CO27,1,1,"")=""),0,INT(REPLACE('Strategy Dashboard'!CO27,1,1,"")))</f>
        <v>2</v>
      </c>
      <c r="CL27" s="14">
        <f>IF(C27="",0,IFERROR(VLOOKUP(C22&amp;C23&amp;C24&amp;C25&amp;C26&amp;C27,General!I:J,2,FALSE),0))+D26</f>
        <v>0</v>
      </c>
      <c r="CM27" s="14">
        <f>IF(I27="",0,IFERROR(VLOOKUP(I22&amp;I23&amp;I24&amp;I25&amp;I26&amp;I27,General!I:J,2,FALSE),0))+J26</f>
        <v>10</v>
      </c>
      <c r="CN27" s="14">
        <f>IF(O27="",0,IFERROR(VLOOKUP(O22&amp;O23&amp;O24&amp;O25&amp;O26&amp;O27,General!I:J,2,FALSE),0))+P26</f>
        <v>0</v>
      </c>
      <c r="CO27" s="14">
        <f>IF(U27="",0,IFERROR(VLOOKUP(U22&amp;U23&amp;U24&amp;U25&amp;U26&amp;U27,General!I:J,2,FALSE),0))+V26</f>
        <v>0</v>
      </c>
      <c r="CP27" s="14">
        <f>IF(AA27="",0,IFERROR(VLOOKUP(AA22&amp;AA23&amp;AA24&amp;AA25&amp;AA26&amp;AA27,General!I:J,2,FALSE),0))+AB26</f>
        <v>-1</v>
      </c>
      <c r="CQ27" s="14">
        <f>IF(AP27="",0,IFERROR(VLOOKUP(AP22&amp;AP23&amp;AP24&amp;AP25&amp;AP26&amp;AP27,General!I:J,2,FALSE),0))+AQ26</f>
        <v>10</v>
      </c>
      <c r="CR27" s="14">
        <f>IF(AV27="",0,IFERROR(VLOOKUP(AV22&amp;AV23&amp;AV24&amp;AV25&amp;AV26&amp;AV27,General!I:J,2,FALSE),0))+AW26</f>
        <v>0</v>
      </c>
      <c r="CS27" s="14">
        <f>IF(BB27="",0,IFERROR(VLOOKUP(BB22&amp;BB23&amp;BB24&amp;BB25&amp;BB26&amp;BB27,General!I:J,2,FALSE),0))+BC26</f>
        <v>-1</v>
      </c>
      <c r="CT27" s="14">
        <f>IF(BH27="",0,IFERROR(VLOOKUP(BH22&amp;BH23&amp;BH24&amp;BH25&amp;BH26&amp;BH27,General!I:J,2,FALSE),0))+BI26</f>
        <v>0</v>
      </c>
      <c r="CU27" s="14">
        <f>IF(BN27="",0,IFERROR(VLOOKUP(BN22&amp;BN23&amp;BN24&amp;BN25&amp;BN26&amp;BN27,General!I:J,2,FALSE),0))+BO26</f>
        <v>1</v>
      </c>
      <c r="CV27" s="14" t="e">
        <f ca="1">IF(AJ27="",0,IFERROR(VLOOKUP(AJ22&amp;AJ23&amp;AJ24&amp;AJ25&amp;AJ26&amp;AJ27,General!I:J,2,FALSE),0))+AK26</f>
        <v>#NUM!</v>
      </c>
      <c r="DG27" s="14" t="str">
        <f>DG29</f>
        <v>H</v>
      </c>
      <c r="DH27" s="14">
        <v>27</v>
      </c>
      <c r="DI27" s="14" t="str">
        <f t="shared" si="53"/>
        <v>H</v>
      </c>
      <c r="DJ27" s="14" t="str">
        <f>IFERROR(VLOOKUP(DJ29,General!L:M,2,FALSE),"")</f>
        <v>I</v>
      </c>
      <c r="DK27" s="14" t="str">
        <f>IFERROR(VLOOKUP(DK29,General!M:N,2,FALSE),"")</f>
        <v/>
      </c>
      <c r="DL27" s="14" t="str">
        <f>IFERROR(VLOOKUP(DL29,General!N:O,2,FALSE),"")</f>
        <v/>
      </c>
      <c r="DM27" s="14" t="str">
        <f>IFERROR(VLOOKUP(DM29,General!O:P,2,FALSE),"")</f>
        <v/>
      </c>
      <c r="DN27" s="14">
        <f ca="1">COUNTIF(DJ28:DM28,MAX(DJ28:DM28))</f>
        <v>1</v>
      </c>
      <c r="DS27" s="14" t="e">
        <f t="shared" ca="1" si="54"/>
        <v>#NUM!</v>
      </c>
    </row>
    <row r="28" spans="1:123" ht="26.25" customHeight="1" thickBot="1">
      <c r="A28" s="14">
        <v>19</v>
      </c>
      <c r="B28" s="111" t="str">
        <f t="shared" si="52"/>
        <v>B18</v>
      </c>
      <c r="C28" s="95" t="str">
        <f t="shared" si="20"/>
        <v>Y</v>
      </c>
      <c r="D28" s="95">
        <f t="shared" si="21"/>
        <v>6</v>
      </c>
      <c r="E28" s="112">
        <f t="shared" si="22"/>
        <v>14</v>
      </c>
      <c r="F28" s="144"/>
      <c r="G28" s="144"/>
      <c r="H28" s="111" t="str">
        <f t="shared" si="1"/>
        <v>B9</v>
      </c>
      <c r="I28" s="95" t="str">
        <f t="shared" si="23"/>
        <v>Y</v>
      </c>
      <c r="J28" s="95">
        <f t="shared" si="24"/>
        <v>10</v>
      </c>
      <c r="K28" s="110">
        <f t="shared" si="25"/>
        <v>45</v>
      </c>
      <c r="L28" s="144"/>
      <c r="M28" s="144"/>
      <c r="N28" s="111" t="str">
        <f t="shared" si="2"/>
        <v>B13</v>
      </c>
      <c r="O28" s="95" t="str">
        <f t="shared" si="26"/>
        <v>Y</v>
      </c>
      <c r="P28" s="95">
        <f t="shared" si="27"/>
        <v>6</v>
      </c>
      <c r="Q28" s="112">
        <f t="shared" si="28"/>
        <v>16</v>
      </c>
      <c r="R28" s="144"/>
      <c r="S28" s="144"/>
      <c r="T28" s="111" t="str">
        <f t="shared" si="3"/>
        <v>B14</v>
      </c>
      <c r="U28" s="95" t="str">
        <f t="shared" si="29"/>
        <v>Y</v>
      </c>
      <c r="V28" s="95">
        <f t="shared" si="30"/>
        <v>6</v>
      </c>
      <c r="W28" s="112">
        <f t="shared" si="31"/>
        <v>27</v>
      </c>
      <c r="X28" s="144"/>
      <c r="Y28" s="144"/>
      <c r="Z28" s="111" t="str">
        <f t="shared" si="4"/>
        <v>B9</v>
      </c>
      <c r="AA28" s="95" t="str">
        <f t="shared" si="32"/>
        <v>Y</v>
      </c>
      <c r="AB28" s="95">
        <f t="shared" si="33"/>
        <v>5</v>
      </c>
      <c r="AC28" s="112">
        <f t="shared" si="34"/>
        <v>40</v>
      </c>
      <c r="AD28" s="144"/>
      <c r="AE28" s="144"/>
      <c r="AF28" s="177" t="s">
        <v>25</v>
      </c>
      <c r="AG28" s="180" t="e">
        <f t="shared" ca="1" si="43"/>
        <v>#NUM!</v>
      </c>
      <c r="AH28" s="189"/>
      <c r="AI28" s="190" t="e" cm="1">
        <f t="array" aca="1" ref="AI28" ca="1">IF(AF27="","",INDIRECT(DS27&amp;DH28))</f>
        <v>#NUM!</v>
      </c>
      <c r="AJ28" s="109" t="e">
        <f t="shared" ca="1" si="44"/>
        <v>#NUM!</v>
      </c>
      <c r="AK28" s="109" t="e">
        <f t="shared" ca="1" si="45"/>
        <v>#NUM!</v>
      </c>
      <c r="AL28" s="110" t="e">
        <f t="shared" ca="1" si="46"/>
        <v>#NUM!</v>
      </c>
      <c r="AM28" s="173"/>
      <c r="AN28" s="144"/>
      <c r="AO28" s="111" t="str">
        <f t="shared" si="5"/>
        <v>B9</v>
      </c>
      <c r="AP28" s="95" t="str">
        <f t="shared" si="6"/>
        <v>Y</v>
      </c>
      <c r="AQ28" s="95">
        <f t="shared" si="35"/>
        <v>10</v>
      </c>
      <c r="AR28" s="112">
        <f t="shared" si="7"/>
        <v>45</v>
      </c>
      <c r="AS28" s="144"/>
      <c r="AT28" s="144"/>
      <c r="AU28" s="111" t="str">
        <f t="shared" si="8"/>
        <v>B14</v>
      </c>
      <c r="AV28" s="95" t="str">
        <f t="shared" si="9"/>
        <v>Y</v>
      </c>
      <c r="AW28" s="95">
        <f t="shared" si="36"/>
        <v>6</v>
      </c>
      <c r="AX28" s="112">
        <f t="shared" si="10"/>
        <v>32</v>
      </c>
      <c r="AY28" s="144"/>
      <c r="AZ28" s="144"/>
      <c r="BA28" s="111" t="str">
        <f t="shared" si="11"/>
        <v>B9</v>
      </c>
      <c r="BB28" s="95" t="str">
        <f t="shared" si="12"/>
        <v>Y</v>
      </c>
      <c r="BC28" s="95">
        <f t="shared" si="37"/>
        <v>5</v>
      </c>
      <c r="BD28" s="112">
        <f t="shared" si="13"/>
        <v>40</v>
      </c>
      <c r="BE28" s="144"/>
      <c r="BF28" s="144"/>
      <c r="BG28" s="111" t="str">
        <f t="shared" si="14"/>
        <v>B9</v>
      </c>
      <c r="BH28" s="95" t="str">
        <f t="shared" si="15"/>
        <v>Y</v>
      </c>
      <c r="BI28" s="95">
        <f t="shared" si="38"/>
        <v>6</v>
      </c>
      <c r="BJ28" s="112">
        <f t="shared" si="16"/>
        <v>18</v>
      </c>
      <c r="BK28" s="144"/>
      <c r="BL28" s="144"/>
      <c r="BM28" s="111" t="str">
        <f t="shared" si="17"/>
        <v>B13</v>
      </c>
      <c r="BN28" s="95" t="str">
        <f t="shared" si="18"/>
        <v>Y</v>
      </c>
      <c r="BO28" s="95">
        <f t="shared" si="39"/>
        <v>7</v>
      </c>
      <c r="BP28" s="112">
        <f t="shared" si="19"/>
        <v>42</v>
      </c>
      <c r="BR28" s="14" t="str">
        <f>LEFT('Strategy Dashboard'!B28)</f>
        <v>B</v>
      </c>
      <c r="BS28" s="14" t="str">
        <f>LEFT('Strategy Dashboard'!K28)</f>
        <v>B</v>
      </c>
      <c r="BT28" s="14" t="str">
        <f>LEFT('Strategy Dashboard'!T28)</f>
        <v>B</v>
      </c>
      <c r="BU28" s="14" t="str">
        <f>LEFT('Strategy Dashboard'!AC28)</f>
        <v>B</v>
      </c>
      <c r="BV28" s="14" t="str">
        <f>LEFT('Strategy Dashboard'!AL28)</f>
        <v>B</v>
      </c>
      <c r="BW28" s="14" t="str">
        <f>LEFT('Strategy Dashboard'!BE28)</f>
        <v>B</v>
      </c>
      <c r="BX28" s="14" t="str">
        <f>LEFT('Strategy Dashboard'!BN28)</f>
        <v>B</v>
      </c>
      <c r="BY28" s="14" t="str">
        <f>LEFT('Strategy Dashboard'!BW28)</f>
        <v>B</v>
      </c>
      <c r="BZ28" s="14" t="str">
        <f>LEFT('Strategy Dashboard'!CF28)</f>
        <v>B</v>
      </c>
      <c r="CA28" s="14" t="str">
        <f>LEFT('Strategy Dashboard'!CO28)</f>
        <v>B</v>
      </c>
      <c r="CB28" s="14">
        <f>IF(OR(BR28="N",REPLACE('Strategy Dashboard'!B28,1,1,"")=""),0,INT(REPLACE('Strategy Dashboard'!B28,1,1,"")))</f>
        <v>11</v>
      </c>
      <c r="CC28" s="14">
        <f>IF(OR(BS28="N",REPLACE('Strategy Dashboard'!K28,1,1,"")=""),0,INT(REPLACE('Strategy Dashboard'!K28,1,1,"")))</f>
        <v>7</v>
      </c>
      <c r="CD28" s="14">
        <f>IF(OR(BT28="N",REPLACE('Strategy Dashboard'!T28,1,1,"")=""),0,INT(REPLACE('Strategy Dashboard'!T28,1,1,"")))</f>
        <v>2</v>
      </c>
      <c r="CE28" s="14">
        <f>IF(OR(BU28="N",REPLACE('Strategy Dashboard'!AC28,1,1,"")=""),0,INT(REPLACE('Strategy Dashboard'!AC28,1,1,"")))</f>
        <v>7</v>
      </c>
      <c r="CF28" s="14">
        <f>IF(OR(BV28="N",REPLACE('Strategy Dashboard'!AL28,1,1,"")=""),0,INT(REPLACE('Strategy Dashboard'!AL28,1,1,"")))</f>
        <v>7</v>
      </c>
      <c r="CG28" s="14">
        <f>IF(OR(BW28="N",REPLACE('Strategy Dashboard'!BE28,1,1,"")=""),0,INT(REPLACE('Strategy Dashboard'!BE28,1,1,"")))</f>
        <v>2</v>
      </c>
      <c r="CH28" s="14">
        <f>IF(OR(BX28="N",REPLACE('Strategy Dashboard'!BN28,1,1,"")=""),0,INT(REPLACE('Strategy Dashboard'!BN28,1,1,"")))</f>
        <v>12</v>
      </c>
      <c r="CI28" s="14">
        <f>IF(OR(BY28="N",REPLACE('Strategy Dashboard'!BW28,1,1,"")=""),0,INT(REPLACE('Strategy Dashboard'!BW28,1,1,"")))</f>
        <v>2</v>
      </c>
      <c r="CJ28" s="14">
        <f>IF(OR(BZ28="N",REPLACE('Strategy Dashboard'!CF28,1,1,"")=""),0,INT(REPLACE('Strategy Dashboard'!CF28,1,1,"")))</f>
        <v>2</v>
      </c>
      <c r="CK28" s="14">
        <f>IF(OR(CA28="N",REPLACE('Strategy Dashboard'!CO28,1,1,"")=""),0,INT(REPLACE('Strategy Dashboard'!CO28,1,1,"")))</f>
        <v>7</v>
      </c>
      <c r="CL28" s="14">
        <f>IF(C28="",0,IFERROR(VLOOKUP(C23&amp;C24&amp;C25&amp;C26&amp;C27&amp;C28,General!I:J,2,FALSE),0))+D27</f>
        <v>6</v>
      </c>
      <c r="CM28" s="14">
        <f>IF(I28="",0,IFERROR(VLOOKUP(I23&amp;I24&amp;I25&amp;I26&amp;I27&amp;I28,General!I:J,2,FALSE),0))+J27</f>
        <v>10</v>
      </c>
      <c r="CN28" s="14">
        <f>IF(O28="",0,IFERROR(VLOOKUP(O23&amp;O24&amp;O25&amp;O26&amp;O27&amp;O28,General!I:J,2,FALSE),0))+P27</f>
        <v>6</v>
      </c>
      <c r="CO28" s="14">
        <f>IF(U28="",0,IFERROR(VLOOKUP(U23&amp;U24&amp;U25&amp;U26&amp;U27&amp;U28,General!I:J,2,FALSE),0))+V27</f>
        <v>6</v>
      </c>
      <c r="CP28" s="14">
        <f>IF(AA28="",0,IFERROR(VLOOKUP(AA23&amp;AA24&amp;AA25&amp;AA26&amp;AA27&amp;AA28,General!I:J,2,FALSE),0))+AB27</f>
        <v>5</v>
      </c>
      <c r="CQ28" s="14">
        <f>IF(AP28="",0,IFERROR(VLOOKUP(AP23&amp;AP24&amp;AP25&amp;AP26&amp;AP27&amp;AP28,General!I:J,2,FALSE),0))+AQ27</f>
        <v>10</v>
      </c>
      <c r="CR28" s="14">
        <f>IF(AV28="",0,IFERROR(VLOOKUP(AV23&amp;AV24&amp;AV25&amp;AV26&amp;AV27&amp;AV28,General!I:J,2,FALSE),0))+AW27</f>
        <v>6</v>
      </c>
      <c r="CS28" s="14">
        <f>IF(BB28="",0,IFERROR(VLOOKUP(BB23&amp;BB24&amp;BB25&amp;BB26&amp;BB27&amp;BB28,General!I:J,2,FALSE),0))+BC27</f>
        <v>5</v>
      </c>
      <c r="CT28" s="14">
        <f>IF(BH28="",0,IFERROR(VLOOKUP(BH23&amp;BH24&amp;BH25&amp;BH26&amp;BH27&amp;BH28,General!I:J,2,FALSE),0))+BI27</f>
        <v>6</v>
      </c>
      <c r="CU28" s="14">
        <f>IF(BN28="",0,IFERROR(VLOOKUP(BN23&amp;BN24&amp;BN25&amp;BN26&amp;BN27&amp;BN28,General!I:J,2,FALSE),0))+BO27</f>
        <v>7</v>
      </c>
      <c r="CV28" s="14" t="e">
        <f ca="1">IF(AJ28="",0,IFERROR(VLOOKUP(AJ23&amp;AJ24&amp;AJ25&amp;AJ26&amp;AJ27&amp;AJ28,General!I:J,2,FALSE),0))+AK27</f>
        <v>#NUM!</v>
      </c>
      <c r="DG28" s="14" t="str">
        <f>DG29</f>
        <v>H</v>
      </c>
      <c r="DH28" s="14">
        <v>28</v>
      </c>
      <c r="DI28" s="14" t="str">
        <f t="shared" si="53"/>
        <v>H</v>
      </c>
      <c r="DJ28" s="14">
        <f ca="1">IF(DJ29="",0,COUNTIF(INDIRECT(DJ27&amp;DH25):INDIRECT(DJ27&amp;DH29),"Y"))</f>
        <v>5</v>
      </c>
      <c r="DK28" s="14" t="e">
        <f ca="1">IF(DK29="",0,COUNTIF(INDIRECT(DK27&amp;DI25):INDIRECT(DK27&amp;DI29),"Y"))</f>
        <v>#REF!</v>
      </c>
      <c r="DL28" s="14">
        <f ca="1">IF(DL29="",0,COUNTIF(INDIRECT(DL27&amp;DJ25):INDIRECT(DL27&amp;DJ29),"Y"))</f>
        <v>0</v>
      </c>
      <c r="DM28" s="14">
        <f ca="1">IF(DM29="",0,COUNTIF(INDIRECT(DM27&amp;DK25):INDIRECT(DM27&amp;DK29),"Y"))</f>
        <v>0</v>
      </c>
      <c r="DN28" s="14" t="e" cm="1">
        <f t="array" aca="1" ref="DN28" ca="1">INDEX(DJ29:DM29,_xlfn.AGGREGATE(15,6,COLUMN(DJ29:DM29)-COLUMN(DI29)/(DJ28:DM28=MAX(DJ28:DM28)),COLUMNS(DJ29:DJ29)))</f>
        <v>#NUM!</v>
      </c>
      <c r="DO28" s="14" t="e" cm="1">
        <f t="array" aca="1" ref="DO28" ca="1">INDEX(DK29:DN29,_xlfn.AGGREGATE(15,6,COLUMN(DK29:DN29)-COLUMN(DJ29)/(DK28:DN28=MAX(DK28:DN28)),COLUMNS(DK29:DK29)))</f>
        <v>#NUM!</v>
      </c>
      <c r="DP28" s="14" t="e" cm="1">
        <f t="array" aca="1" ref="DP28" ca="1">INDEX(DL29:DO29,_xlfn.AGGREGATE(15,6,COLUMN(DL29:DO29)-COLUMN(DK29)/(DL28:DO28=MAX(DL28:DO28)),COLUMNS(DL29:DL29)))</f>
        <v>#NUM!</v>
      </c>
      <c r="DS28" s="14" t="e">
        <f t="shared" ca="1" si="54"/>
        <v>#NUM!</v>
      </c>
    </row>
    <row r="29" spans="1:123" ht="26.25" customHeight="1" thickBot="1">
      <c r="A29" s="14">
        <v>20</v>
      </c>
      <c r="B29" s="113" t="str">
        <f t="shared" si="52"/>
        <v>P4</v>
      </c>
      <c r="C29" s="114" t="str">
        <f t="shared" si="20"/>
        <v>Y</v>
      </c>
      <c r="D29" s="114">
        <f t="shared" si="21"/>
        <v>10</v>
      </c>
      <c r="E29" s="115">
        <f t="shared" si="22"/>
        <v>18</v>
      </c>
      <c r="F29" s="144"/>
      <c r="G29" s="144"/>
      <c r="H29" s="113" t="str">
        <f t="shared" si="1"/>
        <v>P9</v>
      </c>
      <c r="I29" s="114" t="str">
        <f t="shared" si="23"/>
        <v>Y</v>
      </c>
      <c r="J29" s="114">
        <f t="shared" si="24"/>
        <v>10</v>
      </c>
      <c r="K29" s="110">
        <f t="shared" si="25"/>
        <v>54</v>
      </c>
      <c r="L29" s="144"/>
      <c r="M29" s="144"/>
      <c r="N29" s="113" t="str">
        <f t="shared" si="2"/>
        <v>P9</v>
      </c>
      <c r="O29" s="114" t="str">
        <f t="shared" si="26"/>
        <v>Y</v>
      </c>
      <c r="P29" s="114">
        <f t="shared" si="27"/>
        <v>10</v>
      </c>
      <c r="Q29" s="115">
        <f t="shared" si="28"/>
        <v>25</v>
      </c>
      <c r="R29" s="144"/>
      <c r="S29" s="144"/>
      <c r="T29" s="113" t="str">
        <f t="shared" si="3"/>
        <v>P9</v>
      </c>
      <c r="U29" s="114" t="str">
        <f t="shared" si="29"/>
        <v>Y</v>
      </c>
      <c r="V29" s="114">
        <f t="shared" si="30"/>
        <v>10</v>
      </c>
      <c r="W29" s="115">
        <f t="shared" si="31"/>
        <v>36</v>
      </c>
      <c r="X29" s="144"/>
      <c r="Y29" s="144"/>
      <c r="Z29" s="113" t="str">
        <f t="shared" si="4"/>
        <v>P9</v>
      </c>
      <c r="AA29" s="114" t="str">
        <f t="shared" si="32"/>
        <v>Y</v>
      </c>
      <c r="AB29" s="114">
        <f t="shared" si="33"/>
        <v>10</v>
      </c>
      <c r="AC29" s="115">
        <f t="shared" si="34"/>
        <v>49</v>
      </c>
      <c r="AD29" s="144"/>
      <c r="AE29" s="144"/>
      <c r="AF29" s="178" t="s">
        <v>24</v>
      </c>
      <c r="AG29" s="181" t="e">
        <f t="shared" ca="1" si="43"/>
        <v>#NUM!</v>
      </c>
      <c r="AH29" s="189"/>
      <c r="AI29" s="190" t="e" cm="1">
        <f t="array" aca="1" ref="AI29" ca="1">IF(AF28="","",INDIRECT(DS28&amp;DH29))</f>
        <v>#NUM!</v>
      </c>
      <c r="AJ29" s="109" t="e">
        <f t="shared" ca="1" si="44"/>
        <v>#NUM!</v>
      </c>
      <c r="AK29" s="109" t="e">
        <f t="shared" ca="1" si="45"/>
        <v>#NUM!</v>
      </c>
      <c r="AL29" s="110" t="e">
        <f t="shared" ca="1" si="46"/>
        <v>#NUM!</v>
      </c>
      <c r="AM29" s="173"/>
      <c r="AN29" s="144"/>
      <c r="AO29" s="113" t="str">
        <f t="shared" si="5"/>
        <v>P9</v>
      </c>
      <c r="AP29" s="114" t="str">
        <f t="shared" si="6"/>
        <v>Y</v>
      </c>
      <c r="AQ29" s="114">
        <f t="shared" si="35"/>
        <v>10</v>
      </c>
      <c r="AR29" s="115">
        <f t="shared" si="7"/>
        <v>54</v>
      </c>
      <c r="AS29" s="144"/>
      <c r="AT29" s="144"/>
      <c r="AU29" s="113" t="str">
        <f t="shared" si="8"/>
        <v>P4</v>
      </c>
      <c r="AV29" s="114" t="str">
        <f t="shared" si="9"/>
        <v>Y</v>
      </c>
      <c r="AW29" s="114">
        <f t="shared" si="36"/>
        <v>10</v>
      </c>
      <c r="AX29" s="115">
        <f t="shared" si="10"/>
        <v>36</v>
      </c>
      <c r="AY29" s="144"/>
      <c r="AZ29" s="144"/>
      <c r="BA29" s="113" t="str">
        <f t="shared" si="11"/>
        <v>P9</v>
      </c>
      <c r="BB29" s="114" t="str">
        <f t="shared" si="12"/>
        <v>Y</v>
      </c>
      <c r="BC29" s="114">
        <f t="shared" si="37"/>
        <v>10</v>
      </c>
      <c r="BD29" s="115">
        <f t="shared" si="13"/>
        <v>49</v>
      </c>
      <c r="BE29" s="144"/>
      <c r="BF29" s="144"/>
      <c r="BG29" s="113" t="str">
        <f t="shared" si="14"/>
        <v>P9</v>
      </c>
      <c r="BH29" s="114" t="str">
        <f t="shared" si="15"/>
        <v>Y</v>
      </c>
      <c r="BI29" s="114">
        <f t="shared" si="38"/>
        <v>10</v>
      </c>
      <c r="BJ29" s="115">
        <f t="shared" si="16"/>
        <v>27</v>
      </c>
      <c r="BK29" s="144"/>
      <c r="BL29" s="144"/>
      <c r="BM29" s="113" t="str">
        <f t="shared" si="17"/>
        <v>P9</v>
      </c>
      <c r="BN29" s="114" t="str">
        <f t="shared" si="18"/>
        <v>Y</v>
      </c>
      <c r="BO29" s="114">
        <f t="shared" si="39"/>
        <v>10</v>
      </c>
      <c r="BP29" s="115">
        <f t="shared" si="19"/>
        <v>51</v>
      </c>
      <c r="BR29" s="14" t="str">
        <f>LEFT('Strategy Dashboard'!B29)</f>
        <v>P</v>
      </c>
      <c r="BS29" s="14" t="str">
        <f>LEFT('Strategy Dashboard'!K29)</f>
        <v>P</v>
      </c>
      <c r="BT29" s="14" t="str">
        <f>LEFT('Strategy Dashboard'!T29)</f>
        <v>P</v>
      </c>
      <c r="BU29" s="14" t="str">
        <f>LEFT('Strategy Dashboard'!AC29)</f>
        <v>P</v>
      </c>
      <c r="BV29" s="14" t="str">
        <f>LEFT('Strategy Dashboard'!AL29)</f>
        <v>P</v>
      </c>
      <c r="BW29" s="14" t="str">
        <f>LEFT('Strategy Dashboard'!BE29)</f>
        <v>P</v>
      </c>
      <c r="BX29" s="14" t="str">
        <f>LEFT('Strategy Dashboard'!BN29)</f>
        <v>P</v>
      </c>
      <c r="BY29" s="14" t="str">
        <f>LEFT('Strategy Dashboard'!BW29)</f>
        <v>P</v>
      </c>
      <c r="BZ29" s="14" t="str">
        <f>LEFT('Strategy Dashboard'!CF29)</f>
        <v>P</v>
      </c>
      <c r="CA29" s="14" t="str">
        <f>LEFT('Strategy Dashboard'!CO29)</f>
        <v>P</v>
      </c>
      <c r="CB29" s="14">
        <f>IF(OR(BR29="N",REPLACE('Strategy Dashboard'!B29,1,1,"")=""),0,INT(REPLACE('Strategy Dashboard'!B29,1,1,"")))</f>
        <v>2</v>
      </c>
      <c r="CC29" s="14">
        <f>IF(OR(BS29="N",REPLACE('Strategy Dashboard'!K29,1,1,"")=""),0,INT(REPLACE('Strategy Dashboard'!K29,1,1,"")))</f>
        <v>2</v>
      </c>
      <c r="CD29" s="14">
        <f>IF(OR(BT29="N",REPLACE('Strategy Dashboard'!T29,1,1,"")=""),0,INT(REPLACE('Strategy Dashboard'!T29,1,1,"")))</f>
        <v>7</v>
      </c>
      <c r="CE29" s="14">
        <f>IF(OR(BU29="N",REPLACE('Strategy Dashboard'!AC29,1,1,"")=""),0,INT(REPLACE('Strategy Dashboard'!AC29,1,1,"")))</f>
        <v>2</v>
      </c>
      <c r="CF29" s="14">
        <f>IF(OR(BV29="N",REPLACE('Strategy Dashboard'!AL29,1,1,"")=""),0,INT(REPLACE('Strategy Dashboard'!AL29,1,1,"")))</f>
        <v>2</v>
      </c>
      <c r="CG29" s="14">
        <f>IF(OR(BW29="N",REPLACE('Strategy Dashboard'!BE29,1,1,"")=""),0,INT(REPLACE('Strategy Dashboard'!BE29,1,1,"")))</f>
        <v>7</v>
      </c>
      <c r="CH29" s="14">
        <f>IF(OR(BX29="N",REPLACE('Strategy Dashboard'!BN29,1,1,"")=""),0,INT(REPLACE('Strategy Dashboard'!BN29,1,1,"")))</f>
        <v>2</v>
      </c>
      <c r="CI29" s="14">
        <f>IF(OR(BY29="N",REPLACE('Strategy Dashboard'!BW29,1,1,"")=""),0,INT(REPLACE('Strategy Dashboard'!BW29,1,1,"")))</f>
        <v>7</v>
      </c>
      <c r="CJ29" s="14">
        <f>IF(OR(BZ29="N",REPLACE('Strategy Dashboard'!CF29,1,1,"")=""),0,INT(REPLACE('Strategy Dashboard'!CF29,1,1,"")))</f>
        <v>7</v>
      </c>
      <c r="CK29" s="14">
        <f>IF(OR(CA29="N",REPLACE('Strategy Dashboard'!CO29,1,1,"")=""),0,INT(REPLACE('Strategy Dashboard'!CO29,1,1,"")))</f>
        <v>2</v>
      </c>
      <c r="CL29" s="14">
        <f>IF(C29="",0,IFERROR(VLOOKUP(C24&amp;C25&amp;C26&amp;C27&amp;C28&amp;C29,General!I:J,2,FALSE),0))+D28</f>
        <v>12</v>
      </c>
      <c r="CM29" s="14">
        <f>IF(I29="",0,IFERROR(VLOOKUP(I24&amp;I25&amp;I26&amp;I27&amp;I28&amp;I29,General!I:J,2,FALSE),0))+J28</f>
        <v>16</v>
      </c>
      <c r="CN29" s="14">
        <f>IF(O29="",0,IFERROR(VLOOKUP(O24&amp;O25&amp;O26&amp;O27&amp;O28&amp;O29,General!I:J,2,FALSE),0))+P28</f>
        <v>12</v>
      </c>
      <c r="CO29" s="14">
        <f>IF(U29="",0,IFERROR(VLOOKUP(U24&amp;U25&amp;U26&amp;U27&amp;U28&amp;U29,General!I:J,2,FALSE),0))+V28</f>
        <v>12</v>
      </c>
      <c r="CP29" s="14">
        <f>IF(AA29="",0,IFERROR(VLOOKUP(AA24&amp;AA25&amp;AA26&amp;AA27&amp;AA28&amp;AA29,General!I:J,2,FALSE),0))+AB28</f>
        <v>11</v>
      </c>
      <c r="CQ29" s="14">
        <f>IF(AP29="",0,IFERROR(VLOOKUP(AP24&amp;AP25&amp;AP26&amp;AP27&amp;AP28&amp;AP29,General!I:J,2,FALSE),0))+AQ28</f>
        <v>16</v>
      </c>
      <c r="CR29" s="14">
        <f>IF(AV29="",0,IFERROR(VLOOKUP(AV24&amp;AV25&amp;AV26&amp;AV27&amp;AV28&amp;AV29,General!I:J,2,FALSE),0))+AW28</f>
        <v>12</v>
      </c>
      <c r="CS29" s="14">
        <f>IF(BB29="",0,IFERROR(VLOOKUP(BB24&amp;BB25&amp;BB26&amp;BB27&amp;BB28&amp;BB29,General!I:J,2,FALSE),0))+BC28</f>
        <v>11</v>
      </c>
      <c r="CT29" s="14">
        <f>IF(BH29="",0,IFERROR(VLOOKUP(BH24&amp;BH25&amp;BH26&amp;BH27&amp;BH28&amp;BH29,General!I:J,2,FALSE),0))+BI28</f>
        <v>12</v>
      </c>
      <c r="CU29" s="14">
        <f>IF(BN29="",0,IFERROR(VLOOKUP(BN24&amp;BN25&amp;BN26&amp;BN27&amp;BN28&amp;BN29,General!I:J,2,FALSE),0))+BO28</f>
        <v>13</v>
      </c>
      <c r="CV29" s="14" t="e">
        <f ca="1">IF(AJ29="",0,IFERROR(VLOOKUP(AJ24&amp;AJ25&amp;AJ26&amp;AJ27&amp;AJ28&amp;AJ29,General!I:J,2,FALSE),0))+AK28</f>
        <v>#NUM!</v>
      </c>
      <c r="CW29" s="14">
        <f>E29</f>
        <v>18</v>
      </c>
      <c r="CX29" s="14">
        <f>K29</f>
        <v>54</v>
      </c>
      <c r="CY29" s="14">
        <f>Q29</f>
        <v>25</v>
      </c>
      <c r="CZ29" s="14">
        <f>W29</f>
        <v>36</v>
      </c>
      <c r="DA29" s="14">
        <f>AC29</f>
        <v>49</v>
      </c>
      <c r="DB29" s="14">
        <f>AR29</f>
        <v>54</v>
      </c>
      <c r="DC29" s="14">
        <f>AX29</f>
        <v>36</v>
      </c>
      <c r="DD29" s="14">
        <f>BD29</f>
        <v>49</v>
      </c>
      <c r="DE29" s="14">
        <f>BJ29</f>
        <v>27</v>
      </c>
      <c r="DF29" s="14">
        <f>BP29</f>
        <v>51</v>
      </c>
      <c r="DG29" s="14" t="str">
        <f>IF(AF29="","",INDEX($CW$4:$DF$4,MATCH(MAX(CW29:DF29),CW29:DF29,0)))</f>
        <v>H</v>
      </c>
      <c r="DH29" s="14">
        <v>29</v>
      </c>
      <c r="DI29" s="14" t="str">
        <f t="shared" si="53"/>
        <v>H</v>
      </c>
      <c r="DJ29" s="14" t="str" cm="1">
        <f t="array" ref="DJ29">IFERROR(INDEX($CW$4:$DF$4,_xlfn.AGGREGATE(15,6,COLUMN($CW$4:$DF$4)-COLUMN($CV$1)/(CW29:DF29=MAX(CW29:DF29)),COLUMNS($CW$4:CW19))),"")</f>
        <v>H</v>
      </c>
      <c r="DK29" s="14" t="str" cm="1">
        <f t="array" ref="DK29">IFERROR(INDEX($CW$4:$DF$4,_xlfn.AGGREGATE(15,6,COLUMN($CW$4:$DF$4)-COLUMN($CV$1)/(CX29:DG29=MAX(CX29:DG29)),COLUMNS($CW$4:CX19))),"")</f>
        <v>Z</v>
      </c>
      <c r="DL29" s="14" t="str" cm="1">
        <f t="array" ref="DL29">IFERROR(INDEX($CW$4:$DF$4,_xlfn.AGGREGATE(15,6,COLUMN($CW$4:$DF$4)-COLUMN($CV$1)/(CY29:DH29=MAX(CY29:DH29)),COLUMNS($CW$4:CY19))),"")</f>
        <v/>
      </c>
      <c r="DM29" s="14" t="str" cm="1">
        <f t="array" ref="DM29">IFERROR(INDEX($CW$4:$DF$4,_xlfn.AGGREGATE(15,6,COLUMN($CW$4:$DF$4)-COLUMN($CV$1)/(CZ29:DI29=MAX(CZ29:DI29)),COLUMNS($CW$4:CZ19))),"")</f>
        <v/>
      </c>
      <c r="DN29" s="175" t="e">
        <f ca="1">IF(DO28="",DN28,DN25)</f>
        <v>#NUM!</v>
      </c>
      <c r="DR29" s="14" t="str">
        <f ca="1">IF(DN26&gt;1,"R","N")</f>
        <v>N</v>
      </c>
      <c r="DS29" s="14" t="e">
        <f ca="1">DN29</f>
        <v>#NUM!</v>
      </c>
    </row>
    <row r="30" spans="1:123" ht="26.25" customHeight="1" thickBot="1">
      <c r="A30" s="14">
        <v>21</v>
      </c>
      <c r="B30" s="108" t="str">
        <f t="shared" si="52"/>
        <v>NB</v>
      </c>
      <c r="C30" s="109" t="str">
        <f t="shared" si="20"/>
        <v/>
      </c>
      <c r="D30" s="109" t="str">
        <f t="shared" si="21"/>
        <v/>
      </c>
      <c r="E30" s="110" t="str">
        <f t="shared" si="22"/>
        <v/>
      </c>
      <c r="F30" s="144"/>
      <c r="G30" s="144"/>
      <c r="H30" s="108" t="str">
        <f t="shared" si="1"/>
        <v>NB</v>
      </c>
      <c r="I30" s="109" t="str">
        <f t="shared" si="23"/>
        <v/>
      </c>
      <c r="J30" s="109" t="str">
        <f t="shared" si="24"/>
        <v/>
      </c>
      <c r="K30" s="110" t="str">
        <f t="shared" si="25"/>
        <v/>
      </c>
      <c r="L30" s="144"/>
      <c r="M30" s="144"/>
      <c r="N30" s="108" t="str">
        <f t="shared" si="2"/>
        <v>NB</v>
      </c>
      <c r="O30" s="109" t="str">
        <f t="shared" si="26"/>
        <v/>
      </c>
      <c r="P30" s="109" t="str">
        <f t="shared" si="27"/>
        <v/>
      </c>
      <c r="Q30" s="110" t="str">
        <f t="shared" si="28"/>
        <v/>
      </c>
      <c r="R30" s="144"/>
      <c r="S30" s="144"/>
      <c r="T30" s="108" t="str">
        <f t="shared" si="3"/>
        <v>NB</v>
      </c>
      <c r="U30" s="109" t="str">
        <f t="shared" si="29"/>
        <v/>
      </c>
      <c r="V30" s="109" t="str">
        <f t="shared" si="30"/>
        <v/>
      </c>
      <c r="W30" s="110" t="str">
        <f t="shared" si="31"/>
        <v/>
      </c>
      <c r="X30" s="144"/>
      <c r="Y30" s="144"/>
      <c r="Z30" s="108" t="str">
        <f t="shared" si="4"/>
        <v>NB</v>
      </c>
      <c r="AA30" s="109" t="str">
        <f t="shared" si="32"/>
        <v/>
      </c>
      <c r="AB30" s="109" t="str">
        <f t="shared" si="33"/>
        <v/>
      </c>
      <c r="AC30" s="110" t="str">
        <f t="shared" si="34"/>
        <v/>
      </c>
      <c r="AD30" s="144"/>
      <c r="AE30" s="144"/>
      <c r="AF30" s="176"/>
      <c r="AG30" s="188" t="e">
        <f t="shared" ca="1" si="43"/>
        <v>#NUM!</v>
      </c>
      <c r="AH30" s="189" t="e">
        <f ca="1">IF(DS30="","",VLOOKUP(DS30,General!O:P,2,FALSE))</f>
        <v>#NUM!</v>
      </c>
      <c r="AI30" s="190" t="e" cm="1">
        <f t="array" aca="1" ref="AI30" ca="1">IF(AF29="","",INDIRECT(DS29&amp;DH30))</f>
        <v>#NUM!</v>
      </c>
      <c r="AJ30" s="109" t="str">
        <f t="shared" si="44"/>
        <v/>
      </c>
      <c r="AK30" s="109" t="str">
        <f t="shared" si="45"/>
        <v/>
      </c>
      <c r="AL30" s="110" t="str">
        <f t="shared" si="46"/>
        <v/>
      </c>
      <c r="AM30" s="173"/>
      <c r="AN30" s="144"/>
      <c r="AO30" s="108" t="str">
        <f t="shared" si="5"/>
        <v>NB</v>
      </c>
      <c r="AP30" s="109" t="str">
        <f t="shared" si="6"/>
        <v/>
      </c>
      <c r="AQ30" s="109" t="str">
        <f t="shared" si="35"/>
        <v/>
      </c>
      <c r="AR30" s="110" t="str">
        <f t="shared" si="7"/>
        <v/>
      </c>
      <c r="AS30" s="144"/>
      <c r="AT30" s="144"/>
      <c r="AU30" s="108" t="str">
        <f t="shared" si="8"/>
        <v>NB</v>
      </c>
      <c r="AV30" s="109" t="str">
        <f t="shared" si="9"/>
        <v/>
      </c>
      <c r="AW30" s="109" t="str">
        <f t="shared" si="36"/>
        <v/>
      </c>
      <c r="AX30" s="110" t="str">
        <f t="shared" si="10"/>
        <v/>
      </c>
      <c r="AY30" s="144"/>
      <c r="AZ30" s="144"/>
      <c r="BA30" s="108" t="str">
        <f t="shared" si="11"/>
        <v>NB</v>
      </c>
      <c r="BB30" s="109" t="str">
        <f t="shared" si="12"/>
        <v/>
      </c>
      <c r="BC30" s="109" t="str">
        <f t="shared" si="37"/>
        <v/>
      </c>
      <c r="BD30" s="110" t="str">
        <f t="shared" si="13"/>
        <v/>
      </c>
      <c r="BE30" s="144"/>
      <c r="BF30" s="144"/>
      <c r="BG30" s="108" t="str">
        <f t="shared" si="14"/>
        <v>NB</v>
      </c>
      <c r="BH30" s="109" t="str">
        <f t="shared" si="15"/>
        <v/>
      </c>
      <c r="BI30" s="109" t="str">
        <f t="shared" si="38"/>
        <v/>
      </c>
      <c r="BJ30" s="110" t="str">
        <f t="shared" si="16"/>
        <v/>
      </c>
      <c r="BK30" s="144"/>
      <c r="BL30" s="144"/>
      <c r="BM30" s="108" t="str">
        <f t="shared" si="17"/>
        <v>NB</v>
      </c>
      <c r="BN30" s="109" t="str">
        <f t="shared" si="18"/>
        <v/>
      </c>
      <c r="BO30" s="109" t="str">
        <f t="shared" si="39"/>
        <v/>
      </c>
      <c r="BP30" s="110" t="str">
        <f t="shared" si="19"/>
        <v/>
      </c>
      <c r="BR30" s="14" t="str">
        <f>LEFT('Strategy Dashboard'!B30)</f>
        <v/>
      </c>
      <c r="BS30" s="14" t="str">
        <f>LEFT('Strategy Dashboard'!K30)</f>
        <v/>
      </c>
      <c r="BT30" s="14" t="str">
        <f>LEFT('Strategy Dashboard'!T30)</f>
        <v/>
      </c>
      <c r="BU30" s="14" t="str">
        <f>LEFT('Strategy Dashboard'!AC30)</f>
        <v/>
      </c>
      <c r="BV30" s="14" t="str">
        <f>LEFT('Strategy Dashboard'!AL30)</f>
        <v/>
      </c>
      <c r="BW30" s="14" t="str">
        <f>LEFT('Strategy Dashboard'!BE30)</f>
        <v/>
      </c>
      <c r="BX30" s="14" t="str">
        <f>LEFT('Strategy Dashboard'!BN30)</f>
        <v/>
      </c>
      <c r="BY30" s="14" t="str">
        <f>LEFT('Strategy Dashboard'!BW30)</f>
        <v/>
      </c>
      <c r="BZ30" s="14" t="str">
        <f>LEFT('Strategy Dashboard'!CF30)</f>
        <v/>
      </c>
      <c r="CA30" s="14" t="str">
        <f>LEFT('Strategy Dashboard'!CO30)</f>
        <v/>
      </c>
      <c r="CB30" s="14">
        <f>IF(OR(BR30="N",REPLACE('Strategy Dashboard'!B30,1,1,"")=""),0,INT(REPLACE('Strategy Dashboard'!B30,1,1,"")))</f>
        <v>0</v>
      </c>
      <c r="CC30" s="14">
        <f>IF(OR(BS30="N",REPLACE('Strategy Dashboard'!K30,1,1,"")=""),0,INT(REPLACE('Strategy Dashboard'!K30,1,1,"")))</f>
        <v>0</v>
      </c>
      <c r="CD30" s="14">
        <f>IF(OR(BT30="N",REPLACE('Strategy Dashboard'!T30,1,1,"")=""),0,INT(REPLACE('Strategy Dashboard'!T30,1,1,"")))</f>
        <v>0</v>
      </c>
      <c r="CE30" s="14">
        <f>IF(OR(BU30="N",REPLACE('Strategy Dashboard'!AC30,1,1,"")=""),0,INT(REPLACE('Strategy Dashboard'!AC30,1,1,"")))</f>
        <v>0</v>
      </c>
      <c r="CF30" s="14">
        <f>IF(OR(BV30="N",REPLACE('Strategy Dashboard'!AL30,1,1,"")=""),0,INT(REPLACE('Strategy Dashboard'!AL30,1,1,"")))</f>
        <v>0</v>
      </c>
      <c r="CG30" s="14">
        <f>IF(OR(BW30="N",REPLACE('Strategy Dashboard'!BE30,1,1,"")=""),0,INT(REPLACE('Strategy Dashboard'!BE30,1,1,"")))</f>
        <v>0</v>
      </c>
      <c r="CH30" s="14">
        <f>IF(OR(BX30="N",REPLACE('Strategy Dashboard'!BN30,1,1,"")=""),0,INT(REPLACE('Strategy Dashboard'!BN30,1,1,"")))</f>
        <v>0</v>
      </c>
      <c r="CI30" s="14">
        <f>IF(OR(BY30="N",REPLACE('Strategy Dashboard'!BW30,1,1,"")=""),0,INT(REPLACE('Strategy Dashboard'!BW30,1,1,"")))</f>
        <v>0</v>
      </c>
      <c r="CJ30" s="14">
        <f>IF(OR(BZ30="N",REPLACE('Strategy Dashboard'!CF30,1,1,"")=""),0,INT(REPLACE('Strategy Dashboard'!CF30,1,1,"")))</f>
        <v>0</v>
      </c>
      <c r="CK30" s="14">
        <f>IF(OR(CA30="N",REPLACE('Strategy Dashboard'!CO30,1,1,"")=""),0,INT(REPLACE('Strategy Dashboard'!CO30,1,1,"")))</f>
        <v>0</v>
      </c>
      <c r="CL30" s="14">
        <f>IF(C30="",0,IFERROR(VLOOKUP(C25&amp;C26&amp;C27&amp;C28&amp;C29&amp;C30,General!I:J,2,FALSE),0))+D29</f>
        <v>10</v>
      </c>
      <c r="CM30" s="14">
        <f>IF(I30="",0,IFERROR(VLOOKUP(I25&amp;I26&amp;I27&amp;I28&amp;I29&amp;I30,General!I:J,2,FALSE),0))+J29</f>
        <v>10</v>
      </c>
      <c r="CN30" s="14">
        <f>IF(O30="",0,IFERROR(VLOOKUP(O25&amp;O26&amp;O27&amp;O28&amp;O29&amp;O30,General!I:J,2,FALSE),0))+P29</f>
        <v>10</v>
      </c>
      <c r="CO30" s="14">
        <f>IF(U30="",0,IFERROR(VLOOKUP(U25&amp;U26&amp;U27&amp;U28&amp;U29&amp;U30,General!I:J,2,FALSE),0))+V29</f>
        <v>10</v>
      </c>
      <c r="CP30" s="14">
        <f>IF(AA30="",0,IFERROR(VLOOKUP(AA25&amp;AA26&amp;AA27&amp;AA28&amp;AA29&amp;AA30,General!I:J,2,FALSE),0))+AB29</f>
        <v>10</v>
      </c>
      <c r="CQ30" s="14">
        <f>IF(AP30="",0,IFERROR(VLOOKUP(AP25&amp;AP26&amp;AP27&amp;AP28&amp;AP29&amp;AP30,General!I:J,2,FALSE),0))+AQ29</f>
        <v>10</v>
      </c>
      <c r="CR30" s="14">
        <f>IF(AV30="",0,IFERROR(VLOOKUP(AV25&amp;AV26&amp;AV27&amp;AV28&amp;AV29&amp;AV30,General!I:J,2,FALSE),0))+AW29</f>
        <v>10</v>
      </c>
      <c r="CS30" s="14">
        <f>IF(BB30="",0,IFERROR(VLOOKUP(BB25&amp;BB26&amp;BB27&amp;BB28&amp;BB29&amp;BB30,General!I:J,2,FALSE),0))+BC29</f>
        <v>10</v>
      </c>
      <c r="CT30" s="14">
        <f>IF(BH30="",0,IFERROR(VLOOKUP(BH25&amp;BH26&amp;BH27&amp;BH28&amp;BH29&amp;BH30,General!I:J,2,FALSE),0))+BI29</f>
        <v>10</v>
      </c>
      <c r="CU30" s="14">
        <f>IF(BN30="",0,IFERROR(VLOOKUP(BN25&amp;BN26&amp;BN27&amp;BN28&amp;BN29&amp;BN30,General!I:J,2,FALSE),0))+BO29</f>
        <v>10</v>
      </c>
      <c r="CV30" s="14" t="e">
        <f ca="1">IF(AJ30="",0,IFERROR(VLOOKUP(AJ25&amp;AJ26&amp;AJ27&amp;AJ28&amp;AJ29&amp;AJ30,General!I:J,2,FALSE),0))+AK29</f>
        <v>#NUM!</v>
      </c>
      <c r="DG30" s="14" t="str">
        <f>DG34</f>
        <v/>
      </c>
      <c r="DH30" s="14">
        <v>30</v>
      </c>
      <c r="DI30" s="14" t="str">
        <f>$DG$34</f>
        <v/>
      </c>
      <c r="DN30" s="14">
        <f ca="1">IF(DN31=1,DN33,IF(DN31=2,DO33,IF(DN31=3,DP33,DQ33)))</f>
        <v>0</v>
      </c>
      <c r="DS30" s="14" t="e">
        <f ca="1">$DN$29</f>
        <v>#NUM!</v>
      </c>
    </row>
    <row r="31" spans="1:123" ht="26.25" customHeight="1" thickBot="1">
      <c r="A31" s="14">
        <v>22</v>
      </c>
      <c r="B31" s="111" t="str">
        <f t="shared" si="52"/>
        <v/>
      </c>
      <c r="C31" s="95" t="str">
        <f t="shared" si="20"/>
        <v/>
      </c>
      <c r="D31" s="95" t="str">
        <f t="shared" si="21"/>
        <v/>
      </c>
      <c r="E31" s="112" t="str">
        <f t="shared" si="22"/>
        <v/>
      </c>
      <c r="F31" s="144"/>
      <c r="G31" s="144"/>
      <c r="H31" s="111" t="str">
        <f t="shared" si="1"/>
        <v/>
      </c>
      <c r="I31" s="95" t="str">
        <f t="shared" si="23"/>
        <v/>
      </c>
      <c r="J31" s="95" t="str">
        <f t="shared" si="24"/>
        <v/>
      </c>
      <c r="K31" s="110" t="str">
        <f t="shared" si="25"/>
        <v/>
      </c>
      <c r="L31" s="144"/>
      <c r="M31" s="144"/>
      <c r="N31" s="111" t="str">
        <f t="shared" si="2"/>
        <v/>
      </c>
      <c r="O31" s="95" t="str">
        <f t="shared" si="26"/>
        <v/>
      </c>
      <c r="P31" s="95" t="str">
        <f t="shared" si="27"/>
        <v/>
      </c>
      <c r="Q31" s="112" t="str">
        <f t="shared" si="28"/>
        <v/>
      </c>
      <c r="R31" s="144"/>
      <c r="S31" s="144"/>
      <c r="T31" s="111" t="str">
        <f t="shared" si="3"/>
        <v/>
      </c>
      <c r="U31" s="95" t="str">
        <f t="shared" si="29"/>
        <v/>
      </c>
      <c r="V31" s="95" t="str">
        <f t="shared" si="30"/>
        <v/>
      </c>
      <c r="W31" s="112" t="str">
        <f t="shared" si="31"/>
        <v/>
      </c>
      <c r="X31" s="144"/>
      <c r="Y31" s="144"/>
      <c r="Z31" s="111" t="str">
        <f t="shared" si="4"/>
        <v/>
      </c>
      <c r="AA31" s="95" t="str">
        <f t="shared" si="32"/>
        <v/>
      </c>
      <c r="AB31" s="95" t="str">
        <f t="shared" si="33"/>
        <v/>
      </c>
      <c r="AC31" s="112" t="str">
        <f t="shared" si="34"/>
        <v/>
      </c>
      <c r="AD31" s="144"/>
      <c r="AE31" s="144"/>
      <c r="AF31" s="177"/>
      <c r="AG31" s="180" t="e">
        <f t="shared" ca="1" si="43"/>
        <v>#NUM!</v>
      </c>
      <c r="AH31" s="189"/>
      <c r="AI31" s="190" t="str" cm="1">
        <f t="array" aca="1" ref="AI31" ca="1">IF(AF30="","",INDIRECT(DS30&amp;DH31))</f>
        <v/>
      </c>
      <c r="AJ31" s="109" t="str">
        <f t="shared" si="44"/>
        <v/>
      </c>
      <c r="AK31" s="109" t="str">
        <f t="shared" si="45"/>
        <v/>
      </c>
      <c r="AL31" s="110" t="str">
        <f t="shared" si="46"/>
        <v/>
      </c>
      <c r="AM31" s="173"/>
      <c r="AN31" s="144"/>
      <c r="AO31" s="111" t="str">
        <f t="shared" si="5"/>
        <v/>
      </c>
      <c r="AP31" s="95" t="str">
        <f t="shared" si="6"/>
        <v/>
      </c>
      <c r="AQ31" s="95" t="str">
        <f t="shared" si="35"/>
        <v/>
      </c>
      <c r="AR31" s="112" t="str">
        <f t="shared" si="7"/>
        <v/>
      </c>
      <c r="AS31" s="144"/>
      <c r="AT31" s="144"/>
      <c r="AU31" s="111" t="str">
        <f t="shared" si="8"/>
        <v/>
      </c>
      <c r="AV31" s="95" t="str">
        <f t="shared" si="9"/>
        <v/>
      </c>
      <c r="AW31" s="95" t="str">
        <f t="shared" si="36"/>
        <v/>
      </c>
      <c r="AX31" s="112" t="str">
        <f t="shared" si="10"/>
        <v/>
      </c>
      <c r="AY31" s="144"/>
      <c r="AZ31" s="144"/>
      <c r="BA31" s="111" t="str">
        <f t="shared" si="11"/>
        <v/>
      </c>
      <c r="BB31" s="95" t="str">
        <f t="shared" si="12"/>
        <v/>
      </c>
      <c r="BC31" s="95" t="str">
        <f t="shared" si="37"/>
        <v/>
      </c>
      <c r="BD31" s="112" t="str">
        <f t="shared" si="13"/>
        <v/>
      </c>
      <c r="BE31" s="144"/>
      <c r="BF31" s="144"/>
      <c r="BG31" s="111" t="str">
        <f t="shared" si="14"/>
        <v/>
      </c>
      <c r="BH31" s="95" t="str">
        <f t="shared" si="15"/>
        <v/>
      </c>
      <c r="BI31" s="95" t="str">
        <f t="shared" si="38"/>
        <v/>
      </c>
      <c r="BJ31" s="112" t="str">
        <f t="shared" si="16"/>
        <v/>
      </c>
      <c r="BK31" s="144"/>
      <c r="BL31" s="144"/>
      <c r="BM31" s="111" t="str">
        <f t="shared" si="17"/>
        <v/>
      </c>
      <c r="BN31" s="95" t="str">
        <f t="shared" si="18"/>
        <v/>
      </c>
      <c r="BO31" s="95" t="str">
        <f t="shared" si="39"/>
        <v/>
      </c>
      <c r="BP31" s="112" t="str">
        <f t="shared" si="19"/>
        <v/>
      </c>
      <c r="BR31" s="14" t="str">
        <f>LEFT('Strategy Dashboard'!B31)</f>
        <v/>
      </c>
      <c r="BS31" s="14" t="str">
        <f>LEFT('Strategy Dashboard'!K31)</f>
        <v/>
      </c>
      <c r="BT31" s="14" t="str">
        <f>LEFT('Strategy Dashboard'!T31)</f>
        <v/>
      </c>
      <c r="BU31" s="14" t="str">
        <f>LEFT('Strategy Dashboard'!AC31)</f>
        <v/>
      </c>
      <c r="BV31" s="14" t="str">
        <f>LEFT('Strategy Dashboard'!AL31)</f>
        <v/>
      </c>
      <c r="BW31" s="14" t="str">
        <f>LEFT('Strategy Dashboard'!BE31)</f>
        <v/>
      </c>
      <c r="BX31" s="14" t="str">
        <f>LEFT('Strategy Dashboard'!BN31)</f>
        <v/>
      </c>
      <c r="BY31" s="14" t="str">
        <f>LEFT('Strategy Dashboard'!BW31)</f>
        <v/>
      </c>
      <c r="BZ31" s="14" t="str">
        <f>LEFT('Strategy Dashboard'!CF31)</f>
        <v/>
      </c>
      <c r="CA31" s="14" t="str">
        <f>LEFT('Strategy Dashboard'!CO31)</f>
        <v/>
      </c>
      <c r="CB31" s="14">
        <f>IF(OR(BR31="N",REPLACE('Strategy Dashboard'!B31,1,1,"")=""),0,INT(REPLACE('Strategy Dashboard'!B31,1,1,"")))</f>
        <v>0</v>
      </c>
      <c r="CC31" s="14">
        <f>IF(OR(BS31="N",REPLACE('Strategy Dashboard'!K31,1,1,"")=""),0,INT(REPLACE('Strategy Dashboard'!K31,1,1,"")))</f>
        <v>0</v>
      </c>
      <c r="CD31" s="14">
        <f>IF(OR(BT31="N",REPLACE('Strategy Dashboard'!T31,1,1,"")=""),0,INT(REPLACE('Strategy Dashboard'!T31,1,1,"")))</f>
        <v>0</v>
      </c>
      <c r="CE31" s="14">
        <f>IF(OR(BU31="N",REPLACE('Strategy Dashboard'!AC31,1,1,"")=""),0,INT(REPLACE('Strategy Dashboard'!AC31,1,1,"")))</f>
        <v>0</v>
      </c>
      <c r="CF31" s="14">
        <f>IF(OR(BV31="N",REPLACE('Strategy Dashboard'!AL31,1,1,"")=""),0,INT(REPLACE('Strategy Dashboard'!AL31,1,1,"")))</f>
        <v>0</v>
      </c>
      <c r="CG31" s="14">
        <f>IF(OR(BW31="N",REPLACE('Strategy Dashboard'!BE31,1,1,"")=""),0,INT(REPLACE('Strategy Dashboard'!BE31,1,1,"")))</f>
        <v>0</v>
      </c>
      <c r="CH31" s="14">
        <f>IF(OR(BX31="N",REPLACE('Strategy Dashboard'!BN31,1,1,"")=""),0,INT(REPLACE('Strategy Dashboard'!BN31,1,1,"")))</f>
        <v>0</v>
      </c>
      <c r="CI31" s="14">
        <f>IF(OR(BY31="N",REPLACE('Strategy Dashboard'!BW31,1,1,"")=""),0,INT(REPLACE('Strategy Dashboard'!BW31,1,1,"")))</f>
        <v>0</v>
      </c>
      <c r="CJ31" s="14">
        <f>IF(OR(BZ31="N",REPLACE('Strategy Dashboard'!CF31,1,1,"")=""),0,INT(REPLACE('Strategy Dashboard'!CF31,1,1,"")))</f>
        <v>0</v>
      </c>
      <c r="CK31" s="14">
        <f>IF(OR(CA31="N",REPLACE('Strategy Dashboard'!CO31,1,1,"")=""),0,INT(REPLACE('Strategy Dashboard'!CO31,1,1,"")))</f>
        <v>0</v>
      </c>
      <c r="CL31" s="14" t="e">
        <f>IF(C31="",0,IFERROR(VLOOKUP(C26&amp;C27&amp;C28&amp;C29&amp;C30&amp;C31,General!I:J,2,FALSE),0))+D30</f>
        <v>#VALUE!</v>
      </c>
      <c r="CM31" s="14" t="e">
        <f>IF(I31="",0,IFERROR(VLOOKUP(I26&amp;I27&amp;I28&amp;I29&amp;I30&amp;I31,General!I:J,2,FALSE),0))+J30</f>
        <v>#VALUE!</v>
      </c>
      <c r="CN31" s="14" t="e">
        <f>IF(O31="",0,IFERROR(VLOOKUP(O26&amp;O27&amp;O28&amp;O29&amp;O30&amp;O31,General!I:J,2,FALSE),0))+P30</f>
        <v>#VALUE!</v>
      </c>
      <c r="CO31" s="14" t="e">
        <f>IF(U31="",0,IFERROR(VLOOKUP(U26&amp;U27&amp;U28&amp;U29&amp;U30&amp;U31,General!I:J,2,FALSE),0))+V30</f>
        <v>#VALUE!</v>
      </c>
      <c r="CP31" s="14" t="e">
        <f>IF(AA31="",0,IFERROR(VLOOKUP(AA26&amp;AA27&amp;AA28&amp;AA29&amp;AA30&amp;AA31,General!I:J,2,FALSE),0))+AB30</f>
        <v>#VALUE!</v>
      </c>
      <c r="CQ31" s="14" t="e">
        <f>IF(AP31="",0,IFERROR(VLOOKUP(AP26&amp;AP27&amp;AP28&amp;AP29&amp;AP30&amp;AP31,General!I:J,2,FALSE),0))+AQ30</f>
        <v>#VALUE!</v>
      </c>
      <c r="CR31" s="14" t="e">
        <f>IF(AV31="",0,IFERROR(VLOOKUP(AV26&amp;AV27&amp;AV28&amp;AV29&amp;AV30&amp;AV31,General!I:J,2,FALSE),0))+AW30</f>
        <v>#VALUE!</v>
      </c>
      <c r="CS31" s="14" t="e">
        <f>IF(BB31="",0,IFERROR(VLOOKUP(BB26&amp;BB27&amp;BB28&amp;BB29&amp;BB30&amp;BB31,General!I:J,2,FALSE),0))+BC30</f>
        <v>#VALUE!</v>
      </c>
      <c r="CT31" s="14" t="e">
        <f>IF(BH31="",0,IFERROR(VLOOKUP(BH26&amp;BH27&amp;BH28&amp;BH29&amp;BH30&amp;BH31,General!I:J,2,FALSE),0))+BI30</f>
        <v>#VALUE!</v>
      </c>
      <c r="CU31" s="14" t="e">
        <f>IF(BN31="",0,IFERROR(VLOOKUP(BN26&amp;BN27&amp;BN28&amp;BN29&amp;BN30&amp;BN31,General!I:J,2,FALSE),0))+BO30</f>
        <v>#VALUE!</v>
      </c>
      <c r="CV31" s="14" t="e">
        <f>IF(AJ31="",0,IFERROR(VLOOKUP(AJ26&amp;AJ27&amp;AJ28&amp;AJ29&amp;AJ30&amp;AJ31,General!I:J,2,FALSE),0))+AK30</f>
        <v>#VALUE!</v>
      </c>
      <c r="DG31" s="14" t="str">
        <f>DG34</f>
        <v/>
      </c>
      <c r="DH31" s="14">
        <v>31</v>
      </c>
      <c r="DI31" s="14" t="str">
        <f t="shared" ref="DI31:DI34" si="55">$DG$34</f>
        <v/>
      </c>
      <c r="DN31" s="14">
        <f ca="1">RANDBETWEEN(1,DN32)</f>
        <v>4</v>
      </c>
      <c r="DS31" s="14" t="e">
        <f t="shared" ref="DS31:DS33" ca="1" si="56">$DN$29</f>
        <v>#NUM!</v>
      </c>
    </row>
    <row r="32" spans="1:123" ht="26.25" customHeight="1" thickBot="1">
      <c r="A32" s="14">
        <v>23</v>
      </c>
      <c r="B32" s="111" t="str">
        <f t="shared" si="52"/>
        <v/>
      </c>
      <c r="C32" s="95" t="str">
        <f t="shared" si="20"/>
        <v/>
      </c>
      <c r="D32" s="95" t="str">
        <f t="shared" si="21"/>
        <v/>
      </c>
      <c r="E32" s="112" t="str">
        <f t="shared" si="22"/>
        <v/>
      </c>
      <c r="F32" s="144"/>
      <c r="G32" s="144"/>
      <c r="H32" s="111" t="str">
        <f t="shared" si="1"/>
        <v/>
      </c>
      <c r="I32" s="95" t="str">
        <f t="shared" si="23"/>
        <v/>
      </c>
      <c r="J32" s="95" t="str">
        <f t="shared" si="24"/>
        <v/>
      </c>
      <c r="K32" s="110" t="str">
        <f t="shared" si="25"/>
        <v/>
      </c>
      <c r="L32" s="144"/>
      <c r="M32" s="144"/>
      <c r="N32" s="111" t="str">
        <f t="shared" si="2"/>
        <v/>
      </c>
      <c r="O32" s="95" t="str">
        <f t="shared" si="26"/>
        <v/>
      </c>
      <c r="P32" s="95" t="str">
        <f t="shared" si="27"/>
        <v/>
      </c>
      <c r="Q32" s="112" t="str">
        <f t="shared" si="28"/>
        <v/>
      </c>
      <c r="R32" s="144"/>
      <c r="S32" s="144"/>
      <c r="T32" s="111" t="str">
        <f t="shared" si="3"/>
        <v/>
      </c>
      <c r="U32" s="95" t="str">
        <f t="shared" si="29"/>
        <v/>
      </c>
      <c r="V32" s="95" t="str">
        <f t="shared" si="30"/>
        <v/>
      </c>
      <c r="W32" s="112" t="str">
        <f t="shared" si="31"/>
        <v/>
      </c>
      <c r="X32" s="144"/>
      <c r="Y32" s="144"/>
      <c r="Z32" s="111" t="str">
        <f t="shared" si="4"/>
        <v/>
      </c>
      <c r="AA32" s="95" t="str">
        <f t="shared" si="32"/>
        <v/>
      </c>
      <c r="AB32" s="95" t="str">
        <f t="shared" si="33"/>
        <v/>
      </c>
      <c r="AC32" s="112" t="str">
        <f t="shared" si="34"/>
        <v/>
      </c>
      <c r="AD32" s="144"/>
      <c r="AE32" s="144"/>
      <c r="AF32" s="177"/>
      <c r="AG32" s="180" t="e">
        <f t="shared" ca="1" si="43"/>
        <v>#NUM!</v>
      </c>
      <c r="AH32" s="189"/>
      <c r="AI32" s="190" t="str" cm="1">
        <f t="array" aca="1" ref="AI32" ca="1">IF(AF31="","",INDIRECT(DS31&amp;DH32))</f>
        <v/>
      </c>
      <c r="AJ32" s="109" t="str">
        <f t="shared" si="44"/>
        <v/>
      </c>
      <c r="AK32" s="109" t="str">
        <f t="shared" si="45"/>
        <v/>
      </c>
      <c r="AL32" s="110" t="str">
        <f t="shared" si="46"/>
        <v/>
      </c>
      <c r="AM32" s="173"/>
      <c r="AN32" s="144"/>
      <c r="AO32" s="111" t="str">
        <f t="shared" si="5"/>
        <v/>
      </c>
      <c r="AP32" s="95" t="str">
        <f t="shared" si="6"/>
        <v/>
      </c>
      <c r="AQ32" s="95" t="str">
        <f t="shared" si="35"/>
        <v/>
      </c>
      <c r="AR32" s="112" t="str">
        <f t="shared" si="7"/>
        <v/>
      </c>
      <c r="AS32" s="144"/>
      <c r="AT32" s="144"/>
      <c r="AU32" s="111" t="str">
        <f t="shared" si="8"/>
        <v/>
      </c>
      <c r="AV32" s="95" t="str">
        <f t="shared" si="9"/>
        <v/>
      </c>
      <c r="AW32" s="95" t="str">
        <f t="shared" si="36"/>
        <v/>
      </c>
      <c r="AX32" s="112" t="str">
        <f t="shared" si="10"/>
        <v/>
      </c>
      <c r="AY32" s="144"/>
      <c r="AZ32" s="144"/>
      <c r="BA32" s="111" t="str">
        <f t="shared" si="11"/>
        <v/>
      </c>
      <c r="BB32" s="95" t="str">
        <f t="shared" si="12"/>
        <v/>
      </c>
      <c r="BC32" s="95" t="str">
        <f t="shared" si="37"/>
        <v/>
      </c>
      <c r="BD32" s="112" t="str">
        <f t="shared" si="13"/>
        <v/>
      </c>
      <c r="BE32" s="144"/>
      <c r="BF32" s="144"/>
      <c r="BG32" s="111" t="str">
        <f t="shared" si="14"/>
        <v/>
      </c>
      <c r="BH32" s="95" t="str">
        <f t="shared" si="15"/>
        <v/>
      </c>
      <c r="BI32" s="95" t="str">
        <f t="shared" si="38"/>
        <v/>
      </c>
      <c r="BJ32" s="112" t="str">
        <f t="shared" si="16"/>
        <v/>
      </c>
      <c r="BK32" s="144"/>
      <c r="BL32" s="144"/>
      <c r="BM32" s="111" t="str">
        <f t="shared" si="17"/>
        <v/>
      </c>
      <c r="BN32" s="95" t="str">
        <f t="shared" si="18"/>
        <v/>
      </c>
      <c r="BO32" s="95" t="str">
        <f t="shared" si="39"/>
        <v/>
      </c>
      <c r="BP32" s="112" t="str">
        <f t="shared" si="19"/>
        <v/>
      </c>
      <c r="BR32" s="14" t="str">
        <f>LEFT('Strategy Dashboard'!B32)</f>
        <v/>
      </c>
      <c r="BS32" s="14" t="str">
        <f>LEFT('Strategy Dashboard'!K32)</f>
        <v/>
      </c>
      <c r="BT32" s="14" t="str">
        <f>LEFT('Strategy Dashboard'!T32)</f>
        <v/>
      </c>
      <c r="BU32" s="14" t="str">
        <f>LEFT('Strategy Dashboard'!AC32)</f>
        <v/>
      </c>
      <c r="BV32" s="14" t="str">
        <f>LEFT('Strategy Dashboard'!AL32)</f>
        <v/>
      </c>
      <c r="BW32" s="14" t="str">
        <f>LEFT('Strategy Dashboard'!BE32)</f>
        <v/>
      </c>
      <c r="BX32" s="14" t="str">
        <f>LEFT('Strategy Dashboard'!BN32)</f>
        <v/>
      </c>
      <c r="BY32" s="14" t="str">
        <f>LEFT('Strategy Dashboard'!BW32)</f>
        <v/>
      </c>
      <c r="BZ32" s="14" t="str">
        <f>LEFT('Strategy Dashboard'!CF32)</f>
        <v/>
      </c>
      <c r="CA32" s="14" t="str">
        <f>LEFT('Strategy Dashboard'!CO32)</f>
        <v/>
      </c>
      <c r="CB32" s="14">
        <f>IF(OR(BR32="N",REPLACE('Strategy Dashboard'!B32,1,1,"")=""),0,INT(REPLACE('Strategy Dashboard'!B32,1,1,"")))</f>
        <v>0</v>
      </c>
      <c r="CC32" s="14">
        <f>IF(OR(BS32="N",REPLACE('Strategy Dashboard'!K32,1,1,"")=""),0,INT(REPLACE('Strategy Dashboard'!K32,1,1,"")))</f>
        <v>0</v>
      </c>
      <c r="CD32" s="14">
        <f>IF(OR(BT32="N",REPLACE('Strategy Dashboard'!T32,1,1,"")=""),0,INT(REPLACE('Strategy Dashboard'!T32,1,1,"")))</f>
        <v>0</v>
      </c>
      <c r="CE32" s="14">
        <f>IF(OR(BU32="N",REPLACE('Strategy Dashboard'!AC32,1,1,"")=""),0,INT(REPLACE('Strategy Dashboard'!AC32,1,1,"")))</f>
        <v>0</v>
      </c>
      <c r="CF32" s="14">
        <f>IF(OR(BV32="N",REPLACE('Strategy Dashboard'!AL32,1,1,"")=""),0,INT(REPLACE('Strategy Dashboard'!AL32,1,1,"")))</f>
        <v>0</v>
      </c>
      <c r="CG32" s="14">
        <f>IF(OR(BW32="N",REPLACE('Strategy Dashboard'!BE32,1,1,"")=""),0,INT(REPLACE('Strategy Dashboard'!BE32,1,1,"")))</f>
        <v>0</v>
      </c>
      <c r="CH32" s="14">
        <f>IF(OR(BX32="N",REPLACE('Strategy Dashboard'!BN32,1,1,"")=""),0,INT(REPLACE('Strategy Dashboard'!BN32,1,1,"")))</f>
        <v>0</v>
      </c>
      <c r="CI32" s="14">
        <f>IF(OR(BY32="N",REPLACE('Strategy Dashboard'!BW32,1,1,"")=""),0,INT(REPLACE('Strategy Dashboard'!BW32,1,1,"")))</f>
        <v>0</v>
      </c>
      <c r="CJ32" s="14">
        <f>IF(OR(BZ32="N",REPLACE('Strategy Dashboard'!CF32,1,1,"")=""),0,INT(REPLACE('Strategy Dashboard'!CF32,1,1,"")))</f>
        <v>0</v>
      </c>
      <c r="CK32" s="14">
        <f>IF(OR(CA32="N",REPLACE('Strategy Dashboard'!CO32,1,1,"")=""),0,INT(REPLACE('Strategy Dashboard'!CO32,1,1,"")))</f>
        <v>0</v>
      </c>
      <c r="CL32" s="14" t="e">
        <f>IF(C32="",0,IFERROR(VLOOKUP(C27&amp;C28&amp;C29&amp;C30&amp;C31&amp;C32,General!I:J,2,FALSE),0))+D31</f>
        <v>#VALUE!</v>
      </c>
      <c r="CM32" s="14" t="e">
        <f>IF(I32="",0,IFERROR(VLOOKUP(I27&amp;I28&amp;I29&amp;I30&amp;I31&amp;I32,General!I:J,2,FALSE),0))+J31</f>
        <v>#VALUE!</v>
      </c>
      <c r="CN32" s="14" t="e">
        <f>IF(O32="",0,IFERROR(VLOOKUP(O27&amp;O28&amp;O29&amp;O30&amp;O31&amp;O32,General!I:J,2,FALSE),0))+P31</f>
        <v>#VALUE!</v>
      </c>
      <c r="CO32" s="14" t="e">
        <f>IF(U32="",0,IFERROR(VLOOKUP(U27&amp;U28&amp;U29&amp;U30&amp;U31&amp;U32,General!I:J,2,FALSE),0))+V31</f>
        <v>#VALUE!</v>
      </c>
      <c r="CP32" s="14" t="e">
        <f>IF(AA32="",0,IFERROR(VLOOKUP(AA27&amp;AA28&amp;AA29&amp;AA30&amp;AA31&amp;AA32,General!I:J,2,FALSE),0))+AB31</f>
        <v>#VALUE!</v>
      </c>
      <c r="CQ32" s="14" t="e">
        <f>IF(AP32="",0,IFERROR(VLOOKUP(AP27&amp;AP28&amp;AP29&amp;AP30&amp;AP31&amp;AP32,General!I:J,2,FALSE),0))+AQ31</f>
        <v>#VALUE!</v>
      </c>
      <c r="CR32" s="14" t="e">
        <f>IF(AV32="",0,IFERROR(VLOOKUP(AV27&amp;AV28&amp;AV29&amp;AV30&amp;AV31&amp;AV32,General!I:J,2,FALSE),0))+AW31</f>
        <v>#VALUE!</v>
      </c>
      <c r="CS32" s="14" t="e">
        <f>IF(BB32="",0,IFERROR(VLOOKUP(BB27&amp;BB28&amp;BB29&amp;BB30&amp;BB31&amp;BB32,General!I:J,2,FALSE),0))+BC31</f>
        <v>#VALUE!</v>
      </c>
      <c r="CT32" s="14" t="e">
        <f>IF(BH32="",0,IFERROR(VLOOKUP(BH27&amp;BH28&amp;BH29&amp;BH30&amp;BH31&amp;BH32,General!I:J,2,FALSE),0))+BI31</f>
        <v>#VALUE!</v>
      </c>
      <c r="CU32" s="14" t="e">
        <f>IF(BN32="",0,IFERROR(VLOOKUP(BN27&amp;BN28&amp;BN29&amp;BN30&amp;BN31&amp;BN32,General!I:J,2,FALSE),0))+BO31</f>
        <v>#VALUE!</v>
      </c>
      <c r="CV32" s="14" t="e">
        <f>IF(AJ32="",0,IFERROR(VLOOKUP(AJ27&amp;AJ28&amp;AJ29&amp;AJ30&amp;AJ31&amp;AJ32,General!I:J,2,FALSE),0))+AK31</f>
        <v>#VALUE!</v>
      </c>
      <c r="DG32" s="14" t="str">
        <f>DG34</f>
        <v/>
      </c>
      <c r="DH32" s="14">
        <v>32</v>
      </c>
      <c r="DI32" s="14" t="str">
        <f t="shared" si="55"/>
        <v/>
      </c>
      <c r="DJ32" s="14" t="str">
        <f>IFERROR(VLOOKUP(DJ34,General!L:M,2,FALSE),"")</f>
        <v/>
      </c>
      <c r="DK32" s="14" t="str">
        <f>IFERROR(VLOOKUP(DK34,General!M:N,2,FALSE),"")</f>
        <v/>
      </c>
      <c r="DL32" s="14" t="str">
        <f>IFERROR(VLOOKUP(DL34,General!N:O,2,FALSE),"")</f>
        <v/>
      </c>
      <c r="DM32" s="14" t="str">
        <f>IFERROR(VLOOKUP(DM34,General!O:P,2,FALSE),"")</f>
        <v/>
      </c>
      <c r="DN32" s="14">
        <f ca="1">COUNTIF(DJ33:DM33,MAX(DJ33:DM33))</f>
        <v>4</v>
      </c>
      <c r="DS32" s="14" t="e">
        <f t="shared" ca="1" si="56"/>
        <v>#NUM!</v>
      </c>
    </row>
    <row r="33" spans="1:123" ht="26.25" customHeight="1" thickBot="1">
      <c r="A33" s="14">
        <v>24</v>
      </c>
      <c r="B33" s="111" t="str">
        <f t="shared" si="52"/>
        <v/>
      </c>
      <c r="C33" s="95" t="str">
        <f t="shared" si="20"/>
        <v/>
      </c>
      <c r="D33" s="95" t="str">
        <f t="shared" si="21"/>
        <v/>
      </c>
      <c r="E33" s="112" t="str">
        <f t="shared" si="22"/>
        <v/>
      </c>
      <c r="F33" s="144"/>
      <c r="G33" s="144"/>
      <c r="H33" s="111" t="str">
        <f t="shared" si="1"/>
        <v/>
      </c>
      <c r="I33" s="95" t="str">
        <f t="shared" si="23"/>
        <v/>
      </c>
      <c r="J33" s="95" t="str">
        <f t="shared" si="24"/>
        <v/>
      </c>
      <c r="K33" s="110" t="str">
        <f t="shared" si="25"/>
        <v/>
      </c>
      <c r="L33" s="144"/>
      <c r="M33" s="144"/>
      <c r="N33" s="111" t="str">
        <f t="shared" si="2"/>
        <v/>
      </c>
      <c r="O33" s="95" t="str">
        <f t="shared" si="26"/>
        <v/>
      </c>
      <c r="P33" s="95" t="str">
        <f t="shared" si="27"/>
        <v/>
      </c>
      <c r="Q33" s="112" t="str">
        <f t="shared" si="28"/>
        <v/>
      </c>
      <c r="R33" s="144"/>
      <c r="S33" s="144"/>
      <c r="T33" s="111" t="str">
        <f t="shared" si="3"/>
        <v/>
      </c>
      <c r="U33" s="95" t="str">
        <f t="shared" si="29"/>
        <v/>
      </c>
      <c r="V33" s="95" t="str">
        <f t="shared" si="30"/>
        <v/>
      </c>
      <c r="W33" s="112" t="str">
        <f t="shared" si="31"/>
        <v/>
      </c>
      <c r="X33" s="144"/>
      <c r="Y33" s="144"/>
      <c r="Z33" s="111" t="str">
        <f t="shared" si="4"/>
        <v/>
      </c>
      <c r="AA33" s="95" t="str">
        <f t="shared" si="32"/>
        <v/>
      </c>
      <c r="AB33" s="95" t="str">
        <f t="shared" si="33"/>
        <v/>
      </c>
      <c r="AC33" s="112" t="str">
        <f t="shared" si="34"/>
        <v/>
      </c>
      <c r="AD33" s="144"/>
      <c r="AE33" s="144"/>
      <c r="AF33" s="177"/>
      <c r="AG33" s="180" t="e">
        <f t="shared" ca="1" si="43"/>
        <v>#NUM!</v>
      </c>
      <c r="AH33" s="189"/>
      <c r="AI33" s="190" t="str" cm="1">
        <f t="array" aca="1" ref="AI33" ca="1">IF(AF32="","",INDIRECT(DS32&amp;DH33))</f>
        <v/>
      </c>
      <c r="AJ33" s="109" t="str">
        <f t="shared" si="44"/>
        <v/>
      </c>
      <c r="AK33" s="109" t="str">
        <f t="shared" si="45"/>
        <v/>
      </c>
      <c r="AL33" s="110" t="str">
        <f t="shared" si="46"/>
        <v/>
      </c>
      <c r="AM33" s="173"/>
      <c r="AN33" s="144"/>
      <c r="AO33" s="111" t="str">
        <f t="shared" si="5"/>
        <v/>
      </c>
      <c r="AP33" s="95" t="str">
        <f t="shared" si="6"/>
        <v/>
      </c>
      <c r="AQ33" s="95" t="str">
        <f t="shared" si="35"/>
        <v/>
      </c>
      <c r="AR33" s="112" t="str">
        <f t="shared" si="7"/>
        <v/>
      </c>
      <c r="AS33" s="144"/>
      <c r="AT33" s="144"/>
      <c r="AU33" s="111" t="str">
        <f t="shared" si="8"/>
        <v/>
      </c>
      <c r="AV33" s="95" t="str">
        <f t="shared" si="9"/>
        <v/>
      </c>
      <c r="AW33" s="95" t="str">
        <f t="shared" si="36"/>
        <v/>
      </c>
      <c r="AX33" s="112" t="str">
        <f t="shared" si="10"/>
        <v/>
      </c>
      <c r="AY33" s="144"/>
      <c r="AZ33" s="144"/>
      <c r="BA33" s="111" t="str">
        <f t="shared" si="11"/>
        <v/>
      </c>
      <c r="BB33" s="95" t="str">
        <f t="shared" si="12"/>
        <v/>
      </c>
      <c r="BC33" s="95" t="str">
        <f t="shared" si="37"/>
        <v/>
      </c>
      <c r="BD33" s="112" t="str">
        <f t="shared" si="13"/>
        <v/>
      </c>
      <c r="BE33" s="144"/>
      <c r="BF33" s="144"/>
      <c r="BG33" s="111" t="str">
        <f t="shared" si="14"/>
        <v/>
      </c>
      <c r="BH33" s="95" t="str">
        <f t="shared" si="15"/>
        <v/>
      </c>
      <c r="BI33" s="95" t="str">
        <f t="shared" si="38"/>
        <v/>
      </c>
      <c r="BJ33" s="112" t="str">
        <f t="shared" si="16"/>
        <v/>
      </c>
      <c r="BK33" s="144"/>
      <c r="BL33" s="144"/>
      <c r="BM33" s="111" t="str">
        <f t="shared" si="17"/>
        <v/>
      </c>
      <c r="BN33" s="95" t="str">
        <f t="shared" si="18"/>
        <v/>
      </c>
      <c r="BO33" s="95" t="str">
        <f t="shared" si="39"/>
        <v/>
      </c>
      <c r="BP33" s="112" t="str">
        <f t="shared" si="19"/>
        <v/>
      </c>
      <c r="BR33" s="14" t="str">
        <f>LEFT('Strategy Dashboard'!B33)</f>
        <v/>
      </c>
      <c r="BS33" s="14" t="str">
        <f>LEFT('Strategy Dashboard'!K33)</f>
        <v/>
      </c>
      <c r="BT33" s="14" t="str">
        <f>LEFT('Strategy Dashboard'!T33)</f>
        <v/>
      </c>
      <c r="BU33" s="14" t="str">
        <f>LEFT('Strategy Dashboard'!AC33)</f>
        <v/>
      </c>
      <c r="BV33" s="14" t="str">
        <f>LEFT('Strategy Dashboard'!AL33)</f>
        <v/>
      </c>
      <c r="BW33" s="14" t="str">
        <f>LEFT('Strategy Dashboard'!BE33)</f>
        <v/>
      </c>
      <c r="BX33" s="14" t="str">
        <f>LEFT('Strategy Dashboard'!BN33)</f>
        <v/>
      </c>
      <c r="BY33" s="14" t="str">
        <f>LEFT('Strategy Dashboard'!BW33)</f>
        <v/>
      </c>
      <c r="BZ33" s="14" t="str">
        <f>LEFT('Strategy Dashboard'!CF33)</f>
        <v/>
      </c>
      <c r="CA33" s="14" t="str">
        <f>LEFT('Strategy Dashboard'!CO33)</f>
        <v/>
      </c>
      <c r="CB33" s="14">
        <f>IF(OR(BR33="N",REPLACE('Strategy Dashboard'!B33,1,1,"")=""),0,INT(REPLACE('Strategy Dashboard'!B33,1,1,"")))</f>
        <v>0</v>
      </c>
      <c r="CC33" s="14">
        <f>IF(OR(BS33="N",REPLACE('Strategy Dashboard'!K33,1,1,"")=""),0,INT(REPLACE('Strategy Dashboard'!K33,1,1,"")))</f>
        <v>0</v>
      </c>
      <c r="CD33" s="14">
        <f>IF(OR(BT33="N",REPLACE('Strategy Dashboard'!T33,1,1,"")=""),0,INT(REPLACE('Strategy Dashboard'!T33,1,1,"")))</f>
        <v>0</v>
      </c>
      <c r="CE33" s="14">
        <f>IF(OR(BU33="N",REPLACE('Strategy Dashboard'!AC33,1,1,"")=""),0,INT(REPLACE('Strategy Dashboard'!AC33,1,1,"")))</f>
        <v>0</v>
      </c>
      <c r="CF33" s="14">
        <f>IF(OR(BV33="N",REPLACE('Strategy Dashboard'!AL33,1,1,"")=""),0,INT(REPLACE('Strategy Dashboard'!AL33,1,1,"")))</f>
        <v>0</v>
      </c>
      <c r="CG33" s="14">
        <f>IF(OR(BW33="N",REPLACE('Strategy Dashboard'!BE33,1,1,"")=""),0,INT(REPLACE('Strategy Dashboard'!BE33,1,1,"")))</f>
        <v>0</v>
      </c>
      <c r="CH33" s="14">
        <f>IF(OR(BX33="N",REPLACE('Strategy Dashboard'!BN33,1,1,"")=""),0,INT(REPLACE('Strategy Dashboard'!BN33,1,1,"")))</f>
        <v>0</v>
      </c>
      <c r="CI33" s="14">
        <f>IF(OR(BY33="N",REPLACE('Strategy Dashboard'!BW33,1,1,"")=""),0,INT(REPLACE('Strategy Dashboard'!BW33,1,1,"")))</f>
        <v>0</v>
      </c>
      <c r="CJ33" s="14">
        <f>IF(OR(BZ33="N",REPLACE('Strategy Dashboard'!CF33,1,1,"")=""),0,INT(REPLACE('Strategy Dashboard'!CF33,1,1,"")))</f>
        <v>0</v>
      </c>
      <c r="CK33" s="14">
        <f>IF(OR(CA33="N",REPLACE('Strategy Dashboard'!CO33,1,1,"")=""),0,INT(REPLACE('Strategy Dashboard'!CO33,1,1,"")))</f>
        <v>0</v>
      </c>
      <c r="CL33" s="14" t="e">
        <f>IF(C33="",0,IFERROR(VLOOKUP(C28&amp;C29&amp;C30&amp;C31&amp;C32&amp;C33,General!I:J,2,FALSE),0))+D32</f>
        <v>#VALUE!</v>
      </c>
      <c r="CM33" s="14" t="e">
        <f>IF(I33="",0,IFERROR(VLOOKUP(I28&amp;I29&amp;I30&amp;I31&amp;I32&amp;I33,General!I:J,2,FALSE),0))+J32</f>
        <v>#VALUE!</v>
      </c>
      <c r="CN33" s="14" t="e">
        <f>IF(O33="",0,IFERROR(VLOOKUP(O28&amp;O29&amp;O30&amp;O31&amp;O32&amp;O33,General!I:J,2,FALSE),0))+P32</f>
        <v>#VALUE!</v>
      </c>
      <c r="CO33" s="14" t="e">
        <f>IF(U33="",0,IFERROR(VLOOKUP(U28&amp;U29&amp;U30&amp;U31&amp;U32&amp;U33,General!I:J,2,FALSE),0))+V32</f>
        <v>#VALUE!</v>
      </c>
      <c r="CP33" s="14" t="e">
        <f>IF(AA33="",0,IFERROR(VLOOKUP(AA28&amp;AA29&amp;AA30&amp;AA31&amp;AA32&amp;AA33,General!I:J,2,FALSE),0))+AB32</f>
        <v>#VALUE!</v>
      </c>
      <c r="CQ33" s="14" t="e">
        <f>IF(AP33="",0,IFERROR(VLOOKUP(AP28&amp;AP29&amp;AP30&amp;AP31&amp;AP32&amp;AP33,General!I:J,2,FALSE),0))+AQ32</f>
        <v>#VALUE!</v>
      </c>
      <c r="CR33" s="14" t="e">
        <f>IF(AV33="",0,IFERROR(VLOOKUP(AV28&amp;AV29&amp;AV30&amp;AV31&amp;AV32&amp;AV33,General!I:J,2,FALSE),0))+AW32</f>
        <v>#VALUE!</v>
      </c>
      <c r="CS33" s="14" t="e">
        <f>IF(BB33="",0,IFERROR(VLOOKUP(BB28&amp;BB29&amp;BB30&amp;BB31&amp;BB32&amp;BB33,General!I:J,2,FALSE),0))+BC32</f>
        <v>#VALUE!</v>
      </c>
      <c r="CT33" s="14" t="e">
        <f>IF(BH33="",0,IFERROR(VLOOKUP(BH28&amp;BH29&amp;BH30&amp;BH31&amp;BH32&amp;BH33,General!I:J,2,FALSE),0))+BI32</f>
        <v>#VALUE!</v>
      </c>
      <c r="CU33" s="14" t="e">
        <f>IF(BN33="",0,IFERROR(VLOOKUP(BN28&amp;BN29&amp;BN30&amp;BN31&amp;BN32&amp;BN33,General!I:J,2,FALSE),0))+BO32</f>
        <v>#VALUE!</v>
      </c>
      <c r="CV33" s="14" t="e">
        <f>IF(AJ33="",0,IFERROR(VLOOKUP(AJ28&amp;AJ29&amp;AJ30&amp;AJ31&amp;AJ32&amp;AJ33,General!I:J,2,FALSE),0))+AK32</f>
        <v>#VALUE!</v>
      </c>
      <c r="DG33" s="14" t="str">
        <f>DG34</f>
        <v/>
      </c>
      <c r="DH33" s="14">
        <v>33</v>
      </c>
      <c r="DI33" s="14" t="str">
        <f t="shared" si="55"/>
        <v/>
      </c>
      <c r="DJ33" s="14">
        <f ca="1">IF(DJ34="",0,COUNTIF(INDIRECT(DJ32&amp;DH30):INDIRECT(DJ32&amp;DH34),"Y"))</f>
        <v>0</v>
      </c>
      <c r="DK33" s="14">
        <f ca="1">IF(DK34="",0,COUNTIF(INDIRECT(DK32&amp;DI30):INDIRECT(DK32&amp;DI34),"Y"))</f>
        <v>0</v>
      </c>
      <c r="DL33" s="14">
        <f ca="1">IF(DL34="",0,COUNTIF(INDIRECT(DL32&amp;DJ30):INDIRECT(DL32&amp;DJ34),"Y"))</f>
        <v>0</v>
      </c>
      <c r="DM33" s="14">
        <f ca="1">IF(DM34="",0,COUNTIF(INDIRECT(DM32&amp;DK30):INDIRECT(DM32&amp;DK34),"Y"))</f>
        <v>0</v>
      </c>
      <c r="DN33" s="14" t="str" cm="1">
        <f t="array" aca="1" ref="DN33" ca="1">INDEX(DJ34:DM34,_xlfn.AGGREGATE(15,6,COLUMN(DJ34:DM34)-COLUMN(DI34)/(DJ33:DM33=MAX(DJ33:DM33)),COLUMNS(DJ34:DJ34)))</f>
        <v/>
      </c>
      <c r="DO33" s="14" t="str" cm="1">
        <f t="array" aca="1" ref="DO33" ca="1">INDEX(DK34:DN34,_xlfn.AGGREGATE(15,6,COLUMN(DK34:DN34)-COLUMN(DJ34)/(DK33:DN33=MAX(DK33:DN33)),COLUMNS(DK34:DK34)))</f>
        <v/>
      </c>
      <c r="DP33" s="14" t="str" cm="1">
        <f t="array" aca="1" ref="DP33" ca="1">INDEX(DL34:DO34,_xlfn.AGGREGATE(15,6,COLUMN(DL34:DO34)-COLUMN(DK34)/(DL33:DO33=MAX(DL33:DO33)),COLUMNS(DL34:DL34)))</f>
        <v/>
      </c>
      <c r="DS33" s="14" t="e">
        <f t="shared" ca="1" si="56"/>
        <v>#NUM!</v>
      </c>
    </row>
    <row r="34" spans="1:123" ht="26.25" customHeight="1" thickBot="1">
      <c r="A34" s="14">
        <v>25</v>
      </c>
      <c r="B34" s="113" t="str">
        <f t="shared" si="52"/>
        <v/>
      </c>
      <c r="C34" s="114" t="str">
        <f t="shared" si="20"/>
        <v/>
      </c>
      <c r="D34" s="114" t="str">
        <f t="shared" si="21"/>
        <v/>
      </c>
      <c r="E34" s="115" t="str">
        <f t="shared" si="22"/>
        <v/>
      </c>
      <c r="F34" s="144"/>
      <c r="G34" s="144"/>
      <c r="H34" s="113" t="str">
        <f t="shared" si="1"/>
        <v/>
      </c>
      <c r="I34" s="114" t="str">
        <f t="shared" si="23"/>
        <v/>
      </c>
      <c r="J34" s="114" t="str">
        <f t="shared" si="24"/>
        <v/>
      </c>
      <c r="K34" s="110" t="str">
        <f t="shared" si="25"/>
        <v/>
      </c>
      <c r="L34" s="144"/>
      <c r="M34" s="144"/>
      <c r="N34" s="113" t="str">
        <f t="shared" si="2"/>
        <v/>
      </c>
      <c r="O34" s="114" t="str">
        <f t="shared" si="26"/>
        <v/>
      </c>
      <c r="P34" s="114" t="str">
        <f t="shared" si="27"/>
        <v/>
      </c>
      <c r="Q34" s="115" t="str">
        <f t="shared" si="28"/>
        <v/>
      </c>
      <c r="R34" s="144"/>
      <c r="S34" s="144"/>
      <c r="T34" s="113" t="str">
        <f t="shared" si="3"/>
        <v/>
      </c>
      <c r="U34" s="114" t="str">
        <f t="shared" si="29"/>
        <v/>
      </c>
      <c r="V34" s="114" t="str">
        <f t="shared" si="30"/>
        <v/>
      </c>
      <c r="W34" s="115" t="str">
        <f t="shared" si="31"/>
        <v/>
      </c>
      <c r="X34" s="144"/>
      <c r="Y34" s="144"/>
      <c r="Z34" s="113" t="str">
        <f t="shared" si="4"/>
        <v/>
      </c>
      <c r="AA34" s="114" t="str">
        <f t="shared" si="32"/>
        <v/>
      </c>
      <c r="AB34" s="114" t="str">
        <f t="shared" si="33"/>
        <v/>
      </c>
      <c r="AC34" s="115" t="str">
        <f t="shared" si="34"/>
        <v/>
      </c>
      <c r="AD34" s="144"/>
      <c r="AE34" s="144"/>
      <c r="AF34" s="178"/>
      <c r="AG34" s="181" t="str">
        <f t="shared" ca="1" si="43"/>
        <v/>
      </c>
      <c r="AH34" s="189"/>
      <c r="AI34" s="190" t="str" cm="1">
        <f t="array" aca="1" ref="AI34" ca="1">IF(AF33="","",INDIRECT(DS33&amp;DH34))</f>
        <v/>
      </c>
      <c r="AJ34" s="109" t="str">
        <f t="shared" si="44"/>
        <v/>
      </c>
      <c r="AK34" s="109" t="str">
        <f t="shared" si="45"/>
        <v/>
      </c>
      <c r="AL34" s="110" t="str">
        <f t="shared" si="46"/>
        <v/>
      </c>
      <c r="AM34" s="173"/>
      <c r="AN34" s="144"/>
      <c r="AO34" s="113" t="str">
        <f t="shared" si="5"/>
        <v/>
      </c>
      <c r="AP34" s="114" t="str">
        <f t="shared" si="6"/>
        <v/>
      </c>
      <c r="AQ34" s="114" t="str">
        <f t="shared" si="35"/>
        <v/>
      </c>
      <c r="AR34" s="115" t="str">
        <f t="shared" si="7"/>
        <v/>
      </c>
      <c r="AS34" s="144"/>
      <c r="AT34" s="144"/>
      <c r="AU34" s="113" t="str">
        <f t="shared" si="8"/>
        <v/>
      </c>
      <c r="AV34" s="114" t="str">
        <f t="shared" si="9"/>
        <v/>
      </c>
      <c r="AW34" s="114" t="str">
        <f t="shared" si="36"/>
        <v/>
      </c>
      <c r="AX34" s="115" t="str">
        <f t="shared" si="10"/>
        <v/>
      </c>
      <c r="AY34" s="144"/>
      <c r="AZ34" s="144"/>
      <c r="BA34" s="113" t="str">
        <f t="shared" si="11"/>
        <v/>
      </c>
      <c r="BB34" s="114" t="str">
        <f t="shared" si="12"/>
        <v/>
      </c>
      <c r="BC34" s="114" t="str">
        <f t="shared" si="37"/>
        <v/>
      </c>
      <c r="BD34" s="115" t="str">
        <f t="shared" si="13"/>
        <v/>
      </c>
      <c r="BE34" s="144"/>
      <c r="BF34" s="144"/>
      <c r="BG34" s="113" t="str">
        <f t="shared" si="14"/>
        <v/>
      </c>
      <c r="BH34" s="114" t="str">
        <f t="shared" si="15"/>
        <v/>
      </c>
      <c r="BI34" s="114" t="str">
        <f t="shared" si="38"/>
        <v/>
      </c>
      <c r="BJ34" s="115" t="str">
        <f t="shared" si="16"/>
        <v/>
      </c>
      <c r="BK34" s="144"/>
      <c r="BL34" s="144"/>
      <c r="BM34" s="113" t="str">
        <f t="shared" si="17"/>
        <v/>
      </c>
      <c r="BN34" s="114" t="str">
        <f t="shared" si="18"/>
        <v/>
      </c>
      <c r="BO34" s="114" t="str">
        <f t="shared" si="39"/>
        <v/>
      </c>
      <c r="BP34" s="115" t="str">
        <f t="shared" si="19"/>
        <v/>
      </c>
      <c r="BR34" s="14" t="str">
        <f>LEFT('Strategy Dashboard'!B34)</f>
        <v/>
      </c>
      <c r="BS34" s="14" t="str">
        <f>LEFT('Strategy Dashboard'!K34)</f>
        <v/>
      </c>
      <c r="BT34" s="14" t="str">
        <f>LEFT('Strategy Dashboard'!T34)</f>
        <v/>
      </c>
      <c r="BU34" s="14" t="str">
        <f>LEFT('Strategy Dashboard'!AC34)</f>
        <v/>
      </c>
      <c r="BV34" s="14" t="str">
        <f>LEFT('Strategy Dashboard'!AL34)</f>
        <v/>
      </c>
      <c r="BW34" s="14" t="str">
        <f>LEFT('Strategy Dashboard'!BE34)</f>
        <v/>
      </c>
      <c r="BX34" s="14" t="str">
        <f>LEFT('Strategy Dashboard'!BN34)</f>
        <v/>
      </c>
      <c r="BY34" s="14" t="str">
        <f>LEFT('Strategy Dashboard'!BW34)</f>
        <v/>
      </c>
      <c r="BZ34" s="14" t="str">
        <f>LEFT('Strategy Dashboard'!CF34)</f>
        <v/>
      </c>
      <c r="CA34" s="14" t="str">
        <f>LEFT('Strategy Dashboard'!CO34)</f>
        <v/>
      </c>
      <c r="CB34" s="14">
        <f>IF(OR(BR34="N",REPLACE('Strategy Dashboard'!B34,1,1,"")=""),0,INT(REPLACE('Strategy Dashboard'!B34,1,1,"")))</f>
        <v>0</v>
      </c>
      <c r="CC34" s="14">
        <f>IF(OR(BS34="N",REPLACE('Strategy Dashboard'!K34,1,1,"")=""),0,INT(REPLACE('Strategy Dashboard'!K34,1,1,"")))</f>
        <v>0</v>
      </c>
      <c r="CD34" s="14">
        <f>IF(OR(BT34="N",REPLACE('Strategy Dashboard'!T34,1,1,"")=""),0,INT(REPLACE('Strategy Dashboard'!T34,1,1,"")))</f>
        <v>0</v>
      </c>
      <c r="CE34" s="14">
        <f>IF(OR(BU34="N",REPLACE('Strategy Dashboard'!AC34,1,1,"")=""),0,INT(REPLACE('Strategy Dashboard'!AC34,1,1,"")))</f>
        <v>0</v>
      </c>
      <c r="CF34" s="14">
        <f>IF(OR(BV34="N",REPLACE('Strategy Dashboard'!AL34,1,1,"")=""),0,INT(REPLACE('Strategy Dashboard'!AL34,1,1,"")))</f>
        <v>0</v>
      </c>
      <c r="CG34" s="14">
        <f>IF(OR(BW34="N",REPLACE('Strategy Dashboard'!BE34,1,1,"")=""),0,INT(REPLACE('Strategy Dashboard'!BE34,1,1,"")))</f>
        <v>0</v>
      </c>
      <c r="CH34" s="14">
        <f>IF(OR(BX34="N",REPLACE('Strategy Dashboard'!BN34,1,1,"")=""),0,INT(REPLACE('Strategy Dashboard'!BN34,1,1,"")))</f>
        <v>0</v>
      </c>
      <c r="CI34" s="14">
        <f>IF(OR(BY34="N",REPLACE('Strategy Dashboard'!BW34,1,1,"")=""),0,INT(REPLACE('Strategy Dashboard'!BW34,1,1,"")))</f>
        <v>0</v>
      </c>
      <c r="CJ34" s="14">
        <f>IF(OR(BZ34="N",REPLACE('Strategy Dashboard'!CF34,1,1,"")=""),0,INT(REPLACE('Strategy Dashboard'!CF34,1,1,"")))</f>
        <v>0</v>
      </c>
      <c r="CK34" s="14">
        <f>IF(OR(CA34="N",REPLACE('Strategy Dashboard'!CO34,1,1,"")=""),0,INT(REPLACE('Strategy Dashboard'!CO34,1,1,"")))</f>
        <v>0</v>
      </c>
      <c r="CL34" s="14" t="e">
        <f>IF(C34="",0,IFERROR(VLOOKUP(C29&amp;C30&amp;C31&amp;C32&amp;C33&amp;C34,General!I:J,2,FALSE),0))+D33</f>
        <v>#VALUE!</v>
      </c>
      <c r="CM34" s="14" t="e">
        <f>IF(I34="",0,IFERROR(VLOOKUP(I29&amp;I30&amp;I31&amp;I32&amp;I33&amp;I34,General!I:J,2,FALSE),0))+J33</f>
        <v>#VALUE!</v>
      </c>
      <c r="CN34" s="14" t="e">
        <f>IF(O34="",0,IFERROR(VLOOKUP(O29&amp;O30&amp;O31&amp;O32&amp;O33&amp;O34,General!I:J,2,FALSE),0))+P33</f>
        <v>#VALUE!</v>
      </c>
      <c r="CO34" s="14" t="e">
        <f>IF(U34="",0,IFERROR(VLOOKUP(U29&amp;U30&amp;U31&amp;U32&amp;U33&amp;U34,General!I:J,2,FALSE),0))+V33</f>
        <v>#VALUE!</v>
      </c>
      <c r="CP34" s="14" t="e">
        <f>IF(AA34="",0,IFERROR(VLOOKUP(AA29&amp;AA30&amp;AA31&amp;AA32&amp;AA33&amp;AA34,General!I:J,2,FALSE),0))+AB33</f>
        <v>#VALUE!</v>
      </c>
      <c r="CQ34" s="14" t="e">
        <f>IF(AP34="",0,IFERROR(VLOOKUP(AP29&amp;AP30&amp;AP31&amp;AP32&amp;AP33&amp;AP34,General!I:J,2,FALSE),0))+AQ33</f>
        <v>#VALUE!</v>
      </c>
      <c r="CR34" s="14" t="e">
        <f>IF(AV34="",0,IFERROR(VLOOKUP(AV29&amp;AV30&amp;AV31&amp;AV32&amp;AV33&amp;AV34,General!I:J,2,FALSE),0))+AW33</f>
        <v>#VALUE!</v>
      </c>
      <c r="CS34" s="14" t="e">
        <f>IF(BB34="",0,IFERROR(VLOOKUP(BB29&amp;BB30&amp;BB31&amp;BB32&amp;BB33&amp;BB34,General!I:J,2,FALSE),0))+BC33</f>
        <v>#VALUE!</v>
      </c>
      <c r="CT34" s="14" t="e">
        <f>IF(BH34="",0,IFERROR(VLOOKUP(BH29&amp;BH30&amp;BH31&amp;BH32&amp;BH33&amp;BH34,General!I:J,2,FALSE),0))+BI33</f>
        <v>#VALUE!</v>
      </c>
      <c r="CU34" s="14" t="e">
        <f>IF(BN34="",0,IFERROR(VLOOKUP(BN29&amp;BN30&amp;BN31&amp;BN32&amp;BN33&amp;BN34,General!I:J,2,FALSE),0))+BO33</f>
        <v>#VALUE!</v>
      </c>
      <c r="CV34" s="14" t="e">
        <f>IF(AJ34="",0,IFERROR(VLOOKUP(AJ29&amp;AJ30&amp;AJ31&amp;AJ32&amp;AJ33&amp;AJ34,General!I:J,2,FALSE),0))+AK33</f>
        <v>#VALUE!</v>
      </c>
      <c r="CW34" s="14" t="str">
        <f>E34</f>
        <v/>
      </c>
      <c r="CX34" s="14" t="str">
        <f>K34</f>
        <v/>
      </c>
      <c r="CY34" s="14" t="str">
        <f>Q34</f>
        <v/>
      </c>
      <c r="CZ34" s="14" t="str">
        <f>W34</f>
        <v/>
      </c>
      <c r="DA34" s="14" t="str">
        <f>AC34</f>
        <v/>
      </c>
      <c r="DB34" s="14" t="str">
        <f>AR34</f>
        <v/>
      </c>
      <c r="DC34" s="14" t="str">
        <f>AX34</f>
        <v/>
      </c>
      <c r="DD34" s="14" t="str">
        <f>BD34</f>
        <v/>
      </c>
      <c r="DE34" s="14" t="str">
        <f>BJ34</f>
        <v/>
      </c>
      <c r="DF34" s="14" t="str">
        <f>BP34</f>
        <v/>
      </c>
      <c r="DG34" s="14" t="str">
        <f>IF(AF34="","",INDEX($CW$4:$DF$4,MATCH(MAX(CW34:DF34),CW34:DF34,0)))</f>
        <v/>
      </c>
      <c r="DH34" s="14">
        <v>34</v>
      </c>
      <c r="DI34" s="14" t="str">
        <f t="shared" si="55"/>
        <v/>
      </c>
      <c r="DJ34" s="14" t="str" cm="1">
        <f t="array" ref="DJ34">IFERROR(INDEX($CW$4:$DF$4,_xlfn.AGGREGATE(15,6,COLUMN($CW$4:$DF$4)-COLUMN($CV$1)/(CW34:DF34=MAX(CW34:DF34)),COLUMNS($CW$4:CW24))),"")</f>
        <v/>
      </c>
      <c r="DK34" s="14" t="str" cm="1">
        <f t="array" ref="DK34">IFERROR(INDEX($CW$4:$DF$4,_xlfn.AGGREGATE(15,6,COLUMN($CW$4:$DF$4)-COLUMN($CV$1)/(CX34:DG34=MAX(CX34:DG34)),COLUMNS($CW$4:CX24))),"")</f>
        <v/>
      </c>
      <c r="DL34" s="14" t="str" cm="1">
        <f t="array" ref="DL34">IFERROR(INDEX($CW$4:$DF$4,_xlfn.AGGREGATE(15,6,COLUMN($CW$4:$DF$4)-COLUMN($CV$1)/(CY34:DH34=MAX(CY34:DH34)),COLUMNS($CW$4:CY24))),"")</f>
        <v/>
      </c>
      <c r="DM34" s="14" t="str" cm="1">
        <f t="array" ref="DM34">IFERROR(INDEX($CW$4:$DF$4,_xlfn.AGGREGATE(15,6,COLUMN($CW$4:$DF$4)-COLUMN($CV$1)/(CZ34:DI34=MAX(CZ34:DI34)),COLUMNS($CW$4:CZ24))),"")</f>
        <v/>
      </c>
      <c r="DN34" s="175" t="str">
        <f ca="1">IF(DO33="",DN33,DN30)</f>
        <v/>
      </c>
      <c r="DR34" s="14" t="str">
        <f ca="1">IF(DN31&gt;1,"R","N")</f>
        <v>R</v>
      </c>
      <c r="DS34" s="14" t="str">
        <f ca="1">DN34</f>
        <v/>
      </c>
    </row>
    <row r="35" spans="1:123" ht="26.25" customHeight="1" thickBot="1">
      <c r="A35" s="14">
        <v>26</v>
      </c>
      <c r="B35" s="108" t="str">
        <f t="shared" si="52"/>
        <v/>
      </c>
      <c r="C35" s="109" t="str">
        <f t="shared" si="20"/>
        <v/>
      </c>
      <c r="D35" s="109" t="str">
        <f t="shared" si="21"/>
        <v/>
      </c>
      <c r="E35" s="110" t="str">
        <f t="shared" si="22"/>
        <v/>
      </c>
      <c r="F35" s="144"/>
      <c r="G35" s="144"/>
      <c r="H35" s="108" t="str">
        <f t="shared" si="1"/>
        <v/>
      </c>
      <c r="I35" s="109" t="str">
        <f t="shared" si="23"/>
        <v/>
      </c>
      <c r="J35" s="109" t="str">
        <f t="shared" si="24"/>
        <v/>
      </c>
      <c r="K35" s="110" t="str">
        <f t="shared" si="25"/>
        <v/>
      </c>
      <c r="L35" s="144"/>
      <c r="M35" s="144"/>
      <c r="N35" s="108" t="str">
        <f t="shared" si="2"/>
        <v/>
      </c>
      <c r="O35" s="109" t="str">
        <f t="shared" si="26"/>
        <v/>
      </c>
      <c r="P35" s="109" t="str">
        <f t="shared" si="27"/>
        <v/>
      </c>
      <c r="Q35" s="110" t="str">
        <f t="shared" si="28"/>
        <v/>
      </c>
      <c r="R35" s="144"/>
      <c r="S35" s="144"/>
      <c r="T35" s="108" t="str">
        <f t="shared" si="3"/>
        <v/>
      </c>
      <c r="U35" s="109" t="str">
        <f t="shared" si="29"/>
        <v/>
      </c>
      <c r="V35" s="109" t="str">
        <f t="shared" si="30"/>
        <v/>
      </c>
      <c r="W35" s="110" t="str">
        <f t="shared" si="31"/>
        <v/>
      </c>
      <c r="X35" s="144"/>
      <c r="Y35" s="144"/>
      <c r="Z35" s="108" t="str">
        <f t="shared" si="4"/>
        <v/>
      </c>
      <c r="AA35" s="109" t="str">
        <f t="shared" si="32"/>
        <v/>
      </c>
      <c r="AB35" s="109" t="str">
        <f t="shared" si="33"/>
        <v/>
      </c>
      <c r="AC35" s="110" t="str">
        <f t="shared" si="34"/>
        <v/>
      </c>
      <c r="AD35" s="144"/>
      <c r="AE35" s="144"/>
      <c r="AF35" s="176"/>
      <c r="AG35" s="188" t="str">
        <f t="shared" ca="1" si="43"/>
        <v/>
      </c>
      <c r="AH35" s="189" t="str">
        <f ca="1">IF(DS35="","",VLOOKUP(DS35,General!O:P,2,FALSE))</f>
        <v/>
      </c>
      <c r="AI35" s="190" t="str" cm="1">
        <f t="array" aca="1" ref="AI35" ca="1">IF(AF34="","",INDIRECT(DS34&amp;DH35))</f>
        <v/>
      </c>
      <c r="AJ35" s="109" t="str">
        <f t="shared" si="44"/>
        <v/>
      </c>
      <c r="AK35" s="109" t="str">
        <f t="shared" si="45"/>
        <v/>
      </c>
      <c r="AL35" s="110" t="str">
        <f t="shared" si="46"/>
        <v/>
      </c>
      <c r="AM35" s="173"/>
      <c r="AN35" s="144"/>
      <c r="AO35" s="108" t="str">
        <f t="shared" si="5"/>
        <v/>
      </c>
      <c r="AP35" s="109" t="str">
        <f t="shared" si="6"/>
        <v/>
      </c>
      <c r="AQ35" s="109" t="str">
        <f t="shared" si="35"/>
        <v/>
      </c>
      <c r="AR35" s="110" t="str">
        <f t="shared" si="7"/>
        <v/>
      </c>
      <c r="AS35" s="144"/>
      <c r="AT35" s="144"/>
      <c r="AU35" s="108" t="str">
        <f t="shared" si="8"/>
        <v/>
      </c>
      <c r="AV35" s="109" t="str">
        <f t="shared" si="9"/>
        <v/>
      </c>
      <c r="AW35" s="109" t="str">
        <f t="shared" si="36"/>
        <v/>
      </c>
      <c r="AX35" s="110" t="str">
        <f t="shared" si="10"/>
        <v/>
      </c>
      <c r="AY35" s="144"/>
      <c r="AZ35" s="144"/>
      <c r="BA35" s="108" t="str">
        <f t="shared" si="11"/>
        <v/>
      </c>
      <c r="BB35" s="109" t="str">
        <f t="shared" si="12"/>
        <v/>
      </c>
      <c r="BC35" s="109" t="str">
        <f t="shared" si="37"/>
        <v/>
      </c>
      <c r="BD35" s="110" t="str">
        <f t="shared" si="13"/>
        <v/>
      </c>
      <c r="BE35" s="144"/>
      <c r="BF35" s="144"/>
      <c r="BG35" s="108" t="str">
        <f t="shared" si="14"/>
        <v/>
      </c>
      <c r="BH35" s="109" t="str">
        <f t="shared" si="15"/>
        <v/>
      </c>
      <c r="BI35" s="109" t="str">
        <f t="shared" si="38"/>
        <v/>
      </c>
      <c r="BJ35" s="110" t="str">
        <f t="shared" si="16"/>
        <v/>
      </c>
      <c r="BK35" s="144"/>
      <c r="BL35" s="144"/>
      <c r="BM35" s="108" t="str">
        <f t="shared" si="17"/>
        <v/>
      </c>
      <c r="BN35" s="109" t="str">
        <f t="shared" si="18"/>
        <v/>
      </c>
      <c r="BO35" s="109" t="str">
        <f t="shared" si="39"/>
        <v/>
      </c>
      <c r="BP35" s="110" t="str">
        <f t="shared" si="19"/>
        <v/>
      </c>
      <c r="BR35" s="14" t="str">
        <f>LEFT('Strategy Dashboard'!B35)</f>
        <v/>
      </c>
      <c r="BS35" s="14" t="str">
        <f>LEFT('Strategy Dashboard'!K35)</f>
        <v/>
      </c>
      <c r="BT35" s="14" t="str">
        <f>LEFT('Strategy Dashboard'!T35)</f>
        <v/>
      </c>
      <c r="BU35" s="14" t="str">
        <f>LEFT('Strategy Dashboard'!AC35)</f>
        <v/>
      </c>
      <c r="BV35" s="14" t="str">
        <f>LEFT('Strategy Dashboard'!AL35)</f>
        <v/>
      </c>
      <c r="BW35" s="14" t="str">
        <f>LEFT('Strategy Dashboard'!BE35)</f>
        <v/>
      </c>
      <c r="BX35" s="14" t="str">
        <f>LEFT('Strategy Dashboard'!BN35)</f>
        <v/>
      </c>
      <c r="BY35" s="14" t="str">
        <f>LEFT('Strategy Dashboard'!BW35)</f>
        <v/>
      </c>
      <c r="BZ35" s="14" t="str">
        <f>LEFT('Strategy Dashboard'!CF35)</f>
        <v/>
      </c>
      <c r="CA35" s="14" t="str">
        <f>LEFT('Strategy Dashboard'!CO35)</f>
        <v/>
      </c>
      <c r="CB35" s="14">
        <f>IF(OR(BR35="N",REPLACE('Strategy Dashboard'!B35,1,1,"")=""),0,INT(REPLACE('Strategy Dashboard'!B35,1,1,"")))</f>
        <v>0</v>
      </c>
      <c r="CC35" s="14">
        <f>IF(OR(BS35="N",REPLACE('Strategy Dashboard'!K35,1,1,"")=""),0,INT(REPLACE('Strategy Dashboard'!K35,1,1,"")))</f>
        <v>0</v>
      </c>
      <c r="CD35" s="14">
        <f>IF(OR(BT35="N",REPLACE('Strategy Dashboard'!T35,1,1,"")=""),0,INT(REPLACE('Strategy Dashboard'!T35,1,1,"")))</f>
        <v>0</v>
      </c>
      <c r="CE35" s="14">
        <f>IF(OR(BU35="N",REPLACE('Strategy Dashboard'!AC35,1,1,"")=""),0,INT(REPLACE('Strategy Dashboard'!AC35,1,1,"")))</f>
        <v>0</v>
      </c>
      <c r="CF35" s="14">
        <f>IF(OR(BV35="N",REPLACE('Strategy Dashboard'!AL35,1,1,"")=""),0,INT(REPLACE('Strategy Dashboard'!AL35,1,1,"")))</f>
        <v>0</v>
      </c>
      <c r="CG35" s="14">
        <f>IF(OR(BW35="N",REPLACE('Strategy Dashboard'!BE35,1,1,"")=""),0,INT(REPLACE('Strategy Dashboard'!BE35,1,1,"")))</f>
        <v>0</v>
      </c>
      <c r="CH35" s="14">
        <f>IF(OR(BX35="N",REPLACE('Strategy Dashboard'!BN35,1,1,"")=""),0,INT(REPLACE('Strategy Dashboard'!BN35,1,1,"")))</f>
        <v>0</v>
      </c>
      <c r="CI35" s="14">
        <f>IF(OR(BY35="N",REPLACE('Strategy Dashboard'!BW35,1,1,"")=""),0,INT(REPLACE('Strategy Dashboard'!BW35,1,1,"")))</f>
        <v>0</v>
      </c>
      <c r="CJ35" s="14">
        <f>IF(OR(BZ35="N",REPLACE('Strategy Dashboard'!CF35,1,1,"")=""),0,INT(REPLACE('Strategy Dashboard'!CF35,1,1,"")))</f>
        <v>0</v>
      </c>
      <c r="CK35" s="14">
        <f>IF(OR(CA35="N",REPLACE('Strategy Dashboard'!CO35,1,1,"")=""),0,INT(REPLACE('Strategy Dashboard'!CO35,1,1,"")))</f>
        <v>0</v>
      </c>
      <c r="CL35" s="14" t="e">
        <f>IF(C35="",0,IFERROR(VLOOKUP(C30&amp;C31&amp;C32&amp;C33&amp;C34&amp;C35,General!I:J,2,FALSE),0))+D34</f>
        <v>#VALUE!</v>
      </c>
      <c r="CM35" s="14" t="e">
        <f>IF(I35="",0,IFERROR(VLOOKUP(I30&amp;I31&amp;I32&amp;I33&amp;I34&amp;I35,General!I:J,2,FALSE),0))+J34</f>
        <v>#VALUE!</v>
      </c>
      <c r="CN35" s="14" t="e">
        <f>IF(O35="",0,IFERROR(VLOOKUP(O30&amp;O31&amp;O32&amp;O33&amp;O34&amp;O35,General!I:J,2,FALSE),0))+P34</f>
        <v>#VALUE!</v>
      </c>
      <c r="CO35" s="14" t="e">
        <f>IF(U35="",0,IFERROR(VLOOKUP(U30&amp;U31&amp;U32&amp;U33&amp;U34&amp;U35,General!I:J,2,FALSE),0))+V34</f>
        <v>#VALUE!</v>
      </c>
      <c r="CP35" s="14" t="e">
        <f>IF(AA35="",0,IFERROR(VLOOKUP(AA30&amp;AA31&amp;AA32&amp;AA33&amp;AA34&amp;AA35,General!I:J,2,FALSE),0))+AB34</f>
        <v>#VALUE!</v>
      </c>
      <c r="CQ35" s="14" t="e">
        <f>IF(AP35="",0,IFERROR(VLOOKUP(AP30&amp;AP31&amp;AP32&amp;AP33&amp;AP34&amp;AP35,General!I:J,2,FALSE),0))+AQ34</f>
        <v>#VALUE!</v>
      </c>
      <c r="CR35" s="14" t="e">
        <f>IF(AV35="",0,IFERROR(VLOOKUP(AV30&amp;AV31&amp;AV32&amp;AV33&amp;AV34&amp;AV35,General!I:J,2,FALSE),0))+AW34</f>
        <v>#VALUE!</v>
      </c>
      <c r="CS35" s="14" t="e">
        <f>IF(BB35="",0,IFERROR(VLOOKUP(BB30&amp;BB31&amp;BB32&amp;BB33&amp;BB34&amp;BB35,General!I:J,2,FALSE),0))+BC34</f>
        <v>#VALUE!</v>
      </c>
      <c r="CT35" s="14" t="e">
        <f>IF(BH35="",0,IFERROR(VLOOKUP(BH30&amp;BH31&amp;BH32&amp;BH33&amp;BH34&amp;BH35,General!I:J,2,FALSE),0))+BI34</f>
        <v>#VALUE!</v>
      </c>
      <c r="CU35" s="14" t="e">
        <f>IF(BN35="",0,IFERROR(VLOOKUP(BN30&amp;BN31&amp;BN32&amp;BN33&amp;BN34&amp;BN35,General!I:J,2,FALSE),0))+BO34</f>
        <v>#VALUE!</v>
      </c>
      <c r="CV35" s="14" t="e">
        <f>IF(AJ35="",0,IFERROR(VLOOKUP(AJ30&amp;AJ31&amp;AJ32&amp;AJ33&amp;AJ34&amp;AJ35,General!I:J,2,FALSE),0))+AK34</f>
        <v>#VALUE!</v>
      </c>
      <c r="DG35" s="14" t="str">
        <f>DG39</f>
        <v/>
      </c>
      <c r="DH35" s="14">
        <v>35</v>
      </c>
      <c r="DI35" s="14" t="str">
        <f>$DG$39</f>
        <v/>
      </c>
      <c r="DN35" s="14" t="str">
        <f ca="1">IF(DN36=1,DN38,IF(DN36=2,DO38,IF(DN36=3,DP38,DQ38)))</f>
        <v/>
      </c>
      <c r="DS35" s="14" t="str">
        <f ca="1">$DN$39</f>
        <v/>
      </c>
    </row>
    <row r="36" spans="1:123" ht="26.25" customHeight="1" thickBot="1">
      <c r="A36" s="14">
        <v>27</v>
      </c>
      <c r="B36" s="111" t="str">
        <f t="shared" si="52"/>
        <v/>
      </c>
      <c r="C36" s="95" t="str">
        <f t="shared" si="20"/>
        <v/>
      </c>
      <c r="D36" s="95" t="str">
        <f t="shared" si="21"/>
        <v/>
      </c>
      <c r="E36" s="112" t="str">
        <f t="shared" si="22"/>
        <v/>
      </c>
      <c r="F36" s="144"/>
      <c r="G36" s="144"/>
      <c r="H36" s="111" t="str">
        <f t="shared" si="1"/>
        <v/>
      </c>
      <c r="I36" s="95" t="str">
        <f t="shared" si="23"/>
        <v/>
      </c>
      <c r="J36" s="95" t="str">
        <f t="shared" si="24"/>
        <v/>
      </c>
      <c r="K36" s="110" t="str">
        <f t="shared" si="25"/>
        <v/>
      </c>
      <c r="L36" s="144"/>
      <c r="M36" s="144"/>
      <c r="N36" s="111" t="str">
        <f t="shared" si="2"/>
        <v/>
      </c>
      <c r="O36" s="95" t="str">
        <f t="shared" si="26"/>
        <v/>
      </c>
      <c r="P36" s="95" t="str">
        <f t="shared" si="27"/>
        <v/>
      </c>
      <c r="Q36" s="112" t="str">
        <f t="shared" si="28"/>
        <v/>
      </c>
      <c r="R36" s="144"/>
      <c r="S36" s="144"/>
      <c r="T36" s="111" t="str">
        <f t="shared" si="3"/>
        <v/>
      </c>
      <c r="U36" s="95" t="str">
        <f t="shared" si="29"/>
        <v/>
      </c>
      <c r="V36" s="95" t="str">
        <f t="shared" si="30"/>
        <v/>
      </c>
      <c r="W36" s="112" t="str">
        <f t="shared" si="31"/>
        <v/>
      </c>
      <c r="X36" s="144"/>
      <c r="Y36" s="144"/>
      <c r="Z36" s="111" t="str">
        <f t="shared" si="4"/>
        <v/>
      </c>
      <c r="AA36" s="95" t="str">
        <f t="shared" si="32"/>
        <v/>
      </c>
      <c r="AB36" s="95" t="str">
        <f t="shared" si="33"/>
        <v/>
      </c>
      <c r="AC36" s="112" t="str">
        <f t="shared" si="34"/>
        <v/>
      </c>
      <c r="AD36" s="144"/>
      <c r="AE36" s="144"/>
      <c r="AF36" s="177"/>
      <c r="AG36" s="180" t="str">
        <f t="shared" ca="1" si="43"/>
        <v/>
      </c>
      <c r="AH36" s="189"/>
      <c r="AI36" s="190" t="str" cm="1">
        <f t="array" aca="1" ref="AI36" ca="1">IF(AF35="","",INDIRECT(DS35&amp;DH36))</f>
        <v/>
      </c>
      <c r="AJ36" s="109" t="str">
        <f t="shared" si="44"/>
        <v/>
      </c>
      <c r="AK36" s="109" t="str">
        <f t="shared" si="45"/>
        <v/>
      </c>
      <c r="AL36" s="110" t="str">
        <f t="shared" si="46"/>
        <v/>
      </c>
      <c r="AM36" s="173"/>
      <c r="AN36" s="144"/>
      <c r="AO36" s="111" t="str">
        <f t="shared" si="5"/>
        <v/>
      </c>
      <c r="AP36" s="95" t="str">
        <f t="shared" si="6"/>
        <v/>
      </c>
      <c r="AQ36" s="95" t="str">
        <f t="shared" si="35"/>
        <v/>
      </c>
      <c r="AR36" s="112" t="str">
        <f t="shared" si="7"/>
        <v/>
      </c>
      <c r="AS36" s="144"/>
      <c r="AT36" s="144"/>
      <c r="AU36" s="111" t="str">
        <f t="shared" si="8"/>
        <v/>
      </c>
      <c r="AV36" s="95" t="str">
        <f t="shared" si="9"/>
        <v/>
      </c>
      <c r="AW36" s="95" t="str">
        <f t="shared" si="36"/>
        <v/>
      </c>
      <c r="AX36" s="112" t="str">
        <f t="shared" si="10"/>
        <v/>
      </c>
      <c r="AY36" s="144"/>
      <c r="AZ36" s="144"/>
      <c r="BA36" s="111" t="str">
        <f t="shared" si="11"/>
        <v/>
      </c>
      <c r="BB36" s="95" t="str">
        <f t="shared" si="12"/>
        <v/>
      </c>
      <c r="BC36" s="95" t="str">
        <f t="shared" si="37"/>
        <v/>
      </c>
      <c r="BD36" s="112" t="str">
        <f t="shared" si="13"/>
        <v/>
      </c>
      <c r="BE36" s="144"/>
      <c r="BF36" s="144"/>
      <c r="BG36" s="111" t="str">
        <f t="shared" si="14"/>
        <v/>
      </c>
      <c r="BH36" s="95" t="str">
        <f t="shared" si="15"/>
        <v/>
      </c>
      <c r="BI36" s="95" t="str">
        <f t="shared" si="38"/>
        <v/>
      </c>
      <c r="BJ36" s="112" t="str">
        <f t="shared" si="16"/>
        <v/>
      </c>
      <c r="BK36" s="144"/>
      <c r="BL36" s="144"/>
      <c r="BM36" s="111" t="str">
        <f t="shared" si="17"/>
        <v/>
      </c>
      <c r="BN36" s="95" t="str">
        <f t="shared" si="18"/>
        <v/>
      </c>
      <c r="BO36" s="95" t="str">
        <f t="shared" si="39"/>
        <v/>
      </c>
      <c r="BP36" s="112" t="str">
        <f t="shared" si="19"/>
        <v/>
      </c>
      <c r="BR36" s="14" t="str">
        <f>LEFT('Strategy Dashboard'!B36)</f>
        <v/>
      </c>
      <c r="BS36" s="14" t="str">
        <f>LEFT('Strategy Dashboard'!K36)</f>
        <v/>
      </c>
      <c r="BT36" s="14" t="str">
        <f>LEFT('Strategy Dashboard'!T36)</f>
        <v/>
      </c>
      <c r="BU36" s="14" t="str">
        <f>LEFT('Strategy Dashboard'!AC36)</f>
        <v/>
      </c>
      <c r="BV36" s="14" t="str">
        <f>LEFT('Strategy Dashboard'!AL36)</f>
        <v/>
      </c>
      <c r="BW36" s="14" t="str">
        <f>LEFT('Strategy Dashboard'!BE36)</f>
        <v/>
      </c>
      <c r="BX36" s="14" t="str">
        <f>LEFT('Strategy Dashboard'!BN36)</f>
        <v/>
      </c>
      <c r="BY36" s="14" t="str">
        <f>LEFT('Strategy Dashboard'!BW36)</f>
        <v/>
      </c>
      <c r="BZ36" s="14" t="str">
        <f>LEFT('Strategy Dashboard'!CF36)</f>
        <v/>
      </c>
      <c r="CA36" s="14" t="str">
        <f>LEFT('Strategy Dashboard'!CO36)</f>
        <v/>
      </c>
      <c r="CB36" s="14">
        <f>IF(OR(BR36="N",REPLACE('Strategy Dashboard'!B36,1,1,"")=""),0,INT(REPLACE('Strategy Dashboard'!B36,1,1,"")))</f>
        <v>0</v>
      </c>
      <c r="CC36" s="14">
        <f>IF(OR(BS36="N",REPLACE('Strategy Dashboard'!K36,1,1,"")=""),0,INT(REPLACE('Strategy Dashboard'!K36,1,1,"")))</f>
        <v>0</v>
      </c>
      <c r="CD36" s="14">
        <f>IF(OR(BT36="N",REPLACE('Strategy Dashboard'!T36,1,1,"")=""),0,INT(REPLACE('Strategy Dashboard'!T36,1,1,"")))</f>
        <v>0</v>
      </c>
      <c r="CE36" s="14">
        <f>IF(OR(BU36="N",REPLACE('Strategy Dashboard'!AC36,1,1,"")=""),0,INT(REPLACE('Strategy Dashboard'!AC36,1,1,"")))</f>
        <v>0</v>
      </c>
      <c r="CF36" s="14">
        <f>IF(OR(BV36="N",REPLACE('Strategy Dashboard'!AL36,1,1,"")=""),0,INT(REPLACE('Strategy Dashboard'!AL36,1,1,"")))</f>
        <v>0</v>
      </c>
      <c r="CG36" s="14">
        <f>IF(OR(BW36="N",REPLACE('Strategy Dashboard'!BE36,1,1,"")=""),0,INT(REPLACE('Strategy Dashboard'!BE36,1,1,"")))</f>
        <v>0</v>
      </c>
      <c r="CH36" s="14">
        <f>IF(OR(BX36="N",REPLACE('Strategy Dashboard'!BN36,1,1,"")=""),0,INT(REPLACE('Strategy Dashboard'!BN36,1,1,"")))</f>
        <v>0</v>
      </c>
      <c r="CI36" s="14">
        <f>IF(OR(BY36="N",REPLACE('Strategy Dashboard'!BW36,1,1,"")=""),0,INT(REPLACE('Strategy Dashboard'!BW36,1,1,"")))</f>
        <v>0</v>
      </c>
      <c r="CJ36" s="14">
        <f>IF(OR(BZ36="N",REPLACE('Strategy Dashboard'!CF36,1,1,"")=""),0,INT(REPLACE('Strategy Dashboard'!CF36,1,1,"")))</f>
        <v>0</v>
      </c>
      <c r="CK36" s="14">
        <f>IF(OR(CA36="N",REPLACE('Strategy Dashboard'!CO36,1,1,"")=""),0,INT(REPLACE('Strategy Dashboard'!CO36,1,1,"")))</f>
        <v>0</v>
      </c>
      <c r="CL36" s="14" t="e">
        <f>IF(C36="",0,IFERROR(VLOOKUP(C31&amp;C32&amp;C33&amp;C34&amp;C35&amp;C36,General!I:J,2,FALSE),0))+D35</f>
        <v>#VALUE!</v>
      </c>
      <c r="CM36" s="14" t="e">
        <f>IF(I36="",0,IFERROR(VLOOKUP(I31&amp;I32&amp;I33&amp;I34&amp;I35&amp;I36,General!I:J,2,FALSE),0))+J35</f>
        <v>#VALUE!</v>
      </c>
      <c r="CN36" s="14" t="e">
        <f>IF(O36="",0,IFERROR(VLOOKUP(O31&amp;O32&amp;O33&amp;O34&amp;O35&amp;O36,General!I:J,2,FALSE),0))+P35</f>
        <v>#VALUE!</v>
      </c>
      <c r="CO36" s="14" t="e">
        <f>IF(U36="",0,IFERROR(VLOOKUP(U31&amp;U32&amp;U33&amp;U34&amp;U35&amp;U36,General!I:J,2,FALSE),0))+V35</f>
        <v>#VALUE!</v>
      </c>
      <c r="CP36" s="14" t="e">
        <f>IF(AA36="",0,IFERROR(VLOOKUP(AA31&amp;AA32&amp;AA33&amp;AA34&amp;AA35&amp;AA36,General!I:J,2,FALSE),0))+AB35</f>
        <v>#VALUE!</v>
      </c>
      <c r="CQ36" s="14" t="e">
        <f>IF(AP36="",0,IFERROR(VLOOKUP(AP31&amp;AP32&amp;AP33&amp;AP34&amp;AP35&amp;AP36,General!I:J,2,FALSE),0))+AQ35</f>
        <v>#VALUE!</v>
      </c>
      <c r="CR36" s="14" t="e">
        <f>IF(AV36="",0,IFERROR(VLOOKUP(AV31&amp;AV32&amp;AV33&amp;AV34&amp;AV35&amp;AV36,General!I:J,2,FALSE),0))+AW35</f>
        <v>#VALUE!</v>
      </c>
      <c r="CS36" s="14" t="e">
        <f>IF(BB36="",0,IFERROR(VLOOKUP(BB31&amp;BB32&amp;BB33&amp;BB34&amp;BB35&amp;BB36,General!I:J,2,FALSE),0))+BC35</f>
        <v>#VALUE!</v>
      </c>
      <c r="CT36" s="14" t="e">
        <f>IF(BH36="",0,IFERROR(VLOOKUP(BH31&amp;BH32&amp;BH33&amp;BH34&amp;BH35&amp;BH36,General!I:J,2,FALSE),0))+BI35</f>
        <v>#VALUE!</v>
      </c>
      <c r="CU36" s="14" t="e">
        <f>IF(BN36="",0,IFERROR(VLOOKUP(BN31&amp;BN32&amp;BN33&amp;BN34&amp;BN35&amp;BN36,General!I:J,2,FALSE),0))+BO35</f>
        <v>#VALUE!</v>
      </c>
      <c r="CV36" s="14" t="e">
        <f>IF(AJ36="",0,IFERROR(VLOOKUP(AJ31&amp;AJ32&amp;AJ33&amp;AJ34&amp;AJ35&amp;AJ36,General!I:J,2,FALSE),0))+AK35</f>
        <v>#VALUE!</v>
      </c>
      <c r="DG36" s="14" t="str">
        <f>DG39</f>
        <v/>
      </c>
      <c r="DH36" s="14">
        <v>36</v>
      </c>
      <c r="DI36" s="14" t="str">
        <f t="shared" ref="DI36:DI39" si="57">$DG$39</f>
        <v/>
      </c>
      <c r="DN36" s="14">
        <f ca="1">RANDBETWEEN(1,DN37)</f>
        <v>2</v>
      </c>
      <c r="DS36" s="14" t="str">
        <f ca="1">$DN$39</f>
        <v/>
      </c>
    </row>
    <row r="37" spans="1:123" ht="26.25" customHeight="1" thickBot="1">
      <c r="A37" s="14">
        <v>28</v>
      </c>
      <c r="B37" s="111" t="str">
        <f t="shared" si="52"/>
        <v/>
      </c>
      <c r="C37" s="95" t="str">
        <f t="shared" si="20"/>
        <v/>
      </c>
      <c r="D37" s="95" t="str">
        <f t="shared" si="21"/>
        <v/>
      </c>
      <c r="E37" s="112" t="str">
        <f t="shared" si="22"/>
        <v/>
      </c>
      <c r="F37" s="144"/>
      <c r="G37" s="144"/>
      <c r="H37" s="111" t="str">
        <f t="shared" si="1"/>
        <v/>
      </c>
      <c r="I37" s="95" t="str">
        <f t="shared" si="23"/>
        <v/>
      </c>
      <c r="J37" s="95" t="str">
        <f t="shared" si="24"/>
        <v/>
      </c>
      <c r="K37" s="110" t="str">
        <f t="shared" si="25"/>
        <v/>
      </c>
      <c r="L37" s="144"/>
      <c r="M37" s="144"/>
      <c r="N37" s="111" t="str">
        <f t="shared" si="2"/>
        <v/>
      </c>
      <c r="O37" s="95" t="str">
        <f t="shared" si="26"/>
        <v/>
      </c>
      <c r="P37" s="95" t="str">
        <f t="shared" si="27"/>
        <v/>
      </c>
      <c r="Q37" s="112" t="str">
        <f t="shared" si="28"/>
        <v/>
      </c>
      <c r="R37" s="144"/>
      <c r="S37" s="144"/>
      <c r="T37" s="111" t="str">
        <f t="shared" si="3"/>
        <v/>
      </c>
      <c r="U37" s="95" t="str">
        <f t="shared" si="29"/>
        <v/>
      </c>
      <c r="V37" s="95" t="str">
        <f t="shared" si="30"/>
        <v/>
      </c>
      <c r="W37" s="112" t="str">
        <f t="shared" si="31"/>
        <v/>
      </c>
      <c r="X37" s="144"/>
      <c r="Y37" s="144"/>
      <c r="Z37" s="111" t="str">
        <f t="shared" si="4"/>
        <v/>
      </c>
      <c r="AA37" s="95" t="str">
        <f t="shared" si="32"/>
        <v/>
      </c>
      <c r="AB37" s="95" t="str">
        <f t="shared" si="33"/>
        <v/>
      </c>
      <c r="AC37" s="112" t="str">
        <f t="shared" si="34"/>
        <v/>
      </c>
      <c r="AD37" s="144"/>
      <c r="AE37" s="144"/>
      <c r="AF37" s="177"/>
      <c r="AG37" s="180" t="str">
        <f t="shared" ca="1" si="43"/>
        <v/>
      </c>
      <c r="AH37" s="189"/>
      <c r="AI37" s="190" t="str" cm="1">
        <f t="array" aca="1" ref="AI37" ca="1">IF(AF36="","",INDIRECT(DS36&amp;DH37))</f>
        <v/>
      </c>
      <c r="AJ37" s="109" t="str">
        <f t="shared" si="44"/>
        <v/>
      </c>
      <c r="AK37" s="109" t="str">
        <f t="shared" si="45"/>
        <v/>
      </c>
      <c r="AL37" s="110" t="str">
        <f t="shared" si="46"/>
        <v/>
      </c>
      <c r="AM37" s="173"/>
      <c r="AN37" s="144"/>
      <c r="AO37" s="111" t="str">
        <f t="shared" si="5"/>
        <v/>
      </c>
      <c r="AP37" s="95" t="str">
        <f t="shared" si="6"/>
        <v/>
      </c>
      <c r="AQ37" s="95" t="str">
        <f t="shared" si="35"/>
        <v/>
      </c>
      <c r="AR37" s="112" t="str">
        <f t="shared" si="7"/>
        <v/>
      </c>
      <c r="AS37" s="144"/>
      <c r="AT37" s="144"/>
      <c r="AU37" s="111" t="str">
        <f t="shared" si="8"/>
        <v/>
      </c>
      <c r="AV37" s="95" t="str">
        <f t="shared" si="9"/>
        <v/>
      </c>
      <c r="AW37" s="95" t="str">
        <f t="shared" si="36"/>
        <v/>
      </c>
      <c r="AX37" s="112" t="str">
        <f t="shared" si="10"/>
        <v/>
      </c>
      <c r="AY37" s="144"/>
      <c r="AZ37" s="144"/>
      <c r="BA37" s="111" t="str">
        <f t="shared" si="11"/>
        <v/>
      </c>
      <c r="BB37" s="95" t="str">
        <f t="shared" si="12"/>
        <v/>
      </c>
      <c r="BC37" s="95" t="str">
        <f t="shared" si="37"/>
        <v/>
      </c>
      <c r="BD37" s="112" t="str">
        <f t="shared" si="13"/>
        <v/>
      </c>
      <c r="BE37" s="144"/>
      <c r="BF37" s="144"/>
      <c r="BG37" s="111" t="str">
        <f t="shared" si="14"/>
        <v/>
      </c>
      <c r="BH37" s="95" t="str">
        <f t="shared" si="15"/>
        <v/>
      </c>
      <c r="BI37" s="95" t="str">
        <f t="shared" si="38"/>
        <v/>
      </c>
      <c r="BJ37" s="112" t="str">
        <f t="shared" si="16"/>
        <v/>
      </c>
      <c r="BK37" s="144"/>
      <c r="BL37" s="144"/>
      <c r="BM37" s="111" t="str">
        <f t="shared" si="17"/>
        <v/>
      </c>
      <c r="BN37" s="95" t="str">
        <f t="shared" si="18"/>
        <v/>
      </c>
      <c r="BO37" s="95" t="str">
        <f t="shared" si="39"/>
        <v/>
      </c>
      <c r="BP37" s="112" t="str">
        <f t="shared" si="19"/>
        <v/>
      </c>
      <c r="BR37" s="14" t="str">
        <f>LEFT('Strategy Dashboard'!B37)</f>
        <v/>
      </c>
      <c r="BS37" s="14" t="str">
        <f>LEFT('Strategy Dashboard'!K37)</f>
        <v/>
      </c>
      <c r="BT37" s="14" t="str">
        <f>LEFT('Strategy Dashboard'!T37)</f>
        <v/>
      </c>
      <c r="BU37" s="14" t="str">
        <f>LEFT('Strategy Dashboard'!AC37)</f>
        <v/>
      </c>
      <c r="BV37" s="14" t="str">
        <f>LEFT('Strategy Dashboard'!AL37)</f>
        <v/>
      </c>
      <c r="BW37" s="14" t="str">
        <f>LEFT('Strategy Dashboard'!BE37)</f>
        <v/>
      </c>
      <c r="BX37" s="14" t="str">
        <f>LEFT('Strategy Dashboard'!BN37)</f>
        <v/>
      </c>
      <c r="BY37" s="14" t="str">
        <f>LEFT('Strategy Dashboard'!BW37)</f>
        <v/>
      </c>
      <c r="BZ37" s="14" t="str">
        <f>LEFT('Strategy Dashboard'!CF37)</f>
        <v/>
      </c>
      <c r="CA37" s="14" t="str">
        <f>LEFT('Strategy Dashboard'!CO37)</f>
        <v/>
      </c>
      <c r="CB37" s="14">
        <f>IF(OR(BR37="N",REPLACE('Strategy Dashboard'!B37,1,1,"")=""),0,INT(REPLACE('Strategy Dashboard'!B37,1,1,"")))</f>
        <v>0</v>
      </c>
      <c r="CC37" s="14">
        <f>IF(OR(BS37="N",REPLACE('Strategy Dashboard'!K37,1,1,"")=""),0,INT(REPLACE('Strategy Dashboard'!K37,1,1,"")))</f>
        <v>0</v>
      </c>
      <c r="CD37" s="14">
        <f>IF(OR(BT37="N",REPLACE('Strategy Dashboard'!T37,1,1,"")=""),0,INT(REPLACE('Strategy Dashboard'!T37,1,1,"")))</f>
        <v>0</v>
      </c>
      <c r="CE37" s="14">
        <f>IF(OR(BU37="N",REPLACE('Strategy Dashboard'!AC37,1,1,"")=""),0,INT(REPLACE('Strategy Dashboard'!AC37,1,1,"")))</f>
        <v>0</v>
      </c>
      <c r="CF37" s="14">
        <f>IF(OR(BV37="N",REPLACE('Strategy Dashboard'!AL37,1,1,"")=""),0,INT(REPLACE('Strategy Dashboard'!AL37,1,1,"")))</f>
        <v>0</v>
      </c>
      <c r="CG37" s="14">
        <f>IF(OR(BW37="N",REPLACE('Strategy Dashboard'!BE37,1,1,"")=""),0,INT(REPLACE('Strategy Dashboard'!BE37,1,1,"")))</f>
        <v>0</v>
      </c>
      <c r="CH37" s="14">
        <f>IF(OR(BX37="N",REPLACE('Strategy Dashboard'!BN37,1,1,"")=""),0,INT(REPLACE('Strategy Dashboard'!BN37,1,1,"")))</f>
        <v>0</v>
      </c>
      <c r="CI37" s="14">
        <f>IF(OR(BY37="N",REPLACE('Strategy Dashboard'!BW37,1,1,"")=""),0,INT(REPLACE('Strategy Dashboard'!BW37,1,1,"")))</f>
        <v>0</v>
      </c>
      <c r="CJ37" s="14">
        <f>IF(OR(BZ37="N",REPLACE('Strategy Dashboard'!CF37,1,1,"")=""),0,INT(REPLACE('Strategy Dashboard'!CF37,1,1,"")))</f>
        <v>0</v>
      </c>
      <c r="CK37" s="14">
        <f>IF(OR(CA37="N",REPLACE('Strategy Dashboard'!CO37,1,1,"")=""),0,INT(REPLACE('Strategy Dashboard'!CO37,1,1,"")))</f>
        <v>0</v>
      </c>
      <c r="CL37" s="14" t="e">
        <f>IF(C37="",0,IFERROR(VLOOKUP(C32&amp;C33&amp;C34&amp;C35&amp;C36&amp;C37,General!I:J,2,FALSE),0))+D36</f>
        <v>#VALUE!</v>
      </c>
      <c r="CM37" s="14" t="e">
        <f>IF(I37="",0,IFERROR(VLOOKUP(I32&amp;I33&amp;I34&amp;I35&amp;I36&amp;I37,General!I:J,2,FALSE),0))+J36</f>
        <v>#VALUE!</v>
      </c>
      <c r="CN37" s="14" t="e">
        <f>IF(O37="",0,IFERROR(VLOOKUP(O32&amp;O33&amp;O34&amp;O35&amp;O36&amp;O37,General!I:J,2,FALSE),0))+P36</f>
        <v>#VALUE!</v>
      </c>
      <c r="CO37" s="14" t="e">
        <f>IF(U37="",0,IFERROR(VLOOKUP(U32&amp;U33&amp;U34&amp;U35&amp;U36&amp;U37,General!I:J,2,FALSE),0))+V36</f>
        <v>#VALUE!</v>
      </c>
      <c r="CP37" s="14" t="e">
        <f>IF(AA37="",0,IFERROR(VLOOKUP(AA32&amp;AA33&amp;AA34&amp;AA35&amp;AA36&amp;AA37,General!I:J,2,FALSE),0))+AB36</f>
        <v>#VALUE!</v>
      </c>
      <c r="CQ37" s="14" t="e">
        <f>IF(AP37="",0,IFERROR(VLOOKUP(AP32&amp;AP33&amp;AP34&amp;AP35&amp;AP36&amp;AP37,General!I:J,2,FALSE),0))+AQ36</f>
        <v>#VALUE!</v>
      </c>
      <c r="CR37" s="14" t="e">
        <f>IF(AV37="",0,IFERROR(VLOOKUP(AV32&amp;AV33&amp;AV34&amp;AV35&amp;AV36&amp;AV37,General!I:J,2,FALSE),0))+AW36</f>
        <v>#VALUE!</v>
      </c>
      <c r="CS37" s="14" t="e">
        <f>IF(BB37="",0,IFERROR(VLOOKUP(BB32&amp;BB33&amp;BB34&amp;BB35&amp;BB36&amp;BB37,General!I:J,2,FALSE),0))+BC36</f>
        <v>#VALUE!</v>
      </c>
      <c r="CT37" s="14" t="e">
        <f>IF(BH37="",0,IFERROR(VLOOKUP(BH32&amp;BH33&amp;BH34&amp;BH35&amp;BH36&amp;BH37,General!I:J,2,FALSE),0))+BI36</f>
        <v>#VALUE!</v>
      </c>
      <c r="CU37" s="14" t="e">
        <f>IF(BN37="",0,IFERROR(VLOOKUP(BN32&amp;BN33&amp;BN34&amp;BN35&amp;BN36&amp;BN37,General!I:J,2,FALSE),0))+BO36</f>
        <v>#VALUE!</v>
      </c>
      <c r="CV37" s="14" t="e">
        <f>IF(AJ37="",0,IFERROR(VLOOKUP(AJ32&amp;AJ33&amp;AJ34&amp;AJ35&amp;AJ36&amp;AJ37,General!I:J,2,FALSE),0))+AK36</f>
        <v>#VALUE!</v>
      </c>
      <c r="DG37" s="14" t="str">
        <f>DG39</f>
        <v/>
      </c>
      <c r="DH37" s="14">
        <v>37</v>
      </c>
      <c r="DI37" s="14" t="str">
        <f t="shared" si="57"/>
        <v/>
      </c>
      <c r="DJ37" s="14" t="str">
        <f>IFERROR(VLOOKUP(DJ39,General!L:M,2,FALSE),"")</f>
        <v/>
      </c>
      <c r="DK37" s="14" t="str">
        <f>IFERROR(VLOOKUP(DK39,General!M:N,2,FALSE),"")</f>
        <v/>
      </c>
      <c r="DL37" s="14" t="str">
        <f>IFERROR(VLOOKUP(DL39,General!N:O,2,FALSE),"")</f>
        <v/>
      </c>
      <c r="DM37" s="14" t="str">
        <f>IFERROR(VLOOKUP(DM39,General!O:P,2,FALSE),"")</f>
        <v/>
      </c>
      <c r="DN37" s="14">
        <f ca="1">COUNTIF(DJ38:DM38,MAX(DJ38:DM38))</f>
        <v>4</v>
      </c>
      <c r="DS37" s="14" t="str">
        <f ca="1">$DN$39</f>
        <v/>
      </c>
    </row>
    <row r="38" spans="1:123" ht="26.25" customHeight="1" thickBot="1">
      <c r="A38" s="14">
        <v>29</v>
      </c>
      <c r="B38" s="111" t="str">
        <f t="shared" si="52"/>
        <v/>
      </c>
      <c r="C38" s="95" t="str">
        <f t="shared" si="20"/>
        <v/>
      </c>
      <c r="D38" s="95" t="str">
        <f t="shared" si="21"/>
        <v/>
      </c>
      <c r="E38" s="112" t="str">
        <f t="shared" si="22"/>
        <v/>
      </c>
      <c r="F38" s="144"/>
      <c r="G38" s="144"/>
      <c r="H38" s="111" t="str">
        <f t="shared" si="1"/>
        <v/>
      </c>
      <c r="I38" s="95" t="str">
        <f t="shared" si="23"/>
        <v/>
      </c>
      <c r="J38" s="95" t="str">
        <f t="shared" si="24"/>
        <v/>
      </c>
      <c r="K38" s="110" t="str">
        <f t="shared" si="25"/>
        <v/>
      </c>
      <c r="L38" s="144"/>
      <c r="M38" s="144"/>
      <c r="N38" s="111" t="str">
        <f t="shared" si="2"/>
        <v/>
      </c>
      <c r="O38" s="95" t="str">
        <f t="shared" si="26"/>
        <v/>
      </c>
      <c r="P38" s="95" t="str">
        <f t="shared" si="27"/>
        <v/>
      </c>
      <c r="Q38" s="112" t="str">
        <f t="shared" si="28"/>
        <v/>
      </c>
      <c r="R38" s="144"/>
      <c r="S38" s="144"/>
      <c r="T38" s="111" t="str">
        <f t="shared" si="3"/>
        <v/>
      </c>
      <c r="U38" s="95" t="str">
        <f t="shared" si="29"/>
        <v/>
      </c>
      <c r="V38" s="95" t="str">
        <f t="shared" si="30"/>
        <v/>
      </c>
      <c r="W38" s="112" t="str">
        <f t="shared" si="31"/>
        <v/>
      </c>
      <c r="X38" s="144"/>
      <c r="Y38" s="144"/>
      <c r="Z38" s="111" t="str">
        <f t="shared" si="4"/>
        <v/>
      </c>
      <c r="AA38" s="95" t="str">
        <f t="shared" si="32"/>
        <v/>
      </c>
      <c r="AB38" s="95" t="str">
        <f t="shared" si="33"/>
        <v/>
      </c>
      <c r="AC38" s="112" t="str">
        <f t="shared" si="34"/>
        <v/>
      </c>
      <c r="AD38" s="144"/>
      <c r="AE38" s="144"/>
      <c r="AF38" s="177"/>
      <c r="AG38" s="180" t="str">
        <f t="shared" ca="1" si="43"/>
        <v/>
      </c>
      <c r="AH38" s="189"/>
      <c r="AI38" s="190" t="str" cm="1">
        <f t="array" aca="1" ref="AI38" ca="1">IF(AF37="","",INDIRECT(DS37&amp;DH38))</f>
        <v/>
      </c>
      <c r="AJ38" s="109" t="str">
        <f t="shared" si="44"/>
        <v/>
      </c>
      <c r="AK38" s="109" t="str">
        <f t="shared" si="45"/>
        <v/>
      </c>
      <c r="AL38" s="110" t="str">
        <f t="shared" si="46"/>
        <v/>
      </c>
      <c r="AM38" s="173"/>
      <c r="AN38" s="144"/>
      <c r="AO38" s="111" t="str">
        <f t="shared" si="5"/>
        <v/>
      </c>
      <c r="AP38" s="95" t="str">
        <f t="shared" si="6"/>
        <v/>
      </c>
      <c r="AQ38" s="95" t="str">
        <f t="shared" si="35"/>
        <v/>
      </c>
      <c r="AR38" s="112" t="str">
        <f t="shared" si="7"/>
        <v/>
      </c>
      <c r="AS38" s="144"/>
      <c r="AT38" s="144"/>
      <c r="AU38" s="111" t="str">
        <f t="shared" si="8"/>
        <v/>
      </c>
      <c r="AV38" s="95" t="str">
        <f t="shared" si="9"/>
        <v/>
      </c>
      <c r="AW38" s="95" t="str">
        <f t="shared" si="36"/>
        <v/>
      </c>
      <c r="AX38" s="112" t="str">
        <f t="shared" si="10"/>
        <v/>
      </c>
      <c r="AY38" s="144"/>
      <c r="AZ38" s="144"/>
      <c r="BA38" s="111" t="str">
        <f t="shared" si="11"/>
        <v/>
      </c>
      <c r="BB38" s="95" t="str">
        <f t="shared" si="12"/>
        <v/>
      </c>
      <c r="BC38" s="95" t="str">
        <f t="shared" si="37"/>
        <v/>
      </c>
      <c r="BD38" s="112" t="str">
        <f t="shared" si="13"/>
        <v/>
      </c>
      <c r="BE38" s="144"/>
      <c r="BF38" s="144"/>
      <c r="BG38" s="111" t="str">
        <f t="shared" si="14"/>
        <v/>
      </c>
      <c r="BH38" s="95" t="str">
        <f t="shared" si="15"/>
        <v/>
      </c>
      <c r="BI38" s="95" t="str">
        <f t="shared" si="38"/>
        <v/>
      </c>
      <c r="BJ38" s="112" t="str">
        <f t="shared" si="16"/>
        <v/>
      </c>
      <c r="BK38" s="144"/>
      <c r="BL38" s="144"/>
      <c r="BM38" s="111" t="str">
        <f t="shared" si="17"/>
        <v/>
      </c>
      <c r="BN38" s="95" t="str">
        <f t="shared" si="18"/>
        <v/>
      </c>
      <c r="BO38" s="95" t="str">
        <f t="shared" si="39"/>
        <v/>
      </c>
      <c r="BP38" s="112" t="str">
        <f t="shared" si="19"/>
        <v/>
      </c>
      <c r="BR38" s="14" t="str">
        <f>LEFT('Strategy Dashboard'!B38)</f>
        <v/>
      </c>
      <c r="BS38" s="14" t="str">
        <f>LEFT('Strategy Dashboard'!K38)</f>
        <v/>
      </c>
      <c r="BT38" s="14" t="str">
        <f>LEFT('Strategy Dashboard'!T38)</f>
        <v/>
      </c>
      <c r="BU38" s="14" t="str">
        <f>LEFT('Strategy Dashboard'!AC38)</f>
        <v/>
      </c>
      <c r="BV38" s="14" t="str">
        <f>LEFT('Strategy Dashboard'!AL38)</f>
        <v/>
      </c>
      <c r="BW38" s="14" t="str">
        <f>LEFT('Strategy Dashboard'!BE38)</f>
        <v/>
      </c>
      <c r="BX38" s="14" t="str">
        <f>LEFT('Strategy Dashboard'!BN38)</f>
        <v/>
      </c>
      <c r="BY38" s="14" t="str">
        <f>LEFT('Strategy Dashboard'!BW38)</f>
        <v/>
      </c>
      <c r="BZ38" s="14" t="str">
        <f>LEFT('Strategy Dashboard'!CF38)</f>
        <v/>
      </c>
      <c r="CA38" s="14" t="str">
        <f>LEFT('Strategy Dashboard'!CO38)</f>
        <v/>
      </c>
      <c r="CB38" s="14">
        <f>IF(OR(BR38="N",REPLACE('Strategy Dashboard'!B38,1,1,"")=""),0,INT(REPLACE('Strategy Dashboard'!B38,1,1,"")))</f>
        <v>0</v>
      </c>
      <c r="CC38" s="14">
        <f>IF(OR(BS38="N",REPLACE('Strategy Dashboard'!K38,1,1,"")=""),0,INT(REPLACE('Strategy Dashboard'!K38,1,1,"")))</f>
        <v>0</v>
      </c>
      <c r="CD38" s="14">
        <f>IF(OR(BT38="N",REPLACE('Strategy Dashboard'!T38,1,1,"")=""),0,INT(REPLACE('Strategy Dashboard'!T38,1,1,"")))</f>
        <v>0</v>
      </c>
      <c r="CE38" s="14">
        <f>IF(OR(BU38="N",REPLACE('Strategy Dashboard'!AC38,1,1,"")=""),0,INT(REPLACE('Strategy Dashboard'!AC38,1,1,"")))</f>
        <v>0</v>
      </c>
      <c r="CF38" s="14">
        <f>IF(OR(BV38="N",REPLACE('Strategy Dashboard'!AL38,1,1,"")=""),0,INT(REPLACE('Strategy Dashboard'!AL38,1,1,"")))</f>
        <v>0</v>
      </c>
      <c r="CG38" s="14">
        <f>IF(OR(BW38="N",REPLACE('Strategy Dashboard'!BE38,1,1,"")=""),0,INT(REPLACE('Strategy Dashboard'!BE38,1,1,"")))</f>
        <v>0</v>
      </c>
      <c r="CH38" s="14">
        <f>IF(OR(BX38="N",REPLACE('Strategy Dashboard'!BN38,1,1,"")=""),0,INT(REPLACE('Strategy Dashboard'!BN38,1,1,"")))</f>
        <v>0</v>
      </c>
      <c r="CI38" s="14">
        <f>IF(OR(BY38="N",REPLACE('Strategy Dashboard'!BW38,1,1,"")=""),0,INT(REPLACE('Strategy Dashboard'!BW38,1,1,"")))</f>
        <v>0</v>
      </c>
      <c r="CJ38" s="14">
        <f>IF(OR(BZ38="N",REPLACE('Strategy Dashboard'!CF38,1,1,"")=""),0,INT(REPLACE('Strategy Dashboard'!CF38,1,1,"")))</f>
        <v>0</v>
      </c>
      <c r="CK38" s="14">
        <f>IF(OR(CA38="N",REPLACE('Strategy Dashboard'!CO38,1,1,"")=""),0,INT(REPLACE('Strategy Dashboard'!CO38,1,1,"")))</f>
        <v>0</v>
      </c>
      <c r="CL38" s="14" t="e">
        <f>IF(C38="",0,IFERROR(VLOOKUP(C33&amp;C34&amp;C35&amp;C36&amp;C37&amp;C38,General!I:J,2,FALSE),0))+D37</f>
        <v>#VALUE!</v>
      </c>
      <c r="CM38" s="14" t="e">
        <f>IF(I38="",0,IFERROR(VLOOKUP(I33&amp;I34&amp;I35&amp;I36&amp;I37&amp;I38,General!I:J,2,FALSE),0))+J37</f>
        <v>#VALUE!</v>
      </c>
      <c r="CN38" s="14" t="e">
        <f>IF(O38="",0,IFERROR(VLOOKUP(O33&amp;O34&amp;O35&amp;O36&amp;O37&amp;O38,General!I:J,2,FALSE),0))+P37</f>
        <v>#VALUE!</v>
      </c>
      <c r="CO38" s="14" t="e">
        <f>IF(U38="",0,IFERROR(VLOOKUP(U33&amp;U34&amp;U35&amp;U36&amp;U37&amp;U38,General!I:J,2,FALSE),0))+V37</f>
        <v>#VALUE!</v>
      </c>
      <c r="CP38" s="14" t="e">
        <f>IF(AA38="",0,IFERROR(VLOOKUP(AA33&amp;AA34&amp;AA35&amp;AA36&amp;AA37&amp;AA38,General!I:J,2,FALSE),0))+AB37</f>
        <v>#VALUE!</v>
      </c>
      <c r="CQ38" s="14" t="e">
        <f>IF(AP38="",0,IFERROR(VLOOKUP(AP33&amp;AP34&amp;AP35&amp;AP36&amp;AP37&amp;AP38,General!I:J,2,FALSE),0))+AQ37</f>
        <v>#VALUE!</v>
      </c>
      <c r="CR38" s="14" t="e">
        <f>IF(AV38="",0,IFERROR(VLOOKUP(AV33&amp;AV34&amp;AV35&amp;AV36&amp;AV37&amp;AV38,General!I:J,2,FALSE),0))+AW37</f>
        <v>#VALUE!</v>
      </c>
      <c r="CS38" s="14" t="e">
        <f>IF(BB38="",0,IFERROR(VLOOKUP(BB33&amp;BB34&amp;BB35&amp;BB36&amp;BB37&amp;BB38,General!I:J,2,FALSE),0))+BC37</f>
        <v>#VALUE!</v>
      </c>
      <c r="CT38" s="14" t="e">
        <f>IF(BH38="",0,IFERROR(VLOOKUP(BH33&amp;BH34&amp;BH35&amp;BH36&amp;BH37&amp;BH38,General!I:J,2,FALSE),0))+BI37</f>
        <v>#VALUE!</v>
      </c>
      <c r="CU38" s="14" t="e">
        <f>IF(BN38="",0,IFERROR(VLOOKUP(BN33&amp;BN34&amp;BN35&amp;BN36&amp;BN37&amp;BN38,General!I:J,2,FALSE),0))+BO37</f>
        <v>#VALUE!</v>
      </c>
      <c r="CV38" s="14" t="e">
        <f>IF(AJ38="",0,IFERROR(VLOOKUP(AJ33&amp;AJ34&amp;AJ35&amp;AJ36&amp;AJ37&amp;AJ38,General!I:J,2,FALSE),0))+AK37</f>
        <v>#VALUE!</v>
      </c>
      <c r="DG38" s="14" t="str">
        <f>DG39</f>
        <v/>
      </c>
      <c r="DH38" s="14">
        <v>38</v>
      </c>
      <c r="DI38" s="14" t="str">
        <f t="shared" si="57"/>
        <v/>
      </c>
      <c r="DJ38" s="14">
        <f ca="1">IF(DJ39="",0,COUNTIF(INDIRECT(DJ37&amp;DH35):INDIRECT(DJ37&amp;DH39),"Y"))</f>
        <v>0</v>
      </c>
      <c r="DK38" s="14">
        <f ca="1">IF(DK39="",0,COUNTIF(INDIRECT(DK37&amp;DI35):INDIRECT(DK37&amp;DI39),"Y"))</f>
        <v>0</v>
      </c>
      <c r="DL38" s="14">
        <f ca="1">IF(DL39="",0,COUNTIF(INDIRECT(DL37&amp;DJ35):INDIRECT(DL37&amp;DJ39),"Y"))</f>
        <v>0</v>
      </c>
      <c r="DM38" s="14">
        <f ca="1">IF(DM39="",0,COUNTIF(INDIRECT(DM37&amp;DK35):INDIRECT(DM37&amp;DK39),"Y"))</f>
        <v>0</v>
      </c>
      <c r="DN38" s="14" t="str" cm="1">
        <f t="array" aca="1" ref="DN38" ca="1">INDEX(DJ39:DM39,_xlfn.AGGREGATE(15,6,COLUMN(DJ39:DM39)-COLUMN(DI39)/(DJ38:DM38=MAX(DJ38:DM38)),COLUMNS(DJ39:DJ39)))</f>
        <v/>
      </c>
      <c r="DO38" s="14" t="str" cm="1">
        <f t="array" aca="1" ref="DO38" ca="1">INDEX(DK39:DN39,_xlfn.AGGREGATE(15,6,COLUMN(DK39:DN39)-COLUMN(DJ39)/(DK38:DN38=MAX(DK38:DN38)),COLUMNS(DK39:DK39)))</f>
        <v/>
      </c>
      <c r="DP38" s="14" t="str" cm="1">
        <f t="array" aca="1" ref="DP38" ca="1">INDEX(DL39:DO39,_xlfn.AGGREGATE(15,6,COLUMN(DL39:DO39)-COLUMN(DK39)/(DL38:DO38=MAX(DL38:DO38)),COLUMNS(DL39:DL39)))</f>
        <v/>
      </c>
      <c r="DS38" s="14" t="str">
        <f ca="1">$DN$39</f>
        <v/>
      </c>
    </row>
    <row r="39" spans="1:123" ht="26.25" customHeight="1" thickBot="1">
      <c r="A39" s="14">
        <v>30</v>
      </c>
      <c r="B39" s="113" t="str">
        <f t="shared" si="52"/>
        <v/>
      </c>
      <c r="C39" s="114" t="str">
        <f t="shared" si="20"/>
        <v/>
      </c>
      <c r="D39" s="114" t="str">
        <f t="shared" si="21"/>
        <v/>
      </c>
      <c r="E39" s="115" t="str">
        <f t="shared" si="22"/>
        <v/>
      </c>
      <c r="F39" s="144"/>
      <c r="G39" s="144"/>
      <c r="H39" s="113" t="str">
        <f t="shared" si="1"/>
        <v/>
      </c>
      <c r="I39" s="114" t="str">
        <f t="shared" si="23"/>
        <v/>
      </c>
      <c r="J39" s="114" t="str">
        <f t="shared" si="24"/>
        <v/>
      </c>
      <c r="K39" s="110" t="str">
        <f t="shared" si="25"/>
        <v/>
      </c>
      <c r="L39" s="144"/>
      <c r="M39" s="144"/>
      <c r="N39" s="113" t="str">
        <f t="shared" si="2"/>
        <v/>
      </c>
      <c r="O39" s="114" t="str">
        <f t="shared" si="26"/>
        <v/>
      </c>
      <c r="P39" s="114" t="str">
        <f t="shared" si="27"/>
        <v/>
      </c>
      <c r="Q39" s="115" t="str">
        <f t="shared" si="28"/>
        <v/>
      </c>
      <c r="R39" s="144"/>
      <c r="S39" s="144"/>
      <c r="T39" s="113" t="str">
        <f t="shared" si="3"/>
        <v/>
      </c>
      <c r="U39" s="114" t="str">
        <f t="shared" si="29"/>
        <v/>
      </c>
      <c r="V39" s="114" t="str">
        <f t="shared" si="30"/>
        <v/>
      </c>
      <c r="W39" s="115" t="str">
        <f t="shared" si="31"/>
        <v/>
      </c>
      <c r="X39" s="144"/>
      <c r="Y39" s="144"/>
      <c r="Z39" s="113" t="str">
        <f t="shared" si="4"/>
        <v/>
      </c>
      <c r="AA39" s="114" t="str">
        <f t="shared" si="32"/>
        <v/>
      </c>
      <c r="AB39" s="114" t="str">
        <f t="shared" si="33"/>
        <v/>
      </c>
      <c r="AC39" s="115" t="str">
        <f t="shared" si="34"/>
        <v/>
      </c>
      <c r="AD39" s="144"/>
      <c r="AE39" s="144"/>
      <c r="AF39" s="178"/>
      <c r="AG39" s="181" t="str">
        <f t="shared" ca="1" si="43"/>
        <v/>
      </c>
      <c r="AH39" s="189"/>
      <c r="AI39" s="190" t="str" cm="1">
        <f t="array" aca="1" ref="AI39" ca="1">IF(AF38="","",INDIRECT(DS38&amp;DH39))</f>
        <v/>
      </c>
      <c r="AJ39" s="109" t="str">
        <f t="shared" si="44"/>
        <v/>
      </c>
      <c r="AK39" s="109" t="str">
        <f t="shared" si="45"/>
        <v/>
      </c>
      <c r="AL39" s="110" t="str">
        <f t="shared" si="46"/>
        <v/>
      </c>
      <c r="AM39" s="173"/>
      <c r="AN39" s="144"/>
      <c r="AO39" s="113" t="str">
        <f t="shared" si="5"/>
        <v/>
      </c>
      <c r="AP39" s="114" t="str">
        <f t="shared" si="6"/>
        <v/>
      </c>
      <c r="AQ39" s="114" t="str">
        <f t="shared" si="35"/>
        <v/>
      </c>
      <c r="AR39" s="115" t="str">
        <f t="shared" si="7"/>
        <v/>
      </c>
      <c r="AS39" s="144"/>
      <c r="AT39" s="144"/>
      <c r="AU39" s="113" t="str">
        <f t="shared" si="8"/>
        <v/>
      </c>
      <c r="AV39" s="114" t="str">
        <f t="shared" si="9"/>
        <v/>
      </c>
      <c r="AW39" s="114" t="str">
        <f t="shared" si="36"/>
        <v/>
      </c>
      <c r="AX39" s="115" t="str">
        <f t="shared" si="10"/>
        <v/>
      </c>
      <c r="AY39" s="144"/>
      <c r="AZ39" s="144"/>
      <c r="BA39" s="113" t="str">
        <f t="shared" si="11"/>
        <v/>
      </c>
      <c r="BB39" s="114" t="str">
        <f t="shared" si="12"/>
        <v/>
      </c>
      <c r="BC39" s="114" t="str">
        <f t="shared" si="37"/>
        <v/>
      </c>
      <c r="BD39" s="115" t="str">
        <f t="shared" si="13"/>
        <v/>
      </c>
      <c r="BE39" s="144"/>
      <c r="BF39" s="144"/>
      <c r="BG39" s="113" t="str">
        <f t="shared" si="14"/>
        <v/>
      </c>
      <c r="BH39" s="114" t="str">
        <f t="shared" si="15"/>
        <v/>
      </c>
      <c r="BI39" s="114" t="str">
        <f t="shared" si="38"/>
        <v/>
      </c>
      <c r="BJ39" s="115" t="str">
        <f t="shared" si="16"/>
        <v/>
      </c>
      <c r="BK39" s="144"/>
      <c r="BL39" s="144"/>
      <c r="BM39" s="113" t="str">
        <f t="shared" si="17"/>
        <v/>
      </c>
      <c r="BN39" s="114" t="str">
        <f t="shared" si="18"/>
        <v/>
      </c>
      <c r="BO39" s="114" t="str">
        <f t="shared" si="39"/>
        <v/>
      </c>
      <c r="BP39" s="115" t="str">
        <f t="shared" si="19"/>
        <v/>
      </c>
      <c r="BR39" s="14" t="str">
        <f>LEFT('Strategy Dashboard'!B39)</f>
        <v/>
      </c>
      <c r="BS39" s="14" t="str">
        <f>LEFT('Strategy Dashboard'!K39)</f>
        <v/>
      </c>
      <c r="BT39" s="14" t="str">
        <f>LEFT('Strategy Dashboard'!T39)</f>
        <v/>
      </c>
      <c r="BU39" s="14" t="str">
        <f>LEFT('Strategy Dashboard'!AC39)</f>
        <v/>
      </c>
      <c r="BV39" s="14" t="str">
        <f>LEFT('Strategy Dashboard'!AL39)</f>
        <v/>
      </c>
      <c r="BW39" s="14" t="str">
        <f>LEFT('Strategy Dashboard'!BE39)</f>
        <v/>
      </c>
      <c r="BX39" s="14" t="str">
        <f>LEFT('Strategy Dashboard'!BN39)</f>
        <v/>
      </c>
      <c r="BY39" s="14" t="str">
        <f>LEFT('Strategy Dashboard'!BW39)</f>
        <v/>
      </c>
      <c r="BZ39" s="14" t="str">
        <f>LEFT('Strategy Dashboard'!CF39)</f>
        <v/>
      </c>
      <c r="CA39" s="14" t="str">
        <f>LEFT('Strategy Dashboard'!CO39)</f>
        <v/>
      </c>
      <c r="CB39" s="14">
        <f>IF(OR(BR39="N",REPLACE('Strategy Dashboard'!B39,1,1,"")=""),0,INT(REPLACE('Strategy Dashboard'!B39,1,1,"")))</f>
        <v>0</v>
      </c>
      <c r="CC39" s="14">
        <f>IF(OR(BS39="N",REPLACE('Strategy Dashboard'!K39,1,1,"")=""),0,INT(REPLACE('Strategy Dashboard'!K39,1,1,"")))</f>
        <v>0</v>
      </c>
      <c r="CD39" s="14">
        <f>IF(OR(BT39="N",REPLACE('Strategy Dashboard'!T39,1,1,"")=""),0,INT(REPLACE('Strategy Dashboard'!T39,1,1,"")))</f>
        <v>0</v>
      </c>
      <c r="CE39" s="14">
        <f>IF(OR(BU39="N",REPLACE('Strategy Dashboard'!AC39,1,1,"")=""),0,INT(REPLACE('Strategy Dashboard'!AC39,1,1,"")))</f>
        <v>0</v>
      </c>
      <c r="CF39" s="14">
        <f>IF(OR(BV39="N",REPLACE('Strategy Dashboard'!AL39,1,1,"")=""),0,INT(REPLACE('Strategy Dashboard'!AL39,1,1,"")))</f>
        <v>0</v>
      </c>
      <c r="CG39" s="14">
        <f>IF(OR(BW39="N",REPLACE('Strategy Dashboard'!BE39,1,1,"")=""),0,INT(REPLACE('Strategy Dashboard'!BE39,1,1,"")))</f>
        <v>0</v>
      </c>
      <c r="CH39" s="14">
        <f>IF(OR(BX39="N",REPLACE('Strategy Dashboard'!BN39,1,1,"")=""),0,INT(REPLACE('Strategy Dashboard'!BN39,1,1,"")))</f>
        <v>0</v>
      </c>
      <c r="CI39" s="14">
        <f>IF(OR(BY39="N",REPLACE('Strategy Dashboard'!BW39,1,1,"")=""),0,INT(REPLACE('Strategy Dashboard'!BW39,1,1,"")))</f>
        <v>0</v>
      </c>
      <c r="CJ39" s="14">
        <f>IF(OR(BZ39="N",REPLACE('Strategy Dashboard'!CF39,1,1,"")=""),0,INT(REPLACE('Strategy Dashboard'!CF39,1,1,"")))</f>
        <v>0</v>
      </c>
      <c r="CK39" s="14">
        <f>IF(OR(CA39="N",REPLACE('Strategy Dashboard'!CO39,1,1,"")=""),0,INT(REPLACE('Strategy Dashboard'!CO39,1,1,"")))</f>
        <v>0</v>
      </c>
      <c r="CL39" s="14" t="e">
        <f>IF(C39="",0,IFERROR(VLOOKUP(C34&amp;C35&amp;C36&amp;C37&amp;C38&amp;C39,General!I:J,2,FALSE),0))+D38</f>
        <v>#VALUE!</v>
      </c>
      <c r="CM39" s="14" t="e">
        <f>IF(I39="",0,IFERROR(VLOOKUP(I34&amp;I35&amp;I36&amp;I37&amp;I38&amp;I39,General!I:J,2,FALSE),0))+J38</f>
        <v>#VALUE!</v>
      </c>
      <c r="CN39" s="14" t="e">
        <f>IF(O39="",0,IFERROR(VLOOKUP(O34&amp;O35&amp;O36&amp;O37&amp;O38&amp;O39,General!I:J,2,FALSE),0))+P38</f>
        <v>#VALUE!</v>
      </c>
      <c r="CO39" s="14" t="e">
        <f>IF(U39="",0,IFERROR(VLOOKUP(U34&amp;U35&amp;U36&amp;U37&amp;U38&amp;U39,General!I:J,2,FALSE),0))+V38</f>
        <v>#VALUE!</v>
      </c>
      <c r="CP39" s="14" t="e">
        <f>IF(AA39="",0,IFERROR(VLOOKUP(AA34&amp;AA35&amp;AA36&amp;AA37&amp;AA38&amp;AA39,General!I:J,2,FALSE),0))+AB38</f>
        <v>#VALUE!</v>
      </c>
      <c r="CQ39" s="14" t="e">
        <f>IF(AP39="",0,IFERROR(VLOOKUP(AP34&amp;AP35&amp;AP36&amp;AP37&amp;AP38&amp;AP39,General!I:J,2,FALSE),0))+AQ38</f>
        <v>#VALUE!</v>
      </c>
      <c r="CR39" s="14" t="e">
        <f>IF(AV39="",0,IFERROR(VLOOKUP(AV34&amp;AV35&amp;AV36&amp;AV37&amp;AV38&amp;AV39,General!I:J,2,FALSE),0))+AW38</f>
        <v>#VALUE!</v>
      </c>
      <c r="CS39" s="14" t="e">
        <f>IF(BB39="",0,IFERROR(VLOOKUP(BB34&amp;BB35&amp;BB36&amp;BB37&amp;BB38&amp;BB39,General!I:J,2,FALSE),0))+BC38</f>
        <v>#VALUE!</v>
      </c>
      <c r="CT39" s="14" t="e">
        <f>IF(BH39="",0,IFERROR(VLOOKUP(BH34&amp;BH35&amp;BH36&amp;BH37&amp;BH38&amp;BH39,General!I:J,2,FALSE),0))+BI38</f>
        <v>#VALUE!</v>
      </c>
      <c r="CU39" s="14" t="e">
        <f>IF(BN39="",0,IFERROR(VLOOKUP(BN34&amp;BN35&amp;BN36&amp;BN37&amp;BN38&amp;BN39,General!I:J,2,FALSE),0))+BO38</f>
        <v>#VALUE!</v>
      </c>
      <c r="CV39" s="14" t="e">
        <f>IF(AJ39="",0,IFERROR(VLOOKUP(AJ34&amp;AJ35&amp;AJ36&amp;AJ37&amp;AJ38&amp;AJ39,General!I:J,2,FALSE),0))+AK38</f>
        <v>#VALUE!</v>
      </c>
      <c r="CW39" s="14" t="str">
        <f>E39</f>
        <v/>
      </c>
      <c r="CX39" s="14" t="str">
        <f>K39</f>
        <v/>
      </c>
      <c r="CY39" s="14" t="str">
        <f>Q39</f>
        <v/>
      </c>
      <c r="CZ39" s="14" t="str">
        <f>W39</f>
        <v/>
      </c>
      <c r="DA39" s="14" t="str">
        <f>AC39</f>
        <v/>
      </c>
      <c r="DB39" s="14" t="str">
        <f>AR39</f>
        <v/>
      </c>
      <c r="DC39" s="14" t="str">
        <f>AX39</f>
        <v/>
      </c>
      <c r="DD39" s="14" t="str">
        <f>BD39</f>
        <v/>
      </c>
      <c r="DE39" s="14" t="str">
        <f>BJ39</f>
        <v/>
      </c>
      <c r="DF39" s="14" t="str">
        <f>BP39</f>
        <v/>
      </c>
      <c r="DG39" s="14" t="str">
        <f>IF(AF39="","",INDEX($CW$4:$DF$4,MATCH(MAX(CW39:DF39),CW39:DF39,0)))</f>
        <v/>
      </c>
      <c r="DH39" s="14">
        <v>39</v>
      </c>
      <c r="DI39" s="14" t="str">
        <f t="shared" si="57"/>
        <v/>
      </c>
      <c r="DJ39" s="14" t="str" cm="1">
        <f t="array" ref="DJ39">IFERROR(INDEX($CW$4:$DF$4,_xlfn.AGGREGATE(15,6,COLUMN($CW$4:$DF$4)-COLUMN($CV$1)/(CW39:DF39=MAX(CW39:DF39)),COLUMNS($CW$4:CW29))),"")</f>
        <v/>
      </c>
      <c r="DK39" s="14" t="str" cm="1">
        <f t="array" ref="DK39">IFERROR(INDEX($CW$4:$DF$4,_xlfn.AGGREGATE(15,6,COLUMN($CW$4:$DF$4)-COLUMN($CV$1)/(CX39:DG39=MAX(CX39:DG39)),COLUMNS($CW$4:CX29))),"")</f>
        <v/>
      </c>
      <c r="DL39" s="14" t="str" cm="1">
        <f t="array" ref="DL39">IFERROR(INDEX($CW$4:$DF$4,_xlfn.AGGREGATE(15,6,COLUMN($CW$4:$DF$4)-COLUMN($CV$1)/(CY39:DH39=MAX(CY39:DH39)),COLUMNS($CW$4:CY29))),"")</f>
        <v/>
      </c>
      <c r="DM39" s="14" t="str" cm="1">
        <f t="array" ref="DM39">IFERROR(INDEX($CW$4:$DF$4,_xlfn.AGGREGATE(15,6,COLUMN($CW$4:$DF$4)-COLUMN($CV$1)/(CZ39:DI39=MAX(CZ39:DI39)),COLUMNS($CW$4:CZ29))),"")</f>
        <v/>
      </c>
      <c r="DN39" s="175" t="str">
        <f ca="1">IF(DO38="",DN38,DN35)</f>
        <v/>
      </c>
      <c r="DR39" s="14" t="str">
        <f ca="1">IF(DN36&gt;1,"R","N")</f>
        <v>R</v>
      </c>
      <c r="DS39" s="14" t="str">
        <f ca="1">DN39</f>
        <v/>
      </c>
    </row>
    <row r="40" spans="1:123" ht="26.25" customHeight="1" thickBot="1">
      <c r="A40" s="14">
        <v>31</v>
      </c>
      <c r="B40" s="108" t="str">
        <f t="shared" si="52"/>
        <v/>
      </c>
      <c r="C40" s="109" t="str">
        <f t="shared" si="20"/>
        <v/>
      </c>
      <c r="D40" s="109" t="str">
        <f t="shared" si="21"/>
        <v/>
      </c>
      <c r="E40" s="110" t="str">
        <f t="shared" si="22"/>
        <v/>
      </c>
      <c r="F40" s="144"/>
      <c r="G40" s="144"/>
      <c r="H40" s="108" t="str">
        <f t="shared" si="1"/>
        <v/>
      </c>
      <c r="I40" s="109" t="str">
        <f t="shared" si="23"/>
        <v/>
      </c>
      <c r="J40" s="109" t="str">
        <f t="shared" si="24"/>
        <v/>
      </c>
      <c r="K40" s="110" t="str">
        <f t="shared" si="25"/>
        <v/>
      </c>
      <c r="L40" s="144"/>
      <c r="M40" s="144"/>
      <c r="N40" s="108" t="str">
        <f t="shared" si="2"/>
        <v/>
      </c>
      <c r="O40" s="109" t="str">
        <f t="shared" si="26"/>
        <v/>
      </c>
      <c r="P40" s="109" t="str">
        <f t="shared" si="27"/>
        <v/>
      </c>
      <c r="Q40" s="110" t="str">
        <f t="shared" si="28"/>
        <v/>
      </c>
      <c r="R40" s="144"/>
      <c r="S40" s="144"/>
      <c r="T40" s="108" t="str">
        <f t="shared" si="3"/>
        <v/>
      </c>
      <c r="U40" s="109" t="str">
        <f t="shared" si="29"/>
        <v/>
      </c>
      <c r="V40" s="109" t="str">
        <f t="shared" si="30"/>
        <v/>
      </c>
      <c r="W40" s="110" t="str">
        <f t="shared" si="31"/>
        <v/>
      </c>
      <c r="X40" s="144"/>
      <c r="Y40" s="144"/>
      <c r="Z40" s="108" t="str">
        <f t="shared" si="4"/>
        <v/>
      </c>
      <c r="AA40" s="109" t="str">
        <f t="shared" si="32"/>
        <v/>
      </c>
      <c r="AB40" s="109" t="str">
        <f t="shared" si="33"/>
        <v/>
      </c>
      <c r="AC40" s="110" t="str">
        <f t="shared" si="34"/>
        <v/>
      </c>
      <c r="AD40" s="144"/>
      <c r="AE40" s="144"/>
      <c r="AF40" s="176"/>
      <c r="AG40" s="188" t="str">
        <f t="shared" ca="1" si="43"/>
        <v/>
      </c>
      <c r="AH40" s="189" t="str">
        <f ca="1">IF(DS40="","",VLOOKUP(DS40,General!O:P,2,FALSE))</f>
        <v/>
      </c>
      <c r="AI40" s="190" t="str" cm="1">
        <f t="array" aca="1" ref="AI40" ca="1">IF(AF39="","",INDIRECT(DS39&amp;DH40))</f>
        <v/>
      </c>
      <c r="AJ40" s="109" t="str">
        <f t="shared" si="44"/>
        <v/>
      </c>
      <c r="AK40" s="109" t="str">
        <f t="shared" si="45"/>
        <v/>
      </c>
      <c r="AL40" s="110" t="str">
        <f t="shared" si="46"/>
        <v/>
      </c>
      <c r="AM40" s="173"/>
      <c r="AN40" s="144"/>
      <c r="AO40" s="108" t="str">
        <f t="shared" si="5"/>
        <v/>
      </c>
      <c r="AP40" s="109" t="str">
        <f t="shared" si="6"/>
        <v/>
      </c>
      <c r="AQ40" s="109" t="str">
        <f t="shared" si="35"/>
        <v/>
      </c>
      <c r="AR40" s="110" t="str">
        <f t="shared" si="7"/>
        <v/>
      </c>
      <c r="AS40" s="144"/>
      <c r="AT40" s="144"/>
      <c r="AU40" s="108" t="str">
        <f t="shared" si="8"/>
        <v/>
      </c>
      <c r="AV40" s="109" t="str">
        <f t="shared" si="9"/>
        <v/>
      </c>
      <c r="AW40" s="109" t="str">
        <f t="shared" si="36"/>
        <v/>
      </c>
      <c r="AX40" s="110" t="str">
        <f t="shared" si="10"/>
        <v/>
      </c>
      <c r="AY40" s="144"/>
      <c r="AZ40" s="144"/>
      <c r="BA40" s="108" t="str">
        <f t="shared" si="11"/>
        <v/>
      </c>
      <c r="BB40" s="109" t="str">
        <f t="shared" si="12"/>
        <v/>
      </c>
      <c r="BC40" s="109" t="str">
        <f t="shared" si="37"/>
        <v/>
      </c>
      <c r="BD40" s="110" t="str">
        <f t="shared" si="13"/>
        <v/>
      </c>
      <c r="BE40" s="144"/>
      <c r="BF40" s="144"/>
      <c r="BG40" s="108" t="str">
        <f t="shared" si="14"/>
        <v/>
      </c>
      <c r="BH40" s="109" t="str">
        <f t="shared" si="15"/>
        <v/>
      </c>
      <c r="BI40" s="109" t="str">
        <f t="shared" si="38"/>
        <v/>
      </c>
      <c r="BJ40" s="110" t="str">
        <f t="shared" si="16"/>
        <v/>
      </c>
      <c r="BK40" s="144"/>
      <c r="BL40" s="144"/>
      <c r="BM40" s="108" t="str">
        <f t="shared" si="17"/>
        <v/>
      </c>
      <c r="BN40" s="109" t="str">
        <f t="shared" si="18"/>
        <v/>
      </c>
      <c r="BO40" s="109" t="str">
        <f t="shared" si="39"/>
        <v/>
      </c>
      <c r="BP40" s="110" t="str">
        <f t="shared" si="19"/>
        <v/>
      </c>
      <c r="BR40" s="14" t="str">
        <f>LEFT('Strategy Dashboard'!B40)</f>
        <v/>
      </c>
      <c r="BS40" s="14" t="str">
        <f>LEFT('Strategy Dashboard'!K40)</f>
        <v/>
      </c>
      <c r="BT40" s="14" t="str">
        <f>LEFT('Strategy Dashboard'!T40)</f>
        <v/>
      </c>
      <c r="BU40" s="14" t="str">
        <f>LEFT('Strategy Dashboard'!AC40)</f>
        <v/>
      </c>
      <c r="BV40" s="14" t="str">
        <f>LEFT('Strategy Dashboard'!AL40)</f>
        <v/>
      </c>
      <c r="BW40" s="14" t="str">
        <f>LEFT('Strategy Dashboard'!BE40)</f>
        <v/>
      </c>
      <c r="BX40" s="14" t="str">
        <f>LEFT('Strategy Dashboard'!BN40)</f>
        <v/>
      </c>
      <c r="BY40" s="14" t="str">
        <f>LEFT('Strategy Dashboard'!BW40)</f>
        <v/>
      </c>
      <c r="BZ40" s="14" t="str">
        <f>LEFT('Strategy Dashboard'!CF40)</f>
        <v/>
      </c>
      <c r="CA40" s="14" t="str">
        <f>LEFT('Strategy Dashboard'!CO40)</f>
        <v/>
      </c>
      <c r="CB40" s="14">
        <f>IF(OR(BR40="N",REPLACE('Strategy Dashboard'!B40,1,1,"")=""),0,INT(REPLACE('Strategy Dashboard'!B40,1,1,"")))</f>
        <v>0</v>
      </c>
      <c r="CC40" s="14">
        <f>IF(OR(BS40="N",REPLACE('Strategy Dashboard'!K40,1,1,"")=""),0,INT(REPLACE('Strategy Dashboard'!K40,1,1,"")))</f>
        <v>0</v>
      </c>
      <c r="CD40" s="14">
        <f>IF(OR(BT40="N",REPLACE('Strategy Dashboard'!T40,1,1,"")=""),0,INT(REPLACE('Strategy Dashboard'!T40,1,1,"")))</f>
        <v>0</v>
      </c>
      <c r="CE40" s="14">
        <f>IF(OR(BU40="N",REPLACE('Strategy Dashboard'!AC40,1,1,"")=""),0,INT(REPLACE('Strategy Dashboard'!AC40,1,1,"")))</f>
        <v>0</v>
      </c>
      <c r="CF40" s="14">
        <f>IF(OR(BV40="N",REPLACE('Strategy Dashboard'!AL40,1,1,"")=""),0,INT(REPLACE('Strategy Dashboard'!AL40,1,1,"")))</f>
        <v>0</v>
      </c>
      <c r="CG40" s="14">
        <f>IF(OR(BW40="N",REPLACE('Strategy Dashboard'!BE40,1,1,"")=""),0,INT(REPLACE('Strategy Dashboard'!BE40,1,1,"")))</f>
        <v>0</v>
      </c>
      <c r="CH40" s="14">
        <f>IF(OR(BX40="N",REPLACE('Strategy Dashboard'!BN40,1,1,"")=""),0,INT(REPLACE('Strategy Dashboard'!BN40,1,1,"")))</f>
        <v>0</v>
      </c>
      <c r="CI40" s="14">
        <f>IF(OR(BY40="N",REPLACE('Strategy Dashboard'!BW40,1,1,"")=""),0,INT(REPLACE('Strategy Dashboard'!BW40,1,1,"")))</f>
        <v>0</v>
      </c>
      <c r="CJ40" s="14">
        <f>IF(OR(BZ40="N",REPLACE('Strategy Dashboard'!CF40,1,1,"")=""),0,INT(REPLACE('Strategy Dashboard'!CF40,1,1,"")))</f>
        <v>0</v>
      </c>
      <c r="CK40" s="14">
        <f>IF(OR(CA40="N",REPLACE('Strategy Dashboard'!CO40,1,1,"")=""),0,INT(REPLACE('Strategy Dashboard'!CO40,1,1,"")))</f>
        <v>0</v>
      </c>
      <c r="CL40" s="14" t="e">
        <f>IF(C40="",0,IFERROR(VLOOKUP(C35&amp;C36&amp;C37&amp;C38&amp;C39&amp;C40,General!I:J,2,FALSE),0))+D39</f>
        <v>#VALUE!</v>
      </c>
      <c r="CM40" s="14" t="e">
        <f>IF(I40="",0,IFERROR(VLOOKUP(I35&amp;I36&amp;I37&amp;I38&amp;I39&amp;I40,General!I:J,2,FALSE),0))+J39</f>
        <v>#VALUE!</v>
      </c>
      <c r="CN40" s="14" t="e">
        <f>IF(O40="",0,IFERROR(VLOOKUP(O35&amp;O36&amp;O37&amp;O38&amp;O39&amp;O40,General!I:J,2,FALSE),0))+P39</f>
        <v>#VALUE!</v>
      </c>
      <c r="CO40" s="14" t="e">
        <f>IF(U40="",0,IFERROR(VLOOKUP(U35&amp;U36&amp;U37&amp;U38&amp;U39&amp;U40,General!I:J,2,FALSE),0))+V39</f>
        <v>#VALUE!</v>
      </c>
      <c r="CP40" s="14" t="e">
        <f>IF(AA40="",0,IFERROR(VLOOKUP(AA35&amp;AA36&amp;AA37&amp;AA38&amp;AA39&amp;AA40,General!I:J,2,FALSE),0))+AB39</f>
        <v>#VALUE!</v>
      </c>
      <c r="CQ40" s="14" t="e">
        <f>IF(AP40="",0,IFERROR(VLOOKUP(AP35&amp;AP36&amp;AP37&amp;AP38&amp;AP39&amp;AP40,General!I:J,2,FALSE),0))+AQ39</f>
        <v>#VALUE!</v>
      </c>
      <c r="CR40" s="14" t="e">
        <f>IF(AV40="",0,IFERROR(VLOOKUP(AV35&amp;AV36&amp;AV37&amp;AV38&amp;AV39&amp;AV40,General!I:J,2,FALSE),0))+AW39</f>
        <v>#VALUE!</v>
      </c>
      <c r="CS40" s="14" t="e">
        <f>IF(BB40="",0,IFERROR(VLOOKUP(BB35&amp;BB36&amp;BB37&amp;BB38&amp;BB39&amp;BB40,General!I:J,2,FALSE),0))+BC39</f>
        <v>#VALUE!</v>
      </c>
      <c r="CT40" s="14" t="e">
        <f>IF(BH40="",0,IFERROR(VLOOKUP(BH35&amp;BH36&amp;BH37&amp;BH38&amp;BH39&amp;BH40,General!I:J,2,FALSE),0))+BI39</f>
        <v>#VALUE!</v>
      </c>
      <c r="CU40" s="14" t="e">
        <f>IF(BN40="",0,IFERROR(VLOOKUP(BN35&amp;BN36&amp;BN37&amp;BN38&amp;BN39&amp;BN40,General!I:J,2,FALSE),0))+BO39</f>
        <v>#VALUE!</v>
      </c>
      <c r="CV40" s="14" t="e">
        <f>IF(AJ40="",0,IFERROR(VLOOKUP(AJ35&amp;AJ36&amp;AJ37&amp;AJ38&amp;AJ39&amp;AJ40,General!I:J,2,FALSE),0))+AK39</f>
        <v>#VALUE!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IF(DN41=1,DN43,IF(DN41=2,DO43,IF(DN41=3,DP43,DQ43)))</f>
        <v/>
      </c>
      <c r="DS40" s="14" t="str">
        <f ca="1">$DN$44</f>
        <v/>
      </c>
    </row>
    <row r="41" spans="1:123" ht="26.25" customHeight="1" thickBot="1">
      <c r="A41" s="14">
        <v>32</v>
      </c>
      <c r="B41" s="111" t="str">
        <f t="shared" si="52"/>
        <v/>
      </c>
      <c r="C41" s="95" t="str">
        <f t="shared" si="20"/>
        <v/>
      </c>
      <c r="D41" s="95" t="str">
        <f t="shared" si="21"/>
        <v/>
      </c>
      <c r="E41" s="112" t="str">
        <f t="shared" si="22"/>
        <v/>
      </c>
      <c r="F41" s="144"/>
      <c r="G41" s="144"/>
      <c r="H41" s="111" t="str">
        <f t="shared" si="1"/>
        <v/>
      </c>
      <c r="I41" s="95" t="str">
        <f t="shared" si="23"/>
        <v/>
      </c>
      <c r="J41" s="95" t="str">
        <f t="shared" si="24"/>
        <v/>
      </c>
      <c r="K41" s="110" t="str">
        <f t="shared" si="25"/>
        <v/>
      </c>
      <c r="L41" s="144"/>
      <c r="M41" s="144"/>
      <c r="N41" s="111" t="str">
        <f t="shared" si="2"/>
        <v/>
      </c>
      <c r="O41" s="95" t="str">
        <f t="shared" si="26"/>
        <v/>
      </c>
      <c r="P41" s="95" t="str">
        <f t="shared" si="27"/>
        <v/>
      </c>
      <c r="Q41" s="112" t="str">
        <f t="shared" si="28"/>
        <v/>
      </c>
      <c r="R41" s="144"/>
      <c r="S41" s="144"/>
      <c r="T41" s="111" t="str">
        <f t="shared" si="3"/>
        <v/>
      </c>
      <c r="U41" s="95" t="str">
        <f t="shared" si="29"/>
        <v/>
      </c>
      <c r="V41" s="95" t="str">
        <f t="shared" si="30"/>
        <v/>
      </c>
      <c r="W41" s="112" t="str">
        <f t="shared" si="31"/>
        <v/>
      </c>
      <c r="X41" s="144"/>
      <c r="Y41" s="144"/>
      <c r="Z41" s="111" t="str">
        <f t="shared" si="4"/>
        <v/>
      </c>
      <c r="AA41" s="95" t="str">
        <f t="shared" si="32"/>
        <v/>
      </c>
      <c r="AB41" s="95" t="str">
        <f t="shared" si="33"/>
        <v/>
      </c>
      <c r="AC41" s="112" t="str">
        <f t="shared" si="34"/>
        <v/>
      </c>
      <c r="AD41" s="144"/>
      <c r="AE41" s="144"/>
      <c r="AF41" s="177"/>
      <c r="AG41" s="180" t="str">
        <f t="shared" ca="1" si="43"/>
        <v/>
      </c>
      <c r="AH41" s="189"/>
      <c r="AI41" s="190" t="str" cm="1">
        <f t="array" aca="1" ref="AI41" ca="1">IF(AF40="","",INDIRECT(DS40&amp;DH41))</f>
        <v/>
      </c>
      <c r="AJ41" s="109" t="str">
        <f t="shared" si="44"/>
        <v/>
      </c>
      <c r="AK41" s="109" t="str">
        <f t="shared" si="45"/>
        <v/>
      </c>
      <c r="AL41" s="110" t="str">
        <f t="shared" si="46"/>
        <v/>
      </c>
      <c r="AM41" s="173"/>
      <c r="AN41" s="144"/>
      <c r="AO41" s="111" t="str">
        <f t="shared" si="5"/>
        <v/>
      </c>
      <c r="AP41" s="95" t="str">
        <f t="shared" si="6"/>
        <v/>
      </c>
      <c r="AQ41" s="95" t="str">
        <f t="shared" si="35"/>
        <v/>
      </c>
      <c r="AR41" s="112" t="str">
        <f t="shared" si="7"/>
        <v/>
      </c>
      <c r="AS41" s="144"/>
      <c r="AT41" s="144"/>
      <c r="AU41" s="111" t="str">
        <f t="shared" si="8"/>
        <v/>
      </c>
      <c r="AV41" s="95" t="str">
        <f t="shared" si="9"/>
        <v/>
      </c>
      <c r="AW41" s="95" t="str">
        <f t="shared" si="36"/>
        <v/>
      </c>
      <c r="AX41" s="112" t="str">
        <f t="shared" si="10"/>
        <v/>
      </c>
      <c r="AY41" s="144"/>
      <c r="AZ41" s="144"/>
      <c r="BA41" s="111" t="str">
        <f t="shared" si="11"/>
        <v/>
      </c>
      <c r="BB41" s="95" t="str">
        <f t="shared" si="12"/>
        <v/>
      </c>
      <c r="BC41" s="95" t="str">
        <f t="shared" si="37"/>
        <v/>
      </c>
      <c r="BD41" s="112" t="str">
        <f t="shared" si="13"/>
        <v/>
      </c>
      <c r="BE41" s="144"/>
      <c r="BF41" s="144"/>
      <c r="BG41" s="111" t="str">
        <f t="shared" si="14"/>
        <v/>
      </c>
      <c r="BH41" s="95" t="str">
        <f t="shared" si="15"/>
        <v/>
      </c>
      <c r="BI41" s="95" t="str">
        <f t="shared" si="38"/>
        <v/>
      </c>
      <c r="BJ41" s="112" t="str">
        <f t="shared" si="16"/>
        <v/>
      </c>
      <c r="BK41" s="144"/>
      <c r="BL41" s="144"/>
      <c r="BM41" s="111" t="str">
        <f t="shared" si="17"/>
        <v/>
      </c>
      <c r="BN41" s="95" t="str">
        <f t="shared" si="18"/>
        <v/>
      </c>
      <c r="BO41" s="95" t="str">
        <f t="shared" si="39"/>
        <v/>
      </c>
      <c r="BP41" s="112" t="str">
        <f t="shared" si="19"/>
        <v/>
      </c>
      <c r="BR41" s="14" t="str">
        <f>LEFT('Strategy Dashboard'!B41)</f>
        <v/>
      </c>
      <c r="BS41" s="14" t="str">
        <f>LEFT('Strategy Dashboard'!K41)</f>
        <v/>
      </c>
      <c r="BT41" s="14" t="str">
        <f>LEFT('Strategy Dashboard'!T41)</f>
        <v/>
      </c>
      <c r="BU41" s="14" t="str">
        <f>LEFT('Strategy Dashboard'!AC41)</f>
        <v/>
      </c>
      <c r="BV41" s="14" t="str">
        <f>LEFT('Strategy Dashboard'!AL41)</f>
        <v/>
      </c>
      <c r="BW41" s="14" t="str">
        <f>LEFT('Strategy Dashboard'!BE41)</f>
        <v/>
      </c>
      <c r="BX41" s="14" t="str">
        <f>LEFT('Strategy Dashboard'!BN41)</f>
        <v/>
      </c>
      <c r="BY41" s="14" t="str">
        <f>LEFT('Strategy Dashboard'!BW41)</f>
        <v/>
      </c>
      <c r="BZ41" s="14" t="str">
        <f>LEFT('Strategy Dashboard'!CF41)</f>
        <v/>
      </c>
      <c r="CA41" s="14" t="str">
        <f>LEFT('Strategy Dashboard'!CO41)</f>
        <v/>
      </c>
      <c r="CB41" s="14">
        <f>IF(OR(BR41="N",REPLACE('Strategy Dashboard'!B41,1,1,"")=""),0,INT(REPLACE('Strategy Dashboard'!B41,1,1,"")))</f>
        <v>0</v>
      </c>
      <c r="CC41" s="14">
        <f>IF(OR(BS41="N",REPLACE('Strategy Dashboard'!K41,1,1,"")=""),0,INT(REPLACE('Strategy Dashboard'!K41,1,1,"")))</f>
        <v>0</v>
      </c>
      <c r="CD41" s="14">
        <f>IF(OR(BT41="N",REPLACE('Strategy Dashboard'!T41,1,1,"")=""),0,INT(REPLACE('Strategy Dashboard'!T41,1,1,"")))</f>
        <v>0</v>
      </c>
      <c r="CE41" s="14">
        <f>IF(OR(BU41="N",REPLACE('Strategy Dashboard'!AC41,1,1,"")=""),0,INT(REPLACE('Strategy Dashboard'!AC41,1,1,"")))</f>
        <v>0</v>
      </c>
      <c r="CF41" s="14">
        <f>IF(OR(BV41="N",REPLACE('Strategy Dashboard'!AL41,1,1,"")=""),0,INT(REPLACE('Strategy Dashboard'!AL41,1,1,"")))</f>
        <v>0</v>
      </c>
      <c r="CG41" s="14">
        <f>IF(OR(BW41="N",REPLACE('Strategy Dashboard'!BE41,1,1,"")=""),0,INT(REPLACE('Strategy Dashboard'!BE41,1,1,"")))</f>
        <v>0</v>
      </c>
      <c r="CH41" s="14">
        <f>IF(OR(BX41="N",REPLACE('Strategy Dashboard'!BN41,1,1,"")=""),0,INT(REPLACE('Strategy Dashboard'!BN41,1,1,"")))</f>
        <v>0</v>
      </c>
      <c r="CI41" s="14">
        <f>IF(OR(BY41="N",REPLACE('Strategy Dashboard'!BW41,1,1,"")=""),0,INT(REPLACE('Strategy Dashboard'!BW41,1,1,"")))</f>
        <v>0</v>
      </c>
      <c r="CJ41" s="14">
        <f>IF(OR(BZ41="N",REPLACE('Strategy Dashboard'!CF41,1,1,"")=""),0,INT(REPLACE('Strategy Dashboard'!CF41,1,1,"")))</f>
        <v>0</v>
      </c>
      <c r="CK41" s="14">
        <f>IF(OR(CA41="N",REPLACE('Strategy Dashboard'!CO41,1,1,"")=""),0,INT(REPLACE('Strategy Dashboard'!CO41,1,1,"")))</f>
        <v>0</v>
      </c>
      <c r="CL41" s="14" t="e">
        <f>IF(C41="",0,IFERROR(VLOOKUP(C36&amp;C37&amp;C38&amp;C39&amp;C40&amp;C41,General!I:J,2,FALSE),0))+D40</f>
        <v>#VALUE!</v>
      </c>
      <c r="CM41" s="14" t="e">
        <f>IF(I41="",0,IFERROR(VLOOKUP(I36&amp;I37&amp;I38&amp;I39&amp;I40&amp;I41,General!I:J,2,FALSE),0))+J40</f>
        <v>#VALUE!</v>
      </c>
      <c r="CN41" s="14" t="e">
        <f>IF(O41="",0,IFERROR(VLOOKUP(O36&amp;O37&amp;O38&amp;O39&amp;O40&amp;O41,General!I:J,2,FALSE),0))+P40</f>
        <v>#VALUE!</v>
      </c>
      <c r="CO41" s="14" t="e">
        <f>IF(U41="",0,IFERROR(VLOOKUP(U36&amp;U37&amp;U38&amp;U39&amp;U40&amp;U41,General!I:J,2,FALSE),0))+V40</f>
        <v>#VALUE!</v>
      </c>
      <c r="CP41" s="14" t="e">
        <f>IF(AA41="",0,IFERROR(VLOOKUP(AA36&amp;AA37&amp;AA38&amp;AA39&amp;AA40&amp;AA41,General!I:J,2,FALSE),0))+AB40</f>
        <v>#VALUE!</v>
      </c>
      <c r="CQ41" s="14" t="e">
        <f>IF(AP41="",0,IFERROR(VLOOKUP(AP36&amp;AP37&amp;AP38&amp;AP39&amp;AP40&amp;AP41,General!I:J,2,FALSE),0))+AQ40</f>
        <v>#VALUE!</v>
      </c>
      <c r="CR41" s="14" t="e">
        <f>IF(AV41="",0,IFERROR(VLOOKUP(AV36&amp;AV37&amp;AV38&amp;AV39&amp;AV40&amp;AV41,General!I:J,2,FALSE),0))+AW40</f>
        <v>#VALUE!</v>
      </c>
      <c r="CS41" s="14" t="e">
        <f>IF(BB41="",0,IFERROR(VLOOKUP(BB36&amp;BB37&amp;BB38&amp;BB39&amp;BB40&amp;BB41,General!I:J,2,FALSE),0))+BC40</f>
        <v>#VALUE!</v>
      </c>
      <c r="CT41" s="14" t="e">
        <f>IF(BH41="",0,IFERROR(VLOOKUP(BH36&amp;BH37&amp;BH38&amp;BH39&amp;BH40&amp;BH41,General!I:J,2,FALSE),0))+BI40</f>
        <v>#VALUE!</v>
      </c>
      <c r="CU41" s="14" t="e">
        <f>IF(BN41="",0,IFERROR(VLOOKUP(BN36&amp;BN37&amp;BN38&amp;BN39&amp;BN40&amp;BN41,General!I:J,2,FALSE),0))+BO40</f>
        <v>#VALUE!</v>
      </c>
      <c r="CV41" s="14" t="e">
        <f>IF(AJ41="",0,IFERROR(VLOOKUP(AJ36&amp;AJ37&amp;AJ38&amp;AJ39&amp;AJ40&amp;AJ41,General!I:J,2,FALSE),0))+AK40</f>
        <v>#VALUE!</v>
      </c>
      <c r="DG41" s="14" t="str">
        <f>DG44</f>
        <v/>
      </c>
      <c r="DH41" s="14">
        <v>41</v>
      </c>
      <c r="DI41" s="14" t="str">
        <f t="shared" ref="DI41:DI44" si="58">$DG$44</f>
        <v/>
      </c>
      <c r="DN41" s="14">
        <f ca="1">RANDBETWEEN(1,DN42)</f>
        <v>3</v>
      </c>
      <c r="DS41" s="14" t="str">
        <f ca="1">$DN$44</f>
        <v/>
      </c>
    </row>
    <row r="42" spans="1:123" ht="26.25" customHeight="1" thickBot="1">
      <c r="A42" s="14">
        <v>33</v>
      </c>
      <c r="B42" s="111" t="str">
        <f t="shared" si="52"/>
        <v/>
      </c>
      <c r="C42" s="95" t="str">
        <f t="shared" si="20"/>
        <v/>
      </c>
      <c r="D42" s="95" t="str">
        <f t="shared" si="21"/>
        <v/>
      </c>
      <c r="E42" s="112" t="str">
        <f t="shared" si="22"/>
        <v/>
      </c>
      <c r="F42" s="144"/>
      <c r="G42" s="144"/>
      <c r="H42" s="111" t="str">
        <f t="shared" ref="H42:H73" si="59">IF(AF41="","",IF(AND(CJ42=0,CK42=0),"NB",IF(BZ42="N",CA42&amp;CK42,IF(CA42="N",BZ42&amp;CJ42,IF(BZ42=CA42,BZ42&amp;(CJ42+CK42),IF(CJ42&gt;CK42,BZ42&amp;(CJ42-CK42),IF(CJ42=CK42,"NB",CA42&amp;(CK42-CJ42))))))))</f>
        <v/>
      </c>
      <c r="I42" s="95" t="str">
        <f t="shared" si="23"/>
        <v/>
      </c>
      <c r="J42" s="95" t="str">
        <f t="shared" si="24"/>
        <v/>
      </c>
      <c r="K42" s="110" t="str">
        <f t="shared" si="25"/>
        <v/>
      </c>
      <c r="L42" s="144"/>
      <c r="M42" s="144"/>
      <c r="N42" s="111" t="str">
        <f t="shared" ref="N42:N73" si="60">IF(AF41="","",IF(AND(CB42=0,CJ42=0),"NB",IF(BR42="N",BZ42&amp;CJ42,IF(BZ42="N",BR42&amp;CB42,IF(BR42=BZ42,BR42&amp;(CB42+CJ42),IF(CB42&gt;CJ42,BR42&amp;(CB42-CJ42),IF(CB42=CJ42,"NB",BZ42&amp;(CJ42-CB42))))))))</f>
        <v/>
      </c>
      <c r="O42" s="95" t="str">
        <f t="shared" si="26"/>
        <v/>
      </c>
      <c r="P42" s="95" t="str">
        <f t="shared" si="27"/>
        <v/>
      </c>
      <c r="Q42" s="112" t="str">
        <f t="shared" si="28"/>
        <v/>
      </c>
      <c r="R42" s="144"/>
      <c r="S42" s="144"/>
      <c r="T42" s="111" t="str">
        <f t="shared" ref="T42:T73" si="61">IF(AF41="","",IF(AND(CG42=0,CH42=0),"NB",IF(BW42="N",BX42&amp;CH42,IF(BX42="N",BW42&amp;CG42,IF(BW42=BX42,BW42&amp;(CG42+CH42),IF(CG42&gt;CH42,BW42 &amp; (CG42-CH42),IF(CG42=CH42,"NB",BX42&amp;(CH42-CG42))))))))</f>
        <v/>
      </c>
      <c r="U42" s="95" t="str">
        <f t="shared" si="29"/>
        <v/>
      </c>
      <c r="V42" s="95" t="str">
        <f t="shared" si="30"/>
        <v/>
      </c>
      <c r="W42" s="112" t="str">
        <f t="shared" si="31"/>
        <v/>
      </c>
      <c r="X42" s="144"/>
      <c r="Y42" s="144"/>
      <c r="Z42" s="111" t="str">
        <f t="shared" ref="Z42:Z73" si="62">IF(AF41="","",IF(AND(CC42=0,CD42=0),"NB",IF(BS42="N",BT42&amp;CD42,IF(BT42="N",BS42&amp;CC42,IF(BS42=BT42,BS42&amp;(CC42+CD42),IF(CC42&gt;CD42,BS42 &amp; (CC42-CD42),IF(CC42=CD42,"NB",BT42&amp;(CD42-CC42))))))))</f>
        <v/>
      </c>
      <c r="AA42" s="95" t="str">
        <f t="shared" si="32"/>
        <v/>
      </c>
      <c r="AB42" s="95" t="str">
        <f t="shared" si="33"/>
        <v/>
      </c>
      <c r="AC42" s="112" t="str">
        <f t="shared" si="34"/>
        <v/>
      </c>
      <c r="AD42" s="144"/>
      <c r="AE42" s="144"/>
      <c r="AF42" s="177"/>
      <c r="AG42" s="180" t="str">
        <f t="shared" ca="1" si="43"/>
        <v/>
      </c>
      <c r="AH42" s="189"/>
      <c r="AI42" s="190" t="str" cm="1">
        <f t="array" aca="1" ref="AI42" ca="1">IF(AF41="","",INDIRECT(DS41&amp;DH42))</f>
        <v/>
      </c>
      <c r="AJ42" s="109" t="str">
        <f t="shared" si="44"/>
        <v/>
      </c>
      <c r="AK42" s="109" t="str">
        <f t="shared" si="45"/>
        <v/>
      </c>
      <c r="AL42" s="110" t="str">
        <f t="shared" si="46"/>
        <v/>
      </c>
      <c r="AM42" s="173"/>
      <c r="AN42" s="144"/>
      <c r="AO42" s="111" t="str">
        <f t="shared" ref="AO42:AO73" si="63">IF(AF41="","",IF(AND(CC42=0,CJ42=0),"NB",IF(BS42="N",BZ42&amp;CJ42,IF(BZ42="N",BS42&amp;CC42,IF(BS42=BZ42,BS42&amp;(CC42+CJ42),IF(CC42&gt;CJ42,BS42 &amp; (CC42-CJ42),IF(CC42=CJ42,"NB",BZ42&amp;(CJ42-CC42))))))))</f>
        <v/>
      </c>
      <c r="AP42" s="95" t="str">
        <f t="shared" ref="AP42:AP73" si="64">IF(AF42="","",IF(AO42="NB","",IF(LEFT(AO42)=AF42,"Y","N")))</f>
        <v/>
      </c>
      <c r="AQ42" s="95" t="str">
        <f t="shared" si="35"/>
        <v/>
      </c>
      <c r="AR42" s="112" t="str">
        <f t="shared" ref="AR42:AR73" si="65">IF(AF42="","",IF(AO42="NB",AR41,IF(AP42="Y",AR41+REPLACE(AO42,1,1,""),AR41-REPLACE(AO42,1,1,""))))</f>
        <v/>
      </c>
      <c r="AS42" s="144"/>
      <c r="AT42" s="144"/>
      <c r="AU42" s="111" t="str">
        <f t="shared" ref="AU42:AU73" si="66">IF(AF41="","",IF(AND(CC42=0,CK42=0),"NB",IF(BS42="N",CA42&amp;CK42,IF(CA42="N",BS42&amp;CC42,IF(BS42=CA42,BS42&amp;(CC42+CK42),IF(CC42&gt;CK42,BS42 &amp; (CC42-CK42),IF(CC42=CK42,"NB",CA42&amp;(CK42-CC42))))))))</f>
        <v/>
      </c>
      <c r="AV42" s="95" t="str">
        <f t="shared" ref="AV42:AV73" si="67">IF(AF42="","",IF(AU42="NB","",IF(LEFT(AU42)=AF42,"Y","N")))</f>
        <v/>
      </c>
      <c r="AW42" s="95" t="str">
        <f t="shared" si="36"/>
        <v/>
      </c>
      <c r="AX42" s="112" t="str">
        <f t="shared" ref="AX42:AX73" si="68">IF(AF42="","",IF(AU42="NB",AX41,IF(AV42="Y",AX41+REPLACE(AU42,1,1,""),AX41-REPLACE(AU42,1,1,""))))</f>
        <v/>
      </c>
      <c r="AY42" s="144"/>
      <c r="AZ42" s="144"/>
      <c r="BA42" s="111" t="str">
        <f t="shared" ref="BA42:BA73" si="69">IF(AF41="","",IF(AND(CD42=0,CK42=0),"NB",IF(BT42="N",CA42&amp;CK42,IF(CA42="N",BT42&amp;CD42,IF(BT42=CA42,BT42&amp;(CD42+CK42),IF(CD42&gt;CK42,BT42&amp;(CD42-CK42),IF(CD42=CK42,"NB",CA42&amp;(CK42-CD42))))))))</f>
        <v/>
      </c>
      <c r="BB42" s="95" t="str">
        <f t="shared" ref="BB42:BB73" si="70">IF(AF42="","",IF(BA42="NB","",IF(LEFT(BA42)=AF42,"Y","N")))</f>
        <v/>
      </c>
      <c r="BC42" s="95" t="str">
        <f t="shared" si="37"/>
        <v/>
      </c>
      <c r="BD42" s="112" t="str">
        <f t="shared" ref="BD42:BD73" si="71">IF(AF42="","",IF(BA42="NB",BD41,IF(BB42="Y",BD41+REPLACE(BA42,1,1,""),BD41-REPLACE(BA42,1,1,""))))</f>
        <v/>
      </c>
      <c r="BE42" s="144"/>
      <c r="BF42" s="144"/>
      <c r="BG42" s="111" t="str">
        <f t="shared" ref="BG42:BG73" si="72">IF(AF41="","",IF(AND(CD42=0,CE42=0),"NB",IF(BT42="N",BU42&amp;CE42,IF(BU42="N",BT42&amp;CD42,IF(BT42=BU42,BT42&amp;(CD42+CE42),IF(CD42&gt;CE42,BT42 &amp; (CD42-CE42),IF(CD42=CE42,"NB",BU42&amp;(CE42-CD42))))))))</f>
        <v/>
      </c>
      <c r="BH42" s="95" t="str">
        <f t="shared" ref="BH42:BH73" si="73">IF(AF42="","",IF(BG42="NB","",IF(LEFT(BG42)=AF42,"Y","N")))</f>
        <v/>
      </c>
      <c r="BI42" s="95" t="str">
        <f t="shared" si="38"/>
        <v/>
      </c>
      <c r="BJ42" s="112" t="str">
        <f t="shared" ref="BJ42:BJ73" si="74">IF(AF42="","",IF(BG42="NB",BJ41,IF(BH42="Y",BJ41+REPLACE(BG42,1,1,""),BJ41-REPLACE(BG42,1,1,""))))</f>
        <v/>
      </c>
      <c r="BK42" s="144"/>
      <c r="BL42" s="144"/>
      <c r="BM42" s="111" t="str">
        <f t="shared" ref="BM42:BM73" si="75">IF(AF41="","",IF(AND(CB42=0,CI42=0),"NB",IF(BR42="N",BY42&amp;CI42,IF(BY42="N",BR42&amp;CB42,IF(BR42=BY42,BR42&amp;(CB42+CI42),IF(CB42&gt;CI42,BR42 &amp; (CB42-CI42),IF(CB42=CI42,"NB",BY42&amp;(CI42-CB42))))))))</f>
        <v/>
      </c>
      <c r="BN42" s="95" t="str">
        <f t="shared" ref="BN42:BN73" si="76">IF(AF42="","",IF(BM42="NB","",IF(LEFT(BM42)=AF42,"Y","N")))</f>
        <v/>
      </c>
      <c r="BO42" s="95" t="str">
        <f t="shared" si="39"/>
        <v/>
      </c>
      <c r="BP42" s="112" t="str">
        <f t="shared" ref="BP42:BP73" si="77">IF(AF42="","",IF(BM42="NB",BP41,IF(BN42="Y",BP41+REPLACE(BM42,1,1,""),BP41-REPLACE(BM42,1,1,""))))</f>
        <v/>
      </c>
      <c r="BR42" s="14" t="str">
        <f>LEFT('Strategy Dashboard'!B42)</f>
        <v/>
      </c>
      <c r="BS42" s="14" t="str">
        <f>LEFT('Strategy Dashboard'!K42)</f>
        <v/>
      </c>
      <c r="BT42" s="14" t="str">
        <f>LEFT('Strategy Dashboard'!T42)</f>
        <v/>
      </c>
      <c r="BU42" s="14" t="str">
        <f>LEFT('Strategy Dashboard'!AC42)</f>
        <v/>
      </c>
      <c r="BV42" s="14" t="str">
        <f>LEFT('Strategy Dashboard'!AL42)</f>
        <v/>
      </c>
      <c r="BW42" s="14" t="str">
        <f>LEFT('Strategy Dashboard'!BE42)</f>
        <v/>
      </c>
      <c r="BX42" s="14" t="str">
        <f>LEFT('Strategy Dashboard'!BN42)</f>
        <v/>
      </c>
      <c r="BY42" s="14" t="str">
        <f>LEFT('Strategy Dashboard'!BW42)</f>
        <v/>
      </c>
      <c r="BZ42" s="14" t="str">
        <f>LEFT('Strategy Dashboard'!CF42)</f>
        <v/>
      </c>
      <c r="CA42" s="14" t="str">
        <f>LEFT('Strategy Dashboard'!CO42)</f>
        <v/>
      </c>
      <c r="CB42" s="14">
        <f>IF(OR(BR42="N",REPLACE('Strategy Dashboard'!B42,1,1,"")=""),0,INT(REPLACE('Strategy Dashboard'!B42,1,1,"")))</f>
        <v>0</v>
      </c>
      <c r="CC42" s="14">
        <f>IF(OR(BS42="N",REPLACE('Strategy Dashboard'!K42,1,1,"")=""),0,INT(REPLACE('Strategy Dashboard'!K42,1,1,"")))</f>
        <v>0</v>
      </c>
      <c r="CD42" s="14">
        <f>IF(OR(BT42="N",REPLACE('Strategy Dashboard'!T42,1,1,"")=""),0,INT(REPLACE('Strategy Dashboard'!T42,1,1,"")))</f>
        <v>0</v>
      </c>
      <c r="CE42" s="14">
        <f>IF(OR(BU42="N",REPLACE('Strategy Dashboard'!AC42,1,1,"")=""),0,INT(REPLACE('Strategy Dashboard'!AC42,1,1,"")))</f>
        <v>0</v>
      </c>
      <c r="CF42" s="14">
        <f>IF(OR(BV42="N",REPLACE('Strategy Dashboard'!AL42,1,1,"")=""),0,INT(REPLACE('Strategy Dashboard'!AL42,1,1,"")))</f>
        <v>0</v>
      </c>
      <c r="CG42" s="14">
        <f>IF(OR(BW42="N",REPLACE('Strategy Dashboard'!BE42,1,1,"")=""),0,INT(REPLACE('Strategy Dashboard'!BE42,1,1,"")))</f>
        <v>0</v>
      </c>
      <c r="CH42" s="14">
        <f>IF(OR(BX42="N",REPLACE('Strategy Dashboard'!BN42,1,1,"")=""),0,INT(REPLACE('Strategy Dashboard'!BN42,1,1,"")))</f>
        <v>0</v>
      </c>
      <c r="CI42" s="14">
        <f>IF(OR(BY42="N",REPLACE('Strategy Dashboard'!BW42,1,1,"")=""),0,INT(REPLACE('Strategy Dashboard'!BW42,1,1,"")))</f>
        <v>0</v>
      </c>
      <c r="CJ42" s="14">
        <f>IF(OR(BZ42="N",REPLACE('Strategy Dashboard'!CF42,1,1,"")=""),0,INT(REPLACE('Strategy Dashboard'!CF42,1,1,"")))</f>
        <v>0</v>
      </c>
      <c r="CK42" s="14">
        <f>IF(OR(CA42="N",REPLACE('Strategy Dashboard'!CO42,1,1,"")=""),0,INT(REPLACE('Strategy Dashboard'!CO42,1,1,"")))</f>
        <v>0</v>
      </c>
      <c r="CL42" s="14" t="e">
        <f>IF(C42="",0,IFERROR(VLOOKUP(C37&amp;C38&amp;C39&amp;C40&amp;C41&amp;C42,General!I:J,2,FALSE),0))+D41</f>
        <v>#VALUE!</v>
      </c>
      <c r="CM42" s="14" t="e">
        <f>IF(I42="",0,IFERROR(VLOOKUP(I37&amp;I38&amp;I39&amp;I40&amp;I41&amp;I42,General!I:J,2,FALSE),0))+J41</f>
        <v>#VALUE!</v>
      </c>
      <c r="CN42" s="14" t="e">
        <f>IF(O42="",0,IFERROR(VLOOKUP(O37&amp;O38&amp;O39&amp;O40&amp;O41&amp;O42,General!I:J,2,FALSE),0))+P41</f>
        <v>#VALUE!</v>
      </c>
      <c r="CO42" s="14" t="e">
        <f>IF(U42="",0,IFERROR(VLOOKUP(U37&amp;U38&amp;U39&amp;U40&amp;U41&amp;U42,General!I:J,2,FALSE),0))+V41</f>
        <v>#VALUE!</v>
      </c>
      <c r="CP42" s="14" t="e">
        <f>IF(AA42="",0,IFERROR(VLOOKUP(AA37&amp;AA38&amp;AA39&amp;AA40&amp;AA41&amp;AA42,General!I:J,2,FALSE),0))+AB41</f>
        <v>#VALUE!</v>
      </c>
      <c r="CQ42" s="14" t="e">
        <f>IF(AP42="",0,IFERROR(VLOOKUP(AP37&amp;AP38&amp;AP39&amp;AP40&amp;AP41&amp;AP42,General!I:J,2,FALSE),0))+AQ41</f>
        <v>#VALUE!</v>
      </c>
      <c r="CR42" s="14" t="e">
        <f>IF(AV42="",0,IFERROR(VLOOKUP(AV37&amp;AV38&amp;AV39&amp;AV40&amp;AV41&amp;AV42,General!I:J,2,FALSE),0))+AW41</f>
        <v>#VALUE!</v>
      </c>
      <c r="CS42" s="14" t="e">
        <f>IF(BB42="",0,IFERROR(VLOOKUP(BB37&amp;BB38&amp;BB39&amp;BB40&amp;BB41&amp;BB42,General!I:J,2,FALSE),0))+BC41</f>
        <v>#VALUE!</v>
      </c>
      <c r="CT42" s="14" t="e">
        <f>IF(BH42="",0,IFERROR(VLOOKUP(BH37&amp;BH38&amp;BH39&amp;BH40&amp;BH41&amp;BH42,General!I:J,2,FALSE),0))+BI41</f>
        <v>#VALUE!</v>
      </c>
      <c r="CU42" s="14" t="e">
        <f>IF(BN42="",0,IFERROR(VLOOKUP(BN37&amp;BN38&amp;BN39&amp;BN40&amp;BN41&amp;BN42,General!I:J,2,FALSE),0))+BO41</f>
        <v>#VALUE!</v>
      </c>
      <c r="CV42" s="14" t="e">
        <f>IF(AJ42="",0,IFERROR(VLOOKUP(AJ37&amp;AJ38&amp;AJ39&amp;AJ40&amp;AJ41&amp;AJ42,General!I:J,2,FALSE),0))+AK41</f>
        <v>#VALUE!</v>
      </c>
      <c r="DG42" s="14" t="str">
        <f>DG44</f>
        <v/>
      </c>
      <c r="DH42" s="14">
        <v>42</v>
      </c>
      <c r="DI42" s="14" t="str">
        <f t="shared" si="58"/>
        <v/>
      </c>
      <c r="DJ42" s="14" t="str">
        <f>IFERROR(VLOOKUP(DJ44,General!L:M,2,FALSE),"")</f>
        <v/>
      </c>
      <c r="DK42" s="14" t="str">
        <f>IFERROR(VLOOKUP(DK44,General!M:N,2,FALSE),"")</f>
        <v/>
      </c>
      <c r="DL42" s="14" t="str">
        <f>IFERROR(VLOOKUP(DL44,General!N:O,2,FALSE),"")</f>
        <v/>
      </c>
      <c r="DM42" s="14" t="str">
        <f>IFERROR(VLOOKUP(DM44,General!O:P,2,FALSE),"")</f>
        <v/>
      </c>
      <c r="DN42" s="14">
        <f ca="1">COUNTIF(DJ43:DM43,MAX(DJ43:DM43))</f>
        <v>4</v>
      </c>
      <c r="DS42" s="14" t="str">
        <f ca="1">$DN$44</f>
        <v/>
      </c>
    </row>
    <row r="43" spans="1:123" ht="26.25" customHeight="1" thickBot="1">
      <c r="A43" s="14">
        <v>34</v>
      </c>
      <c r="B43" s="111" t="str">
        <f t="shared" si="52"/>
        <v/>
      </c>
      <c r="C43" s="95" t="str">
        <f t="shared" si="20"/>
        <v/>
      </c>
      <c r="D43" s="95" t="str">
        <f t="shared" ref="D43:D74" si="78">IF(AF43="","",IF(CL43&gt;10,10,IF(CL43&lt;-10,-10,CL43)))</f>
        <v/>
      </c>
      <c r="E43" s="112" t="str">
        <f t="shared" si="22"/>
        <v/>
      </c>
      <c r="F43" s="144"/>
      <c r="G43" s="144"/>
      <c r="H43" s="111" t="str">
        <f t="shared" si="59"/>
        <v/>
      </c>
      <c r="I43" s="95" t="str">
        <f t="shared" si="23"/>
        <v/>
      </c>
      <c r="J43" s="95" t="str">
        <f t="shared" ref="J43:J74" si="79">IF(AF43="","",IF(CM43&gt;10,10,IF(CM43&lt;-10,-10,CM43)))</f>
        <v/>
      </c>
      <c r="K43" s="110" t="str">
        <f t="shared" si="25"/>
        <v/>
      </c>
      <c r="L43" s="144"/>
      <c r="M43" s="144"/>
      <c r="N43" s="111" t="str">
        <f t="shared" si="60"/>
        <v/>
      </c>
      <c r="O43" s="95" t="str">
        <f t="shared" si="26"/>
        <v/>
      </c>
      <c r="P43" s="95" t="str">
        <f t="shared" ref="P43:P74" si="80">IF(AF43="","",IF(CN43&gt;10,10,IF(CN43&lt;-10,-10,CN43)))</f>
        <v/>
      </c>
      <c r="Q43" s="112" t="str">
        <f t="shared" si="28"/>
        <v/>
      </c>
      <c r="R43" s="144"/>
      <c r="S43" s="144"/>
      <c r="T43" s="111" t="str">
        <f t="shared" si="61"/>
        <v/>
      </c>
      <c r="U43" s="95" t="str">
        <f t="shared" si="29"/>
        <v/>
      </c>
      <c r="V43" s="95" t="str">
        <f t="shared" ref="V43:V74" si="81">IF(AF43="","",IF(CO43&gt;10,10,IF(CO43&lt;-10,-10,CO43)))</f>
        <v/>
      </c>
      <c r="W43" s="112" t="str">
        <f t="shared" si="31"/>
        <v/>
      </c>
      <c r="X43" s="144"/>
      <c r="Y43" s="144"/>
      <c r="Z43" s="111" t="str">
        <f t="shared" si="62"/>
        <v/>
      </c>
      <c r="AA43" s="95" t="str">
        <f t="shared" si="32"/>
        <v/>
      </c>
      <c r="AB43" s="95" t="str">
        <f t="shared" ref="AB43:AB74" si="82">IF(AF43="","",IF(CP43&gt;10,10,IF(CP43&lt;-10,-10,CP43)))</f>
        <v/>
      </c>
      <c r="AC43" s="112" t="str">
        <f t="shared" si="34"/>
        <v/>
      </c>
      <c r="AD43" s="144"/>
      <c r="AE43" s="144"/>
      <c r="AF43" s="177"/>
      <c r="AG43" s="180" t="str">
        <f t="shared" ca="1" si="43"/>
        <v/>
      </c>
      <c r="AH43" s="189"/>
      <c r="AI43" s="190" t="str" cm="1">
        <f t="array" aca="1" ref="AI43" ca="1">IF(AF42="","",INDIRECT(DS42&amp;DH43))</f>
        <v/>
      </c>
      <c r="AJ43" s="109" t="str">
        <f t="shared" si="44"/>
        <v/>
      </c>
      <c r="AK43" s="109" t="str">
        <f t="shared" si="45"/>
        <v/>
      </c>
      <c r="AL43" s="110" t="str">
        <f t="shared" si="46"/>
        <v/>
      </c>
      <c r="AM43" s="173"/>
      <c r="AN43" s="144"/>
      <c r="AO43" s="111" t="str">
        <f t="shared" si="63"/>
        <v/>
      </c>
      <c r="AP43" s="95" t="str">
        <f t="shared" si="64"/>
        <v/>
      </c>
      <c r="AQ43" s="95" t="str">
        <f t="shared" ref="AQ43:AQ74" si="83">IF(AF43="","",IF(CQ43&gt;10,10,IF(CQ43&lt;-10,-10,CQ43)))</f>
        <v/>
      </c>
      <c r="AR43" s="112" t="str">
        <f t="shared" si="65"/>
        <v/>
      </c>
      <c r="AS43" s="144"/>
      <c r="AT43" s="144"/>
      <c r="AU43" s="111" t="str">
        <f t="shared" si="66"/>
        <v/>
      </c>
      <c r="AV43" s="95" t="str">
        <f t="shared" si="67"/>
        <v/>
      </c>
      <c r="AW43" s="95" t="str">
        <f t="shared" ref="AW43:AW74" si="84">IF(AF43="","",IF(CR43&gt;10,10,IF(CR43&lt;-10,-10,CR43)))</f>
        <v/>
      </c>
      <c r="AX43" s="112" t="str">
        <f t="shared" si="68"/>
        <v/>
      </c>
      <c r="AY43" s="144"/>
      <c r="AZ43" s="144"/>
      <c r="BA43" s="111" t="str">
        <f t="shared" si="69"/>
        <v/>
      </c>
      <c r="BB43" s="95" t="str">
        <f t="shared" si="70"/>
        <v/>
      </c>
      <c r="BC43" s="95" t="str">
        <f t="shared" ref="BC43:BC74" si="85">IF(AF43="","",IF(CS43&gt;10,10,IF(CS43&lt;-10,-10,CS43)))</f>
        <v/>
      </c>
      <c r="BD43" s="112" t="str">
        <f t="shared" si="71"/>
        <v/>
      </c>
      <c r="BE43" s="144"/>
      <c r="BF43" s="144"/>
      <c r="BG43" s="111" t="str">
        <f t="shared" si="72"/>
        <v/>
      </c>
      <c r="BH43" s="95" t="str">
        <f t="shared" si="73"/>
        <v/>
      </c>
      <c r="BI43" s="95" t="str">
        <f t="shared" ref="BI43:BI74" si="86">IF(AF43="","",IF(CT43&gt;10,10,IF(CT43&lt;-10,-10,CT43)))</f>
        <v/>
      </c>
      <c r="BJ43" s="112" t="str">
        <f t="shared" si="74"/>
        <v/>
      </c>
      <c r="BK43" s="144"/>
      <c r="BL43" s="144"/>
      <c r="BM43" s="111" t="str">
        <f t="shared" si="75"/>
        <v/>
      </c>
      <c r="BN43" s="95" t="str">
        <f t="shared" si="76"/>
        <v/>
      </c>
      <c r="BO43" s="95" t="str">
        <f t="shared" ref="BO43:BO74" si="87">IF(AF43="","",IF(CU43&gt;10,10,IF(CU43&lt;-10,-10,CU43)))</f>
        <v/>
      </c>
      <c r="BP43" s="112" t="str">
        <f t="shared" si="77"/>
        <v/>
      </c>
      <c r="BR43" s="14" t="str">
        <f>LEFT('Strategy Dashboard'!B43)</f>
        <v/>
      </c>
      <c r="BS43" s="14" t="str">
        <f>LEFT('Strategy Dashboard'!K43)</f>
        <v/>
      </c>
      <c r="BT43" s="14" t="str">
        <f>LEFT('Strategy Dashboard'!T43)</f>
        <v/>
      </c>
      <c r="BU43" s="14" t="str">
        <f>LEFT('Strategy Dashboard'!AC43)</f>
        <v/>
      </c>
      <c r="BV43" s="14" t="str">
        <f>LEFT('Strategy Dashboard'!AL43)</f>
        <v/>
      </c>
      <c r="BW43" s="14" t="str">
        <f>LEFT('Strategy Dashboard'!BE43)</f>
        <v/>
      </c>
      <c r="BX43" s="14" t="str">
        <f>LEFT('Strategy Dashboard'!BN43)</f>
        <v/>
      </c>
      <c r="BY43" s="14" t="str">
        <f>LEFT('Strategy Dashboard'!BW43)</f>
        <v/>
      </c>
      <c r="BZ43" s="14" t="str">
        <f>LEFT('Strategy Dashboard'!CF43)</f>
        <v/>
      </c>
      <c r="CA43" s="14" t="str">
        <f>LEFT('Strategy Dashboard'!CO43)</f>
        <v/>
      </c>
      <c r="CB43" s="14">
        <f>IF(OR(BR43="N",REPLACE('Strategy Dashboard'!B43,1,1,"")=""),0,INT(REPLACE('Strategy Dashboard'!B43,1,1,"")))</f>
        <v>0</v>
      </c>
      <c r="CC43" s="14">
        <f>IF(OR(BS43="N",REPLACE('Strategy Dashboard'!K43,1,1,"")=""),0,INT(REPLACE('Strategy Dashboard'!K43,1,1,"")))</f>
        <v>0</v>
      </c>
      <c r="CD43" s="14">
        <f>IF(OR(BT43="N",REPLACE('Strategy Dashboard'!T43,1,1,"")=""),0,INT(REPLACE('Strategy Dashboard'!T43,1,1,"")))</f>
        <v>0</v>
      </c>
      <c r="CE43" s="14">
        <f>IF(OR(BU43="N",REPLACE('Strategy Dashboard'!AC43,1,1,"")=""),0,INT(REPLACE('Strategy Dashboard'!AC43,1,1,"")))</f>
        <v>0</v>
      </c>
      <c r="CF43" s="14">
        <f>IF(OR(BV43="N",REPLACE('Strategy Dashboard'!AL43,1,1,"")=""),0,INT(REPLACE('Strategy Dashboard'!AL43,1,1,"")))</f>
        <v>0</v>
      </c>
      <c r="CG43" s="14">
        <f>IF(OR(BW43="N",REPLACE('Strategy Dashboard'!BE43,1,1,"")=""),0,INT(REPLACE('Strategy Dashboard'!BE43,1,1,"")))</f>
        <v>0</v>
      </c>
      <c r="CH43" s="14">
        <f>IF(OR(BX43="N",REPLACE('Strategy Dashboard'!BN43,1,1,"")=""),0,INT(REPLACE('Strategy Dashboard'!BN43,1,1,"")))</f>
        <v>0</v>
      </c>
      <c r="CI43" s="14">
        <f>IF(OR(BY43="N",REPLACE('Strategy Dashboard'!BW43,1,1,"")=""),0,INT(REPLACE('Strategy Dashboard'!BW43,1,1,"")))</f>
        <v>0</v>
      </c>
      <c r="CJ43" s="14">
        <f>IF(OR(BZ43="N",REPLACE('Strategy Dashboard'!CF43,1,1,"")=""),0,INT(REPLACE('Strategy Dashboard'!CF43,1,1,"")))</f>
        <v>0</v>
      </c>
      <c r="CK43" s="14">
        <f>IF(OR(CA43="N",REPLACE('Strategy Dashboard'!CO43,1,1,"")=""),0,INT(REPLACE('Strategy Dashboard'!CO43,1,1,"")))</f>
        <v>0</v>
      </c>
      <c r="CL43" s="14" t="e">
        <f>IF(C43="",0,IFERROR(VLOOKUP(C38&amp;C39&amp;C40&amp;C41&amp;C42&amp;C43,General!I:J,2,FALSE),0))+D42</f>
        <v>#VALUE!</v>
      </c>
      <c r="CM43" s="14" t="e">
        <f>IF(I43="",0,IFERROR(VLOOKUP(I38&amp;I39&amp;I40&amp;I41&amp;I42&amp;I43,General!I:J,2,FALSE),0))+J42</f>
        <v>#VALUE!</v>
      </c>
      <c r="CN43" s="14" t="e">
        <f>IF(O43="",0,IFERROR(VLOOKUP(O38&amp;O39&amp;O40&amp;O41&amp;O42&amp;O43,General!I:J,2,FALSE),0))+P42</f>
        <v>#VALUE!</v>
      </c>
      <c r="CO43" s="14" t="e">
        <f>IF(U43="",0,IFERROR(VLOOKUP(U38&amp;U39&amp;U40&amp;U41&amp;U42&amp;U43,General!I:J,2,FALSE),0))+V42</f>
        <v>#VALUE!</v>
      </c>
      <c r="CP43" s="14" t="e">
        <f>IF(AA43="",0,IFERROR(VLOOKUP(AA38&amp;AA39&amp;AA40&amp;AA41&amp;AA42&amp;AA43,General!I:J,2,FALSE),0))+AB42</f>
        <v>#VALUE!</v>
      </c>
      <c r="CQ43" s="14" t="e">
        <f>IF(AP43="",0,IFERROR(VLOOKUP(AP38&amp;AP39&amp;AP40&amp;AP41&amp;AP42&amp;AP43,General!I:J,2,FALSE),0))+AQ42</f>
        <v>#VALUE!</v>
      </c>
      <c r="CR43" s="14" t="e">
        <f>IF(AV43="",0,IFERROR(VLOOKUP(AV38&amp;AV39&amp;AV40&amp;AV41&amp;AV42&amp;AV43,General!I:J,2,FALSE),0))+AW42</f>
        <v>#VALUE!</v>
      </c>
      <c r="CS43" s="14" t="e">
        <f>IF(BB43="",0,IFERROR(VLOOKUP(BB38&amp;BB39&amp;BB40&amp;BB41&amp;BB42&amp;BB43,General!I:J,2,FALSE),0))+BC42</f>
        <v>#VALUE!</v>
      </c>
      <c r="CT43" s="14" t="e">
        <f>IF(BH43="",0,IFERROR(VLOOKUP(BH38&amp;BH39&amp;BH40&amp;BH41&amp;BH42&amp;BH43,General!I:J,2,FALSE),0))+BI42</f>
        <v>#VALUE!</v>
      </c>
      <c r="CU43" s="14" t="e">
        <f>IF(BN43="",0,IFERROR(VLOOKUP(BN38&amp;BN39&amp;BN40&amp;BN41&amp;BN42&amp;BN43,General!I:J,2,FALSE),0))+BO42</f>
        <v>#VALUE!</v>
      </c>
      <c r="CV43" s="14" t="e">
        <f>IF(AJ43="",0,IFERROR(VLOOKUP(AJ38&amp;AJ39&amp;AJ40&amp;AJ41&amp;AJ42&amp;AJ43,General!I:J,2,FALSE),0))+AK42</f>
        <v>#VALUE!</v>
      </c>
      <c r="DG43" s="14" t="str">
        <f>DG44</f>
        <v/>
      </c>
      <c r="DH43" s="14">
        <v>43</v>
      </c>
      <c r="DI43" s="14" t="str">
        <f t="shared" si="58"/>
        <v/>
      </c>
      <c r="DJ43" s="14">
        <f ca="1">IF(DJ44="",0,COUNTIF(INDIRECT(DJ42&amp;DH40):INDIRECT(DJ42&amp;DH44),"Y"))</f>
        <v>0</v>
      </c>
      <c r="DK43" s="14">
        <f ca="1">IF(DK44="",0,COUNTIF(INDIRECT(DK42&amp;DI40):INDIRECT(DK42&amp;DI44),"Y"))</f>
        <v>0</v>
      </c>
      <c r="DL43" s="14">
        <f ca="1">IF(DL44="",0,COUNTIF(INDIRECT(DL42&amp;DJ40):INDIRECT(DL42&amp;DJ44),"Y"))</f>
        <v>0</v>
      </c>
      <c r="DM43" s="14">
        <f ca="1">IF(DM44="",0,COUNTIF(INDIRECT(DM42&amp;DK40):INDIRECT(DM42&amp;DK44),"Y"))</f>
        <v>0</v>
      </c>
      <c r="DN43" s="14" t="str" cm="1">
        <f t="array" aca="1" ref="DN43" ca="1">INDEX(DJ44:DM44,_xlfn.AGGREGATE(15,6,COLUMN(DJ44:DM44)-COLUMN(DI44)/(DJ43:DM43=MAX(DJ43:DM43)),COLUMNS(DJ44:DJ44)))</f>
        <v/>
      </c>
      <c r="DO43" s="14" t="str" cm="1">
        <f t="array" aca="1" ref="DO43" ca="1">INDEX(DK44:DN44,_xlfn.AGGREGATE(15,6,COLUMN(DK44:DN44)-COLUMN(DJ44)/(DK43:DN43=MAX(DK43:DN43)),COLUMNS(DK44:DK44)))</f>
        <v/>
      </c>
      <c r="DP43" s="14" t="str" cm="1">
        <f t="array" aca="1" ref="DP43" ca="1">INDEX(DL44:DO44,_xlfn.AGGREGATE(15,6,COLUMN(DL44:DO44)-COLUMN(DK44)/(DL43:DO43=MAX(DL43:DO43)),COLUMNS(DL44:DL44)))</f>
        <v/>
      </c>
      <c r="DS43" s="14" t="str">
        <f ca="1">$DN$44</f>
        <v/>
      </c>
    </row>
    <row r="44" spans="1:123" ht="26.25" customHeight="1" thickBot="1">
      <c r="A44" s="14">
        <v>35</v>
      </c>
      <c r="B44" s="113" t="str">
        <f t="shared" si="52"/>
        <v/>
      </c>
      <c r="C44" s="114" t="str">
        <f t="shared" si="20"/>
        <v/>
      </c>
      <c r="D44" s="114" t="str">
        <f t="shared" si="78"/>
        <v/>
      </c>
      <c r="E44" s="115" t="str">
        <f t="shared" si="22"/>
        <v/>
      </c>
      <c r="F44" s="144"/>
      <c r="G44" s="144"/>
      <c r="H44" s="113" t="str">
        <f t="shared" si="59"/>
        <v/>
      </c>
      <c r="I44" s="114" t="str">
        <f t="shared" si="23"/>
        <v/>
      </c>
      <c r="J44" s="114" t="str">
        <f t="shared" si="79"/>
        <v/>
      </c>
      <c r="K44" s="110" t="str">
        <f t="shared" si="25"/>
        <v/>
      </c>
      <c r="L44" s="144"/>
      <c r="M44" s="144"/>
      <c r="N44" s="113" t="str">
        <f t="shared" si="60"/>
        <v/>
      </c>
      <c r="O44" s="114" t="str">
        <f t="shared" si="26"/>
        <v/>
      </c>
      <c r="P44" s="114" t="str">
        <f t="shared" si="80"/>
        <v/>
      </c>
      <c r="Q44" s="115" t="str">
        <f t="shared" si="28"/>
        <v/>
      </c>
      <c r="R44" s="144"/>
      <c r="S44" s="144"/>
      <c r="T44" s="113" t="str">
        <f t="shared" si="61"/>
        <v/>
      </c>
      <c r="U44" s="114" t="str">
        <f t="shared" si="29"/>
        <v/>
      </c>
      <c r="V44" s="114" t="str">
        <f t="shared" si="81"/>
        <v/>
      </c>
      <c r="W44" s="115" t="str">
        <f t="shared" si="31"/>
        <v/>
      </c>
      <c r="X44" s="144"/>
      <c r="Y44" s="144"/>
      <c r="Z44" s="113" t="str">
        <f t="shared" si="62"/>
        <v/>
      </c>
      <c r="AA44" s="114" t="str">
        <f t="shared" si="32"/>
        <v/>
      </c>
      <c r="AB44" s="114" t="str">
        <f t="shared" si="82"/>
        <v/>
      </c>
      <c r="AC44" s="115" t="str">
        <f t="shared" si="34"/>
        <v/>
      </c>
      <c r="AD44" s="144"/>
      <c r="AE44" s="144"/>
      <c r="AF44" s="178"/>
      <c r="AG44" s="181" t="str">
        <f t="shared" ca="1" si="43"/>
        <v/>
      </c>
      <c r="AH44" s="189"/>
      <c r="AI44" s="190" t="str" cm="1">
        <f t="array" aca="1" ref="AI44" ca="1">IF(AF43="","",INDIRECT(DS43&amp;DH44))</f>
        <v/>
      </c>
      <c r="AJ44" s="109" t="str">
        <f t="shared" si="44"/>
        <v/>
      </c>
      <c r="AK44" s="109" t="str">
        <f t="shared" si="45"/>
        <v/>
      </c>
      <c r="AL44" s="110" t="str">
        <f t="shared" si="46"/>
        <v/>
      </c>
      <c r="AM44" s="173"/>
      <c r="AN44" s="144"/>
      <c r="AO44" s="113" t="str">
        <f t="shared" si="63"/>
        <v/>
      </c>
      <c r="AP44" s="114" t="str">
        <f t="shared" si="64"/>
        <v/>
      </c>
      <c r="AQ44" s="114" t="str">
        <f t="shared" si="83"/>
        <v/>
      </c>
      <c r="AR44" s="115" t="str">
        <f t="shared" si="65"/>
        <v/>
      </c>
      <c r="AS44" s="144"/>
      <c r="AT44" s="144"/>
      <c r="AU44" s="113" t="str">
        <f t="shared" si="66"/>
        <v/>
      </c>
      <c r="AV44" s="114" t="str">
        <f t="shared" si="67"/>
        <v/>
      </c>
      <c r="AW44" s="114" t="str">
        <f t="shared" si="84"/>
        <v/>
      </c>
      <c r="AX44" s="115" t="str">
        <f t="shared" si="68"/>
        <v/>
      </c>
      <c r="AY44" s="144"/>
      <c r="AZ44" s="144"/>
      <c r="BA44" s="113" t="str">
        <f t="shared" si="69"/>
        <v/>
      </c>
      <c r="BB44" s="114" t="str">
        <f t="shared" si="70"/>
        <v/>
      </c>
      <c r="BC44" s="114" t="str">
        <f t="shared" si="85"/>
        <v/>
      </c>
      <c r="BD44" s="115" t="str">
        <f t="shared" si="71"/>
        <v/>
      </c>
      <c r="BE44" s="144"/>
      <c r="BF44" s="144"/>
      <c r="BG44" s="113" t="str">
        <f t="shared" si="72"/>
        <v/>
      </c>
      <c r="BH44" s="114" t="str">
        <f t="shared" si="73"/>
        <v/>
      </c>
      <c r="BI44" s="114" t="str">
        <f t="shared" si="86"/>
        <v/>
      </c>
      <c r="BJ44" s="115" t="str">
        <f t="shared" si="74"/>
        <v/>
      </c>
      <c r="BK44" s="144"/>
      <c r="BL44" s="144"/>
      <c r="BM44" s="113" t="str">
        <f t="shared" si="75"/>
        <v/>
      </c>
      <c r="BN44" s="114" t="str">
        <f t="shared" si="76"/>
        <v/>
      </c>
      <c r="BO44" s="114" t="str">
        <f t="shared" si="87"/>
        <v/>
      </c>
      <c r="BP44" s="115" t="str">
        <f t="shared" si="77"/>
        <v/>
      </c>
      <c r="BR44" s="14" t="str">
        <f>LEFT('Strategy Dashboard'!B44)</f>
        <v/>
      </c>
      <c r="BS44" s="14" t="str">
        <f>LEFT('Strategy Dashboard'!K44)</f>
        <v/>
      </c>
      <c r="BT44" s="14" t="str">
        <f>LEFT('Strategy Dashboard'!T44)</f>
        <v/>
      </c>
      <c r="BU44" s="14" t="str">
        <f>LEFT('Strategy Dashboard'!AC44)</f>
        <v/>
      </c>
      <c r="BV44" s="14" t="str">
        <f>LEFT('Strategy Dashboard'!AL44)</f>
        <v/>
      </c>
      <c r="BW44" s="14" t="str">
        <f>LEFT('Strategy Dashboard'!BE44)</f>
        <v/>
      </c>
      <c r="BX44" s="14" t="str">
        <f>LEFT('Strategy Dashboard'!BN44)</f>
        <v/>
      </c>
      <c r="BY44" s="14" t="str">
        <f>LEFT('Strategy Dashboard'!BW44)</f>
        <v/>
      </c>
      <c r="BZ44" s="14" t="str">
        <f>LEFT('Strategy Dashboard'!CF44)</f>
        <v/>
      </c>
      <c r="CA44" s="14" t="str">
        <f>LEFT('Strategy Dashboard'!CO44)</f>
        <v/>
      </c>
      <c r="CB44" s="14">
        <f>IF(OR(BR44="N",REPLACE('Strategy Dashboard'!B44,1,1,"")=""),0,INT(REPLACE('Strategy Dashboard'!B44,1,1,"")))</f>
        <v>0</v>
      </c>
      <c r="CC44" s="14">
        <f>IF(OR(BS44="N",REPLACE('Strategy Dashboard'!K44,1,1,"")=""),0,INT(REPLACE('Strategy Dashboard'!K44,1,1,"")))</f>
        <v>0</v>
      </c>
      <c r="CD44" s="14">
        <f>IF(OR(BT44="N",REPLACE('Strategy Dashboard'!T44,1,1,"")=""),0,INT(REPLACE('Strategy Dashboard'!T44,1,1,"")))</f>
        <v>0</v>
      </c>
      <c r="CE44" s="14">
        <f>IF(OR(BU44="N",REPLACE('Strategy Dashboard'!AC44,1,1,"")=""),0,INT(REPLACE('Strategy Dashboard'!AC44,1,1,"")))</f>
        <v>0</v>
      </c>
      <c r="CF44" s="14">
        <f>IF(OR(BV44="N",REPLACE('Strategy Dashboard'!AL44,1,1,"")=""),0,INT(REPLACE('Strategy Dashboard'!AL44,1,1,"")))</f>
        <v>0</v>
      </c>
      <c r="CG44" s="14">
        <f>IF(OR(BW44="N",REPLACE('Strategy Dashboard'!BE44,1,1,"")=""),0,INT(REPLACE('Strategy Dashboard'!BE44,1,1,"")))</f>
        <v>0</v>
      </c>
      <c r="CH44" s="14">
        <f>IF(OR(BX44="N",REPLACE('Strategy Dashboard'!BN44,1,1,"")=""),0,INT(REPLACE('Strategy Dashboard'!BN44,1,1,"")))</f>
        <v>0</v>
      </c>
      <c r="CI44" s="14">
        <f>IF(OR(BY44="N",REPLACE('Strategy Dashboard'!BW44,1,1,"")=""),0,INT(REPLACE('Strategy Dashboard'!BW44,1,1,"")))</f>
        <v>0</v>
      </c>
      <c r="CJ44" s="14">
        <f>IF(OR(BZ44="N",REPLACE('Strategy Dashboard'!CF44,1,1,"")=""),0,INT(REPLACE('Strategy Dashboard'!CF44,1,1,"")))</f>
        <v>0</v>
      </c>
      <c r="CK44" s="14">
        <f>IF(OR(CA44="N",REPLACE('Strategy Dashboard'!CO44,1,1,"")=""),0,INT(REPLACE('Strategy Dashboard'!CO44,1,1,"")))</f>
        <v>0</v>
      </c>
      <c r="CL44" s="14" t="e">
        <f>IF(C44="",0,IFERROR(VLOOKUP(C39&amp;C40&amp;C41&amp;C42&amp;C43&amp;C44,General!I:J,2,FALSE),0))+D43</f>
        <v>#VALUE!</v>
      </c>
      <c r="CM44" s="14" t="e">
        <f>IF(I44="",0,IFERROR(VLOOKUP(I39&amp;I40&amp;I41&amp;I42&amp;I43&amp;I44,General!I:J,2,FALSE),0))+J43</f>
        <v>#VALUE!</v>
      </c>
      <c r="CN44" s="14" t="e">
        <f>IF(O44="",0,IFERROR(VLOOKUP(O39&amp;O40&amp;O41&amp;O42&amp;O43&amp;O44,General!I:J,2,FALSE),0))+P43</f>
        <v>#VALUE!</v>
      </c>
      <c r="CO44" s="14" t="e">
        <f>IF(U44="",0,IFERROR(VLOOKUP(U39&amp;U40&amp;U41&amp;U42&amp;U43&amp;U44,General!I:J,2,FALSE),0))+V43</f>
        <v>#VALUE!</v>
      </c>
      <c r="CP44" s="14" t="e">
        <f>IF(AA44="",0,IFERROR(VLOOKUP(AA39&amp;AA40&amp;AA41&amp;AA42&amp;AA43&amp;AA44,General!I:J,2,FALSE),0))+AB43</f>
        <v>#VALUE!</v>
      </c>
      <c r="CQ44" s="14" t="e">
        <f>IF(AP44="",0,IFERROR(VLOOKUP(AP39&amp;AP40&amp;AP41&amp;AP42&amp;AP43&amp;AP44,General!I:J,2,FALSE),0))+AQ43</f>
        <v>#VALUE!</v>
      </c>
      <c r="CR44" s="14" t="e">
        <f>IF(AV44="",0,IFERROR(VLOOKUP(AV39&amp;AV40&amp;AV41&amp;AV42&amp;AV43&amp;AV44,General!I:J,2,FALSE),0))+AW43</f>
        <v>#VALUE!</v>
      </c>
      <c r="CS44" s="14" t="e">
        <f>IF(BB44="",0,IFERROR(VLOOKUP(BB39&amp;BB40&amp;BB41&amp;BB42&amp;BB43&amp;BB44,General!I:J,2,FALSE),0))+BC43</f>
        <v>#VALUE!</v>
      </c>
      <c r="CT44" s="14" t="e">
        <f>IF(BH44="",0,IFERROR(VLOOKUP(BH39&amp;BH40&amp;BH41&amp;BH42&amp;BH43&amp;BH44,General!I:J,2,FALSE),0))+BI43</f>
        <v>#VALUE!</v>
      </c>
      <c r="CU44" s="14" t="e">
        <f>IF(BN44="",0,IFERROR(VLOOKUP(BN39&amp;BN40&amp;BN41&amp;BN42&amp;BN43&amp;BN44,General!I:J,2,FALSE),0))+BO43</f>
        <v>#VALUE!</v>
      </c>
      <c r="CV44" s="14" t="e">
        <f>IF(AJ44="",0,IFERROR(VLOOKUP(AJ39&amp;AJ40&amp;AJ41&amp;AJ42&amp;AJ43&amp;AJ44,General!I:J,2,FALSE),0))+AK43</f>
        <v>#VALUE!</v>
      </c>
      <c r="CW44" s="14" t="str">
        <f>E44</f>
        <v/>
      </c>
      <c r="CX44" s="14" t="str">
        <f>K44</f>
        <v/>
      </c>
      <c r="CY44" s="14" t="str">
        <f>Q44</f>
        <v/>
      </c>
      <c r="CZ44" s="14" t="str">
        <f>W44</f>
        <v/>
      </c>
      <c r="DA44" s="14" t="str">
        <f>AC44</f>
        <v/>
      </c>
      <c r="DB44" s="14" t="str">
        <f>AR44</f>
        <v/>
      </c>
      <c r="DC44" s="14" t="str">
        <f>AX44</f>
        <v/>
      </c>
      <c r="DD44" s="14" t="str">
        <f>BD44</f>
        <v/>
      </c>
      <c r="DE44" s="14" t="str">
        <f>BJ44</f>
        <v/>
      </c>
      <c r="DF44" s="14" t="str">
        <f>BP44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58"/>
        <v/>
      </c>
      <c r="DJ44" s="14" t="str" cm="1">
        <f t="array" ref="DJ44">IFERROR(INDEX($CW$4:$DF$4,_xlfn.AGGREGATE(15,6,COLUMN($CW$4:$DF$4)-COLUMN($CV$1)/(CW44:DF44=MAX(CW44:DF44)),COLUMNS($CW$4:CW34))),"")</f>
        <v/>
      </c>
      <c r="DK44" s="14" t="str" cm="1">
        <f t="array" ref="DK44">IFERROR(INDEX($CW$4:$DF$4,_xlfn.AGGREGATE(15,6,COLUMN($CW$4:$DF$4)-COLUMN($CV$1)/(CX44:DG44=MAX(CX44:DG44)),COLUMNS($CW$4:CX34))),"")</f>
        <v/>
      </c>
      <c r="DL44" s="14" t="str" cm="1">
        <f t="array" ref="DL44">IFERROR(INDEX($CW$4:$DF$4,_xlfn.AGGREGATE(15,6,COLUMN($CW$4:$DF$4)-COLUMN($CV$1)/(CY44:DH44=MAX(CY44:DH44)),COLUMNS($CW$4:CY34))),"")</f>
        <v/>
      </c>
      <c r="DM44" s="14" t="str" cm="1">
        <f t="array" ref="DM44">IFERROR(INDEX($CW$4:$DF$4,_xlfn.AGGREGATE(15,6,COLUMN($CW$4:$DF$4)-COLUMN($CV$1)/(CZ44:DI44=MAX(CZ44:DI44)),COLUMNS($CW$4:CZ34))),"")</f>
        <v/>
      </c>
      <c r="DN44" s="175" t="str">
        <f ca="1">IF(DO43="",DN43,DN40)</f>
        <v/>
      </c>
      <c r="DR44" s="14" t="str">
        <f ca="1">IF(DN41&gt;1,"R","N")</f>
        <v>R</v>
      </c>
      <c r="DS44" s="14" t="str">
        <f ca="1">DN44</f>
        <v/>
      </c>
    </row>
    <row r="45" spans="1:123" ht="26.25" customHeight="1" thickBot="1">
      <c r="A45" s="14">
        <v>36</v>
      </c>
      <c r="B45" s="108" t="str">
        <f t="shared" si="52"/>
        <v/>
      </c>
      <c r="C45" s="109" t="str">
        <f t="shared" si="20"/>
        <v/>
      </c>
      <c r="D45" s="109" t="str">
        <f t="shared" si="78"/>
        <v/>
      </c>
      <c r="E45" s="110" t="str">
        <f t="shared" si="22"/>
        <v/>
      </c>
      <c r="F45" s="144"/>
      <c r="G45" s="144"/>
      <c r="H45" s="108" t="str">
        <f t="shared" si="59"/>
        <v/>
      </c>
      <c r="I45" s="109" t="str">
        <f t="shared" si="23"/>
        <v/>
      </c>
      <c r="J45" s="109" t="str">
        <f t="shared" si="79"/>
        <v/>
      </c>
      <c r="K45" s="110" t="str">
        <f t="shared" si="25"/>
        <v/>
      </c>
      <c r="L45" s="144"/>
      <c r="M45" s="144"/>
      <c r="N45" s="108" t="str">
        <f t="shared" si="60"/>
        <v/>
      </c>
      <c r="O45" s="109" t="str">
        <f t="shared" si="26"/>
        <v/>
      </c>
      <c r="P45" s="109" t="str">
        <f t="shared" si="80"/>
        <v/>
      </c>
      <c r="Q45" s="110" t="str">
        <f t="shared" si="28"/>
        <v/>
      </c>
      <c r="R45" s="144"/>
      <c r="S45" s="144"/>
      <c r="T45" s="108" t="str">
        <f t="shared" si="61"/>
        <v/>
      </c>
      <c r="U45" s="109" t="str">
        <f t="shared" si="29"/>
        <v/>
      </c>
      <c r="V45" s="109" t="str">
        <f t="shared" si="81"/>
        <v/>
      </c>
      <c r="W45" s="110" t="str">
        <f t="shared" si="31"/>
        <v/>
      </c>
      <c r="X45" s="144"/>
      <c r="Y45" s="144"/>
      <c r="Z45" s="108" t="str">
        <f t="shared" si="62"/>
        <v/>
      </c>
      <c r="AA45" s="109" t="str">
        <f t="shared" si="32"/>
        <v/>
      </c>
      <c r="AB45" s="109" t="str">
        <f t="shared" si="82"/>
        <v/>
      </c>
      <c r="AC45" s="110" t="str">
        <f t="shared" si="34"/>
        <v/>
      </c>
      <c r="AD45" s="144"/>
      <c r="AE45" s="144"/>
      <c r="AF45" s="176"/>
      <c r="AG45" s="188" t="str">
        <f t="shared" ca="1" si="43"/>
        <v/>
      </c>
      <c r="AH45" s="189" t="str">
        <f ca="1">IF(DS45="","",VLOOKUP(DS45,General!O:P,2,FALSE))</f>
        <v/>
      </c>
      <c r="AI45" s="190" t="str" cm="1">
        <f t="array" aca="1" ref="AI45" ca="1">IF(AF44="","",INDIRECT(DS44&amp;DH45))</f>
        <v/>
      </c>
      <c r="AJ45" s="109" t="str">
        <f t="shared" si="44"/>
        <v/>
      </c>
      <c r="AK45" s="109" t="str">
        <f t="shared" si="45"/>
        <v/>
      </c>
      <c r="AL45" s="110" t="str">
        <f t="shared" si="46"/>
        <v/>
      </c>
      <c r="AM45" s="173"/>
      <c r="AN45" s="144"/>
      <c r="AO45" s="108" t="str">
        <f t="shared" si="63"/>
        <v/>
      </c>
      <c r="AP45" s="109" t="str">
        <f t="shared" si="64"/>
        <v/>
      </c>
      <c r="AQ45" s="109" t="str">
        <f t="shared" si="83"/>
        <v/>
      </c>
      <c r="AR45" s="110" t="str">
        <f t="shared" si="65"/>
        <v/>
      </c>
      <c r="AS45" s="144"/>
      <c r="AT45" s="144"/>
      <c r="AU45" s="108" t="str">
        <f t="shared" si="66"/>
        <v/>
      </c>
      <c r="AV45" s="109" t="str">
        <f t="shared" si="67"/>
        <v/>
      </c>
      <c r="AW45" s="109" t="str">
        <f t="shared" si="84"/>
        <v/>
      </c>
      <c r="AX45" s="110" t="str">
        <f t="shared" si="68"/>
        <v/>
      </c>
      <c r="AY45" s="144"/>
      <c r="AZ45" s="144"/>
      <c r="BA45" s="108" t="str">
        <f t="shared" si="69"/>
        <v/>
      </c>
      <c r="BB45" s="109" t="str">
        <f t="shared" si="70"/>
        <v/>
      </c>
      <c r="BC45" s="109" t="str">
        <f t="shared" si="85"/>
        <v/>
      </c>
      <c r="BD45" s="110" t="str">
        <f t="shared" si="71"/>
        <v/>
      </c>
      <c r="BE45" s="144"/>
      <c r="BF45" s="144"/>
      <c r="BG45" s="108" t="str">
        <f t="shared" si="72"/>
        <v/>
      </c>
      <c r="BH45" s="109" t="str">
        <f t="shared" si="73"/>
        <v/>
      </c>
      <c r="BI45" s="109" t="str">
        <f t="shared" si="86"/>
        <v/>
      </c>
      <c r="BJ45" s="110" t="str">
        <f t="shared" si="74"/>
        <v/>
      </c>
      <c r="BK45" s="144"/>
      <c r="BL45" s="144"/>
      <c r="BM45" s="108" t="str">
        <f t="shared" si="75"/>
        <v/>
      </c>
      <c r="BN45" s="109" t="str">
        <f t="shared" si="76"/>
        <v/>
      </c>
      <c r="BO45" s="109" t="str">
        <f t="shared" si="87"/>
        <v/>
      </c>
      <c r="BP45" s="110" t="str">
        <f t="shared" si="77"/>
        <v/>
      </c>
      <c r="BR45" s="14" t="str">
        <f>LEFT('Strategy Dashboard'!B45)</f>
        <v/>
      </c>
      <c r="BS45" s="14" t="str">
        <f>LEFT('Strategy Dashboard'!K45)</f>
        <v/>
      </c>
      <c r="BT45" s="14" t="str">
        <f>LEFT('Strategy Dashboard'!T45)</f>
        <v/>
      </c>
      <c r="BU45" s="14" t="str">
        <f>LEFT('Strategy Dashboard'!AC45)</f>
        <v/>
      </c>
      <c r="BV45" s="14" t="str">
        <f>LEFT('Strategy Dashboard'!AL45)</f>
        <v/>
      </c>
      <c r="BW45" s="14" t="str">
        <f>LEFT('Strategy Dashboard'!BE45)</f>
        <v/>
      </c>
      <c r="BX45" s="14" t="str">
        <f>LEFT('Strategy Dashboard'!BN45)</f>
        <v/>
      </c>
      <c r="BY45" s="14" t="str">
        <f>LEFT('Strategy Dashboard'!BW45)</f>
        <v/>
      </c>
      <c r="BZ45" s="14" t="str">
        <f>LEFT('Strategy Dashboard'!CF45)</f>
        <v/>
      </c>
      <c r="CA45" s="14" t="str">
        <f>LEFT('Strategy Dashboard'!CO45)</f>
        <v/>
      </c>
      <c r="CB45" s="14">
        <f>IF(OR(BR45="N",REPLACE('Strategy Dashboard'!B45,1,1,"")=""),0,INT(REPLACE('Strategy Dashboard'!B45,1,1,"")))</f>
        <v>0</v>
      </c>
      <c r="CC45" s="14">
        <f>IF(OR(BS45="N",REPLACE('Strategy Dashboard'!K45,1,1,"")=""),0,INT(REPLACE('Strategy Dashboard'!K45,1,1,"")))</f>
        <v>0</v>
      </c>
      <c r="CD45" s="14">
        <f>IF(OR(BT45="N",REPLACE('Strategy Dashboard'!T45,1,1,"")=""),0,INT(REPLACE('Strategy Dashboard'!T45,1,1,"")))</f>
        <v>0</v>
      </c>
      <c r="CE45" s="14">
        <f>IF(OR(BU45="N",REPLACE('Strategy Dashboard'!AC45,1,1,"")=""),0,INT(REPLACE('Strategy Dashboard'!AC45,1,1,"")))</f>
        <v>0</v>
      </c>
      <c r="CF45" s="14">
        <f>IF(OR(BV45="N",REPLACE('Strategy Dashboard'!AL45,1,1,"")=""),0,INT(REPLACE('Strategy Dashboard'!AL45,1,1,"")))</f>
        <v>0</v>
      </c>
      <c r="CG45" s="14">
        <f>IF(OR(BW45="N",REPLACE('Strategy Dashboard'!BE45,1,1,"")=""),0,INT(REPLACE('Strategy Dashboard'!BE45,1,1,"")))</f>
        <v>0</v>
      </c>
      <c r="CH45" s="14">
        <f>IF(OR(BX45="N",REPLACE('Strategy Dashboard'!BN45,1,1,"")=""),0,INT(REPLACE('Strategy Dashboard'!BN45,1,1,"")))</f>
        <v>0</v>
      </c>
      <c r="CI45" s="14">
        <f>IF(OR(BY45="N",REPLACE('Strategy Dashboard'!BW45,1,1,"")=""),0,INT(REPLACE('Strategy Dashboard'!BW45,1,1,"")))</f>
        <v>0</v>
      </c>
      <c r="CJ45" s="14">
        <f>IF(OR(BZ45="N",REPLACE('Strategy Dashboard'!CF45,1,1,"")=""),0,INT(REPLACE('Strategy Dashboard'!CF45,1,1,"")))</f>
        <v>0</v>
      </c>
      <c r="CK45" s="14">
        <f>IF(OR(CA45="N",REPLACE('Strategy Dashboard'!CO45,1,1,"")=""),0,INT(REPLACE('Strategy Dashboard'!CO45,1,1,"")))</f>
        <v>0</v>
      </c>
      <c r="CL45" s="14" t="e">
        <f>IF(C45="",0,IFERROR(VLOOKUP(C40&amp;C41&amp;C42&amp;C43&amp;C44&amp;C45,General!I:J,2,FALSE),0))+D44</f>
        <v>#VALUE!</v>
      </c>
      <c r="CM45" s="14" t="e">
        <f>IF(I45="",0,IFERROR(VLOOKUP(I40&amp;I41&amp;I42&amp;I43&amp;I44&amp;I45,General!I:J,2,FALSE),0))+J44</f>
        <v>#VALUE!</v>
      </c>
      <c r="CN45" s="14" t="e">
        <f>IF(O45="",0,IFERROR(VLOOKUP(O40&amp;O41&amp;O42&amp;O43&amp;O44&amp;O45,General!I:J,2,FALSE),0))+P44</f>
        <v>#VALUE!</v>
      </c>
      <c r="CO45" s="14" t="e">
        <f>IF(U45="",0,IFERROR(VLOOKUP(U40&amp;U41&amp;U42&amp;U43&amp;U44&amp;U45,General!I:J,2,FALSE),0))+V44</f>
        <v>#VALUE!</v>
      </c>
      <c r="CP45" s="14" t="e">
        <f>IF(AA45="",0,IFERROR(VLOOKUP(AA40&amp;AA41&amp;AA42&amp;AA43&amp;AA44&amp;AA45,General!I:J,2,FALSE),0))+AB44</f>
        <v>#VALUE!</v>
      </c>
      <c r="CQ45" s="14" t="e">
        <f>IF(AP45="",0,IFERROR(VLOOKUP(AP40&amp;AP41&amp;AP42&amp;AP43&amp;AP44&amp;AP45,General!I:J,2,FALSE),0))+AQ44</f>
        <v>#VALUE!</v>
      </c>
      <c r="CR45" s="14" t="e">
        <f>IF(AV45="",0,IFERROR(VLOOKUP(AV40&amp;AV41&amp;AV42&amp;AV43&amp;AV44&amp;AV45,General!I:J,2,FALSE),0))+AW44</f>
        <v>#VALUE!</v>
      </c>
      <c r="CS45" s="14" t="e">
        <f>IF(BB45="",0,IFERROR(VLOOKUP(BB40&amp;BB41&amp;BB42&amp;BB43&amp;BB44&amp;BB45,General!I:J,2,FALSE),0))+BC44</f>
        <v>#VALUE!</v>
      </c>
      <c r="CT45" s="14" t="e">
        <f>IF(BH45="",0,IFERROR(VLOOKUP(BH40&amp;BH41&amp;BH42&amp;BH43&amp;BH44&amp;BH45,General!I:J,2,FALSE),0))+BI44</f>
        <v>#VALUE!</v>
      </c>
      <c r="CU45" s="14" t="e">
        <f>IF(BN45="",0,IFERROR(VLOOKUP(BN40&amp;BN41&amp;BN42&amp;BN43&amp;BN44&amp;BN45,General!I:J,2,FALSE),0))+BO44</f>
        <v>#VALUE!</v>
      </c>
      <c r="CV45" s="14" t="e">
        <f>IF(AJ45="",0,IFERROR(VLOOKUP(AJ40&amp;AJ41&amp;AJ42&amp;AJ43&amp;AJ44&amp;AJ45,General!I:J,2,FALSE),0))+AK44</f>
        <v>#VALUE!</v>
      </c>
      <c r="DG45" s="14" t="str">
        <f>DG49</f>
        <v/>
      </c>
      <c r="DH45" s="14">
        <v>45</v>
      </c>
      <c r="DI45" s="14" t="str">
        <f>$DG$49</f>
        <v/>
      </c>
      <c r="DN45" s="14">
        <f ca="1">IF(DN46=1,DN48,IF(DN46=2,DO48,IF(DN46=3,DP48,DQ48)))</f>
        <v>0</v>
      </c>
      <c r="DS45" s="14" t="str">
        <f ca="1">$DN$49</f>
        <v/>
      </c>
    </row>
    <row r="46" spans="1:123" ht="26.25" customHeight="1" thickBot="1">
      <c r="A46" s="14">
        <v>37</v>
      </c>
      <c r="B46" s="111" t="str">
        <f t="shared" si="52"/>
        <v/>
      </c>
      <c r="C46" s="95" t="str">
        <f t="shared" si="20"/>
        <v/>
      </c>
      <c r="D46" s="95" t="str">
        <f t="shared" si="78"/>
        <v/>
      </c>
      <c r="E46" s="112" t="str">
        <f t="shared" si="22"/>
        <v/>
      </c>
      <c r="F46" s="144"/>
      <c r="G46" s="144"/>
      <c r="H46" s="111" t="str">
        <f t="shared" si="59"/>
        <v/>
      </c>
      <c r="I46" s="95" t="str">
        <f t="shared" si="23"/>
        <v/>
      </c>
      <c r="J46" s="95" t="str">
        <f t="shared" si="79"/>
        <v/>
      </c>
      <c r="K46" s="110" t="str">
        <f t="shared" si="25"/>
        <v/>
      </c>
      <c r="L46" s="144"/>
      <c r="M46" s="144"/>
      <c r="N46" s="111" t="str">
        <f t="shared" si="60"/>
        <v/>
      </c>
      <c r="O46" s="95" t="str">
        <f t="shared" si="26"/>
        <v/>
      </c>
      <c r="P46" s="95" t="str">
        <f t="shared" si="80"/>
        <v/>
      </c>
      <c r="Q46" s="112" t="str">
        <f t="shared" si="28"/>
        <v/>
      </c>
      <c r="R46" s="144"/>
      <c r="S46" s="144"/>
      <c r="T46" s="111" t="str">
        <f t="shared" si="61"/>
        <v/>
      </c>
      <c r="U46" s="95" t="str">
        <f t="shared" si="29"/>
        <v/>
      </c>
      <c r="V46" s="95" t="str">
        <f t="shared" si="81"/>
        <v/>
      </c>
      <c r="W46" s="112" t="str">
        <f t="shared" si="31"/>
        <v/>
      </c>
      <c r="X46" s="144"/>
      <c r="Y46" s="144"/>
      <c r="Z46" s="111" t="str">
        <f t="shared" si="62"/>
        <v/>
      </c>
      <c r="AA46" s="95" t="str">
        <f t="shared" si="32"/>
        <v/>
      </c>
      <c r="AB46" s="95" t="str">
        <f t="shared" si="82"/>
        <v/>
      </c>
      <c r="AC46" s="112" t="str">
        <f t="shared" si="34"/>
        <v/>
      </c>
      <c r="AD46" s="144"/>
      <c r="AE46" s="144"/>
      <c r="AF46" s="177"/>
      <c r="AG46" s="180" t="str">
        <f t="shared" ca="1" si="43"/>
        <v/>
      </c>
      <c r="AH46" s="189"/>
      <c r="AI46" s="190" t="str" cm="1">
        <f t="array" aca="1" ref="AI46" ca="1">IF(AF45="","",INDIRECT(DS45&amp;DH46))</f>
        <v/>
      </c>
      <c r="AJ46" s="109" t="str">
        <f t="shared" si="44"/>
        <v/>
      </c>
      <c r="AK46" s="109" t="str">
        <f t="shared" si="45"/>
        <v/>
      </c>
      <c r="AL46" s="110" t="str">
        <f t="shared" si="46"/>
        <v/>
      </c>
      <c r="AM46" s="173"/>
      <c r="AN46" s="144"/>
      <c r="AO46" s="111" t="str">
        <f t="shared" si="63"/>
        <v/>
      </c>
      <c r="AP46" s="95" t="str">
        <f t="shared" si="64"/>
        <v/>
      </c>
      <c r="AQ46" s="95" t="str">
        <f t="shared" si="83"/>
        <v/>
      </c>
      <c r="AR46" s="112" t="str">
        <f t="shared" si="65"/>
        <v/>
      </c>
      <c r="AS46" s="144"/>
      <c r="AT46" s="144"/>
      <c r="AU46" s="111" t="str">
        <f t="shared" si="66"/>
        <v/>
      </c>
      <c r="AV46" s="95" t="str">
        <f t="shared" si="67"/>
        <v/>
      </c>
      <c r="AW46" s="95" t="str">
        <f t="shared" si="84"/>
        <v/>
      </c>
      <c r="AX46" s="112" t="str">
        <f t="shared" si="68"/>
        <v/>
      </c>
      <c r="AY46" s="144"/>
      <c r="AZ46" s="144"/>
      <c r="BA46" s="111" t="str">
        <f t="shared" si="69"/>
        <v/>
      </c>
      <c r="BB46" s="95" t="str">
        <f t="shared" si="70"/>
        <v/>
      </c>
      <c r="BC46" s="95" t="str">
        <f t="shared" si="85"/>
        <v/>
      </c>
      <c r="BD46" s="112" t="str">
        <f t="shared" si="71"/>
        <v/>
      </c>
      <c r="BE46" s="144"/>
      <c r="BF46" s="144"/>
      <c r="BG46" s="111" t="str">
        <f t="shared" si="72"/>
        <v/>
      </c>
      <c r="BH46" s="95" t="str">
        <f t="shared" si="73"/>
        <v/>
      </c>
      <c r="BI46" s="95" t="str">
        <f t="shared" si="86"/>
        <v/>
      </c>
      <c r="BJ46" s="112" t="str">
        <f t="shared" si="74"/>
        <v/>
      </c>
      <c r="BK46" s="144"/>
      <c r="BL46" s="144"/>
      <c r="BM46" s="111" t="str">
        <f t="shared" si="75"/>
        <v/>
      </c>
      <c r="BN46" s="95" t="str">
        <f t="shared" si="76"/>
        <v/>
      </c>
      <c r="BO46" s="95" t="str">
        <f t="shared" si="87"/>
        <v/>
      </c>
      <c r="BP46" s="112" t="str">
        <f t="shared" si="77"/>
        <v/>
      </c>
      <c r="BR46" s="14" t="str">
        <f>LEFT('Strategy Dashboard'!B46)</f>
        <v/>
      </c>
      <c r="BS46" s="14" t="str">
        <f>LEFT('Strategy Dashboard'!K46)</f>
        <v/>
      </c>
      <c r="BT46" s="14" t="str">
        <f>LEFT('Strategy Dashboard'!T46)</f>
        <v/>
      </c>
      <c r="BU46" s="14" t="str">
        <f>LEFT('Strategy Dashboard'!AC46)</f>
        <v/>
      </c>
      <c r="BV46" s="14" t="str">
        <f>LEFT('Strategy Dashboard'!AL46)</f>
        <v/>
      </c>
      <c r="BW46" s="14" t="str">
        <f>LEFT('Strategy Dashboard'!BE46)</f>
        <v/>
      </c>
      <c r="BX46" s="14" t="str">
        <f>LEFT('Strategy Dashboard'!BN46)</f>
        <v/>
      </c>
      <c r="BY46" s="14" t="str">
        <f>LEFT('Strategy Dashboard'!BW46)</f>
        <v/>
      </c>
      <c r="BZ46" s="14" t="str">
        <f>LEFT('Strategy Dashboard'!CF46)</f>
        <v/>
      </c>
      <c r="CA46" s="14" t="str">
        <f>LEFT('Strategy Dashboard'!CO46)</f>
        <v/>
      </c>
      <c r="CB46" s="14">
        <f>IF(OR(BR46="N",REPLACE('Strategy Dashboard'!B46,1,1,"")=""),0,INT(REPLACE('Strategy Dashboard'!B46,1,1,"")))</f>
        <v>0</v>
      </c>
      <c r="CC46" s="14">
        <f>IF(OR(BS46="N",REPLACE('Strategy Dashboard'!K46,1,1,"")=""),0,INT(REPLACE('Strategy Dashboard'!K46,1,1,"")))</f>
        <v>0</v>
      </c>
      <c r="CD46" s="14">
        <f>IF(OR(BT46="N",REPLACE('Strategy Dashboard'!T46,1,1,"")=""),0,INT(REPLACE('Strategy Dashboard'!T46,1,1,"")))</f>
        <v>0</v>
      </c>
      <c r="CE46" s="14">
        <f>IF(OR(BU46="N",REPLACE('Strategy Dashboard'!AC46,1,1,"")=""),0,INT(REPLACE('Strategy Dashboard'!AC46,1,1,"")))</f>
        <v>0</v>
      </c>
      <c r="CF46" s="14">
        <f>IF(OR(BV46="N",REPLACE('Strategy Dashboard'!AL46,1,1,"")=""),0,INT(REPLACE('Strategy Dashboard'!AL46,1,1,"")))</f>
        <v>0</v>
      </c>
      <c r="CG46" s="14">
        <f>IF(OR(BW46="N",REPLACE('Strategy Dashboard'!BE46,1,1,"")=""),0,INT(REPLACE('Strategy Dashboard'!BE46,1,1,"")))</f>
        <v>0</v>
      </c>
      <c r="CH46" s="14">
        <f>IF(OR(BX46="N",REPLACE('Strategy Dashboard'!BN46,1,1,"")=""),0,INT(REPLACE('Strategy Dashboard'!BN46,1,1,"")))</f>
        <v>0</v>
      </c>
      <c r="CI46" s="14">
        <f>IF(OR(BY46="N",REPLACE('Strategy Dashboard'!BW46,1,1,"")=""),0,INT(REPLACE('Strategy Dashboard'!BW46,1,1,"")))</f>
        <v>0</v>
      </c>
      <c r="CJ46" s="14">
        <f>IF(OR(BZ46="N",REPLACE('Strategy Dashboard'!CF46,1,1,"")=""),0,INT(REPLACE('Strategy Dashboard'!CF46,1,1,"")))</f>
        <v>0</v>
      </c>
      <c r="CK46" s="14">
        <f>IF(OR(CA46="N",REPLACE('Strategy Dashboard'!CO46,1,1,"")=""),0,INT(REPLACE('Strategy Dashboard'!CO46,1,1,"")))</f>
        <v>0</v>
      </c>
      <c r="CL46" s="14" t="e">
        <f>IF(C46="",0,IFERROR(VLOOKUP(C41&amp;C42&amp;C43&amp;C44&amp;C45&amp;C46,General!I:J,2,FALSE),0))+D45</f>
        <v>#VALUE!</v>
      </c>
      <c r="CM46" s="14" t="e">
        <f>IF(I46="",0,IFERROR(VLOOKUP(I41&amp;I42&amp;I43&amp;I44&amp;I45&amp;I46,General!I:J,2,FALSE),0))+J45</f>
        <v>#VALUE!</v>
      </c>
      <c r="CN46" s="14" t="e">
        <f>IF(O46="",0,IFERROR(VLOOKUP(O41&amp;O42&amp;O43&amp;O44&amp;O45&amp;O46,General!I:J,2,FALSE),0))+P45</f>
        <v>#VALUE!</v>
      </c>
      <c r="CO46" s="14" t="e">
        <f>IF(U46="",0,IFERROR(VLOOKUP(U41&amp;U42&amp;U43&amp;U44&amp;U45&amp;U46,General!I:J,2,FALSE),0))+V45</f>
        <v>#VALUE!</v>
      </c>
      <c r="CP46" s="14" t="e">
        <f>IF(AA46="",0,IFERROR(VLOOKUP(AA41&amp;AA42&amp;AA43&amp;AA44&amp;AA45&amp;AA46,General!I:J,2,FALSE),0))+AB45</f>
        <v>#VALUE!</v>
      </c>
      <c r="CQ46" s="14" t="e">
        <f>IF(AP46="",0,IFERROR(VLOOKUP(AP41&amp;AP42&amp;AP43&amp;AP44&amp;AP45&amp;AP46,General!I:J,2,FALSE),0))+AQ45</f>
        <v>#VALUE!</v>
      </c>
      <c r="CR46" s="14" t="e">
        <f>IF(AV46="",0,IFERROR(VLOOKUP(AV41&amp;AV42&amp;AV43&amp;AV44&amp;AV45&amp;AV46,General!I:J,2,FALSE),0))+AW45</f>
        <v>#VALUE!</v>
      </c>
      <c r="CS46" s="14" t="e">
        <f>IF(BB46="",0,IFERROR(VLOOKUP(BB41&amp;BB42&amp;BB43&amp;BB44&amp;BB45&amp;BB46,General!I:J,2,FALSE),0))+BC45</f>
        <v>#VALUE!</v>
      </c>
      <c r="CT46" s="14" t="e">
        <f>IF(BH46="",0,IFERROR(VLOOKUP(BH41&amp;BH42&amp;BH43&amp;BH44&amp;BH45&amp;BH46,General!I:J,2,FALSE),0))+BI45</f>
        <v>#VALUE!</v>
      </c>
      <c r="CU46" s="14" t="e">
        <f>IF(BN46="",0,IFERROR(VLOOKUP(BN41&amp;BN42&amp;BN43&amp;BN44&amp;BN45&amp;BN46,General!I:J,2,FALSE),0))+BO45</f>
        <v>#VALUE!</v>
      </c>
      <c r="CV46" s="14" t="e">
        <f>IF(AJ46="",0,IFERROR(VLOOKUP(AJ41&amp;AJ42&amp;AJ43&amp;AJ44&amp;AJ45&amp;AJ46,General!I:J,2,FALSE),0))+AK45</f>
        <v>#VALUE!</v>
      </c>
      <c r="DG46" s="14" t="str">
        <f>DG49</f>
        <v/>
      </c>
      <c r="DH46" s="14">
        <v>46</v>
      </c>
      <c r="DI46" s="14" t="str">
        <f t="shared" ref="DI46:DI49" si="88">$DG$49</f>
        <v/>
      </c>
      <c r="DN46" s="14">
        <f ca="1">RANDBETWEEN(1,DN47)</f>
        <v>4</v>
      </c>
      <c r="DS46" s="14" t="str">
        <f ca="1">$DN$49</f>
        <v/>
      </c>
    </row>
    <row r="47" spans="1:123" ht="26.25" customHeight="1" thickBot="1">
      <c r="A47" s="14">
        <v>38</v>
      </c>
      <c r="B47" s="111" t="str">
        <f t="shared" si="52"/>
        <v/>
      </c>
      <c r="C47" s="95" t="str">
        <f t="shared" si="20"/>
        <v/>
      </c>
      <c r="D47" s="95" t="str">
        <f t="shared" si="78"/>
        <v/>
      </c>
      <c r="E47" s="112" t="str">
        <f t="shared" si="22"/>
        <v/>
      </c>
      <c r="F47" s="144"/>
      <c r="G47" s="144"/>
      <c r="H47" s="111" t="str">
        <f t="shared" si="59"/>
        <v/>
      </c>
      <c r="I47" s="95" t="str">
        <f t="shared" si="23"/>
        <v/>
      </c>
      <c r="J47" s="95" t="str">
        <f t="shared" si="79"/>
        <v/>
      </c>
      <c r="K47" s="110" t="str">
        <f t="shared" si="25"/>
        <v/>
      </c>
      <c r="L47" s="144"/>
      <c r="M47" s="144"/>
      <c r="N47" s="111" t="str">
        <f t="shared" si="60"/>
        <v/>
      </c>
      <c r="O47" s="95" t="str">
        <f t="shared" si="26"/>
        <v/>
      </c>
      <c r="P47" s="95" t="str">
        <f t="shared" si="80"/>
        <v/>
      </c>
      <c r="Q47" s="112" t="str">
        <f t="shared" si="28"/>
        <v/>
      </c>
      <c r="R47" s="144"/>
      <c r="S47" s="144"/>
      <c r="T47" s="111" t="str">
        <f t="shared" si="61"/>
        <v/>
      </c>
      <c r="U47" s="95" t="str">
        <f t="shared" si="29"/>
        <v/>
      </c>
      <c r="V47" s="95" t="str">
        <f t="shared" si="81"/>
        <v/>
      </c>
      <c r="W47" s="112" t="str">
        <f t="shared" si="31"/>
        <v/>
      </c>
      <c r="X47" s="144"/>
      <c r="Y47" s="144"/>
      <c r="Z47" s="111" t="str">
        <f t="shared" si="62"/>
        <v/>
      </c>
      <c r="AA47" s="95" t="str">
        <f t="shared" si="32"/>
        <v/>
      </c>
      <c r="AB47" s="95" t="str">
        <f t="shared" si="82"/>
        <v/>
      </c>
      <c r="AC47" s="112" t="str">
        <f t="shared" si="34"/>
        <v/>
      </c>
      <c r="AD47" s="144"/>
      <c r="AE47" s="144"/>
      <c r="AF47" s="177"/>
      <c r="AG47" s="180" t="str">
        <f t="shared" ca="1" si="43"/>
        <v/>
      </c>
      <c r="AH47" s="189"/>
      <c r="AI47" s="190" t="str" cm="1">
        <f t="array" aca="1" ref="AI47" ca="1">IF(AF46="","",INDIRECT(DS46&amp;DH47))</f>
        <v/>
      </c>
      <c r="AJ47" s="109" t="str">
        <f t="shared" si="44"/>
        <v/>
      </c>
      <c r="AK47" s="109" t="str">
        <f t="shared" si="45"/>
        <v/>
      </c>
      <c r="AL47" s="110" t="str">
        <f t="shared" si="46"/>
        <v/>
      </c>
      <c r="AM47" s="173"/>
      <c r="AN47" s="144"/>
      <c r="AO47" s="111" t="str">
        <f t="shared" si="63"/>
        <v/>
      </c>
      <c r="AP47" s="95" t="str">
        <f t="shared" si="64"/>
        <v/>
      </c>
      <c r="AQ47" s="95" t="str">
        <f t="shared" si="83"/>
        <v/>
      </c>
      <c r="AR47" s="112" t="str">
        <f t="shared" si="65"/>
        <v/>
      </c>
      <c r="AS47" s="144"/>
      <c r="AT47" s="144"/>
      <c r="AU47" s="111" t="str">
        <f t="shared" si="66"/>
        <v/>
      </c>
      <c r="AV47" s="95" t="str">
        <f t="shared" si="67"/>
        <v/>
      </c>
      <c r="AW47" s="95" t="str">
        <f t="shared" si="84"/>
        <v/>
      </c>
      <c r="AX47" s="112" t="str">
        <f t="shared" si="68"/>
        <v/>
      </c>
      <c r="AY47" s="144"/>
      <c r="AZ47" s="144"/>
      <c r="BA47" s="111" t="str">
        <f t="shared" si="69"/>
        <v/>
      </c>
      <c r="BB47" s="95" t="str">
        <f t="shared" si="70"/>
        <v/>
      </c>
      <c r="BC47" s="95" t="str">
        <f t="shared" si="85"/>
        <v/>
      </c>
      <c r="BD47" s="112" t="str">
        <f t="shared" si="71"/>
        <v/>
      </c>
      <c r="BE47" s="144"/>
      <c r="BF47" s="144"/>
      <c r="BG47" s="111" t="str">
        <f t="shared" si="72"/>
        <v/>
      </c>
      <c r="BH47" s="95" t="str">
        <f t="shared" si="73"/>
        <v/>
      </c>
      <c r="BI47" s="95" t="str">
        <f t="shared" si="86"/>
        <v/>
      </c>
      <c r="BJ47" s="112" t="str">
        <f t="shared" si="74"/>
        <v/>
      </c>
      <c r="BK47" s="144"/>
      <c r="BL47" s="144"/>
      <c r="BM47" s="111" t="str">
        <f t="shared" si="75"/>
        <v/>
      </c>
      <c r="BN47" s="95" t="str">
        <f t="shared" si="76"/>
        <v/>
      </c>
      <c r="BO47" s="95" t="str">
        <f t="shared" si="87"/>
        <v/>
      </c>
      <c r="BP47" s="112" t="str">
        <f t="shared" si="77"/>
        <v/>
      </c>
      <c r="BR47" s="14" t="str">
        <f>LEFT('Strategy Dashboard'!B47)</f>
        <v/>
      </c>
      <c r="BS47" s="14" t="str">
        <f>LEFT('Strategy Dashboard'!K47)</f>
        <v/>
      </c>
      <c r="BT47" s="14" t="str">
        <f>LEFT('Strategy Dashboard'!T47)</f>
        <v/>
      </c>
      <c r="BU47" s="14" t="str">
        <f>LEFT('Strategy Dashboard'!AC47)</f>
        <v/>
      </c>
      <c r="BV47" s="14" t="str">
        <f>LEFT('Strategy Dashboard'!AL47)</f>
        <v/>
      </c>
      <c r="BW47" s="14" t="str">
        <f>LEFT('Strategy Dashboard'!BE47)</f>
        <v/>
      </c>
      <c r="BX47" s="14" t="str">
        <f>LEFT('Strategy Dashboard'!BN47)</f>
        <v/>
      </c>
      <c r="BY47" s="14" t="str">
        <f>LEFT('Strategy Dashboard'!BW47)</f>
        <v/>
      </c>
      <c r="BZ47" s="14" t="str">
        <f>LEFT('Strategy Dashboard'!CF47)</f>
        <v/>
      </c>
      <c r="CA47" s="14" t="str">
        <f>LEFT('Strategy Dashboard'!CO47)</f>
        <v/>
      </c>
      <c r="CB47" s="14">
        <f>IF(OR(BR47="N",REPLACE('Strategy Dashboard'!B47,1,1,"")=""),0,INT(REPLACE('Strategy Dashboard'!B47,1,1,"")))</f>
        <v>0</v>
      </c>
      <c r="CC47" s="14">
        <f>IF(OR(BS47="N",REPLACE('Strategy Dashboard'!K47,1,1,"")=""),0,INT(REPLACE('Strategy Dashboard'!K47,1,1,"")))</f>
        <v>0</v>
      </c>
      <c r="CD47" s="14">
        <f>IF(OR(BT47="N",REPLACE('Strategy Dashboard'!T47,1,1,"")=""),0,INT(REPLACE('Strategy Dashboard'!T47,1,1,"")))</f>
        <v>0</v>
      </c>
      <c r="CE47" s="14">
        <f>IF(OR(BU47="N",REPLACE('Strategy Dashboard'!AC47,1,1,"")=""),0,INT(REPLACE('Strategy Dashboard'!AC47,1,1,"")))</f>
        <v>0</v>
      </c>
      <c r="CF47" s="14">
        <f>IF(OR(BV47="N",REPLACE('Strategy Dashboard'!AL47,1,1,"")=""),0,INT(REPLACE('Strategy Dashboard'!AL47,1,1,"")))</f>
        <v>0</v>
      </c>
      <c r="CG47" s="14">
        <f>IF(OR(BW47="N",REPLACE('Strategy Dashboard'!BE47,1,1,"")=""),0,INT(REPLACE('Strategy Dashboard'!BE47,1,1,"")))</f>
        <v>0</v>
      </c>
      <c r="CH47" s="14">
        <f>IF(OR(BX47="N",REPLACE('Strategy Dashboard'!BN47,1,1,"")=""),0,INT(REPLACE('Strategy Dashboard'!BN47,1,1,"")))</f>
        <v>0</v>
      </c>
      <c r="CI47" s="14">
        <f>IF(OR(BY47="N",REPLACE('Strategy Dashboard'!BW47,1,1,"")=""),0,INT(REPLACE('Strategy Dashboard'!BW47,1,1,"")))</f>
        <v>0</v>
      </c>
      <c r="CJ47" s="14">
        <f>IF(OR(BZ47="N",REPLACE('Strategy Dashboard'!CF47,1,1,"")=""),0,INT(REPLACE('Strategy Dashboard'!CF47,1,1,"")))</f>
        <v>0</v>
      </c>
      <c r="CK47" s="14">
        <f>IF(OR(CA47="N",REPLACE('Strategy Dashboard'!CO47,1,1,"")=""),0,INT(REPLACE('Strategy Dashboard'!CO47,1,1,"")))</f>
        <v>0</v>
      </c>
      <c r="CL47" s="14" t="e">
        <f>IF(C47="",0,IFERROR(VLOOKUP(C42&amp;C43&amp;C44&amp;C45&amp;C46&amp;C47,General!I:J,2,FALSE),0))+D46</f>
        <v>#VALUE!</v>
      </c>
      <c r="CM47" s="14" t="e">
        <f>IF(I47="",0,IFERROR(VLOOKUP(I42&amp;I43&amp;I44&amp;I45&amp;I46&amp;I47,General!I:J,2,FALSE),0))+J46</f>
        <v>#VALUE!</v>
      </c>
      <c r="CN47" s="14" t="e">
        <f>IF(O47="",0,IFERROR(VLOOKUP(O42&amp;O43&amp;O44&amp;O45&amp;O46&amp;O47,General!I:J,2,FALSE),0))+P46</f>
        <v>#VALUE!</v>
      </c>
      <c r="CO47" s="14" t="e">
        <f>IF(U47="",0,IFERROR(VLOOKUP(U42&amp;U43&amp;U44&amp;U45&amp;U46&amp;U47,General!I:J,2,FALSE),0))+V46</f>
        <v>#VALUE!</v>
      </c>
      <c r="CP47" s="14" t="e">
        <f>IF(AA47="",0,IFERROR(VLOOKUP(AA42&amp;AA43&amp;AA44&amp;AA45&amp;AA46&amp;AA47,General!I:J,2,FALSE),0))+AB46</f>
        <v>#VALUE!</v>
      </c>
      <c r="CQ47" s="14" t="e">
        <f>IF(AP47="",0,IFERROR(VLOOKUP(AP42&amp;AP43&amp;AP44&amp;AP45&amp;AP46&amp;AP47,General!I:J,2,FALSE),0))+AQ46</f>
        <v>#VALUE!</v>
      </c>
      <c r="CR47" s="14" t="e">
        <f>IF(AV47="",0,IFERROR(VLOOKUP(AV42&amp;AV43&amp;AV44&amp;AV45&amp;AV46&amp;AV47,General!I:J,2,FALSE),0))+AW46</f>
        <v>#VALUE!</v>
      </c>
      <c r="CS47" s="14" t="e">
        <f>IF(BB47="",0,IFERROR(VLOOKUP(BB42&amp;BB43&amp;BB44&amp;BB45&amp;BB46&amp;BB47,General!I:J,2,FALSE),0))+BC46</f>
        <v>#VALUE!</v>
      </c>
      <c r="CT47" s="14" t="e">
        <f>IF(BH47="",0,IFERROR(VLOOKUP(BH42&amp;BH43&amp;BH44&amp;BH45&amp;BH46&amp;BH47,General!I:J,2,FALSE),0))+BI46</f>
        <v>#VALUE!</v>
      </c>
      <c r="CU47" s="14" t="e">
        <f>IF(BN47="",0,IFERROR(VLOOKUP(BN42&amp;BN43&amp;BN44&amp;BN45&amp;BN46&amp;BN47,General!I:J,2,FALSE),0))+BO46</f>
        <v>#VALUE!</v>
      </c>
      <c r="CV47" s="14" t="e">
        <f>IF(AJ47="",0,IFERROR(VLOOKUP(AJ42&amp;AJ43&amp;AJ44&amp;AJ45&amp;AJ46&amp;AJ47,General!I:J,2,FALSE),0))+AK46</f>
        <v>#VALUE!</v>
      </c>
      <c r="DG47" s="14" t="str">
        <f>DG49</f>
        <v/>
      </c>
      <c r="DH47" s="14">
        <v>47</v>
      </c>
      <c r="DI47" s="14" t="str">
        <f t="shared" si="88"/>
        <v/>
      </c>
      <c r="DJ47" s="14" t="str">
        <f>IFERROR(VLOOKUP(DJ49,General!L:M,2,FALSE),"")</f>
        <v/>
      </c>
      <c r="DK47" s="14" t="str">
        <f>IFERROR(VLOOKUP(DK49,General!M:N,2,FALSE),"")</f>
        <v/>
      </c>
      <c r="DL47" s="14" t="str">
        <f>IFERROR(VLOOKUP(DL49,General!N:O,2,FALSE),"")</f>
        <v/>
      </c>
      <c r="DM47" s="14" t="str">
        <f>IFERROR(VLOOKUP(DM49,General!O:P,2,FALSE),"")</f>
        <v/>
      </c>
      <c r="DN47" s="14">
        <f ca="1">COUNTIF(DJ48:DM48,MAX(DJ48:DM48))</f>
        <v>4</v>
      </c>
      <c r="DS47" s="14" t="str">
        <f ca="1">$DN$49</f>
        <v/>
      </c>
    </row>
    <row r="48" spans="1:123" ht="26.25" customHeight="1" thickBot="1">
      <c r="A48" s="14">
        <v>39</v>
      </c>
      <c r="B48" s="111" t="str">
        <f t="shared" si="52"/>
        <v/>
      </c>
      <c r="C48" s="95" t="str">
        <f t="shared" si="20"/>
        <v/>
      </c>
      <c r="D48" s="95" t="str">
        <f t="shared" si="78"/>
        <v/>
      </c>
      <c r="E48" s="112" t="str">
        <f t="shared" si="22"/>
        <v/>
      </c>
      <c r="F48" s="144"/>
      <c r="G48" s="144"/>
      <c r="H48" s="111" t="str">
        <f t="shared" si="59"/>
        <v/>
      </c>
      <c r="I48" s="95" t="str">
        <f t="shared" si="23"/>
        <v/>
      </c>
      <c r="J48" s="95" t="str">
        <f t="shared" si="79"/>
        <v/>
      </c>
      <c r="K48" s="110" t="str">
        <f t="shared" si="25"/>
        <v/>
      </c>
      <c r="L48" s="144"/>
      <c r="M48" s="144"/>
      <c r="N48" s="111" t="str">
        <f t="shared" si="60"/>
        <v/>
      </c>
      <c r="O48" s="95" t="str">
        <f t="shared" si="26"/>
        <v/>
      </c>
      <c r="P48" s="95" t="str">
        <f t="shared" si="80"/>
        <v/>
      </c>
      <c r="Q48" s="112" t="str">
        <f t="shared" si="28"/>
        <v/>
      </c>
      <c r="R48" s="144"/>
      <c r="S48" s="144"/>
      <c r="T48" s="111" t="str">
        <f t="shared" si="61"/>
        <v/>
      </c>
      <c r="U48" s="95" t="str">
        <f t="shared" si="29"/>
        <v/>
      </c>
      <c r="V48" s="95" t="str">
        <f t="shared" si="81"/>
        <v/>
      </c>
      <c r="W48" s="112" t="str">
        <f t="shared" si="31"/>
        <v/>
      </c>
      <c r="X48" s="144"/>
      <c r="Y48" s="144"/>
      <c r="Z48" s="111" t="str">
        <f t="shared" si="62"/>
        <v/>
      </c>
      <c r="AA48" s="95" t="str">
        <f t="shared" si="32"/>
        <v/>
      </c>
      <c r="AB48" s="95" t="str">
        <f t="shared" si="82"/>
        <v/>
      </c>
      <c r="AC48" s="112" t="str">
        <f t="shared" si="34"/>
        <v/>
      </c>
      <c r="AD48" s="144"/>
      <c r="AE48" s="144"/>
      <c r="AF48" s="177"/>
      <c r="AG48" s="180" t="str">
        <f t="shared" ca="1" si="43"/>
        <v/>
      </c>
      <c r="AH48" s="189"/>
      <c r="AI48" s="190" t="str" cm="1">
        <f t="array" aca="1" ref="AI48" ca="1">IF(AF47="","",INDIRECT(DS47&amp;DH48))</f>
        <v/>
      </c>
      <c r="AJ48" s="109" t="str">
        <f t="shared" si="44"/>
        <v/>
      </c>
      <c r="AK48" s="109" t="str">
        <f t="shared" si="45"/>
        <v/>
      </c>
      <c r="AL48" s="110" t="str">
        <f t="shared" si="46"/>
        <v/>
      </c>
      <c r="AM48" s="173"/>
      <c r="AN48" s="144"/>
      <c r="AO48" s="111" t="str">
        <f t="shared" si="63"/>
        <v/>
      </c>
      <c r="AP48" s="95" t="str">
        <f t="shared" si="64"/>
        <v/>
      </c>
      <c r="AQ48" s="95" t="str">
        <f t="shared" si="83"/>
        <v/>
      </c>
      <c r="AR48" s="112" t="str">
        <f t="shared" si="65"/>
        <v/>
      </c>
      <c r="AS48" s="144"/>
      <c r="AT48" s="144"/>
      <c r="AU48" s="111" t="str">
        <f t="shared" si="66"/>
        <v/>
      </c>
      <c r="AV48" s="95" t="str">
        <f t="shared" si="67"/>
        <v/>
      </c>
      <c r="AW48" s="95" t="str">
        <f t="shared" si="84"/>
        <v/>
      </c>
      <c r="AX48" s="112" t="str">
        <f t="shared" si="68"/>
        <v/>
      </c>
      <c r="AY48" s="144"/>
      <c r="AZ48" s="144"/>
      <c r="BA48" s="111" t="str">
        <f t="shared" si="69"/>
        <v/>
      </c>
      <c r="BB48" s="95" t="str">
        <f t="shared" si="70"/>
        <v/>
      </c>
      <c r="BC48" s="95" t="str">
        <f t="shared" si="85"/>
        <v/>
      </c>
      <c r="BD48" s="112" t="str">
        <f t="shared" si="71"/>
        <v/>
      </c>
      <c r="BE48" s="144"/>
      <c r="BF48" s="144"/>
      <c r="BG48" s="111" t="str">
        <f t="shared" si="72"/>
        <v/>
      </c>
      <c r="BH48" s="95" t="str">
        <f t="shared" si="73"/>
        <v/>
      </c>
      <c r="BI48" s="95" t="str">
        <f t="shared" si="86"/>
        <v/>
      </c>
      <c r="BJ48" s="112" t="str">
        <f t="shared" si="74"/>
        <v/>
      </c>
      <c r="BK48" s="144"/>
      <c r="BL48" s="144"/>
      <c r="BM48" s="111" t="str">
        <f t="shared" si="75"/>
        <v/>
      </c>
      <c r="BN48" s="95" t="str">
        <f t="shared" si="76"/>
        <v/>
      </c>
      <c r="BO48" s="95" t="str">
        <f t="shared" si="87"/>
        <v/>
      </c>
      <c r="BP48" s="112" t="str">
        <f t="shared" si="77"/>
        <v/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Dashboard'!BE48)</f>
        <v/>
      </c>
      <c r="BX48" s="14" t="str">
        <f>LEFT('Strategy Dashboard'!BN48)</f>
        <v/>
      </c>
      <c r="BY48" s="14" t="str">
        <f>LEFT('Strategy Dashboard'!BW48)</f>
        <v/>
      </c>
      <c r="BZ48" s="14" t="str">
        <f>LEFT('Strategy Dashboard'!CF48)</f>
        <v/>
      </c>
      <c r="CA48" s="14" t="str">
        <f>LEFT('Strategy Dashboard'!CO48)</f>
        <v/>
      </c>
      <c r="CB48" s="14">
        <f>IF(OR(BR48="N",REPLACE('Strategy Dashboard'!B48,1,1,"")=""),0,INT(REPLACE('Strategy Dashboard'!B48,1,1,"")))</f>
        <v>0</v>
      </c>
      <c r="CC48" s="14">
        <f>IF(OR(BS48="N",REPLACE('Strategy Dashboard'!K48,1,1,"")=""),0,INT(REPLACE('Strategy Dashboard'!K48,1,1,"")))</f>
        <v>0</v>
      </c>
      <c r="CD48" s="14">
        <f>IF(OR(BT48="N",REPLACE('Strategy Dashboard'!T48,1,1,"")=""),0,INT(REPLACE('Strategy Dashboard'!T48,1,1,"")))</f>
        <v>0</v>
      </c>
      <c r="CE48" s="14">
        <f>IF(OR(BU48="N",REPLACE('Strategy Dashboard'!AC48,1,1,"")=""),0,INT(REPLACE('Strategy Dashboard'!AC48,1,1,"")))</f>
        <v>0</v>
      </c>
      <c r="CF48" s="14">
        <f>IF(OR(BV48="N",REPLACE('Strategy Dashboard'!AL48,1,1,"")=""),0,INT(REPLACE('Strategy Dashboard'!AL48,1,1,"")))</f>
        <v>0</v>
      </c>
      <c r="CG48" s="14">
        <f>IF(OR(BW48="N",REPLACE('Strategy Dashboard'!BE48,1,1,"")=""),0,INT(REPLACE('Strategy Dashboard'!BE48,1,1,"")))</f>
        <v>0</v>
      </c>
      <c r="CH48" s="14">
        <f>IF(OR(BX48="N",REPLACE('Strategy Dashboard'!BN48,1,1,"")=""),0,INT(REPLACE('Strategy Dashboard'!BN48,1,1,"")))</f>
        <v>0</v>
      </c>
      <c r="CI48" s="14">
        <f>IF(OR(BY48="N",REPLACE('Strategy Dashboard'!BW48,1,1,"")=""),0,INT(REPLACE('Strategy Dashboard'!BW48,1,1,"")))</f>
        <v>0</v>
      </c>
      <c r="CJ48" s="14">
        <f>IF(OR(BZ48="N",REPLACE('Strategy Dashboard'!CF48,1,1,"")=""),0,INT(REPLACE('Strategy Dashboard'!CF48,1,1,"")))</f>
        <v>0</v>
      </c>
      <c r="CK48" s="14">
        <f>IF(OR(CA48="N",REPLACE('Strategy Dashboard'!CO48,1,1,"")=""),0,INT(REPLACE('Strategy Dashboard'!CO48,1,1,"")))</f>
        <v>0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88"/>
        <v/>
      </c>
      <c r="DJ48" s="14">
        <f ca="1">IF(DJ49="",0,COUNTIF(INDIRECT(DJ47&amp;DH45):INDIRECT(DJ47&amp;DH49),"Y"))</f>
        <v>0</v>
      </c>
      <c r="DK48" s="14">
        <f ca="1">IF(DK49="",0,COUNTIF(INDIRECT(DK47&amp;DI45):INDIRECT(DK47&amp;DI49),"Y"))</f>
        <v>0</v>
      </c>
      <c r="DL48" s="14">
        <f ca="1">IF(DL49="",0,COUNTIF(INDIRECT(DL47&amp;DJ45):INDIRECT(DL47&amp;DJ49),"Y"))</f>
        <v>0</v>
      </c>
      <c r="DM48" s="14">
        <f ca="1">IF(DM49="",0,COUNTIF(INDIRECT(DM47&amp;DK45):INDIRECT(DM47&amp;DK49),"Y"))</f>
        <v>0</v>
      </c>
      <c r="DN48" s="14" t="str" cm="1">
        <f t="array" aca="1" ref="DN48" ca="1">INDEX(DJ49:DM49,_xlfn.AGGREGATE(15,6,COLUMN(DJ49:DM49)-COLUMN(DI49)/(DJ48:DM48=MAX(DJ48:DM48)),COLUMNS(DJ49:DJ49)))</f>
        <v/>
      </c>
      <c r="DO48" s="14" t="str" cm="1">
        <f t="array" aca="1" ref="DO48" ca="1">INDEX(DK49:DN49,_xlfn.AGGREGATE(15,6,COLUMN(DK49:DN49)-COLUMN(DJ49)/(DK48:DN48=MAX(DK48:DN48)),COLUMNS(DK49:DK49)))</f>
        <v/>
      </c>
      <c r="DP48" s="14" t="str" cm="1">
        <f t="array" aca="1" ref="DP48" ca="1">INDEX(DL49:DO49,_xlfn.AGGREGATE(15,6,COLUMN(DL49:DO49)-COLUMN(DK49)/(DL48:DO48=MAX(DL48:DO48)),COLUMNS(DL49:DL49)))</f>
        <v/>
      </c>
      <c r="DS48" s="14" t="str">
        <f ca="1">$DN$49</f>
        <v/>
      </c>
    </row>
    <row r="49" spans="1:123" ht="26.25" customHeight="1" thickBot="1">
      <c r="A49" s="14">
        <v>40</v>
      </c>
      <c r="B49" s="113" t="str">
        <f t="shared" si="52"/>
        <v/>
      </c>
      <c r="C49" s="114" t="str">
        <f t="shared" si="20"/>
        <v/>
      </c>
      <c r="D49" s="114" t="str">
        <f t="shared" si="78"/>
        <v/>
      </c>
      <c r="E49" s="115" t="str">
        <f t="shared" si="22"/>
        <v/>
      </c>
      <c r="F49" s="144"/>
      <c r="G49" s="144"/>
      <c r="H49" s="113" t="str">
        <f t="shared" si="59"/>
        <v/>
      </c>
      <c r="I49" s="114" t="str">
        <f t="shared" si="23"/>
        <v/>
      </c>
      <c r="J49" s="114" t="str">
        <f t="shared" si="79"/>
        <v/>
      </c>
      <c r="K49" s="110" t="str">
        <f t="shared" si="25"/>
        <v/>
      </c>
      <c r="L49" s="144"/>
      <c r="M49" s="144"/>
      <c r="N49" s="113" t="str">
        <f t="shared" si="60"/>
        <v/>
      </c>
      <c r="O49" s="114" t="str">
        <f t="shared" si="26"/>
        <v/>
      </c>
      <c r="P49" s="114" t="str">
        <f t="shared" si="80"/>
        <v/>
      </c>
      <c r="Q49" s="115" t="str">
        <f t="shared" si="28"/>
        <v/>
      </c>
      <c r="R49" s="144"/>
      <c r="S49" s="144"/>
      <c r="T49" s="113" t="str">
        <f t="shared" si="61"/>
        <v/>
      </c>
      <c r="U49" s="114" t="str">
        <f t="shared" si="29"/>
        <v/>
      </c>
      <c r="V49" s="114" t="str">
        <f t="shared" si="81"/>
        <v/>
      </c>
      <c r="W49" s="115" t="str">
        <f t="shared" si="31"/>
        <v/>
      </c>
      <c r="X49" s="144"/>
      <c r="Y49" s="144"/>
      <c r="Z49" s="113" t="str">
        <f t="shared" si="62"/>
        <v/>
      </c>
      <c r="AA49" s="114" t="str">
        <f t="shared" si="32"/>
        <v/>
      </c>
      <c r="AB49" s="114" t="str">
        <f t="shared" si="82"/>
        <v/>
      </c>
      <c r="AC49" s="115" t="str">
        <f t="shared" si="34"/>
        <v/>
      </c>
      <c r="AD49" s="144"/>
      <c r="AE49" s="144"/>
      <c r="AF49" s="178"/>
      <c r="AG49" s="181" t="str">
        <f t="shared" ca="1" si="43"/>
        <v/>
      </c>
      <c r="AH49" s="189"/>
      <c r="AI49" s="190" t="str" cm="1">
        <f t="array" aca="1" ref="AI49" ca="1">IF(AF48="","",INDIRECT(DS48&amp;DH49))</f>
        <v/>
      </c>
      <c r="AJ49" s="109" t="str">
        <f t="shared" si="44"/>
        <v/>
      </c>
      <c r="AK49" s="109" t="str">
        <f t="shared" si="45"/>
        <v/>
      </c>
      <c r="AL49" s="110" t="str">
        <f t="shared" si="46"/>
        <v/>
      </c>
      <c r="AM49" s="173"/>
      <c r="AN49" s="144"/>
      <c r="AO49" s="113" t="str">
        <f t="shared" si="63"/>
        <v/>
      </c>
      <c r="AP49" s="114" t="str">
        <f t="shared" si="64"/>
        <v/>
      </c>
      <c r="AQ49" s="114" t="str">
        <f t="shared" si="83"/>
        <v/>
      </c>
      <c r="AR49" s="115" t="str">
        <f t="shared" si="65"/>
        <v/>
      </c>
      <c r="AS49" s="144"/>
      <c r="AT49" s="144"/>
      <c r="AU49" s="113" t="str">
        <f t="shared" si="66"/>
        <v/>
      </c>
      <c r="AV49" s="114" t="str">
        <f t="shared" si="67"/>
        <v/>
      </c>
      <c r="AW49" s="114" t="str">
        <f t="shared" si="84"/>
        <v/>
      </c>
      <c r="AX49" s="115" t="str">
        <f t="shared" si="68"/>
        <v/>
      </c>
      <c r="AY49" s="144"/>
      <c r="AZ49" s="144"/>
      <c r="BA49" s="113" t="str">
        <f t="shared" si="69"/>
        <v/>
      </c>
      <c r="BB49" s="114" t="str">
        <f t="shared" si="70"/>
        <v/>
      </c>
      <c r="BC49" s="114" t="str">
        <f t="shared" si="85"/>
        <v/>
      </c>
      <c r="BD49" s="115" t="str">
        <f t="shared" si="71"/>
        <v/>
      </c>
      <c r="BE49" s="144"/>
      <c r="BF49" s="144"/>
      <c r="BG49" s="113" t="str">
        <f t="shared" si="72"/>
        <v/>
      </c>
      <c r="BH49" s="114" t="str">
        <f t="shared" si="73"/>
        <v/>
      </c>
      <c r="BI49" s="114" t="str">
        <f t="shared" si="86"/>
        <v/>
      </c>
      <c r="BJ49" s="115" t="str">
        <f t="shared" si="74"/>
        <v/>
      </c>
      <c r="BK49" s="144"/>
      <c r="BL49" s="144"/>
      <c r="BM49" s="113" t="str">
        <f t="shared" si="75"/>
        <v/>
      </c>
      <c r="BN49" s="114" t="str">
        <f t="shared" si="76"/>
        <v/>
      </c>
      <c r="BO49" s="114" t="str">
        <f t="shared" si="87"/>
        <v/>
      </c>
      <c r="BP49" s="115" t="str">
        <f t="shared" si="77"/>
        <v/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Dashboard'!BE49)</f>
        <v/>
      </c>
      <c r="BX49" s="14" t="str">
        <f>LEFT('Strategy Dashboard'!BN49)</f>
        <v/>
      </c>
      <c r="BY49" s="14" t="str">
        <f>LEFT('Strategy Dashboard'!BW49)</f>
        <v/>
      </c>
      <c r="BZ49" s="14" t="str">
        <f>LEFT('Strategy Dashboard'!CF49)</f>
        <v/>
      </c>
      <c r="CA49" s="14" t="str">
        <f>LEFT('Strategy Dashboard'!CO49)</f>
        <v/>
      </c>
      <c r="CB49" s="14">
        <f>IF(OR(BR49="N",REPLACE('Strategy Dashboard'!B49,1,1,"")=""),0,INT(REPLACE('Strategy Dashboard'!B49,1,1,"")))</f>
        <v>0</v>
      </c>
      <c r="CC49" s="14">
        <f>IF(OR(BS49="N",REPLACE('Strategy Dashboard'!K49,1,1,"")=""),0,INT(REPLACE('Strategy Dashboard'!K49,1,1,"")))</f>
        <v>0</v>
      </c>
      <c r="CD49" s="14">
        <f>IF(OR(BT49="N",REPLACE('Strategy Dashboard'!T49,1,1,"")=""),0,INT(REPLACE('Strategy Dashboard'!T49,1,1,"")))</f>
        <v>0</v>
      </c>
      <c r="CE49" s="14">
        <f>IF(OR(BU49="N",REPLACE('Strategy Dashboard'!AC49,1,1,"")=""),0,INT(REPLACE('Strategy Dashboard'!AC49,1,1,"")))</f>
        <v>0</v>
      </c>
      <c r="CF49" s="14">
        <f>IF(OR(BV49="N",REPLACE('Strategy Dashboard'!AL49,1,1,"")=""),0,INT(REPLACE('Strategy Dashboard'!AL49,1,1,"")))</f>
        <v>0</v>
      </c>
      <c r="CG49" s="14">
        <f>IF(OR(BW49="N",REPLACE('Strategy Dashboard'!BE49,1,1,"")=""),0,INT(REPLACE('Strategy Dashboard'!BE49,1,1,"")))</f>
        <v>0</v>
      </c>
      <c r="CH49" s="14">
        <f>IF(OR(BX49="N",REPLACE('Strategy Dashboard'!BN49,1,1,"")=""),0,INT(REPLACE('Strategy Dashboard'!BN49,1,1,"")))</f>
        <v>0</v>
      </c>
      <c r="CI49" s="14">
        <f>IF(OR(BY49="N",REPLACE('Strategy Dashboard'!BW49,1,1,"")=""),0,INT(REPLACE('Strategy Dashboard'!BW49,1,1,"")))</f>
        <v>0</v>
      </c>
      <c r="CJ49" s="14">
        <f>IF(OR(BZ49="N",REPLACE('Strategy Dashboard'!CF49,1,1,"")=""),0,INT(REPLACE('Strategy Dashboard'!CF49,1,1,"")))</f>
        <v>0</v>
      </c>
      <c r="CK49" s="14">
        <f>IF(OR(CA49="N",REPLACE('Strategy Dashboard'!CO49,1,1,"")=""),0,INT(REPLACE('Strategy Dashboard'!CO49,1,1,"")))</f>
        <v>0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88"/>
        <v/>
      </c>
      <c r="DJ49" s="14" t="str" cm="1">
        <f t="array" ref="DJ49">IFERROR(INDEX($CW$4:$DF$4,_xlfn.AGGREGATE(15,6,COLUMN($CW$4:$DF$4)-COLUMN($CV$1)/(CW49:DF49=MAX(CW49:DF49)),COLUMNS($CW$4:CW39))),"")</f>
        <v/>
      </c>
      <c r="DK49" s="14" t="str" cm="1">
        <f t="array" ref="DK49">IFERROR(INDEX($CW$4:$DF$4,_xlfn.AGGREGATE(15,6,COLUMN($CW$4:$DF$4)-COLUMN($CV$1)/(CX49:DG49=MAX(CX49:DG49)),COLUMNS($CW$4:CX39))),"")</f>
        <v/>
      </c>
      <c r="DL49" s="14" t="str" cm="1">
        <f t="array" ref="DL49">IFERROR(INDEX($CW$4:$DF$4,_xlfn.AGGREGATE(15,6,COLUMN($CW$4:$DF$4)-COLUMN($CV$1)/(CY49:DH49=MAX(CY49:DH49)),COLUMNS($CW$4:CY39))),"")</f>
        <v/>
      </c>
      <c r="DM49" s="14" t="str" cm="1">
        <f t="array" ref="DM49">IFERROR(INDEX($CW$4:$DF$4,_xlfn.AGGREGATE(15,6,COLUMN($CW$4:$DF$4)-COLUMN($CV$1)/(CZ49:DI49=MAX(CZ49:DI49)),COLUMNS($CW$4:CZ39))),"")</f>
        <v/>
      </c>
      <c r="DN49" s="175" t="str">
        <f ca="1">IF(DO48="",DN48,DN45)</f>
        <v/>
      </c>
      <c r="DR49" s="14" t="str">
        <f ca="1">IF(DN46&gt;1,"R","N")</f>
        <v>R</v>
      </c>
      <c r="DS49" s="14" t="str">
        <f ca="1">DN49</f>
        <v/>
      </c>
    </row>
    <row r="50" spans="1:123" ht="26.25" customHeight="1" thickBot="1">
      <c r="A50" s="14">
        <v>41</v>
      </c>
      <c r="B50" s="108" t="str">
        <f t="shared" si="52"/>
        <v/>
      </c>
      <c r="C50" s="109" t="str">
        <f t="shared" si="20"/>
        <v/>
      </c>
      <c r="D50" s="109" t="str">
        <f t="shared" si="78"/>
        <v/>
      </c>
      <c r="E50" s="110" t="str">
        <f t="shared" si="22"/>
        <v/>
      </c>
      <c r="F50" s="144"/>
      <c r="G50" s="144"/>
      <c r="H50" s="108" t="str">
        <f t="shared" si="59"/>
        <v/>
      </c>
      <c r="I50" s="109" t="str">
        <f t="shared" si="23"/>
        <v/>
      </c>
      <c r="J50" s="109" t="str">
        <f t="shared" si="79"/>
        <v/>
      </c>
      <c r="K50" s="110" t="str">
        <f t="shared" si="25"/>
        <v/>
      </c>
      <c r="L50" s="144"/>
      <c r="M50" s="144"/>
      <c r="N50" s="108" t="str">
        <f t="shared" si="60"/>
        <v/>
      </c>
      <c r="O50" s="109" t="str">
        <f t="shared" si="26"/>
        <v/>
      </c>
      <c r="P50" s="109" t="str">
        <f t="shared" si="80"/>
        <v/>
      </c>
      <c r="Q50" s="110" t="str">
        <f t="shared" si="28"/>
        <v/>
      </c>
      <c r="R50" s="144"/>
      <c r="S50" s="144"/>
      <c r="T50" s="108" t="str">
        <f t="shared" si="61"/>
        <v/>
      </c>
      <c r="U50" s="109" t="str">
        <f t="shared" si="29"/>
        <v/>
      </c>
      <c r="V50" s="109" t="str">
        <f t="shared" si="81"/>
        <v/>
      </c>
      <c r="W50" s="110" t="str">
        <f t="shared" si="31"/>
        <v/>
      </c>
      <c r="X50" s="144"/>
      <c r="Y50" s="144"/>
      <c r="Z50" s="108" t="str">
        <f t="shared" si="62"/>
        <v/>
      </c>
      <c r="AA50" s="109" t="str">
        <f t="shared" si="32"/>
        <v/>
      </c>
      <c r="AB50" s="109" t="str">
        <f t="shared" si="82"/>
        <v/>
      </c>
      <c r="AC50" s="110" t="str">
        <f t="shared" si="34"/>
        <v/>
      </c>
      <c r="AD50" s="144"/>
      <c r="AE50" s="144"/>
      <c r="AF50" s="176"/>
      <c r="AG50" s="188" t="str">
        <f t="shared" ca="1" si="43"/>
        <v/>
      </c>
      <c r="AH50" s="189" t="str">
        <f ca="1">IF(DS50="","",VLOOKUP(DS50,General!O:P,2,FALSE))</f>
        <v/>
      </c>
      <c r="AI50" s="190" t="str" cm="1">
        <f t="array" aca="1" ref="AI50" ca="1">IF(AF49="","",INDIRECT(DS49&amp;DH50))</f>
        <v/>
      </c>
      <c r="AJ50" s="109" t="str">
        <f t="shared" si="44"/>
        <v/>
      </c>
      <c r="AK50" s="109" t="str">
        <f t="shared" si="45"/>
        <v/>
      </c>
      <c r="AL50" s="110" t="str">
        <f t="shared" si="46"/>
        <v/>
      </c>
      <c r="AM50" s="173"/>
      <c r="AN50" s="144"/>
      <c r="AO50" s="108" t="str">
        <f t="shared" si="63"/>
        <v/>
      </c>
      <c r="AP50" s="109" t="str">
        <f t="shared" si="64"/>
        <v/>
      </c>
      <c r="AQ50" s="109" t="str">
        <f t="shared" si="83"/>
        <v/>
      </c>
      <c r="AR50" s="110" t="str">
        <f t="shared" si="65"/>
        <v/>
      </c>
      <c r="AS50" s="144"/>
      <c r="AT50" s="144"/>
      <c r="AU50" s="108" t="str">
        <f t="shared" si="66"/>
        <v/>
      </c>
      <c r="AV50" s="109" t="str">
        <f t="shared" si="67"/>
        <v/>
      </c>
      <c r="AW50" s="109" t="str">
        <f t="shared" si="84"/>
        <v/>
      </c>
      <c r="AX50" s="110" t="str">
        <f t="shared" si="68"/>
        <v/>
      </c>
      <c r="AY50" s="144"/>
      <c r="AZ50" s="144"/>
      <c r="BA50" s="108" t="str">
        <f t="shared" si="69"/>
        <v/>
      </c>
      <c r="BB50" s="109" t="str">
        <f t="shared" si="70"/>
        <v/>
      </c>
      <c r="BC50" s="109" t="str">
        <f t="shared" si="85"/>
        <v/>
      </c>
      <c r="BD50" s="110" t="str">
        <f t="shared" si="71"/>
        <v/>
      </c>
      <c r="BE50" s="144"/>
      <c r="BF50" s="144"/>
      <c r="BG50" s="108" t="str">
        <f t="shared" si="72"/>
        <v/>
      </c>
      <c r="BH50" s="109" t="str">
        <f t="shared" si="73"/>
        <v/>
      </c>
      <c r="BI50" s="109" t="str">
        <f t="shared" si="86"/>
        <v/>
      </c>
      <c r="BJ50" s="110" t="str">
        <f t="shared" si="74"/>
        <v/>
      </c>
      <c r="BK50" s="144"/>
      <c r="BL50" s="144"/>
      <c r="BM50" s="108" t="str">
        <f t="shared" si="75"/>
        <v/>
      </c>
      <c r="BN50" s="109" t="str">
        <f t="shared" si="76"/>
        <v/>
      </c>
      <c r="BO50" s="109" t="str">
        <f t="shared" si="87"/>
        <v/>
      </c>
      <c r="BP50" s="110" t="str">
        <f t="shared" si="77"/>
        <v/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Dashboard'!BE50)</f>
        <v/>
      </c>
      <c r="BX50" s="14" t="str">
        <f>LEFT('Strategy Dashboard'!BN50)</f>
        <v/>
      </c>
      <c r="BY50" s="14" t="str">
        <f>LEFT('Strategy Dashboard'!BW50)</f>
        <v/>
      </c>
      <c r="BZ50" s="14" t="str">
        <f>LEFT('Strategy Dashboard'!CF50)</f>
        <v/>
      </c>
      <c r="CA50" s="14" t="str">
        <f>LEFT('Strategy Dashboard'!CO50)</f>
        <v/>
      </c>
      <c r="CB50" s="14">
        <f>IF(OR(BR50="N",REPLACE('Strategy Dashboard'!B50,1,1,"")=""),0,INT(REPLACE('Strategy Dashboard'!B50,1,1,"")))</f>
        <v>0</v>
      </c>
      <c r="CC50" s="14">
        <f>IF(OR(BS50="N",REPLACE('Strategy Dashboard'!K50,1,1,"")=""),0,INT(REPLACE('Strategy Dashboard'!K50,1,1,"")))</f>
        <v>0</v>
      </c>
      <c r="CD50" s="14">
        <f>IF(OR(BT50="N",REPLACE('Strategy Dashboard'!T50,1,1,"")=""),0,INT(REPLACE('Strategy Dashboard'!T50,1,1,"")))</f>
        <v>0</v>
      </c>
      <c r="CE50" s="14">
        <f>IF(OR(BU50="N",REPLACE('Strategy Dashboard'!AC50,1,1,"")=""),0,INT(REPLACE('Strategy Dashboard'!AC50,1,1,"")))</f>
        <v>0</v>
      </c>
      <c r="CF50" s="14">
        <f>IF(OR(BV50="N",REPLACE('Strategy Dashboard'!AL50,1,1,"")=""),0,INT(REPLACE('Strategy Dashboard'!AL50,1,1,"")))</f>
        <v>0</v>
      </c>
      <c r="CG50" s="14">
        <f>IF(OR(BW50="N",REPLACE('Strategy Dashboard'!BE50,1,1,"")=""),0,INT(REPLACE('Strategy Dashboard'!BE50,1,1,"")))</f>
        <v>0</v>
      </c>
      <c r="CH50" s="14">
        <f>IF(OR(BX50="N",REPLACE('Strategy Dashboard'!BN50,1,1,"")=""),0,INT(REPLACE('Strategy Dashboard'!BN50,1,1,"")))</f>
        <v>0</v>
      </c>
      <c r="CI50" s="14">
        <f>IF(OR(BY50="N",REPLACE('Strategy Dashboard'!BW50,1,1,"")=""),0,INT(REPLACE('Strategy Dashboard'!BW50,1,1,"")))</f>
        <v>0</v>
      </c>
      <c r="CJ50" s="14">
        <f>IF(OR(BZ50="N",REPLACE('Strategy Dashboard'!CF50,1,1,"")=""),0,INT(REPLACE('Strategy Dashboard'!CF50,1,1,"")))</f>
        <v>0</v>
      </c>
      <c r="CK50" s="14">
        <f>IF(OR(CA50="N",REPLACE('Strategy Dashboard'!CO50,1,1,"")=""),0,INT(REPLACE('Strategy Dashboard'!CO50,1,1,"")))</f>
        <v>0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>
        <f ca="1">IF(DN51=1,DN53,IF(DN51=2,DO53,IF(DN51=3,DP53,DQ53)))</f>
        <v>0</v>
      </c>
      <c r="DS50" s="14" t="str">
        <f ca="1">$DN$54</f>
        <v/>
      </c>
    </row>
    <row r="51" spans="1:123" ht="26.25" customHeight="1" thickBot="1">
      <c r="A51" s="14">
        <v>42</v>
      </c>
      <c r="B51" s="111" t="str">
        <f t="shared" si="52"/>
        <v/>
      </c>
      <c r="C51" s="95" t="str">
        <f t="shared" si="20"/>
        <v/>
      </c>
      <c r="D51" s="95" t="str">
        <f t="shared" si="78"/>
        <v/>
      </c>
      <c r="E51" s="112" t="str">
        <f t="shared" si="22"/>
        <v/>
      </c>
      <c r="F51" s="144"/>
      <c r="G51" s="144"/>
      <c r="H51" s="111" t="str">
        <f t="shared" si="59"/>
        <v/>
      </c>
      <c r="I51" s="95" t="str">
        <f t="shared" si="23"/>
        <v/>
      </c>
      <c r="J51" s="95" t="str">
        <f t="shared" si="79"/>
        <v/>
      </c>
      <c r="K51" s="110" t="str">
        <f t="shared" si="25"/>
        <v/>
      </c>
      <c r="L51" s="144"/>
      <c r="M51" s="144"/>
      <c r="N51" s="111" t="str">
        <f t="shared" si="60"/>
        <v/>
      </c>
      <c r="O51" s="95" t="str">
        <f t="shared" si="26"/>
        <v/>
      </c>
      <c r="P51" s="95" t="str">
        <f t="shared" si="80"/>
        <v/>
      </c>
      <c r="Q51" s="112" t="str">
        <f t="shared" si="28"/>
        <v/>
      </c>
      <c r="R51" s="144"/>
      <c r="S51" s="144"/>
      <c r="T51" s="111" t="str">
        <f t="shared" si="61"/>
        <v/>
      </c>
      <c r="U51" s="95" t="str">
        <f t="shared" si="29"/>
        <v/>
      </c>
      <c r="V51" s="95" t="str">
        <f t="shared" si="81"/>
        <v/>
      </c>
      <c r="W51" s="112" t="str">
        <f t="shared" si="31"/>
        <v/>
      </c>
      <c r="X51" s="144"/>
      <c r="Y51" s="144"/>
      <c r="Z51" s="111" t="str">
        <f t="shared" si="62"/>
        <v/>
      </c>
      <c r="AA51" s="95" t="str">
        <f t="shared" si="32"/>
        <v/>
      </c>
      <c r="AB51" s="95" t="str">
        <f t="shared" si="82"/>
        <v/>
      </c>
      <c r="AC51" s="112" t="str">
        <f t="shared" si="34"/>
        <v/>
      </c>
      <c r="AD51" s="144"/>
      <c r="AE51" s="144"/>
      <c r="AF51" s="177"/>
      <c r="AG51" s="180" t="str">
        <f t="shared" ca="1" si="43"/>
        <v/>
      </c>
      <c r="AH51" s="189"/>
      <c r="AI51" s="190" t="str" cm="1">
        <f t="array" aca="1" ref="AI51" ca="1">IF(AF50="","",INDIRECT(DS50&amp;DH51))</f>
        <v/>
      </c>
      <c r="AJ51" s="109" t="str">
        <f t="shared" si="44"/>
        <v/>
      </c>
      <c r="AK51" s="109" t="str">
        <f t="shared" si="45"/>
        <v/>
      </c>
      <c r="AL51" s="110" t="str">
        <f t="shared" si="46"/>
        <v/>
      </c>
      <c r="AM51" s="173"/>
      <c r="AN51" s="144"/>
      <c r="AO51" s="111" t="str">
        <f t="shared" si="63"/>
        <v/>
      </c>
      <c r="AP51" s="95" t="str">
        <f t="shared" si="64"/>
        <v/>
      </c>
      <c r="AQ51" s="95" t="str">
        <f t="shared" si="83"/>
        <v/>
      </c>
      <c r="AR51" s="112" t="str">
        <f t="shared" si="65"/>
        <v/>
      </c>
      <c r="AS51" s="144"/>
      <c r="AT51" s="144"/>
      <c r="AU51" s="111" t="str">
        <f t="shared" si="66"/>
        <v/>
      </c>
      <c r="AV51" s="95" t="str">
        <f t="shared" si="67"/>
        <v/>
      </c>
      <c r="AW51" s="95" t="str">
        <f t="shared" si="84"/>
        <v/>
      </c>
      <c r="AX51" s="112" t="str">
        <f t="shared" si="68"/>
        <v/>
      </c>
      <c r="AY51" s="144"/>
      <c r="AZ51" s="144"/>
      <c r="BA51" s="111" t="str">
        <f t="shared" si="69"/>
        <v/>
      </c>
      <c r="BB51" s="95" t="str">
        <f t="shared" si="70"/>
        <v/>
      </c>
      <c r="BC51" s="95" t="str">
        <f t="shared" si="85"/>
        <v/>
      </c>
      <c r="BD51" s="112" t="str">
        <f t="shared" si="71"/>
        <v/>
      </c>
      <c r="BE51" s="144"/>
      <c r="BF51" s="144"/>
      <c r="BG51" s="111" t="str">
        <f t="shared" si="72"/>
        <v/>
      </c>
      <c r="BH51" s="95" t="str">
        <f t="shared" si="73"/>
        <v/>
      </c>
      <c r="BI51" s="95" t="str">
        <f t="shared" si="86"/>
        <v/>
      </c>
      <c r="BJ51" s="112" t="str">
        <f t="shared" si="74"/>
        <v/>
      </c>
      <c r="BK51" s="144"/>
      <c r="BL51" s="144"/>
      <c r="BM51" s="111" t="str">
        <f t="shared" si="75"/>
        <v/>
      </c>
      <c r="BN51" s="95" t="str">
        <f t="shared" si="76"/>
        <v/>
      </c>
      <c r="BO51" s="95" t="str">
        <f t="shared" si="87"/>
        <v/>
      </c>
      <c r="BP51" s="112" t="str">
        <f t="shared" si="77"/>
        <v/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Dashboard'!BE51)</f>
        <v/>
      </c>
      <c r="BX51" s="14" t="str">
        <f>LEFT('Strategy Dashboard'!BN51)</f>
        <v/>
      </c>
      <c r="BY51" s="14" t="str">
        <f>LEFT('Strategy Dashboard'!BW51)</f>
        <v/>
      </c>
      <c r="BZ51" s="14" t="str">
        <f>LEFT('Strategy Dashboard'!CF51)</f>
        <v/>
      </c>
      <c r="CA51" s="14" t="str">
        <f>LEFT('Strategy Dashboard'!CO51)</f>
        <v/>
      </c>
      <c r="CB51" s="14">
        <f>IF(OR(BR51="N",REPLACE('Strategy Dashboard'!B51,1,1,"")=""),0,INT(REPLACE('Strategy Dashboard'!B51,1,1,"")))</f>
        <v>0</v>
      </c>
      <c r="CC51" s="14">
        <f>IF(OR(BS51="N",REPLACE('Strategy Dashboard'!K51,1,1,"")=""),0,INT(REPLACE('Strategy Dashboard'!K51,1,1,"")))</f>
        <v>0</v>
      </c>
      <c r="CD51" s="14">
        <f>IF(OR(BT51="N",REPLACE('Strategy Dashboard'!T51,1,1,"")=""),0,INT(REPLACE('Strategy Dashboard'!T51,1,1,"")))</f>
        <v>0</v>
      </c>
      <c r="CE51" s="14">
        <f>IF(OR(BU51="N",REPLACE('Strategy Dashboard'!AC51,1,1,"")=""),0,INT(REPLACE('Strategy Dashboard'!AC51,1,1,"")))</f>
        <v>0</v>
      </c>
      <c r="CF51" s="14">
        <f>IF(OR(BV51="N",REPLACE('Strategy Dashboard'!AL51,1,1,"")=""),0,INT(REPLACE('Strategy Dashboard'!AL51,1,1,"")))</f>
        <v>0</v>
      </c>
      <c r="CG51" s="14">
        <f>IF(OR(BW51="N",REPLACE('Strategy Dashboard'!BE51,1,1,"")=""),0,INT(REPLACE('Strategy Dashboard'!BE51,1,1,"")))</f>
        <v>0</v>
      </c>
      <c r="CH51" s="14">
        <f>IF(OR(BX51="N",REPLACE('Strategy Dashboard'!BN51,1,1,"")=""),0,INT(REPLACE('Strategy Dashboard'!BN51,1,1,"")))</f>
        <v>0</v>
      </c>
      <c r="CI51" s="14">
        <f>IF(OR(BY51="N",REPLACE('Strategy Dashboard'!BW51,1,1,"")=""),0,INT(REPLACE('Strategy Dashboard'!BW51,1,1,"")))</f>
        <v>0</v>
      </c>
      <c r="CJ51" s="14">
        <f>IF(OR(BZ51="N",REPLACE('Strategy Dashboard'!CF51,1,1,"")=""),0,INT(REPLACE('Strategy Dashboard'!CF51,1,1,"")))</f>
        <v>0</v>
      </c>
      <c r="CK51" s="14">
        <f>IF(OR(CA51="N",REPLACE('Strategy Dashboard'!CO51,1,1,"")=""),0,INT(REPLACE('Strategy Dashboard'!CO51,1,1,"")))</f>
        <v>0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89">$DG$54</f>
        <v/>
      </c>
      <c r="DN51" s="14">
        <f ca="1">RANDBETWEEN(1,DN52)</f>
        <v>4</v>
      </c>
      <c r="DS51" s="14" t="str">
        <f ca="1">$DN$54</f>
        <v/>
      </c>
    </row>
    <row r="52" spans="1:123" ht="26.25" customHeight="1" thickBot="1">
      <c r="A52" s="14">
        <v>43</v>
      </c>
      <c r="B52" s="111" t="str">
        <f t="shared" si="52"/>
        <v/>
      </c>
      <c r="C52" s="95" t="str">
        <f t="shared" si="20"/>
        <v/>
      </c>
      <c r="D52" s="95" t="str">
        <f t="shared" si="78"/>
        <v/>
      </c>
      <c r="E52" s="112" t="str">
        <f t="shared" si="22"/>
        <v/>
      </c>
      <c r="F52" s="144"/>
      <c r="G52" s="144"/>
      <c r="H52" s="111" t="str">
        <f t="shared" si="59"/>
        <v/>
      </c>
      <c r="I52" s="95" t="str">
        <f t="shared" si="23"/>
        <v/>
      </c>
      <c r="J52" s="95" t="str">
        <f t="shared" si="79"/>
        <v/>
      </c>
      <c r="K52" s="110" t="str">
        <f t="shared" si="25"/>
        <v/>
      </c>
      <c r="L52" s="144"/>
      <c r="M52" s="144"/>
      <c r="N52" s="111" t="str">
        <f t="shared" si="60"/>
        <v/>
      </c>
      <c r="O52" s="95" t="str">
        <f t="shared" si="26"/>
        <v/>
      </c>
      <c r="P52" s="95" t="str">
        <f t="shared" si="80"/>
        <v/>
      </c>
      <c r="Q52" s="112" t="str">
        <f t="shared" si="28"/>
        <v/>
      </c>
      <c r="R52" s="144"/>
      <c r="S52" s="144"/>
      <c r="T52" s="111" t="str">
        <f t="shared" si="61"/>
        <v/>
      </c>
      <c r="U52" s="95" t="str">
        <f t="shared" si="29"/>
        <v/>
      </c>
      <c r="V52" s="95" t="str">
        <f t="shared" si="81"/>
        <v/>
      </c>
      <c r="W52" s="112" t="str">
        <f t="shared" si="31"/>
        <v/>
      </c>
      <c r="X52" s="144"/>
      <c r="Y52" s="144"/>
      <c r="Z52" s="111" t="str">
        <f t="shared" si="62"/>
        <v/>
      </c>
      <c r="AA52" s="95" t="str">
        <f t="shared" si="32"/>
        <v/>
      </c>
      <c r="AB52" s="95" t="str">
        <f t="shared" si="82"/>
        <v/>
      </c>
      <c r="AC52" s="112" t="str">
        <f t="shared" si="34"/>
        <v/>
      </c>
      <c r="AD52" s="144"/>
      <c r="AE52" s="144"/>
      <c r="AF52" s="177"/>
      <c r="AG52" s="180" t="str">
        <f t="shared" ca="1" si="43"/>
        <v/>
      </c>
      <c r="AH52" s="189"/>
      <c r="AI52" s="190" t="str" cm="1">
        <f t="array" aca="1" ref="AI52" ca="1">IF(AF51="","",INDIRECT(DS51&amp;DH52))</f>
        <v/>
      </c>
      <c r="AJ52" s="109" t="str">
        <f t="shared" si="44"/>
        <v/>
      </c>
      <c r="AK52" s="109" t="str">
        <f t="shared" si="45"/>
        <v/>
      </c>
      <c r="AL52" s="110" t="str">
        <f t="shared" si="46"/>
        <v/>
      </c>
      <c r="AM52" s="173"/>
      <c r="AN52" s="144"/>
      <c r="AO52" s="111" t="str">
        <f t="shared" si="63"/>
        <v/>
      </c>
      <c r="AP52" s="95" t="str">
        <f t="shared" si="64"/>
        <v/>
      </c>
      <c r="AQ52" s="95" t="str">
        <f t="shared" si="83"/>
        <v/>
      </c>
      <c r="AR52" s="112" t="str">
        <f t="shared" si="65"/>
        <v/>
      </c>
      <c r="AS52" s="144"/>
      <c r="AT52" s="144"/>
      <c r="AU52" s="111" t="str">
        <f t="shared" si="66"/>
        <v/>
      </c>
      <c r="AV52" s="95" t="str">
        <f t="shared" si="67"/>
        <v/>
      </c>
      <c r="AW52" s="95" t="str">
        <f t="shared" si="84"/>
        <v/>
      </c>
      <c r="AX52" s="112" t="str">
        <f t="shared" si="68"/>
        <v/>
      </c>
      <c r="AY52" s="144"/>
      <c r="AZ52" s="144"/>
      <c r="BA52" s="111" t="str">
        <f t="shared" si="69"/>
        <v/>
      </c>
      <c r="BB52" s="95" t="str">
        <f t="shared" si="70"/>
        <v/>
      </c>
      <c r="BC52" s="95" t="str">
        <f t="shared" si="85"/>
        <v/>
      </c>
      <c r="BD52" s="112" t="str">
        <f t="shared" si="71"/>
        <v/>
      </c>
      <c r="BE52" s="144"/>
      <c r="BF52" s="144"/>
      <c r="BG52" s="111" t="str">
        <f t="shared" si="72"/>
        <v/>
      </c>
      <c r="BH52" s="95" t="str">
        <f t="shared" si="73"/>
        <v/>
      </c>
      <c r="BI52" s="95" t="str">
        <f t="shared" si="86"/>
        <v/>
      </c>
      <c r="BJ52" s="112" t="str">
        <f t="shared" si="74"/>
        <v/>
      </c>
      <c r="BK52" s="144"/>
      <c r="BL52" s="144"/>
      <c r="BM52" s="111" t="str">
        <f t="shared" si="75"/>
        <v/>
      </c>
      <c r="BN52" s="95" t="str">
        <f t="shared" si="76"/>
        <v/>
      </c>
      <c r="BO52" s="95" t="str">
        <f t="shared" si="87"/>
        <v/>
      </c>
      <c r="BP52" s="112" t="str">
        <f t="shared" si="77"/>
        <v/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Dashboard'!BE52)</f>
        <v/>
      </c>
      <c r="BX52" s="14" t="str">
        <f>LEFT('Strategy Dashboard'!BN52)</f>
        <v/>
      </c>
      <c r="BY52" s="14" t="str">
        <f>LEFT('Strategy Dashboard'!BW52)</f>
        <v/>
      </c>
      <c r="BZ52" s="14" t="str">
        <f>LEFT('Strategy Dashboard'!CF52)</f>
        <v/>
      </c>
      <c r="CA52" s="14" t="str">
        <f>LEFT('Strategy Dashboard'!CO52)</f>
        <v/>
      </c>
      <c r="CB52" s="14">
        <f>IF(OR(BR52="N",REPLACE('Strategy Dashboard'!B52,1,1,"")=""),0,INT(REPLACE('Strategy Dashboard'!B52,1,1,"")))</f>
        <v>0</v>
      </c>
      <c r="CC52" s="14">
        <f>IF(OR(BS52="N",REPLACE('Strategy Dashboard'!K52,1,1,"")=""),0,INT(REPLACE('Strategy Dashboard'!K52,1,1,"")))</f>
        <v>0</v>
      </c>
      <c r="CD52" s="14">
        <f>IF(OR(BT52="N",REPLACE('Strategy Dashboard'!T52,1,1,"")=""),0,INT(REPLACE('Strategy Dashboard'!T52,1,1,"")))</f>
        <v>0</v>
      </c>
      <c r="CE52" s="14">
        <f>IF(OR(BU52="N",REPLACE('Strategy Dashboard'!AC52,1,1,"")=""),0,INT(REPLACE('Strategy Dashboard'!AC52,1,1,"")))</f>
        <v>0</v>
      </c>
      <c r="CF52" s="14">
        <f>IF(OR(BV52="N",REPLACE('Strategy Dashboard'!AL52,1,1,"")=""),0,INT(REPLACE('Strategy Dashboard'!AL52,1,1,"")))</f>
        <v>0</v>
      </c>
      <c r="CG52" s="14">
        <f>IF(OR(BW52="N",REPLACE('Strategy Dashboard'!BE52,1,1,"")=""),0,INT(REPLACE('Strategy Dashboard'!BE52,1,1,"")))</f>
        <v>0</v>
      </c>
      <c r="CH52" s="14">
        <f>IF(OR(BX52="N",REPLACE('Strategy Dashboard'!BN52,1,1,"")=""),0,INT(REPLACE('Strategy Dashboard'!BN52,1,1,"")))</f>
        <v>0</v>
      </c>
      <c r="CI52" s="14">
        <f>IF(OR(BY52="N",REPLACE('Strategy Dashboard'!BW52,1,1,"")=""),0,INT(REPLACE('Strategy Dashboard'!BW52,1,1,"")))</f>
        <v>0</v>
      </c>
      <c r="CJ52" s="14">
        <f>IF(OR(BZ52="N",REPLACE('Strategy Dashboard'!CF52,1,1,"")=""),0,INT(REPLACE('Strategy Dashboard'!CF52,1,1,"")))</f>
        <v>0</v>
      </c>
      <c r="CK52" s="14">
        <f>IF(OR(CA52="N",REPLACE('Strategy Dashboard'!CO52,1,1,"")=""),0,INT(REPLACE('Strategy Dashboard'!CO52,1,1,"")))</f>
        <v>0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89"/>
        <v/>
      </c>
      <c r="DJ52" s="14" t="str">
        <f>IFERROR(VLOOKUP(DJ54,General!L:M,2,FALSE),"")</f>
        <v/>
      </c>
      <c r="DK52" s="14" t="str">
        <f>IFERROR(VLOOKUP(DK54,General!M:N,2,FALSE),"")</f>
        <v/>
      </c>
      <c r="DL52" s="14" t="str">
        <f>IFERROR(VLOOKUP(DL54,General!N:O,2,FALSE),"")</f>
        <v/>
      </c>
      <c r="DM52" s="14" t="str">
        <f>IFERROR(VLOOKUP(DM54,General!O:P,2,FALSE),"")</f>
        <v/>
      </c>
      <c r="DN52" s="14">
        <f ca="1">COUNTIF(DJ53:DM53,MAX(DJ53:DM53))</f>
        <v>4</v>
      </c>
      <c r="DS52" s="14" t="str">
        <f ca="1">$DN$54</f>
        <v/>
      </c>
    </row>
    <row r="53" spans="1:123" ht="26.25" customHeight="1" thickBot="1">
      <c r="A53" s="14">
        <v>44</v>
      </c>
      <c r="B53" s="111" t="str">
        <f t="shared" si="52"/>
        <v/>
      </c>
      <c r="C53" s="95" t="str">
        <f t="shared" si="20"/>
        <v/>
      </c>
      <c r="D53" s="95" t="str">
        <f t="shared" si="78"/>
        <v/>
      </c>
      <c r="E53" s="112" t="str">
        <f t="shared" si="22"/>
        <v/>
      </c>
      <c r="F53" s="144"/>
      <c r="G53" s="144"/>
      <c r="H53" s="111" t="str">
        <f t="shared" si="59"/>
        <v/>
      </c>
      <c r="I53" s="95" t="str">
        <f t="shared" si="23"/>
        <v/>
      </c>
      <c r="J53" s="95" t="str">
        <f t="shared" si="79"/>
        <v/>
      </c>
      <c r="K53" s="110" t="str">
        <f t="shared" si="25"/>
        <v/>
      </c>
      <c r="L53" s="144"/>
      <c r="M53" s="144"/>
      <c r="N53" s="111" t="str">
        <f t="shared" si="60"/>
        <v/>
      </c>
      <c r="O53" s="95" t="str">
        <f t="shared" si="26"/>
        <v/>
      </c>
      <c r="P53" s="95" t="str">
        <f t="shared" si="80"/>
        <v/>
      </c>
      <c r="Q53" s="112" t="str">
        <f t="shared" si="28"/>
        <v/>
      </c>
      <c r="R53" s="144"/>
      <c r="S53" s="144"/>
      <c r="T53" s="111" t="str">
        <f t="shared" si="61"/>
        <v/>
      </c>
      <c r="U53" s="95" t="str">
        <f t="shared" si="29"/>
        <v/>
      </c>
      <c r="V53" s="95" t="str">
        <f t="shared" si="81"/>
        <v/>
      </c>
      <c r="W53" s="112" t="str">
        <f t="shared" si="31"/>
        <v/>
      </c>
      <c r="X53" s="144"/>
      <c r="Y53" s="144"/>
      <c r="Z53" s="111" t="str">
        <f t="shared" si="62"/>
        <v/>
      </c>
      <c r="AA53" s="95" t="str">
        <f t="shared" si="32"/>
        <v/>
      </c>
      <c r="AB53" s="95" t="str">
        <f t="shared" si="82"/>
        <v/>
      </c>
      <c r="AC53" s="112" t="str">
        <f t="shared" si="34"/>
        <v/>
      </c>
      <c r="AD53" s="144"/>
      <c r="AE53" s="144"/>
      <c r="AF53" s="177"/>
      <c r="AG53" s="180" t="str">
        <f t="shared" ca="1" si="43"/>
        <v/>
      </c>
      <c r="AH53" s="189"/>
      <c r="AI53" s="190" t="str" cm="1">
        <f t="array" aca="1" ref="AI53" ca="1">IF(AF52="","",INDIRECT(DS52&amp;DH53))</f>
        <v/>
      </c>
      <c r="AJ53" s="109" t="str">
        <f t="shared" si="44"/>
        <v/>
      </c>
      <c r="AK53" s="109" t="str">
        <f t="shared" si="45"/>
        <v/>
      </c>
      <c r="AL53" s="110" t="str">
        <f t="shared" si="46"/>
        <v/>
      </c>
      <c r="AM53" s="173"/>
      <c r="AN53" s="144"/>
      <c r="AO53" s="111" t="str">
        <f t="shared" si="63"/>
        <v/>
      </c>
      <c r="AP53" s="95" t="str">
        <f t="shared" si="64"/>
        <v/>
      </c>
      <c r="AQ53" s="95" t="str">
        <f t="shared" si="83"/>
        <v/>
      </c>
      <c r="AR53" s="112" t="str">
        <f t="shared" si="65"/>
        <v/>
      </c>
      <c r="AS53" s="144"/>
      <c r="AT53" s="144"/>
      <c r="AU53" s="111" t="str">
        <f t="shared" si="66"/>
        <v/>
      </c>
      <c r="AV53" s="95" t="str">
        <f t="shared" si="67"/>
        <v/>
      </c>
      <c r="AW53" s="95" t="str">
        <f t="shared" si="84"/>
        <v/>
      </c>
      <c r="AX53" s="112" t="str">
        <f t="shared" si="68"/>
        <v/>
      </c>
      <c r="AY53" s="144"/>
      <c r="AZ53" s="144"/>
      <c r="BA53" s="111" t="str">
        <f t="shared" si="69"/>
        <v/>
      </c>
      <c r="BB53" s="95" t="str">
        <f t="shared" si="70"/>
        <v/>
      </c>
      <c r="BC53" s="95" t="str">
        <f t="shared" si="85"/>
        <v/>
      </c>
      <c r="BD53" s="112" t="str">
        <f t="shared" si="71"/>
        <v/>
      </c>
      <c r="BE53" s="144"/>
      <c r="BF53" s="144"/>
      <c r="BG53" s="111" t="str">
        <f t="shared" si="72"/>
        <v/>
      </c>
      <c r="BH53" s="95" t="str">
        <f t="shared" si="73"/>
        <v/>
      </c>
      <c r="BI53" s="95" t="str">
        <f t="shared" si="86"/>
        <v/>
      </c>
      <c r="BJ53" s="112" t="str">
        <f t="shared" si="74"/>
        <v/>
      </c>
      <c r="BK53" s="144"/>
      <c r="BL53" s="144"/>
      <c r="BM53" s="111" t="str">
        <f t="shared" si="75"/>
        <v/>
      </c>
      <c r="BN53" s="95" t="str">
        <f t="shared" si="76"/>
        <v/>
      </c>
      <c r="BO53" s="95" t="str">
        <f t="shared" si="87"/>
        <v/>
      </c>
      <c r="BP53" s="112" t="str">
        <f t="shared" si="77"/>
        <v/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Dashboard'!BE53)</f>
        <v/>
      </c>
      <c r="BX53" s="14" t="str">
        <f>LEFT('Strategy Dashboard'!BN53)</f>
        <v/>
      </c>
      <c r="BY53" s="14" t="str">
        <f>LEFT('Strategy Dashboard'!BW53)</f>
        <v/>
      </c>
      <c r="BZ53" s="14" t="str">
        <f>LEFT('Strategy Dashboard'!CF53)</f>
        <v/>
      </c>
      <c r="CA53" s="14" t="str">
        <f>LEFT('Strategy Dashboard'!CO53)</f>
        <v/>
      </c>
      <c r="CB53" s="14">
        <f>IF(OR(BR53="N",REPLACE('Strategy Dashboard'!B53,1,1,"")=""),0,INT(REPLACE('Strategy Dashboard'!B53,1,1,"")))</f>
        <v>0</v>
      </c>
      <c r="CC53" s="14">
        <f>IF(OR(BS53="N",REPLACE('Strategy Dashboard'!K53,1,1,"")=""),0,INT(REPLACE('Strategy Dashboard'!K53,1,1,"")))</f>
        <v>0</v>
      </c>
      <c r="CD53" s="14">
        <f>IF(OR(BT53="N",REPLACE('Strategy Dashboard'!T53,1,1,"")=""),0,INT(REPLACE('Strategy Dashboard'!T53,1,1,"")))</f>
        <v>0</v>
      </c>
      <c r="CE53" s="14">
        <f>IF(OR(BU53="N",REPLACE('Strategy Dashboard'!AC53,1,1,"")=""),0,INT(REPLACE('Strategy Dashboard'!AC53,1,1,"")))</f>
        <v>0</v>
      </c>
      <c r="CF53" s="14">
        <f>IF(OR(BV53="N",REPLACE('Strategy Dashboard'!AL53,1,1,"")=""),0,INT(REPLACE('Strategy Dashboard'!AL53,1,1,"")))</f>
        <v>0</v>
      </c>
      <c r="CG53" s="14">
        <f>IF(OR(BW53="N",REPLACE('Strategy Dashboard'!BE53,1,1,"")=""),0,INT(REPLACE('Strategy Dashboard'!BE53,1,1,"")))</f>
        <v>0</v>
      </c>
      <c r="CH53" s="14">
        <f>IF(OR(BX53="N",REPLACE('Strategy Dashboard'!BN53,1,1,"")=""),0,INT(REPLACE('Strategy Dashboard'!BN53,1,1,"")))</f>
        <v>0</v>
      </c>
      <c r="CI53" s="14">
        <f>IF(OR(BY53="N",REPLACE('Strategy Dashboard'!BW53,1,1,"")=""),0,INT(REPLACE('Strategy Dashboard'!BW53,1,1,"")))</f>
        <v>0</v>
      </c>
      <c r="CJ53" s="14">
        <f>IF(OR(BZ53="N",REPLACE('Strategy Dashboard'!CF53,1,1,"")=""),0,INT(REPLACE('Strategy Dashboard'!CF53,1,1,"")))</f>
        <v>0</v>
      </c>
      <c r="CK53" s="14">
        <f>IF(OR(CA53="N",REPLACE('Strategy Dashboard'!CO53,1,1,"")=""),0,INT(REPLACE('Strategy Dashboard'!CO53,1,1,"")))</f>
        <v>0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89"/>
        <v/>
      </c>
      <c r="DJ53" s="14">
        <f ca="1">IF(DJ54="",0,COUNTIF(INDIRECT(DJ52&amp;DH50):INDIRECT(DJ52&amp;DH54),"Y"))</f>
        <v>0</v>
      </c>
      <c r="DK53" s="14">
        <f ca="1">IF(DK54="",0,COUNTIF(INDIRECT(DK52&amp;DI50):INDIRECT(DK52&amp;DI54),"Y"))</f>
        <v>0</v>
      </c>
      <c r="DL53" s="14">
        <f ca="1">IF(DL54="",0,COUNTIF(INDIRECT(DL52&amp;DJ50):INDIRECT(DL52&amp;DJ54),"Y"))</f>
        <v>0</v>
      </c>
      <c r="DM53" s="14">
        <f ca="1">IF(DM54="",0,COUNTIF(INDIRECT(DM52&amp;DK50):INDIRECT(DM52&amp;DK54),"Y"))</f>
        <v>0</v>
      </c>
      <c r="DN53" s="14" t="str" cm="1">
        <f t="array" aca="1" ref="DN53" ca="1">INDEX(DJ54:DM54,_xlfn.AGGREGATE(15,6,COLUMN(DJ54:DM54)-COLUMN(DI54)/(DJ53:DM53=MAX(DJ53:DM53)),COLUMNS(DJ54:DJ54)))</f>
        <v/>
      </c>
      <c r="DO53" s="14" t="str" cm="1">
        <f t="array" aca="1" ref="DO53" ca="1">INDEX(DK54:DN54,_xlfn.AGGREGATE(15,6,COLUMN(DK54:DN54)-COLUMN(DJ54)/(DK53:DN53=MAX(DK53:DN53)),COLUMNS(DK54:DK54)))</f>
        <v/>
      </c>
      <c r="DP53" s="14" t="str" cm="1">
        <f t="array" aca="1" ref="DP53" ca="1">INDEX(DL54:DO54,_xlfn.AGGREGATE(15,6,COLUMN(DL54:DO54)-COLUMN(DK54)/(DL53:DO53=MAX(DL53:DO53)),COLUMNS(DL54:DL54)))</f>
        <v/>
      </c>
      <c r="DS53" s="14" t="str">
        <f ca="1">$DN$54</f>
        <v/>
      </c>
    </row>
    <row r="54" spans="1:123" ht="26.25" customHeight="1" thickBot="1">
      <c r="A54" s="14">
        <v>45</v>
      </c>
      <c r="B54" s="113" t="str">
        <f t="shared" si="52"/>
        <v/>
      </c>
      <c r="C54" s="114" t="str">
        <f t="shared" si="20"/>
        <v/>
      </c>
      <c r="D54" s="114" t="str">
        <f t="shared" si="78"/>
        <v/>
      </c>
      <c r="E54" s="115" t="str">
        <f t="shared" si="22"/>
        <v/>
      </c>
      <c r="F54" s="144"/>
      <c r="G54" s="144"/>
      <c r="H54" s="113" t="str">
        <f t="shared" si="59"/>
        <v/>
      </c>
      <c r="I54" s="114" t="str">
        <f t="shared" si="23"/>
        <v/>
      </c>
      <c r="J54" s="114" t="str">
        <f t="shared" si="79"/>
        <v/>
      </c>
      <c r="K54" s="110" t="str">
        <f t="shared" si="25"/>
        <v/>
      </c>
      <c r="L54" s="144"/>
      <c r="M54" s="144"/>
      <c r="N54" s="113" t="str">
        <f t="shared" si="60"/>
        <v/>
      </c>
      <c r="O54" s="114" t="str">
        <f t="shared" si="26"/>
        <v/>
      </c>
      <c r="P54" s="114" t="str">
        <f t="shared" si="80"/>
        <v/>
      </c>
      <c r="Q54" s="115" t="str">
        <f t="shared" si="28"/>
        <v/>
      </c>
      <c r="R54" s="144"/>
      <c r="S54" s="144"/>
      <c r="T54" s="113" t="str">
        <f t="shared" si="61"/>
        <v/>
      </c>
      <c r="U54" s="114" t="str">
        <f t="shared" si="29"/>
        <v/>
      </c>
      <c r="V54" s="114" t="str">
        <f t="shared" si="81"/>
        <v/>
      </c>
      <c r="W54" s="115" t="str">
        <f t="shared" si="31"/>
        <v/>
      </c>
      <c r="X54" s="144"/>
      <c r="Y54" s="144"/>
      <c r="Z54" s="113" t="str">
        <f t="shared" si="62"/>
        <v/>
      </c>
      <c r="AA54" s="114" t="str">
        <f t="shared" si="32"/>
        <v/>
      </c>
      <c r="AB54" s="114" t="str">
        <f t="shared" si="82"/>
        <v/>
      </c>
      <c r="AC54" s="115" t="str">
        <f t="shared" si="34"/>
        <v/>
      </c>
      <c r="AD54" s="144"/>
      <c r="AE54" s="144"/>
      <c r="AF54" s="178"/>
      <c r="AG54" s="181" t="str">
        <f t="shared" ca="1" si="43"/>
        <v/>
      </c>
      <c r="AH54" s="189"/>
      <c r="AI54" s="190" t="str" cm="1">
        <f t="array" aca="1" ref="AI54" ca="1">IF(AF53="","",INDIRECT(DS53&amp;DH54))</f>
        <v/>
      </c>
      <c r="AJ54" s="109" t="str">
        <f t="shared" si="44"/>
        <v/>
      </c>
      <c r="AK54" s="109" t="str">
        <f t="shared" si="45"/>
        <v/>
      </c>
      <c r="AL54" s="110" t="str">
        <f t="shared" si="46"/>
        <v/>
      </c>
      <c r="AM54" s="173"/>
      <c r="AN54" s="144"/>
      <c r="AO54" s="113" t="str">
        <f t="shared" si="63"/>
        <v/>
      </c>
      <c r="AP54" s="114" t="str">
        <f t="shared" si="64"/>
        <v/>
      </c>
      <c r="AQ54" s="114" t="str">
        <f t="shared" si="83"/>
        <v/>
      </c>
      <c r="AR54" s="115" t="str">
        <f t="shared" si="65"/>
        <v/>
      </c>
      <c r="AS54" s="144"/>
      <c r="AT54" s="144"/>
      <c r="AU54" s="113" t="str">
        <f t="shared" si="66"/>
        <v/>
      </c>
      <c r="AV54" s="114" t="str">
        <f t="shared" si="67"/>
        <v/>
      </c>
      <c r="AW54" s="114" t="str">
        <f t="shared" si="84"/>
        <v/>
      </c>
      <c r="AX54" s="115" t="str">
        <f t="shared" si="68"/>
        <v/>
      </c>
      <c r="AY54" s="144"/>
      <c r="AZ54" s="144"/>
      <c r="BA54" s="113" t="str">
        <f t="shared" si="69"/>
        <v/>
      </c>
      <c r="BB54" s="114" t="str">
        <f t="shared" si="70"/>
        <v/>
      </c>
      <c r="BC54" s="114" t="str">
        <f t="shared" si="85"/>
        <v/>
      </c>
      <c r="BD54" s="115" t="str">
        <f t="shared" si="71"/>
        <v/>
      </c>
      <c r="BE54" s="144"/>
      <c r="BF54" s="144"/>
      <c r="BG54" s="113" t="str">
        <f t="shared" si="72"/>
        <v/>
      </c>
      <c r="BH54" s="114" t="str">
        <f t="shared" si="73"/>
        <v/>
      </c>
      <c r="BI54" s="114" t="str">
        <f t="shared" si="86"/>
        <v/>
      </c>
      <c r="BJ54" s="115" t="str">
        <f t="shared" si="74"/>
        <v/>
      </c>
      <c r="BK54" s="144"/>
      <c r="BL54" s="144"/>
      <c r="BM54" s="113" t="str">
        <f t="shared" si="75"/>
        <v/>
      </c>
      <c r="BN54" s="114" t="str">
        <f t="shared" si="76"/>
        <v/>
      </c>
      <c r="BO54" s="114" t="str">
        <f t="shared" si="87"/>
        <v/>
      </c>
      <c r="BP54" s="115" t="str">
        <f t="shared" si="77"/>
        <v/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Dashboard'!BE54)</f>
        <v/>
      </c>
      <c r="BX54" s="14" t="str">
        <f>LEFT('Strategy Dashboard'!BN54)</f>
        <v/>
      </c>
      <c r="BY54" s="14" t="str">
        <f>LEFT('Strategy Dashboard'!BW54)</f>
        <v/>
      </c>
      <c r="BZ54" s="14" t="str">
        <f>LEFT('Strategy Dashboard'!CF54)</f>
        <v/>
      </c>
      <c r="CA54" s="14" t="str">
        <f>LEFT('Strategy Dashboard'!CO54)</f>
        <v/>
      </c>
      <c r="CB54" s="14">
        <f>IF(OR(BR54="N",REPLACE('Strategy Dashboard'!B54,1,1,"")=""),0,INT(REPLACE('Strategy Dashboard'!B54,1,1,"")))</f>
        <v>0</v>
      </c>
      <c r="CC54" s="14">
        <f>IF(OR(BS54="N",REPLACE('Strategy Dashboard'!K54,1,1,"")=""),0,INT(REPLACE('Strategy Dashboard'!K54,1,1,"")))</f>
        <v>0</v>
      </c>
      <c r="CD54" s="14">
        <f>IF(OR(BT54="N",REPLACE('Strategy Dashboard'!T54,1,1,"")=""),0,INT(REPLACE('Strategy Dashboard'!T54,1,1,"")))</f>
        <v>0</v>
      </c>
      <c r="CE54" s="14">
        <f>IF(OR(BU54="N",REPLACE('Strategy Dashboard'!AC54,1,1,"")=""),0,INT(REPLACE('Strategy Dashboard'!AC54,1,1,"")))</f>
        <v>0</v>
      </c>
      <c r="CF54" s="14">
        <f>IF(OR(BV54="N",REPLACE('Strategy Dashboard'!AL54,1,1,"")=""),0,INT(REPLACE('Strategy Dashboard'!AL54,1,1,"")))</f>
        <v>0</v>
      </c>
      <c r="CG54" s="14">
        <f>IF(OR(BW54="N",REPLACE('Strategy Dashboard'!BE54,1,1,"")=""),0,INT(REPLACE('Strategy Dashboard'!BE54,1,1,"")))</f>
        <v>0</v>
      </c>
      <c r="CH54" s="14">
        <f>IF(OR(BX54="N",REPLACE('Strategy Dashboard'!BN54,1,1,"")=""),0,INT(REPLACE('Strategy Dashboard'!BN54,1,1,"")))</f>
        <v>0</v>
      </c>
      <c r="CI54" s="14">
        <f>IF(OR(BY54="N",REPLACE('Strategy Dashboard'!BW54,1,1,"")=""),0,INT(REPLACE('Strategy Dashboard'!BW54,1,1,"")))</f>
        <v>0</v>
      </c>
      <c r="CJ54" s="14">
        <f>IF(OR(BZ54="N",REPLACE('Strategy Dashboard'!CF54,1,1,"")=""),0,INT(REPLACE('Strategy Dashboard'!CF54,1,1,"")))</f>
        <v>0</v>
      </c>
      <c r="CK54" s="14">
        <f>IF(OR(CA54="N",REPLACE('Strategy Dashboard'!CO54,1,1,"")=""),0,INT(REPLACE('Strategy Dashboard'!CO54,1,1,"")))</f>
        <v>0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89"/>
        <v/>
      </c>
      <c r="DJ54" s="14" t="str" cm="1">
        <f t="array" ref="DJ54">IFERROR(INDEX($CW$4:$DF$4,_xlfn.AGGREGATE(15,6,COLUMN($CW$4:$DF$4)-COLUMN($CV$1)/(CW54:DF54=MAX(CW54:DF54)),COLUMNS($CW$4:CW44))),"")</f>
        <v/>
      </c>
      <c r="DK54" s="14" t="str" cm="1">
        <f t="array" ref="DK54">IFERROR(INDEX($CW$4:$DF$4,_xlfn.AGGREGATE(15,6,COLUMN($CW$4:$DF$4)-COLUMN($CV$1)/(CX54:DG54=MAX(CX54:DG54)),COLUMNS($CW$4:CX44))),"")</f>
        <v/>
      </c>
      <c r="DL54" s="14" t="str" cm="1">
        <f t="array" ref="DL54">IFERROR(INDEX($CW$4:$DF$4,_xlfn.AGGREGATE(15,6,COLUMN($CW$4:$DF$4)-COLUMN($CV$1)/(CY54:DH54=MAX(CY54:DH54)),COLUMNS($CW$4:CY44))),"")</f>
        <v/>
      </c>
      <c r="DM54" s="14" t="str" cm="1">
        <f t="array" ref="DM54">IFERROR(INDEX($CW$4:$DF$4,_xlfn.AGGREGATE(15,6,COLUMN($CW$4:$DF$4)-COLUMN($CV$1)/(CZ54:DI54=MAX(CZ54:DI54)),COLUMNS($CW$4:CZ44))),"")</f>
        <v/>
      </c>
      <c r="DN54" s="175" t="str">
        <f ca="1">IF(DO53="",DN53,DN50)</f>
        <v/>
      </c>
      <c r="DR54" s="14" t="str">
        <f ca="1">IF(DN51&gt;1,"R","N")</f>
        <v>R</v>
      </c>
      <c r="DS54" s="14" t="str">
        <f ca="1">DN54</f>
        <v/>
      </c>
    </row>
    <row r="55" spans="1:123" ht="26.25" customHeight="1" thickBot="1">
      <c r="A55" s="14">
        <v>46</v>
      </c>
      <c r="B55" s="108" t="str">
        <f t="shared" si="52"/>
        <v/>
      </c>
      <c r="C55" s="109" t="str">
        <f t="shared" si="20"/>
        <v/>
      </c>
      <c r="D55" s="109" t="str">
        <f t="shared" si="78"/>
        <v/>
      </c>
      <c r="E55" s="110" t="str">
        <f t="shared" si="22"/>
        <v/>
      </c>
      <c r="F55" s="144"/>
      <c r="G55" s="144"/>
      <c r="H55" s="108" t="str">
        <f t="shared" si="59"/>
        <v/>
      </c>
      <c r="I55" s="109" t="str">
        <f t="shared" si="23"/>
        <v/>
      </c>
      <c r="J55" s="109" t="str">
        <f t="shared" si="79"/>
        <v/>
      </c>
      <c r="K55" s="110" t="str">
        <f t="shared" si="25"/>
        <v/>
      </c>
      <c r="L55" s="144"/>
      <c r="M55" s="144"/>
      <c r="N55" s="108" t="str">
        <f t="shared" si="60"/>
        <v/>
      </c>
      <c r="O55" s="109" t="str">
        <f t="shared" si="26"/>
        <v/>
      </c>
      <c r="P55" s="109" t="str">
        <f t="shared" si="80"/>
        <v/>
      </c>
      <c r="Q55" s="110" t="str">
        <f t="shared" si="28"/>
        <v/>
      </c>
      <c r="R55" s="144"/>
      <c r="S55" s="144"/>
      <c r="T55" s="108" t="str">
        <f t="shared" si="61"/>
        <v/>
      </c>
      <c r="U55" s="109" t="str">
        <f t="shared" si="29"/>
        <v/>
      </c>
      <c r="V55" s="109" t="str">
        <f t="shared" si="81"/>
        <v/>
      </c>
      <c r="W55" s="110" t="str">
        <f t="shared" si="31"/>
        <v/>
      </c>
      <c r="X55" s="144"/>
      <c r="Y55" s="144"/>
      <c r="Z55" s="108" t="str">
        <f t="shared" si="62"/>
        <v/>
      </c>
      <c r="AA55" s="109" t="str">
        <f t="shared" si="32"/>
        <v/>
      </c>
      <c r="AB55" s="109" t="str">
        <f t="shared" si="82"/>
        <v/>
      </c>
      <c r="AC55" s="110" t="str">
        <f t="shared" si="34"/>
        <v/>
      </c>
      <c r="AD55" s="144"/>
      <c r="AE55" s="144"/>
      <c r="AF55" s="176"/>
      <c r="AG55" s="188" t="str">
        <f t="shared" ca="1" si="43"/>
        <v/>
      </c>
      <c r="AH55" s="189" t="str">
        <f ca="1">IF(DS55="","",VLOOKUP(DS55,General!O:P,2,FALSE))</f>
        <v/>
      </c>
      <c r="AI55" s="190" t="str" cm="1">
        <f t="array" aca="1" ref="AI55" ca="1">IF(AF54="","",INDIRECT(DS54&amp;DH55))</f>
        <v/>
      </c>
      <c r="AJ55" s="109" t="str">
        <f t="shared" si="44"/>
        <v/>
      </c>
      <c r="AK55" s="109" t="str">
        <f t="shared" si="45"/>
        <v/>
      </c>
      <c r="AL55" s="110" t="str">
        <f t="shared" si="46"/>
        <v/>
      </c>
      <c r="AM55" s="173"/>
      <c r="AN55" s="144"/>
      <c r="AO55" s="108" t="str">
        <f t="shared" si="63"/>
        <v/>
      </c>
      <c r="AP55" s="109" t="str">
        <f t="shared" si="64"/>
        <v/>
      </c>
      <c r="AQ55" s="109" t="str">
        <f t="shared" si="83"/>
        <v/>
      </c>
      <c r="AR55" s="110" t="str">
        <f t="shared" si="65"/>
        <v/>
      </c>
      <c r="AS55" s="144"/>
      <c r="AT55" s="144"/>
      <c r="AU55" s="108" t="str">
        <f t="shared" si="66"/>
        <v/>
      </c>
      <c r="AV55" s="109" t="str">
        <f t="shared" si="67"/>
        <v/>
      </c>
      <c r="AW55" s="109" t="str">
        <f t="shared" si="84"/>
        <v/>
      </c>
      <c r="AX55" s="110" t="str">
        <f t="shared" si="68"/>
        <v/>
      </c>
      <c r="AY55" s="144"/>
      <c r="AZ55" s="144"/>
      <c r="BA55" s="108" t="str">
        <f t="shared" si="69"/>
        <v/>
      </c>
      <c r="BB55" s="109" t="str">
        <f t="shared" si="70"/>
        <v/>
      </c>
      <c r="BC55" s="109" t="str">
        <f t="shared" si="85"/>
        <v/>
      </c>
      <c r="BD55" s="110" t="str">
        <f t="shared" si="71"/>
        <v/>
      </c>
      <c r="BE55" s="144"/>
      <c r="BF55" s="144"/>
      <c r="BG55" s="108" t="str">
        <f t="shared" si="72"/>
        <v/>
      </c>
      <c r="BH55" s="109" t="str">
        <f t="shared" si="73"/>
        <v/>
      </c>
      <c r="BI55" s="109" t="str">
        <f t="shared" si="86"/>
        <v/>
      </c>
      <c r="BJ55" s="110" t="str">
        <f t="shared" si="74"/>
        <v/>
      </c>
      <c r="BK55" s="144"/>
      <c r="BL55" s="144"/>
      <c r="BM55" s="108" t="str">
        <f t="shared" si="75"/>
        <v/>
      </c>
      <c r="BN55" s="109" t="str">
        <f t="shared" si="76"/>
        <v/>
      </c>
      <c r="BO55" s="109" t="str">
        <f t="shared" si="87"/>
        <v/>
      </c>
      <c r="BP55" s="110" t="str">
        <f t="shared" si="77"/>
        <v/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Dashboard'!BE55)</f>
        <v/>
      </c>
      <c r="BX55" s="14" t="str">
        <f>LEFT('Strategy Dashboard'!BN55)</f>
        <v/>
      </c>
      <c r="BY55" s="14" t="str">
        <f>LEFT('Strategy Dashboard'!BW55)</f>
        <v/>
      </c>
      <c r="BZ55" s="14" t="str">
        <f>LEFT('Strategy Dashboard'!CF55)</f>
        <v/>
      </c>
      <c r="CA55" s="14" t="str">
        <f>LEFT('Strategy Dashboard'!CO55)</f>
        <v/>
      </c>
      <c r="CB55" s="14">
        <f>IF(OR(BR55="N",REPLACE('Strategy Dashboard'!B55,1,1,"")=""),0,INT(REPLACE('Strategy Dashboard'!B55,1,1,"")))</f>
        <v>0</v>
      </c>
      <c r="CC55" s="14">
        <f>IF(OR(BS55="N",REPLACE('Strategy Dashboard'!K55,1,1,"")=""),0,INT(REPLACE('Strategy Dashboard'!K55,1,1,"")))</f>
        <v>0</v>
      </c>
      <c r="CD55" s="14">
        <f>IF(OR(BT55="N",REPLACE('Strategy Dashboard'!T55,1,1,"")=""),0,INT(REPLACE('Strategy Dashboard'!T55,1,1,"")))</f>
        <v>0</v>
      </c>
      <c r="CE55" s="14">
        <f>IF(OR(BU55="N",REPLACE('Strategy Dashboard'!AC55,1,1,"")=""),0,INT(REPLACE('Strategy Dashboard'!AC55,1,1,"")))</f>
        <v>0</v>
      </c>
      <c r="CF55" s="14">
        <f>IF(OR(BV55="N",REPLACE('Strategy Dashboard'!AL55,1,1,"")=""),0,INT(REPLACE('Strategy Dashboard'!AL55,1,1,"")))</f>
        <v>0</v>
      </c>
      <c r="CG55" s="14">
        <f>IF(OR(BW55="N",REPLACE('Strategy Dashboard'!BE55,1,1,"")=""),0,INT(REPLACE('Strategy Dashboard'!BE55,1,1,"")))</f>
        <v>0</v>
      </c>
      <c r="CH55" s="14">
        <f>IF(OR(BX55="N",REPLACE('Strategy Dashboard'!BN55,1,1,"")=""),0,INT(REPLACE('Strategy Dashboard'!BN55,1,1,"")))</f>
        <v>0</v>
      </c>
      <c r="CI55" s="14">
        <f>IF(OR(BY55="N",REPLACE('Strategy Dashboard'!BW55,1,1,"")=""),0,INT(REPLACE('Strategy Dashboard'!BW55,1,1,"")))</f>
        <v>0</v>
      </c>
      <c r="CJ55" s="14">
        <f>IF(OR(BZ55="N",REPLACE('Strategy Dashboard'!CF55,1,1,"")=""),0,INT(REPLACE('Strategy Dashboard'!CF55,1,1,"")))</f>
        <v>0</v>
      </c>
      <c r="CK55" s="14">
        <f>IF(OR(CA55="N",REPLACE('Strategy Dashboard'!CO55,1,1,"")=""),0,INT(REPLACE('Strategy Dashboard'!CO55,1,1,"")))</f>
        <v>0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$DN$59</f>
        <v/>
      </c>
    </row>
    <row r="56" spans="1:123" ht="26.25" customHeight="1" thickBot="1">
      <c r="A56" s="14">
        <v>47</v>
      </c>
      <c r="B56" s="111" t="str">
        <f t="shared" si="52"/>
        <v/>
      </c>
      <c r="C56" s="95" t="str">
        <f t="shared" si="20"/>
        <v/>
      </c>
      <c r="D56" s="95" t="str">
        <f t="shared" si="78"/>
        <v/>
      </c>
      <c r="E56" s="112" t="str">
        <f t="shared" si="22"/>
        <v/>
      </c>
      <c r="F56" s="144"/>
      <c r="G56" s="144"/>
      <c r="H56" s="111" t="str">
        <f t="shared" si="59"/>
        <v/>
      </c>
      <c r="I56" s="95" t="str">
        <f t="shared" si="23"/>
        <v/>
      </c>
      <c r="J56" s="95" t="str">
        <f t="shared" si="79"/>
        <v/>
      </c>
      <c r="K56" s="110" t="str">
        <f t="shared" si="25"/>
        <v/>
      </c>
      <c r="L56" s="144"/>
      <c r="M56" s="144"/>
      <c r="N56" s="111" t="str">
        <f t="shared" si="60"/>
        <v/>
      </c>
      <c r="O56" s="95" t="str">
        <f t="shared" si="26"/>
        <v/>
      </c>
      <c r="P56" s="95" t="str">
        <f t="shared" si="80"/>
        <v/>
      </c>
      <c r="Q56" s="112" t="str">
        <f t="shared" si="28"/>
        <v/>
      </c>
      <c r="R56" s="144"/>
      <c r="S56" s="144"/>
      <c r="T56" s="111" t="str">
        <f t="shared" si="61"/>
        <v/>
      </c>
      <c r="U56" s="95" t="str">
        <f t="shared" si="29"/>
        <v/>
      </c>
      <c r="V56" s="95" t="str">
        <f t="shared" si="81"/>
        <v/>
      </c>
      <c r="W56" s="112" t="str">
        <f t="shared" si="31"/>
        <v/>
      </c>
      <c r="X56" s="144"/>
      <c r="Y56" s="144"/>
      <c r="Z56" s="111" t="str">
        <f t="shared" si="62"/>
        <v/>
      </c>
      <c r="AA56" s="95" t="str">
        <f t="shared" si="32"/>
        <v/>
      </c>
      <c r="AB56" s="95" t="str">
        <f t="shared" si="82"/>
        <v/>
      </c>
      <c r="AC56" s="112" t="str">
        <f t="shared" si="34"/>
        <v/>
      </c>
      <c r="AD56" s="144"/>
      <c r="AE56" s="144"/>
      <c r="AF56" s="177"/>
      <c r="AG56" s="180" t="str">
        <f t="shared" ca="1" si="43"/>
        <v/>
      </c>
      <c r="AH56" s="189"/>
      <c r="AI56" s="190" t="str" cm="1">
        <f t="array" aca="1" ref="AI56" ca="1">IF(AF55="","",INDIRECT(DS55&amp;DH56))</f>
        <v/>
      </c>
      <c r="AJ56" s="109" t="str">
        <f t="shared" si="44"/>
        <v/>
      </c>
      <c r="AK56" s="109" t="str">
        <f t="shared" si="45"/>
        <v/>
      </c>
      <c r="AL56" s="110" t="str">
        <f t="shared" si="46"/>
        <v/>
      </c>
      <c r="AM56" s="173"/>
      <c r="AN56" s="144"/>
      <c r="AO56" s="111" t="str">
        <f t="shared" si="63"/>
        <v/>
      </c>
      <c r="AP56" s="95" t="str">
        <f t="shared" si="64"/>
        <v/>
      </c>
      <c r="AQ56" s="95" t="str">
        <f t="shared" si="83"/>
        <v/>
      </c>
      <c r="AR56" s="112" t="str">
        <f t="shared" si="65"/>
        <v/>
      </c>
      <c r="AS56" s="144"/>
      <c r="AT56" s="144"/>
      <c r="AU56" s="111" t="str">
        <f t="shared" si="66"/>
        <v/>
      </c>
      <c r="AV56" s="95" t="str">
        <f t="shared" si="67"/>
        <v/>
      </c>
      <c r="AW56" s="95" t="str">
        <f t="shared" si="84"/>
        <v/>
      </c>
      <c r="AX56" s="112" t="str">
        <f t="shared" si="68"/>
        <v/>
      </c>
      <c r="AY56" s="144"/>
      <c r="AZ56" s="144"/>
      <c r="BA56" s="111" t="str">
        <f t="shared" si="69"/>
        <v/>
      </c>
      <c r="BB56" s="95" t="str">
        <f t="shared" si="70"/>
        <v/>
      </c>
      <c r="BC56" s="95" t="str">
        <f t="shared" si="85"/>
        <v/>
      </c>
      <c r="BD56" s="112" t="str">
        <f t="shared" si="71"/>
        <v/>
      </c>
      <c r="BE56" s="144"/>
      <c r="BF56" s="144"/>
      <c r="BG56" s="111" t="str">
        <f t="shared" si="72"/>
        <v/>
      </c>
      <c r="BH56" s="95" t="str">
        <f t="shared" si="73"/>
        <v/>
      </c>
      <c r="BI56" s="95" t="str">
        <f t="shared" si="86"/>
        <v/>
      </c>
      <c r="BJ56" s="112" t="str">
        <f t="shared" si="74"/>
        <v/>
      </c>
      <c r="BK56" s="144"/>
      <c r="BL56" s="144"/>
      <c r="BM56" s="111" t="str">
        <f t="shared" si="75"/>
        <v/>
      </c>
      <c r="BN56" s="95" t="str">
        <f t="shared" si="76"/>
        <v/>
      </c>
      <c r="BO56" s="95" t="str">
        <f t="shared" si="87"/>
        <v/>
      </c>
      <c r="BP56" s="112" t="str">
        <f t="shared" si="77"/>
        <v/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Dashboard'!BE56)</f>
        <v/>
      </c>
      <c r="BX56" s="14" t="str">
        <f>LEFT('Strategy Dashboard'!BN56)</f>
        <v/>
      </c>
      <c r="BY56" s="14" t="str">
        <f>LEFT('Strategy Dashboard'!BW56)</f>
        <v/>
      </c>
      <c r="BZ56" s="14" t="str">
        <f>LEFT('Strategy Dashboard'!CF56)</f>
        <v/>
      </c>
      <c r="CA56" s="14" t="str">
        <f>LEFT('Strategy Dashboard'!CO56)</f>
        <v/>
      </c>
      <c r="CB56" s="14">
        <f>IF(OR(BR56="N",REPLACE('Strategy Dashboard'!B56,1,1,"")=""),0,INT(REPLACE('Strategy Dashboard'!B56,1,1,"")))</f>
        <v>0</v>
      </c>
      <c r="CC56" s="14">
        <f>IF(OR(BS56="N",REPLACE('Strategy Dashboard'!K56,1,1,"")=""),0,INT(REPLACE('Strategy Dashboard'!K56,1,1,"")))</f>
        <v>0</v>
      </c>
      <c r="CD56" s="14">
        <f>IF(OR(BT56="N",REPLACE('Strategy Dashboard'!T56,1,1,"")=""),0,INT(REPLACE('Strategy Dashboard'!T56,1,1,"")))</f>
        <v>0</v>
      </c>
      <c r="CE56" s="14">
        <f>IF(OR(BU56="N",REPLACE('Strategy Dashboard'!AC56,1,1,"")=""),0,INT(REPLACE('Strategy Dashboard'!AC56,1,1,"")))</f>
        <v>0</v>
      </c>
      <c r="CF56" s="14">
        <f>IF(OR(BV56="N",REPLACE('Strategy Dashboard'!AL56,1,1,"")=""),0,INT(REPLACE('Strategy Dashboard'!AL56,1,1,"")))</f>
        <v>0</v>
      </c>
      <c r="CG56" s="14">
        <f>IF(OR(BW56="N",REPLACE('Strategy Dashboard'!BE56,1,1,"")=""),0,INT(REPLACE('Strategy Dashboard'!BE56,1,1,"")))</f>
        <v>0</v>
      </c>
      <c r="CH56" s="14">
        <f>IF(OR(BX56="N",REPLACE('Strategy Dashboard'!BN56,1,1,"")=""),0,INT(REPLACE('Strategy Dashboard'!BN56,1,1,"")))</f>
        <v>0</v>
      </c>
      <c r="CI56" s="14">
        <f>IF(OR(BY56="N",REPLACE('Strategy Dashboard'!BW56,1,1,"")=""),0,INT(REPLACE('Strategy Dashboard'!BW56,1,1,"")))</f>
        <v>0</v>
      </c>
      <c r="CJ56" s="14">
        <f>IF(OR(BZ56="N",REPLACE('Strategy Dashboard'!CF56,1,1,"")=""),0,INT(REPLACE('Strategy Dashboard'!CF56,1,1,"")))</f>
        <v>0</v>
      </c>
      <c r="CK56" s="14">
        <f>IF(OR(CA56="N",REPLACE('Strategy Dashboard'!CO56,1,1,"")=""),0,INT(REPLACE('Strategy Dashboard'!CO56,1,1,"")))</f>
        <v>0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90">$DG$59</f>
        <v/>
      </c>
      <c r="DN56" s="14">
        <f ca="1">RANDBETWEEN(1,DN57)</f>
        <v>2</v>
      </c>
      <c r="DS56" s="14" t="str">
        <f ca="1">$DN$59</f>
        <v/>
      </c>
    </row>
    <row r="57" spans="1:123" ht="26.25" customHeight="1" thickBot="1">
      <c r="A57" s="14">
        <v>48</v>
      </c>
      <c r="B57" s="111" t="str">
        <f t="shared" ref="B57:B88" si="91">IF(AF56="","",IF(AND(CB57=0,CF57=0),"NB",IF(BR57=BV57,BR57&amp;(CB57+CF57),IF(CB57&gt;CF57,BR57 &amp; (CB57-CF57),IF(CB57=CF57,"NB",BV57&amp;(CF57-CB57))))))</f>
        <v/>
      </c>
      <c r="C57" s="95" t="str">
        <f t="shared" si="20"/>
        <v/>
      </c>
      <c r="D57" s="95" t="str">
        <f t="shared" si="78"/>
        <v/>
      </c>
      <c r="E57" s="112" t="str">
        <f t="shared" si="22"/>
        <v/>
      </c>
      <c r="F57" s="144"/>
      <c r="G57" s="144"/>
      <c r="H57" s="111" t="str">
        <f t="shared" si="59"/>
        <v/>
      </c>
      <c r="I57" s="95" t="str">
        <f t="shared" si="23"/>
        <v/>
      </c>
      <c r="J57" s="95" t="str">
        <f t="shared" si="79"/>
        <v/>
      </c>
      <c r="K57" s="110" t="str">
        <f t="shared" si="25"/>
        <v/>
      </c>
      <c r="L57" s="144"/>
      <c r="M57" s="144"/>
      <c r="N57" s="111" t="str">
        <f t="shared" si="60"/>
        <v/>
      </c>
      <c r="O57" s="95" t="str">
        <f t="shared" si="26"/>
        <v/>
      </c>
      <c r="P57" s="95" t="str">
        <f t="shared" si="80"/>
        <v/>
      </c>
      <c r="Q57" s="112" t="str">
        <f t="shared" si="28"/>
        <v/>
      </c>
      <c r="R57" s="144"/>
      <c r="S57" s="144"/>
      <c r="T57" s="111" t="str">
        <f t="shared" si="61"/>
        <v/>
      </c>
      <c r="U57" s="95" t="str">
        <f t="shared" si="29"/>
        <v/>
      </c>
      <c r="V57" s="95" t="str">
        <f t="shared" si="81"/>
        <v/>
      </c>
      <c r="W57" s="112" t="str">
        <f t="shared" si="31"/>
        <v/>
      </c>
      <c r="X57" s="144"/>
      <c r="Y57" s="144"/>
      <c r="Z57" s="111" t="str">
        <f t="shared" si="62"/>
        <v/>
      </c>
      <c r="AA57" s="95" t="str">
        <f t="shared" si="32"/>
        <v/>
      </c>
      <c r="AB57" s="95" t="str">
        <f t="shared" si="82"/>
        <v/>
      </c>
      <c r="AC57" s="112" t="str">
        <f t="shared" si="34"/>
        <v/>
      </c>
      <c r="AD57" s="144"/>
      <c r="AE57" s="144"/>
      <c r="AF57" s="177"/>
      <c r="AG57" s="180" t="str">
        <f t="shared" ca="1" si="43"/>
        <v/>
      </c>
      <c r="AH57" s="189"/>
      <c r="AI57" s="190" t="str" cm="1">
        <f t="array" aca="1" ref="AI57" ca="1">IF(AF56="","",INDIRECT(DS56&amp;DH57))</f>
        <v/>
      </c>
      <c r="AJ57" s="109" t="str">
        <f t="shared" si="44"/>
        <v/>
      </c>
      <c r="AK57" s="109" t="str">
        <f t="shared" si="45"/>
        <v/>
      </c>
      <c r="AL57" s="110" t="str">
        <f t="shared" si="46"/>
        <v/>
      </c>
      <c r="AM57" s="173"/>
      <c r="AN57" s="144"/>
      <c r="AO57" s="111" t="str">
        <f t="shared" si="63"/>
        <v/>
      </c>
      <c r="AP57" s="95" t="str">
        <f t="shared" si="64"/>
        <v/>
      </c>
      <c r="AQ57" s="95" t="str">
        <f t="shared" si="83"/>
        <v/>
      </c>
      <c r="AR57" s="112" t="str">
        <f t="shared" si="65"/>
        <v/>
      </c>
      <c r="AS57" s="144"/>
      <c r="AT57" s="144"/>
      <c r="AU57" s="111" t="str">
        <f t="shared" si="66"/>
        <v/>
      </c>
      <c r="AV57" s="95" t="str">
        <f t="shared" si="67"/>
        <v/>
      </c>
      <c r="AW57" s="95" t="str">
        <f t="shared" si="84"/>
        <v/>
      </c>
      <c r="AX57" s="112" t="str">
        <f t="shared" si="68"/>
        <v/>
      </c>
      <c r="AY57" s="144"/>
      <c r="AZ57" s="144"/>
      <c r="BA57" s="111" t="str">
        <f t="shared" si="69"/>
        <v/>
      </c>
      <c r="BB57" s="95" t="str">
        <f t="shared" si="70"/>
        <v/>
      </c>
      <c r="BC57" s="95" t="str">
        <f t="shared" si="85"/>
        <v/>
      </c>
      <c r="BD57" s="112" t="str">
        <f t="shared" si="71"/>
        <v/>
      </c>
      <c r="BE57" s="144"/>
      <c r="BF57" s="144"/>
      <c r="BG57" s="111" t="str">
        <f t="shared" si="72"/>
        <v/>
      </c>
      <c r="BH57" s="95" t="str">
        <f t="shared" si="73"/>
        <v/>
      </c>
      <c r="BI57" s="95" t="str">
        <f t="shared" si="86"/>
        <v/>
      </c>
      <c r="BJ57" s="112" t="str">
        <f t="shared" si="74"/>
        <v/>
      </c>
      <c r="BK57" s="144"/>
      <c r="BL57" s="144"/>
      <c r="BM57" s="111" t="str">
        <f t="shared" si="75"/>
        <v/>
      </c>
      <c r="BN57" s="95" t="str">
        <f t="shared" si="76"/>
        <v/>
      </c>
      <c r="BO57" s="95" t="str">
        <f t="shared" si="87"/>
        <v/>
      </c>
      <c r="BP57" s="112" t="str">
        <f t="shared" si="77"/>
        <v/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Dashboard'!BE57)</f>
        <v/>
      </c>
      <c r="BX57" s="14" t="str">
        <f>LEFT('Strategy Dashboard'!BN57)</f>
        <v/>
      </c>
      <c r="BY57" s="14" t="str">
        <f>LEFT('Strategy Dashboard'!BW57)</f>
        <v/>
      </c>
      <c r="BZ57" s="14" t="str">
        <f>LEFT('Strategy Dashboard'!CF57)</f>
        <v/>
      </c>
      <c r="CA57" s="14" t="str">
        <f>LEFT('Strategy Dashboard'!CO57)</f>
        <v/>
      </c>
      <c r="CB57" s="14">
        <f>IF(OR(BR57="N",REPLACE('Strategy Dashboard'!B57,1,1,"")=""),0,INT(REPLACE('Strategy Dashboard'!B57,1,1,"")))</f>
        <v>0</v>
      </c>
      <c r="CC57" s="14">
        <f>IF(OR(BS57="N",REPLACE('Strategy Dashboard'!K57,1,1,"")=""),0,INT(REPLACE('Strategy Dashboard'!K57,1,1,"")))</f>
        <v>0</v>
      </c>
      <c r="CD57" s="14">
        <f>IF(OR(BT57="N",REPLACE('Strategy Dashboard'!T57,1,1,"")=""),0,INT(REPLACE('Strategy Dashboard'!T57,1,1,"")))</f>
        <v>0</v>
      </c>
      <c r="CE57" s="14">
        <f>IF(OR(BU57="N",REPLACE('Strategy Dashboard'!AC57,1,1,"")=""),0,INT(REPLACE('Strategy Dashboard'!AC57,1,1,"")))</f>
        <v>0</v>
      </c>
      <c r="CF57" s="14">
        <f>IF(OR(BV57="N",REPLACE('Strategy Dashboard'!AL57,1,1,"")=""),0,INT(REPLACE('Strategy Dashboard'!AL57,1,1,"")))</f>
        <v>0</v>
      </c>
      <c r="CG57" s="14">
        <f>IF(OR(BW57="N",REPLACE('Strategy Dashboard'!BE57,1,1,"")=""),0,INT(REPLACE('Strategy Dashboard'!BE57,1,1,"")))</f>
        <v>0</v>
      </c>
      <c r="CH57" s="14">
        <f>IF(OR(BX57="N",REPLACE('Strategy Dashboard'!BN57,1,1,"")=""),0,INT(REPLACE('Strategy Dashboard'!BN57,1,1,"")))</f>
        <v>0</v>
      </c>
      <c r="CI57" s="14">
        <f>IF(OR(BY57="N",REPLACE('Strategy Dashboard'!BW57,1,1,"")=""),0,INT(REPLACE('Strategy Dashboard'!BW57,1,1,"")))</f>
        <v>0</v>
      </c>
      <c r="CJ57" s="14">
        <f>IF(OR(BZ57="N",REPLACE('Strategy Dashboard'!CF57,1,1,"")=""),0,INT(REPLACE('Strategy Dashboard'!CF57,1,1,"")))</f>
        <v>0</v>
      </c>
      <c r="CK57" s="14">
        <f>IF(OR(CA57="N",REPLACE('Strategy Dashboard'!CO57,1,1,"")=""),0,INT(REPLACE('Strategy Dashboard'!CO57,1,1,"")))</f>
        <v>0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90"/>
        <v/>
      </c>
      <c r="DJ57" s="14" t="str">
        <f>IFERROR(VLOOKUP(DJ59,General!L:M,2,FALSE),"")</f>
        <v/>
      </c>
      <c r="DK57" s="14" t="str">
        <f>IFERROR(VLOOKUP(DK59,General!M:N,2,FALSE),"")</f>
        <v/>
      </c>
      <c r="DL57" s="14" t="str">
        <f>IFERROR(VLOOKUP(DL59,General!N:O,2,FALSE),"")</f>
        <v/>
      </c>
      <c r="DM57" s="14" t="str">
        <f>IFERROR(VLOOKUP(DM59,General!O:P,2,FALSE),"")</f>
        <v/>
      </c>
      <c r="DN57" s="14">
        <f ca="1">COUNTIF(DJ58:DM58,MAX(DJ58:DM58))</f>
        <v>4</v>
      </c>
      <c r="DS57" s="14" t="str">
        <f ca="1">$DN$59</f>
        <v/>
      </c>
    </row>
    <row r="58" spans="1:123" ht="26.25" customHeight="1" thickBot="1">
      <c r="A58" s="14">
        <v>49</v>
      </c>
      <c r="B58" s="111" t="str">
        <f t="shared" si="91"/>
        <v/>
      </c>
      <c r="C58" s="95" t="str">
        <f t="shared" si="20"/>
        <v/>
      </c>
      <c r="D58" s="95" t="str">
        <f t="shared" si="78"/>
        <v/>
      </c>
      <c r="E58" s="112" t="str">
        <f t="shared" si="22"/>
        <v/>
      </c>
      <c r="F58" s="144"/>
      <c r="G58" s="144"/>
      <c r="H58" s="111" t="str">
        <f t="shared" si="59"/>
        <v/>
      </c>
      <c r="I58" s="95" t="str">
        <f t="shared" si="23"/>
        <v/>
      </c>
      <c r="J58" s="95" t="str">
        <f t="shared" si="79"/>
        <v/>
      </c>
      <c r="K58" s="110" t="str">
        <f t="shared" si="25"/>
        <v/>
      </c>
      <c r="L58" s="144"/>
      <c r="M58" s="144"/>
      <c r="N58" s="111" t="str">
        <f t="shared" si="60"/>
        <v/>
      </c>
      <c r="O58" s="95" t="str">
        <f t="shared" si="26"/>
        <v/>
      </c>
      <c r="P58" s="95" t="str">
        <f t="shared" si="80"/>
        <v/>
      </c>
      <c r="Q58" s="112" t="str">
        <f t="shared" si="28"/>
        <v/>
      </c>
      <c r="R58" s="144"/>
      <c r="S58" s="144"/>
      <c r="T58" s="111" t="str">
        <f t="shared" si="61"/>
        <v/>
      </c>
      <c r="U58" s="95" t="str">
        <f t="shared" si="29"/>
        <v/>
      </c>
      <c r="V58" s="95" t="str">
        <f t="shared" si="81"/>
        <v/>
      </c>
      <c r="W58" s="112" t="str">
        <f t="shared" si="31"/>
        <v/>
      </c>
      <c r="X58" s="144"/>
      <c r="Y58" s="144"/>
      <c r="Z58" s="111" t="str">
        <f t="shared" si="62"/>
        <v/>
      </c>
      <c r="AA58" s="95" t="str">
        <f t="shared" si="32"/>
        <v/>
      </c>
      <c r="AB58" s="95" t="str">
        <f t="shared" si="82"/>
        <v/>
      </c>
      <c r="AC58" s="112" t="str">
        <f t="shared" si="34"/>
        <v/>
      </c>
      <c r="AD58" s="144"/>
      <c r="AE58" s="144"/>
      <c r="AF58" s="177"/>
      <c r="AG58" s="180" t="str">
        <f t="shared" ca="1" si="43"/>
        <v/>
      </c>
      <c r="AH58" s="189"/>
      <c r="AI58" s="190" t="str" cm="1">
        <f t="array" aca="1" ref="AI58" ca="1">IF(AF57="","",INDIRECT(DS57&amp;DH58))</f>
        <v/>
      </c>
      <c r="AJ58" s="109" t="str">
        <f t="shared" si="44"/>
        <v/>
      </c>
      <c r="AK58" s="109" t="str">
        <f t="shared" si="45"/>
        <v/>
      </c>
      <c r="AL58" s="110" t="str">
        <f t="shared" si="46"/>
        <v/>
      </c>
      <c r="AM58" s="173"/>
      <c r="AN58" s="144"/>
      <c r="AO58" s="111" t="str">
        <f t="shared" si="63"/>
        <v/>
      </c>
      <c r="AP58" s="95" t="str">
        <f t="shared" si="64"/>
        <v/>
      </c>
      <c r="AQ58" s="95" t="str">
        <f t="shared" si="83"/>
        <v/>
      </c>
      <c r="AR58" s="112" t="str">
        <f t="shared" si="65"/>
        <v/>
      </c>
      <c r="AS58" s="144"/>
      <c r="AT58" s="144"/>
      <c r="AU58" s="111" t="str">
        <f t="shared" si="66"/>
        <v/>
      </c>
      <c r="AV58" s="95" t="str">
        <f t="shared" si="67"/>
        <v/>
      </c>
      <c r="AW58" s="95" t="str">
        <f t="shared" si="84"/>
        <v/>
      </c>
      <c r="AX58" s="112" t="str">
        <f t="shared" si="68"/>
        <v/>
      </c>
      <c r="AY58" s="144"/>
      <c r="AZ58" s="144"/>
      <c r="BA58" s="111" t="str">
        <f t="shared" si="69"/>
        <v/>
      </c>
      <c r="BB58" s="95" t="str">
        <f t="shared" si="70"/>
        <v/>
      </c>
      <c r="BC58" s="95" t="str">
        <f t="shared" si="85"/>
        <v/>
      </c>
      <c r="BD58" s="112" t="str">
        <f t="shared" si="71"/>
        <v/>
      </c>
      <c r="BE58" s="144"/>
      <c r="BF58" s="144"/>
      <c r="BG58" s="111" t="str">
        <f t="shared" si="72"/>
        <v/>
      </c>
      <c r="BH58" s="95" t="str">
        <f t="shared" si="73"/>
        <v/>
      </c>
      <c r="BI58" s="95" t="str">
        <f t="shared" si="86"/>
        <v/>
      </c>
      <c r="BJ58" s="112" t="str">
        <f t="shared" si="74"/>
        <v/>
      </c>
      <c r="BK58" s="144"/>
      <c r="BL58" s="144"/>
      <c r="BM58" s="111" t="str">
        <f t="shared" si="75"/>
        <v/>
      </c>
      <c r="BN58" s="95" t="str">
        <f t="shared" si="76"/>
        <v/>
      </c>
      <c r="BO58" s="95" t="str">
        <f t="shared" si="87"/>
        <v/>
      </c>
      <c r="BP58" s="112" t="str">
        <f t="shared" si="77"/>
        <v/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Dashboard'!BE58)</f>
        <v/>
      </c>
      <c r="BX58" s="14" t="str">
        <f>LEFT('Strategy Dashboard'!BN58)</f>
        <v/>
      </c>
      <c r="BY58" s="14" t="str">
        <f>LEFT('Strategy Dashboard'!BW58)</f>
        <v/>
      </c>
      <c r="BZ58" s="14" t="str">
        <f>LEFT('Strategy Dashboard'!CF58)</f>
        <v/>
      </c>
      <c r="CA58" s="14" t="str">
        <f>LEFT('Strategy Dashboard'!CO58)</f>
        <v/>
      </c>
      <c r="CB58" s="14">
        <f>IF(OR(BR58="N",REPLACE('Strategy Dashboard'!B58,1,1,"")=""),0,INT(REPLACE('Strategy Dashboard'!B58,1,1,"")))</f>
        <v>0</v>
      </c>
      <c r="CC58" s="14">
        <f>IF(OR(BS58="N",REPLACE('Strategy Dashboard'!K58,1,1,"")=""),0,INT(REPLACE('Strategy Dashboard'!K58,1,1,"")))</f>
        <v>0</v>
      </c>
      <c r="CD58" s="14">
        <f>IF(OR(BT58="N",REPLACE('Strategy Dashboard'!T58,1,1,"")=""),0,INT(REPLACE('Strategy Dashboard'!T58,1,1,"")))</f>
        <v>0</v>
      </c>
      <c r="CE58" s="14">
        <f>IF(OR(BU58="N",REPLACE('Strategy Dashboard'!AC58,1,1,"")=""),0,INT(REPLACE('Strategy Dashboard'!AC58,1,1,"")))</f>
        <v>0</v>
      </c>
      <c r="CF58" s="14">
        <f>IF(OR(BV58="N",REPLACE('Strategy Dashboard'!AL58,1,1,"")=""),0,INT(REPLACE('Strategy Dashboard'!AL58,1,1,"")))</f>
        <v>0</v>
      </c>
      <c r="CG58" s="14">
        <f>IF(OR(BW58="N",REPLACE('Strategy Dashboard'!BE58,1,1,"")=""),0,INT(REPLACE('Strategy Dashboard'!BE58,1,1,"")))</f>
        <v>0</v>
      </c>
      <c r="CH58" s="14">
        <f>IF(OR(BX58="N",REPLACE('Strategy Dashboard'!BN58,1,1,"")=""),0,INT(REPLACE('Strategy Dashboard'!BN58,1,1,"")))</f>
        <v>0</v>
      </c>
      <c r="CI58" s="14">
        <f>IF(OR(BY58="N",REPLACE('Strategy Dashboard'!BW58,1,1,"")=""),0,INT(REPLACE('Strategy Dashboard'!BW58,1,1,"")))</f>
        <v>0</v>
      </c>
      <c r="CJ58" s="14">
        <f>IF(OR(BZ58="N",REPLACE('Strategy Dashboard'!CF58,1,1,"")=""),0,INT(REPLACE('Strategy Dashboard'!CF58,1,1,"")))</f>
        <v>0</v>
      </c>
      <c r="CK58" s="14">
        <f>IF(OR(CA58="N",REPLACE('Strategy Dashboard'!CO58,1,1,"")=""),0,INT(REPLACE('Strategy Dashboard'!CO58,1,1,"")))</f>
        <v>0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90"/>
        <v/>
      </c>
      <c r="DJ58" s="14">
        <f ca="1">IF(DJ59="",0,COUNTIF(INDIRECT(DJ57&amp;DH55):INDIRECT(DJ57&amp;DH59),"Y"))</f>
        <v>0</v>
      </c>
      <c r="DK58" s="14">
        <f ca="1">IF(DK59="",0,COUNTIF(INDIRECT(DK57&amp;DI55):INDIRECT(DK57&amp;DI59),"Y"))</f>
        <v>0</v>
      </c>
      <c r="DL58" s="14">
        <f ca="1">IF(DL59="",0,COUNTIF(INDIRECT(DL57&amp;DJ55):INDIRECT(DL57&amp;DJ59),"Y"))</f>
        <v>0</v>
      </c>
      <c r="DM58" s="14">
        <f ca="1">IF(DM59="",0,COUNTIF(INDIRECT(DM57&amp;DK55):INDIRECT(DM57&amp;DK59),"Y"))</f>
        <v>0</v>
      </c>
      <c r="DN58" s="14" t="str" cm="1">
        <f t="array" aca="1" ref="DN58" ca="1">INDEX(DJ59:DM59,_xlfn.AGGREGATE(15,6,COLUMN(DJ59:DM59)-COLUMN(DI59)/(DJ58:DM58=MAX(DJ58:DM58)),COLUMNS(DJ59:DJ59)))</f>
        <v/>
      </c>
      <c r="DO58" s="14" t="str" cm="1">
        <f t="array" aca="1" ref="DO58" ca="1">INDEX(DK59:DN59,_xlfn.AGGREGATE(15,6,COLUMN(DK59:DN59)-COLUMN(DJ59)/(DK58:DN58=MAX(DK58:DN58)),COLUMNS(DK59:DK59)))</f>
        <v/>
      </c>
      <c r="DP58" s="14" t="str" cm="1">
        <f t="array" aca="1" ref="DP58" ca="1">INDEX(DL59:DO59,_xlfn.AGGREGATE(15,6,COLUMN(DL59:DO59)-COLUMN(DK59)/(DL58:DO58=MAX(DL58:DO58)),COLUMNS(DL59:DL59)))</f>
        <v/>
      </c>
      <c r="DS58" s="14" t="str">
        <f ca="1">$DN$59</f>
        <v/>
      </c>
    </row>
    <row r="59" spans="1:123" ht="26.25" customHeight="1" thickBot="1">
      <c r="A59" s="14">
        <v>50</v>
      </c>
      <c r="B59" s="113" t="str">
        <f t="shared" si="91"/>
        <v/>
      </c>
      <c r="C59" s="114" t="str">
        <f t="shared" si="20"/>
        <v/>
      </c>
      <c r="D59" s="114" t="str">
        <f t="shared" si="78"/>
        <v/>
      </c>
      <c r="E59" s="115" t="str">
        <f t="shared" si="22"/>
        <v/>
      </c>
      <c r="F59" s="144"/>
      <c r="G59" s="144"/>
      <c r="H59" s="113" t="str">
        <f t="shared" si="59"/>
        <v/>
      </c>
      <c r="I59" s="114" t="str">
        <f t="shared" si="23"/>
        <v/>
      </c>
      <c r="J59" s="114" t="str">
        <f t="shared" si="79"/>
        <v/>
      </c>
      <c r="K59" s="110" t="str">
        <f t="shared" si="25"/>
        <v/>
      </c>
      <c r="L59" s="144"/>
      <c r="M59" s="144"/>
      <c r="N59" s="113" t="str">
        <f t="shared" si="60"/>
        <v/>
      </c>
      <c r="O59" s="114" t="str">
        <f t="shared" si="26"/>
        <v/>
      </c>
      <c r="P59" s="114" t="str">
        <f t="shared" si="80"/>
        <v/>
      </c>
      <c r="Q59" s="115" t="str">
        <f t="shared" si="28"/>
        <v/>
      </c>
      <c r="R59" s="144"/>
      <c r="S59" s="144"/>
      <c r="T59" s="113" t="str">
        <f t="shared" si="61"/>
        <v/>
      </c>
      <c r="U59" s="114" t="str">
        <f t="shared" si="29"/>
        <v/>
      </c>
      <c r="V59" s="114" t="str">
        <f t="shared" si="81"/>
        <v/>
      </c>
      <c r="W59" s="115" t="str">
        <f t="shared" si="31"/>
        <v/>
      </c>
      <c r="X59" s="144"/>
      <c r="Y59" s="144"/>
      <c r="Z59" s="113" t="str">
        <f t="shared" si="62"/>
        <v/>
      </c>
      <c r="AA59" s="114" t="str">
        <f t="shared" si="32"/>
        <v/>
      </c>
      <c r="AB59" s="114" t="str">
        <f t="shared" si="82"/>
        <v/>
      </c>
      <c r="AC59" s="115" t="str">
        <f t="shared" si="34"/>
        <v/>
      </c>
      <c r="AD59" s="144"/>
      <c r="AE59" s="144"/>
      <c r="AF59" s="178"/>
      <c r="AG59" s="181" t="str">
        <f t="shared" ca="1" si="43"/>
        <v/>
      </c>
      <c r="AH59" s="189"/>
      <c r="AI59" s="190" t="str" cm="1">
        <f t="array" aca="1" ref="AI59" ca="1">IF(AF58="","",INDIRECT(DS58&amp;DH59))</f>
        <v/>
      </c>
      <c r="AJ59" s="109" t="str">
        <f t="shared" si="44"/>
        <v/>
      </c>
      <c r="AK59" s="109" t="str">
        <f t="shared" si="45"/>
        <v/>
      </c>
      <c r="AL59" s="110" t="str">
        <f t="shared" si="46"/>
        <v/>
      </c>
      <c r="AM59" s="173"/>
      <c r="AN59" s="144"/>
      <c r="AO59" s="113" t="str">
        <f t="shared" si="63"/>
        <v/>
      </c>
      <c r="AP59" s="114" t="str">
        <f t="shared" si="64"/>
        <v/>
      </c>
      <c r="AQ59" s="114" t="str">
        <f t="shared" si="83"/>
        <v/>
      </c>
      <c r="AR59" s="115" t="str">
        <f t="shared" si="65"/>
        <v/>
      </c>
      <c r="AS59" s="144"/>
      <c r="AT59" s="144"/>
      <c r="AU59" s="113" t="str">
        <f t="shared" si="66"/>
        <v/>
      </c>
      <c r="AV59" s="114" t="str">
        <f t="shared" si="67"/>
        <v/>
      </c>
      <c r="AW59" s="114" t="str">
        <f t="shared" si="84"/>
        <v/>
      </c>
      <c r="AX59" s="115" t="str">
        <f t="shared" si="68"/>
        <v/>
      </c>
      <c r="AY59" s="144"/>
      <c r="AZ59" s="144"/>
      <c r="BA59" s="113" t="str">
        <f t="shared" si="69"/>
        <v/>
      </c>
      <c r="BB59" s="114" t="str">
        <f t="shared" si="70"/>
        <v/>
      </c>
      <c r="BC59" s="114" t="str">
        <f t="shared" si="85"/>
        <v/>
      </c>
      <c r="BD59" s="115" t="str">
        <f t="shared" si="71"/>
        <v/>
      </c>
      <c r="BE59" s="144"/>
      <c r="BF59" s="144"/>
      <c r="BG59" s="113" t="str">
        <f t="shared" si="72"/>
        <v/>
      </c>
      <c r="BH59" s="114" t="str">
        <f t="shared" si="73"/>
        <v/>
      </c>
      <c r="BI59" s="114" t="str">
        <f t="shared" si="86"/>
        <v/>
      </c>
      <c r="BJ59" s="115" t="str">
        <f t="shared" si="74"/>
        <v/>
      </c>
      <c r="BK59" s="144"/>
      <c r="BL59" s="144"/>
      <c r="BM59" s="113" t="str">
        <f t="shared" si="75"/>
        <v/>
      </c>
      <c r="BN59" s="114" t="str">
        <f t="shared" si="76"/>
        <v/>
      </c>
      <c r="BO59" s="114" t="str">
        <f t="shared" si="87"/>
        <v/>
      </c>
      <c r="BP59" s="115" t="str">
        <f t="shared" si="77"/>
        <v/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Dashboard'!BE59)</f>
        <v/>
      </c>
      <c r="BX59" s="14" t="str">
        <f>LEFT('Strategy Dashboard'!BN59)</f>
        <v/>
      </c>
      <c r="BY59" s="14" t="str">
        <f>LEFT('Strategy Dashboard'!BW59)</f>
        <v/>
      </c>
      <c r="BZ59" s="14" t="str">
        <f>LEFT('Strategy Dashboard'!CF59)</f>
        <v/>
      </c>
      <c r="CA59" s="14" t="str">
        <f>LEFT('Strategy Dashboard'!CO59)</f>
        <v/>
      </c>
      <c r="CB59" s="14">
        <f>IF(OR(BR59="N",REPLACE('Strategy Dashboard'!B59,1,1,"")=""),0,INT(REPLACE('Strategy Dashboard'!B59,1,1,"")))</f>
        <v>0</v>
      </c>
      <c r="CC59" s="14">
        <f>IF(OR(BS59="N",REPLACE('Strategy Dashboard'!K59,1,1,"")=""),0,INT(REPLACE('Strategy Dashboard'!K59,1,1,"")))</f>
        <v>0</v>
      </c>
      <c r="CD59" s="14">
        <f>IF(OR(BT59="N",REPLACE('Strategy Dashboard'!T59,1,1,"")=""),0,INT(REPLACE('Strategy Dashboard'!T59,1,1,"")))</f>
        <v>0</v>
      </c>
      <c r="CE59" s="14">
        <f>IF(OR(BU59="N",REPLACE('Strategy Dashboard'!AC59,1,1,"")=""),0,INT(REPLACE('Strategy Dashboard'!AC59,1,1,"")))</f>
        <v>0</v>
      </c>
      <c r="CF59" s="14">
        <f>IF(OR(BV59="N",REPLACE('Strategy Dashboard'!AL59,1,1,"")=""),0,INT(REPLACE('Strategy Dashboard'!AL59,1,1,"")))</f>
        <v>0</v>
      </c>
      <c r="CG59" s="14">
        <f>IF(OR(BW59="N",REPLACE('Strategy Dashboard'!BE59,1,1,"")=""),0,INT(REPLACE('Strategy Dashboard'!BE59,1,1,"")))</f>
        <v>0</v>
      </c>
      <c r="CH59" s="14">
        <f>IF(OR(BX59="N",REPLACE('Strategy Dashboard'!BN59,1,1,"")=""),0,INT(REPLACE('Strategy Dashboard'!BN59,1,1,"")))</f>
        <v>0</v>
      </c>
      <c r="CI59" s="14">
        <f>IF(OR(BY59="N",REPLACE('Strategy Dashboard'!BW59,1,1,"")=""),0,INT(REPLACE('Strategy Dashboard'!BW59,1,1,"")))</f>
        <v>0</v>
      </c>
      <c r="CJ59" s="14">
        <f>IF(OR(BZ59="N",REPLACE('Strategy Dashboard'!CF59,1,1,"")=""),0,INT(REPLACE('Strategy Dashboard'!CF59,1,1,"")))</f>
        <v>0</v>
      </c>
      <c r="CK59" s="14">
        <f>IF(OR(CA59="N",REPLACE('Strategy Dashboard'!CO59,1,1,"")=""),0,INT(REPLACE('Strategy Dashboard'!CO59,1,1,"")))</f>
        <v>0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90"/>
        <v/>
      </c>
      <c r="DJ59" s="14" t="str" cm="1">
        <f t="array" ref="DJ59">IFERROR(INDEX($CW$4:$DF$4,_xlfn.AGGREGATE(15,6,COLUMN($CW$4:$DF$4)-COLUMN($CV$1)/(CW59:DF59=MAX(CW59:DF59)),COLUMNS($CW$4:CW49))),"")</f>
        <v/>
      </c>
      <c r="DK59" s="14" t="str" cm="1">
        <f t="array" ref="DK59">IFERROR(INDEX($CW$4:$DF$4,_xlfn.AGGREGATE(15,6,COLUMN($CW$4:$DF$4)-COLUMN($CV$1)/(CX59:DG59=MAX(CX59:DG59)),COLUMNS($CW$4:CX49))),"")</f>
        <v/>
      </c>
      <c r="DL59" s="14" t="str" cm="1">
        <f t="array" ref="DL59">IFERROR(INDEX($CW$4:$DF$4,_xlfn.AGGREGATE(15,6,COLUMN($CW$4:$DF$4)-COLUMN($CV$1)/(CY59:DH59=MAX(CY59:DH59)),COLUMNS($CW$4:CY49))),"")</f>
        <v/>
      </c>
      <c r="DM59" s="14" t="str" cm="1">
        <f t="array" ref="DM59">IFERROR(INDEX($CW$4:$DF$4,_xlfn.AGGREGATE(15,6,COLUMN($CW$4:$DF$4)-COLUMN($CV$1)/(CZ59:DI59=MAX(CZ59:DI59)),COLUMNS($CW$4:CZ49))),"")</f>
        <v/>
      </c>
      <c r="DN59" s="175" t="str">
        <f ca="1">IF(DO58="",DN58,DN55)</f>
        <v/>
      </c>
      <c r="DR59" s="14" t="str">
        <f ca="1">IF(DN56&gt;1,"R","N")</f>
        <v>R</v>
      </c>
      <c r="DS59" s="14" t="str">
        <f ca="1">DN59</f>
        <v/>
      </c>
    </row>
    <row r="60" spans="1:123" ht="26.25" customHeight="1" thickBot="1">
      <c r="A60" s="14">
        <v>51</v>
      </c>
      <c r="B60" s="108" t="str">
        <f t="shared" si="91"/>
        <v/>
      </c>
      <c r="C60" s="109" t="str">
        <f t="shared" si="20"/>
        <v/>
      </c>
      <c r="D60" s="109" t="str">
        <f t="shared" si="78"/>
        <v/>
      </c>
      <c r="E60" s="110" t="str">
        <f t="shared" si="22"/>
        <v/>
      </c>
      <c r="F60" s="144"/>
      <c r="G60" s="144"/>
      <c r="H60" s="108" t="str">
        <f t="shared" si="59"/>
        <v/>
      </c>
      <c r="I60" s="109" t="str">
        <f t="shared" si="23"/>
        <v/>
      </c>
      <c r="J60" s="109" t="str">
        <f t="shared" si="79"/>
        <v/>
      </c>
      <c r="K60" s="110" t="str">
        <f t="shared" si="25"/>
        <v/>
      </c>
      <c r="L60" s="144"/>
      <c r="M60" s="144"/>
      <c r="N60" s="108" t="str">
        <f t="shared" si="60"/>
        <v/>
      </c>
      <c r="O60" s="109" t="str">
        <f t="shared" si="26"/>
        <v/>
      </c>
      <c r="P60" s="109" t="str">
        <f t="shared" si="80"/>
        <v/>
      </c>
      <c r="Q60" s="110" t="str">
        <f t="shared" si="28"/>
        <v/>
      </c>
      <c r="R60" s="144"/>
      <c r="S60" s="144"/>
      <c r="T60" s="108" t="str">
        <f t="shared" si="61"/>
        <v/>
      </c>
      <c r="U60" s="109" t="str">
        <f t="shared" si="29"/>
        <v/>
      </c>
      <c r="V60" s="109" t="str">
        <f t="shared" si="81"/>
        <v/>
      </c>
      <c r="W60" s="110" t="str">
        <f t="shared" si="31"/>
        <v/>
      </c>
      <c r="X60" s="144"/>
      <c r="Y60" s="144"/>
      <c r="Z60" s="108" t="str">
        <f t="shared" si="62"/>
        <v/>
      </c>
      <c r="AA60" s="109" t="str">
        <f t="shared" si="32"/>
        <v/>
      </c>
      <c r="AB60" s="109" t="str">
        <f t="shared" si="82"/>
        <v/>
      </c>
      <c r="AC60" s="110" t="str">
        <f t="shared" si="34"/>
        <v/>
      </c>
      <c r="AD60" s="144"/>
      <c r="AE60" s="144"/>
      <c r="AF60" s="176"/>
      <c r="AG60" s="188" t="str">
        <f t="shared" ca="1" si="43"/>
        <v/>
      </c>
      <c r="AH60" s="189" t="str">
        <f ca="1">IF(DS60="","",VLOOKUP(DS60,General!O:P,2,FALSE))</f>
        <v/>
      </c>
      <c r="AI60" s="190" t="str" cm="1">
        <f t="array" aca="1" ref="AI60" ca="1">IF(AF59="","",INDIRECT(DS59&amp;DH60))</f>
        <v/>
      </c>
      <c r="AJ60" s="109" t="str">
        <f t="shared" si="44"/>
        <v/>
      </c>
      <c r="AK60" s="109" t="str">
        <f t="shared" si="45"/>
        <v/>
      </c>
      <c r="AL60" s="110" t="str">
        <f t="shared" si="46"/>
        <v/>
      </c>
      <c r="AM60" s="173"/>
      <c r="AN60" s="144"/>
      <c r="AO60" s="108" t="str">
        <f t="shared" si="63"/>
        <v/>
      </c>
      <c r="AP60" s="109" t="str">
        <f t="shared" si="64"/>
        <v/>
      </c>
      <c r="AQ60" s="109" t="str">
        <f t="shared" si="83"/>
        <v/>
      </c>
      <c r="AR60" s="110" t="str">
        <f t="shared" si="65"/>
        <v/>
      </c>
      <c r="AS60" s="144"/>
      <c r="AT60" s="144"/>
      <c r="AU60" s="108" t="str">
        <f t="shared" si="66"/>
        <v/>
      </c>
      <c r="AV60" s="109" t="str">
        <f t="shared" si="67"/>
        <v/>
      </c>
      <c r="AW60" s="109" t="str">
        <f t="shared" si="84"/>
        <v/>
      </c>
      <c r="AX60" s="110" t="str">
        <f t="shared" si="68"/>
        <v/>
      </c>
      <c r="AY60" s="144"/>
      <c r="AZ60" s="144"/>
      <c r="BA60" s="108" t="str">
        <f t="shared" si="69"/>
        <v/>
      </c>
      <c r="BB60" s="109" t="str">
        <f t="shared" si="70"/>
        <v/>
      </c>
      <c r="BC60" s="109" t="str">
        <f t="shared" si="85"/>
        <v/>
      </c>
      <c r="BD60" s="110" t="str">
        <f t="shared" si="71"/>
        <v/>
      </c>
      <c r="BE60" s="144"/>
      <c r="BF60" s="144"/>
      <c r="BG60" s="108" t="str">
        <f t="shared" si="72"/>
        <v/>
      </c>
      <c r="BH60" s="109" t="str">
        <f t="shared" si="73"/>
        <v/>
      </c>
      <c r="BI60" s="109" t="str">
        <f t="shared" si="86"/>
        <v/>
      </c>
      <c r="BJ60" s="110" t="str">
        <f t="shared" si="74"/>
        <v/>
      </c>
      <c r="BK60" s="144"/>
      <c r="BL60" s="144"/>
      <c r="BM60" s="108" t="str">
        <f t="shared" si="75"/>
        <v/>
      </c>
      <c r="BN60" s="109" t="str">
        <f t="shared" si="76"/>
        <v/>
      </c>
      <c r="BO60" s="109" t="str">
        <f t="shared" si="87"/>
        <v/>
      </c>
      <c r="BP60" s="110" t="str">
        <f t="shared" si="77"/>
        <v/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Dashboard'!BE60)</f>
        <v/>
      </c>
      <c r="BX60" s="14" t="str">
        <f>LEFT('Strategy Dashboard'!BN60)</f>
        <v/>
      </c>
      <c r="BY60" s="14" t="str">
        <f>LEFT('Strategy Dashboard'!BW60)</f>
        <v/>
      </c>
      <c r="BZ60" s="14" t="str">
        <f>LEFT('Strategy Dashboard'!CF60)</f>
        <v/>
      </c>
      <c r="CA60" s="14" t="str">
        <f>LEFT('Strategy Dashboard'!CO60)</f>
        <v/>
      </c>
      <c r="CB60" s="14">
        <f>IF(OR(BR60="N",REPLACE('Strategy Dashboard'!B60,1,1,"")=""),0,INT(REPLACE('Strategy Dashboard'!B60,1,1,"")))</f>
        <v>0</v>
      </c>
      <c r="CC60" s="14">
        <f>IF(OR(BS60="N",REPLACE('Strategy Dashboard'!K60,1,1,"")=""),0,INT(REPLACE('Strategy Dashboard'!K60,1,1,"")))</f>
        <v>0</v>
      </c>
      <c r="CD60" s="14">
        <f>IF(OR(BT60="N",REPLACE('Strategy Dashboard'!T60,1,1,"")=""),0,INT(REPLACE('Strategy Dashboard'!T60,1,1,"")))</f>
        <v>0</v>
      </c>
      <c r="CE60" s="14">
        <f>IF(OR(BU60="N",REPLACE('Strategy Dashboard'!AC60,1,1,"")=""),0,INT(REPLACE('Strategy Dashboard'!AC60,1,1,"")))</f>
        <v>0</v>
      </c>
      <c r="CF60" s="14">
        <f>IF(OR(BV60="N",REPLACE('Strategy Dashboard'!AL60,1,1,"")=""),0,INT(REPLACE('Strategy Dashboard'!AL60,1,1,"")))</f>
        <v>0</v>
      </c>
      <c r="CG60" s="14">
        <f>IF(OR(BW60="N",REPLACE('Strategy Dashboard'!BE60,1,1,"")=""),0,INT(REPLACE('Strategy Dashboard'!BE60,1,1,"")))</f>
        <v>0</v>
      </c>
      <c r="CH60" s="14">
        <f>IF(OR(BX60="N",REPLACE('Strategy Dashboard'!BN60,1,1,"")=""),0,INT(REPLACE('Strategy Dashboard'!BN60,1,1,"")))</f>
        <v>0</v>
      </c>
      <c r="CI60" s="14">
        <f>IF(OR(BY60="N",REPLACE('Strategy Dashboard'!BW60,1,1,"")=""),0,INT(REPLACE('Strategy Dashboard'!BW60,1,1,"")))</f>
        <v>0</v>
      </c>
      <c r="CJ60" s="14">
        <f>IF(OR(BZ60="N",REPLACE('Strategy Dashboard'!CF60,1,1,"")=""),0,INT(REPLACE('Strategy Dashboard'!CF60,1,1,"")))</f>
        <v>0</v>
      </c>
      <c r="CK60" s="14">
        <f>IF(OR(CA60="N",REPLACE('Strategy Dashboard'!CO60,1,1,"")=""),0,INT(REPLACE('Strategy Dashboard'!CO60,1,1,"")))</f>
        <v>0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$DN$64</f>
        <v/>
      </c>
    </row>
    <row r="61" spans="1:123" ht="26.25" customHeight="1" thickBot="1">
      <c r="A61" s="14">
        <v>52</v>
      </c>
      <c r="B61" s="111" t="str">
        <f t="shared" si="91"/>
        <v/>
      </c>
      <c r="C61" s="95" t="str">
        <f t="shared" si="20"/>
        <v/>
      </c>
      <c r="D61" s="95" t="str">
        <f t="shared" si="78"/>
        <v/>
      </c>
      <c r="E61" s="112" t="str">
        <f t="shared" si="22"/>
        <v/>
      </c>
      <c r="F61" s="144"/>
      <c r="G61" s="144"/>
      <c r="H61" s="111" t="str">
        <f t="shared" si="59"/>
        <v/>
      </c>
      <c r="I61" s="95" t="str">
        <f t="shared" si="23"/>
        <v/>
      </c>
      <c r="J61" s="95" t="str">
        <f t="shared" si="79"/>
        <v/>
      </c>
      <c r="K61" s="110" t="str">
        <f t="shared" si="25"/>
        <v/>
      </c>
      <c r="L61" s="144"/>
      <c r="M61" s="144"/>
      <c r="N61" s="111" t="str">
        <f t="shared" si="60"/>
        <v/>
      </c>
      <c r="O61" s="95" t="str">
        <f t="shared" si="26"/>
        <v/>
      </c>
      <c r="P61" s="95" t="str">
        <f t="shared" si="80"/>
        <v/>
      </c>
      <c r="Q61" s="112" t="str">
        <f t="shared" si="28"/>
        <v/>
      </c>
      <c r="R61" s="144"/>
      <c r="S61" s="144"/>
      <c r="T61" s="111" t="str">
        <f t="shared" si="61"/>
        <v/>
      </c>
      <c r="U61" s="95" t="str">
        <f t="shared" si="29"/>
        <v/>
      </c>
      <c r="V61" s="95" t="str">
        <f t="shared" si="81"/>
        <v/>
      </c>
      <c r="W61" s="112" t="str">
        <f t="shared" si="31"/>
        <v/>
      </c>
      <c r="X61" s="144"/>
      <c r="Y61" s="144"/>
      <c r="Z61" s="111" t="str">
        <f t="shared" si="62"/>
        <v/>
      </c>
      <c r="AA61" s="95" t="str">
        <f t="shared" si="32"/>
        <v/>
      </c>
      <c r="AB61" s="95" t="str">
        <f t="shared" si="82"/>
        <v/>
      </c>
      <c r="AC61" s="112" t="str">
        <f t="shared" si="34"/>
        <v/>
      </c>
      <c r="AD61" s="144"/>
      <c r="AE61" s="144"/>
      <c r="AF61" s="177"/>
      <c r="AG61" s="180" t="str">
        <f t="shared" ca="1" si="43"/>
        <v/>
      </c>
      <c r="AH61" s="189"/>
      <c r="AI61" s="190" t="str" cm="1">
        <f t="array" aca="1" ref="AI61" ca="1">IF(AF60="","",INDIRECT(DS60&amp;DH61))</f>
        <v/>
      </c>
      <c r="AJ61" s="109" t="str">
        <f t="shared" si="44"/>
        <v/>
      </c>
      <c r="AK61" s="109" t="str">
        <f t="shared" si="45"/>
        <v/>
      </c>
      <c r="AL61" s="110" t="str">
        <f t="shared" si="46"/>
        <v/>
      </c>
      <c r="AM61" s="173"/>
      <c r="AN61" s="144"/>
      <c r="AO61" s="111" t="str">
        <f t="shared" si="63"/>
        <v/>
      </c>
      <c r="AP61" s="95" t="str">
        <f t="shared" si="64"/>
        <v/>
      </c>
      <c r="AQ61" s="95" t="str">
        <f t="shared" si="83"/>
        <v/>
      </c>
      <c r="AR61" s="112" t="str">
        <f t="shared" si="65"/>
        <v/>
      </c>
      <c r="AS61" s="144"/>
      <c r="AT61" s="144"/>
      <c r="AU61" s="111" t="str">
        <f t="shared" si="66"/>
        <v/>
      </c>
      <c r="AV61" s="95" t="str">
        <f t="shared" si="67"/>
        <v/>
      </c>
      <c r="AW61" s="95" t="str">
        <f t="shared" si="84"/>
        <v/>
      </c>
      <c r="AX61" s="112" t="str">
        <f t="shared" si="68"/>
        <v/>
      </c>
      <c r="AY61" s="144"/>
      <c r="AZ61" s="144"/>
      <c r="BA61" s="111" t="str">
        <f t="shared" si="69"/>
        <v/>
      </c>
      <c r="BB61" s="95" t="str">
        <f t="shared" si="70"/>
        <v/>
      </c>
      <c r="BC61" s="95" t="str">
        <f t="shared" si="85"/>
        <v/>
      </c>
      <c r="BD61" s="112" t="str">
        <f t="shared" si="71"/>
        <v/>
      </c>
      <c r="BE61" s="144"/>
      <c r="BF61" s="144"/>
      <c r="BG61" s="111" t="str">
        <f t="shared" si="72"/>
        <v/>
      </c>
      <c r="BH61" s="95" t="str">
        <f t="shared" si="73"/>
        <v/>
      </c>
      <c r="BI61" s="95" t="str">
        <f t="shared" si="86"/>
        <v/>
      </c>
      <c r="BJ61" s="112" t="str">
        <f t="shared" si="74"/>
        <v/>
      </c>
      <c r="BK61" s="144"/>
      <c r="BL61" s="144"/>
      <c r="BM61" s="111" t="str">
        <f t="shared" si="75"/>
        <v/>
      </c>
      <c r="BN61" s="95" t="str">
        <f t="shared" si="76"/>
        <v/>
      </c>
      <c r="BO61" s="95" t="str">
        <f t="shared" si="87"/>
        <v/>
      </c>
      <c r="BP61" s="112" t="str">
        <f t="shared" si="77"/>
        <v/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Dashboard'!BE61)</f>
        <v/>
      </c>
      <c r="BX61" s="14" t="str">
        <f>LEFT('Strategy Dashboard'!BN61)</f>
        <v/>
      </c>
      <c r="BY61" s="14" t="str">
        <f>LEFT('Strategy Dashboard'!BW61)</f>
        <v/>
      </c>
      <c r="BZ61" s="14" t="str">
        <f>LEFT('Strategy Dashboard'!CF61)</f>
        <v/>
      </c>
      <c r="CA61" s="14" t="str">
        <f>LEFT('Strategy Dashboard'!CO61)</f>
        <v/>
      </c>
      <c r="CB61" s="14">
        <f>IF(OR(BR61="N",REPLACE('Strategy Dashboard'!B61,1,1,"")=""),0,INT(REPLACE('Strategy Dashboard'!B61,1,1,"")))</f>
        <v>0</v>
      </c>
      <c r="CC61" s="14">
        <f>IF(OR(BS61="N",REPLACE('Strategy Dashboard'!K61,1,1,"")=""),0,INT(REPLACE('Strategy Dashboard'!K61,1,1,"")))</f>
        <v>0</v>
      </c>
      <c r="CD61" s="14">
        <f>IF(OR(BT61="N",REPLACE('Strategy Dashboard'!T61,1,1,"")=""),0,INT(REPLACE('Strategy Dashboard'!T61,1,1,"")))</f>
        <v>0</v>
      </c>
      <c r="CE61" s="14">
        <f>IF(OR(BU61="N",REPLACE('Strategy Dashboard'!AC61,1,1,"")=""),0,INT(REPLACE('Strategy Dashboard'!AC61,1,1,"")))</f>
        <v>0</v>
      </c>
      <c r="CF61" s="14">
        <f>IF(OR(BV61="N",REPLACE('Strategy Dashboard'!AL61,1,1,"")=""),0,INT(REPLACE('Strategy Dashboard'!AL61,1,1,"")))</f>
        <v>0</v>
      </c>
      <c r="CG61" s="14">
        <f>IF(OR(BW61="N",REPLACE('Strategy Dashboard'!BE61,1,1,"")=""),0,INT(REPLACE('Strategy Dashboard'!BE61,1,1,"")))</f>
        <v>0</v>
      </c>
      <c r="CH61" s="14">
        <f>IF(OR(BX61="N",REPLACE('Strategy Dashboard'!BN61,1,1,"")=""),0,INT(REPLACE('Strategy Dashboard'!BN61,1,1,"")))</f>
        <v>0</v>
      </c>
      <c r="CI61" s="14">
        <f>IF(OR(BY61="N",REPLACE('Strategy Dashboard'!BW61,1,1,"")=""),0,INT(REPLACE('Strategy Dashboard'!BW61,1,1,"")))</f>
        <v>0</v>
      </c>
      <c r="CJ61" s="14">
        <f>IF(OR(BZ61="N",REPLACE('Strategy Dashboard'!CF61,1,1,"")=""),0,INT(REPLACE('Strategy Dashboard'!CF61,1,1,"")))</f>
        <v>0</v>
      </c>
      <c r="CK61" s="14">
        <f>IF(OR(CA61="N",REPLACE('Strategy Dashboard'!CO61,1,1,"")=""),0,INT(REPLACE('Strategy Dashboard'!CO61,1,1,"")))</f>
        <v>0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92">$DG$64</f>
        <v/>
      </c>
      <c r="DN61" s="14">
        <f ca="1">RANDBETWEEN(1,DN62)</f>
        <v>1</v>
      </c>
      <c r="DS61" s="14" t="str">
        <f ca="1">$DN$64</f>
        <v/>
      </c>
    </row>
    <row r="62" spans="1:123" ht="26.25" customHeight="1" thickBot="1">
      <c r="A62" s="14">
        <v>53</v>
      </c>
      <c r="B62" s="111" t="str">
        <f t="shared" si="91"/>
        <v/>
      </c>
      <c r="C62" s="95" t="str">
        <f t="shared" si="20"/>
        <v/>
      </c>
      <c r="D62" s="95" t="str">
        <f t="shared" si="78"/>
        <v/>
      </c>
      <c r="E62" s="112" t="str">
        <f t="shared" si="22"/>
        <v/>
      </c>
      <c r="F62" s="144"/>
      <c r="G62" s="144"/>
      <c r="H62" s="111" t="str">
        <f t="shared" si="59"/>
        <v/>
      </c>
      <c r="I62" s="95" t="str">
        <f t="shared" si="23"/>
        <v/>
      </c>
      <c r="J62" s="95" t="str">
        <f t="shared" si="79"/>
        <v/>
      </c>
      <c r="K62" s="110" t="str">
        <f t="shared" si="25"/>
        <v/>
      </c>
      <c r="L62" s="144"/>
      <c r="M62" s="144"/>
      <c r="N62" s="111" t="str">
        <f t="shared" si="60"/>
        <v/>
      </c>
      <c r="O62" s="95" t="str">
        <f t="shared" si="26"/>
        <v/>
      </c>
      <c r="P62" s="95" t="str">
        <f t="shared" si="80"/>
        <v/>
      </c>
      <c r="Q62" s="112" t="str">
        <f t="shared" si="28"/>
        <v/>
      </c>
      <c r="R62" s="144"/>
      <c r="S62" s="144"/>
      <c r="T62" s="111" t="str">
        <f t="shared" si="61"/>
        <v/>
      </c>
      <c r="U62" s="95" t="str">
        <f t="shared" si="29"/>
        <v/>
      </c>
      <c r="V62" s="95" t="str">
        <f t="shared" si="81"/>
        <v/>
      </c>
      <c r="W62" s="112" t="str">
        <f t="shared" si="31"/>
        <v/>
      </c>
      <c r="X62" s="144"/>
      <c r="Y62" s="144"/>
      <c r="Z62" s="111" t="str">
        <f t="shared" si="62"/>
        <v/>
      </c>
      <c r="AA62" s="95" t="str">
        <f t="shared" si="32"/>
        <v/>
      </c>
      <c r="AB62" s="95" t="str">
        <f t="shared" si="82"/>
        <v/>
      </c>
      <c r="AC62" s="112" t="str">
        <f t="shared" si="34"/>
        <v/>
      </c>
      <c r="AD62" s="144"/>
      <c r="AE62" s="144"/>
      <c r="AF62" s="177"/>
      <c r="AG62" s="180" t="str">
        <f t="shared" ca="1" si="43"/>
        <v/>
      </c>
      <c r="AH62" s="189"/>
      <c r="AI62" s="190" t="str" cm="1">
        <f t="array" aca="1" ref="AI62" ca="1">IF(AF61="","",INDIRECT(DS61&amp;DH62))</f>
        <v/>
      </c>
      <c r="AJ62" s="109" t="str">
        <f t="shared" si="44"/>
        <v/>
      </c>
      <c r="AK62" s="109" t="str">
        <f t="shared" si="45"/>
        <v/>
      </c>
      <c r="AL62" s="110" t="str">
        <f t="shared" si="46"/>
        <v/>
      </c>
      <c r="AM62" s="173"/>
      <c r="AN62" s="144"/>
      <c r="AO62" s="111" t="str">
        <f t="shared" si="63"/>
        <v/>
      </c>
      <c r="AP62" s="95" t="str">
        <f t="shared" si="64"/>
        <v/>
      </c>
      <c r="AQ62" s="95" t="str">
        <f t="shared" si="83"/>
        <v/>
      </c>
      <c r="AR62" s="112" t="str">
        <f t="shared" si="65"/>
        <v/>
      </c>
      <c r="AS62" s="144"/>
      <c r="AT62" s="144"/>
      <c r="AU62" s="111" t="str">
        <f t="shared" si="66"/>
        <v/>
      </c>
      <c r="AV62" s="95" t="str">
        <f t="shared" si="67"/>
        <v/>
      </c>
      <c r="AW62" s="95" t="str">
        <f t="shared" si="84"/>
        <v/>
      </c>
      <c r="AX62" s="112" t="str">
        <f t="shared" si="68"/>
        <v/>
      </c>
      <c r="AY62" s="144"/>
      <c r="AZ62" s="144"/>
      <c r="BA62" s="111" t="str">
        <f t="shared" si="69"/>
        <v/>
      </c>
      <c r="BB62" s="95" t="str">
        <f t="shared" si="70"/>
        <v/>
      </c>
      <c r="BC62" s="95" t="str">
        <f t="shared" si="85"/>
        <v/>
      </c>
      <c r="BD62" s="112" t="str">
        <f t="shared" si="71"/>
        <v/>
      </c>
      <c r="BE62" s="144"/>
      <c r="BF62" s="144"/>
      <c r="BG62" s="111" t="str">
        <f t="shared" si="72"/>
        <v/>
      </c>
      <c r="BH62" s="95" t="str">
        <f t="shared" si="73"/>
        <v/>
      </c>
      <c r="BI62" s="95" t="str">
        <f t="shared" si="86"/>
        <v/>
      </c>
      <c r="BJ62" s="112" t="str">
        <f t="shared" si="74"/>
        <v/>
      </c>
      <c r="BK62" s="144"/>
      <c r="BL62" s="144"/>
      <c r="BM62" s="111" t="str">
        <f t="shared" si="75"/>
        <v/>
      </c>
      <c r="BN62" s="95" t="str">
        <f t="shared" si="76"/>
        <v/>
      </c>
      <c r="BO62" s="95" t="str">
        <f t="shared" si="87"/>
        <v/>
      </c>
      <c r="BP62" s="112" t="str">
        <f t="shared" si="77"/>
        <v/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Dashboard'!BE62)</f>
        <v/>
      </c>
      <c r="BX62" s="14" t="str">
        <f>LEFT('Strategy Dashboard'!BN62)</f>
        <v/>
      </c>
      <c r="BY62" s="14" t="str">
        <f>LEFT('Strategy Dashboard'!BW62)</f>
        <v/>
      </c>
      <c r="BZ62" s="14" t="str">
        <f>LEFT('Strategy Dashboard'!CF62)</f>
        <v/>
      </c>
      <c r="CA62" s="14" t="str">
        <f>LEFT('Strategy Dashboard'!CO62)</f>
        <v/>
      </c>
      <c r="CB62" s="14">
        <f>IF(OR(BR62="N",REPLACE('Strategy Dashboard'!B62,1,1,"")=""),0,INT(REPLACE('Strategy Dashboard'!B62,1,1,"")))</f>
        <v>0</v>
      </c>
      <c r="CC62" s="14">
        <f>IF(OR(BS62="N",REPLACE('Strategy Dashboard'!K62,1,1,"")=""),0,INT(REPLACE('Strategy Dashboard'!K62,1,1,"")))</f>
        <v>0</v>
      </c>
      <c r="CD62" s="14">
        <f>IF(OR(BT62="N",REPLACE('Strategy Dashboard'!T62,1,1,"")=""),0,INT(REPLACE('Strategy Dashboard'!T62,1,1,"")))</f>
        <v>0</v>
      </c>
      <c r="CE62" s="14">
        <f>IF(OR(BU62="N",REPLACE('Strategy Dashboard'!AC62,1,1,"")=""),0,INT(REPLACE('Strategy Dashboard'!AC62,1,1,"")))</f>
        <v>0</v>
      </c>
      <c r="CF62" s="14">
        <f>IF(OR(BV62="N",REPLACE('Strategy Dashboard'!AL62,1,1,"")=""),0,INT(REPLACE('Strategy Dashboard'!AL62,1,1,"")))</f>
        <v>0</v>
      </c>
      <c r="CG62" s="14">
        <f>IF(OR(BW62="N",REPLACE('Strategy Dashboard'!BE62,1,1,"")=""),0,INT(REPLACE('Strategy Dashboard'!BE62,1,1,"")))</f>
        <v>0</v>
      </c>
      <c r="CH62" s="14">
        <f>IF(OR(BX62="N",REPLACE('Strategy Dashboard'!BN62,1,1,"")=""),0,INT(REPLACE('Strategy Dashboard'!BN62,1,1,"")))</f>
        <v>0</v>
      </c>
      <c r="CI62" s="14">
        <f>IF(OR(BY62="N",REPLACE('Strategy Dashboard'!BW62,1,1,"")=""),0,INT(REPLACE('Strategy Dashboard'!BW62,1,1,"")))</f>
        <v>0</v>
      </c>
      <c r="CJ62" s="14">
        <f>IF(OR(BZ62="N",REPLACE('Strategy Dashboard'!CF62,1,1,"")=""),0,INT(REPLACE('Strategy Dashboard'!CF62,1,1,"")))</f>
        <v>0</v>
      </c>
      <c r="CK62" s="14">
        <f>IF(OR(CA62="N",REPLACE('Strategy Dashboard'!CO62,1,1,"")=""),0,INT(REPLACE('Strategy Dashboard'!CO62,1,1,"")))</f>
        <v>0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92"/>
        <v/>
      </c>
      <c r="DJ62" s="14" t="str">
        <f>IFERROR(VLOOKUP(DJ64,General!L:M,2,FALSE),"")</f>
        <v/>
      </c>
      <c r="DK62" s="14" t="str">
        <f>IFERROR(VLOOKUP(DK64,General!M:N,2,FALSE),"")</f>
        <v/>
      </c>
      <c r="DL62" s="14" t="str">
        <f>IFERROR(VLOOKUP(DL64,General!N:O,2,FALSE),"")</f>
        <v/>
      </c>
      <c r="DM62" s="14" t="str">
        <f>IFERROR(VLOOKUP(DM64,General!O:P,2,FALSE),"")</f>
        <v/>
      </c>
      <c r="DN62" s="14">
        <f ca="1">COUNTIF(DJ63:DM63,MAX(DJ63:DM63))</f>
        <v>4</v>
      </c>
      <c r="DS62" s="14" t="str">
        <f ca="1">$DN$64</f>
        <v/>
      </c>
    </row>
    <row r="63" spans="1:123" ht="26.25" customHeight="1" thickBot="1">
      <c r="A63" s="14">
        <v>54</v>
      </c>
      <c r="B63" s="111" t="str">
        <f t="shared" si="91"/>
        <v/>
      </c>
      <c r="C63" s="95" t="str">
        <f t="shared" si="20"/>
        <v/>
      </c>
      <c r="D63" s="95" t="str">
        <f t="shared" si="78"/>
        <v/>
      </c>
      <c r="E63" s="112" t="str">
        <f t="shared" si="22"/>
        <v/>
      </c>
      <c r="F63" s="144"/>
      <c r="G63" s="144"/>
      <c r="H63" s="111" t="str">
        <f t="shared" si="59"/>
        <v/>
      </c>
      <c r="I63" s="95" t="str">
        <f t="shared" si="23"/>
        <v/>
      </c>
      <c r="J63" s="95" t="str">
        <f t="shared" si="79"/>
        <v/>
      </c>
      <c r="K63" s="110" t="str">
        <f t="shared" si="25"/>
        <v/>
      </c>
      <c r="L63" s="144"/>
      <c r="M63" s="144"/>
      <c r="N63" s="111" t="str">
        <f t="shared" si="60"/>
        <v/>
      </c>
      <c r="O63" s="95" t="str">
        <f t="shared" si="26"/>
        <v/>
      </c>
      <c r="P63" s="95" t="str">
        <f t="shared" si="80"/>
        <v/>
      </c>
      <c r="Q63" s="112" t="str">
        <f t="shared" si="28"/>
        <v/>
      </c>
      <c r="R63" s="144"/>
      <c r="S63" s="144"/>
      <c r="T63" s="111" t="str">
        <f t="shared" si="61"/>
        <v/>
      </c>
      <c r="U63" s="95" t="str">
        <f t="shared" si="29"/>
        <v/>
      </c>
      <c r="V63" s="95" t="str">
        <f t="shared" si="81"/>
        <v/>
      </c>
      <c r="W63" s="112" t="str">
        <f t="shared" si="31"/>
        <v/>
      </c>
      <c r="X63" s="144"/>
      <c r="Y63" s="144"/>
      <c r="Z63" s="111" t="str">
        <f t="shared" si="62"/>
        <v/>
      </c>
      <c r="AA63" s="95" t="str">
        <f t="shared" si="32"/>
        <v/>
      </c>
      <c r="AB63" s="95" t="str">
        <f t="shared" si="82"/>
        <v/>
      </c>
      <c r="AC63" s="112" t="str">
        <f t="shared" si="34"/>
        <v/>
      </c>
      <c r="AD63" s="144"/>
      <c r="AE63" s="144"/>
      <c r="AF63" s="177"/>
      <c r="AG63" s="180" t="str">
        <f t="shared" ca="1" si="43"/>
        <v/>
      </c>
      <c r="AH63" s="189"/>
      <c r="AI63" s="190" t="str" cm="1">
        <f t="array" aca="1" ref="AI63" ca="1">IF(AF62="","",INDIRECT(DS62&amp;DH63))</f>
        <v/>
      </c>
      <c r="AJ63" s="109" t="str">
        <f t="shared" si="44"/>
        <v/>
      </c>
      <c r="AK63" s="109" t="str">
        <f t="shared" si="45"/>
        <v/>
      </c>
      <c r="AL63" s="110" t="str">
        <f t="shared" si="46"/>
        <v/>
      </c>
      <c r="AM63" s="173"/>
      <c r="AN63" s="144"/>
      <c r="AO63" s="111" t="str">
        <f t="shared" si="63"/>
        <v/>
      </c>
      <c r="AP63" s="95" t="str">
        <f t="shared" si="64"/>
        <v/>
      </c>
      <c r="AQ63" s="95" t="str">
        <f t="shared" si="83"/>
        <v/>
      </c>
      <c r="AR63" s="112" t="str">
        <f t="shared" si="65"/>
        <v/>
      </c>
      <c r="AS63" s="144"/>
      <c r="AT63" s="144"/>
      <c r="AU63" s="111" t="str">
        <f t="shared" si="66"/>
        <v/>
      </c>
      <c r="AV63" s="95" t="str">
        <f t="shared" si="67"/>
        <v/>
      </c>
      <c r="AW63" s="95" t="str">
        <f t="shared" si="84"/>
        <v/>
      </c>
      <c r="AX63" s="112" t="str">
        <f t="shared" si="68"/>
        <v/>
      </c>
      <c r="AY63" s="144"/>
      <c r="AZ63" s="144"/>
      <c r="BA63" s="111" t="str">
        <f t="shared" si="69"/>
        <v/>
      </c>
      <c r="BB63" s="95" t="str">
        <f t="shared" si="70"/>
        <v/>
      </c>
      <c r="BC63" s="95" t="str">
        <f t="shared" si="85"/>
        <v/>
      </c>
      <c r="BD63" s="112" t="str">
        <f t="shared" si="71"/>
        <v/>
      </c>
      <c r="BE63" s="144"/>
      <c r="BF63" s="144"/>
      <c r="BG63" s="111" t="str">
        <f t="shared" si="72"/>
        <v/>
      </c>
      <c r="BH63" s="95" t="str">
        <f t="shared" si="73"/>
        <v/>
      </c>
      <c r="BI63" s="95" t="str">
        <f t="shared" si="86"/>
        <v/>
      </c>
      <c r="BJ63" s="112" t="str">
        <f t="shared" si="74"/>
        <v/>
      </c>
      <c r="BK63" s="144"/>
      <c r="BL63" s="144"/>
      <c r="BM63" s="111" t="str">
        <f t="shared" si="75"/>
        <v/>
      </c>
      <c r="BN63" s="95" t="str">
        <f t="shared" si="76"/>
        <v/>
      </c>
      <c r="BO63" s="95" t="str">
        <f t="shared" si="87"/>
        <v/>
      </c>
      <c r="BP63" s="112" t="str">
        <f t="shared" si="77"/>
        <v/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Dashboard'!BE63)</f>
        <v/>
      </c>
      <c r="BX63" s="14" t="str">
        <f>LEFT('Strategy Dashboard'!BN63)</f>
        <v/>
      </c>
      <c r="BY63" s="14" t="str">
        <f>LEFT('Strategy Dashboard'!BW63)</f>
        <v/>
      </c>
      <c r="BZ63" s="14" t="str">
        <f>LEFT('Strategy Dashboard'!CF63)</f>
        <v/>
      </c>
      <c r="CA63" s="14" t="str">
        <f>LEFT('Strategy Dashboard'!CO63)</f>
        <v/>
      </c>
      <c r="CB63" s="14">
        <f>IF(OR(BR63="N",REPLACE('Strategy Dashboard'!B63,1,1,"")=""),0,INT(REPLACE('Strategy Dashboard'!B63,1,1,"")))</f>
        <v>0</v>
      </c>
      <c r="CC63" s="14">
        <f>IF(OR(BS63="N",REPLACE('Strategy Dashboard'!K63,1,1,"")=""),0,INT(REPLACE('Strategy Dashboard'!K63,1,1,"")))</f>
        <v>0</v>
      </c>
      <c r="CD63" s="14">
        <f>IF(OR(BT63="N",REPLACE('Strategy Dashboard'!T63,1,1,"")=""),0,INT(REPLACE('Strategy Dashboard'!T63,1,1,"")))</f>
        <v>0</v>
      </c>
      <c r="CE63" s="14">
        <f>IF(OR(BU63="N",REPLACE('Strategy Dashboard'!AC63,1,1,"")=""),0,INT(REPLACE('Strategy Dashboard'!AC63,1,1,"")))</f>
        <v>0</v>
      </c>
      <c r="CF63" s="14">
        <f>IF(OR(BV63="N",REPLACE('Strategy Dashboard'!AL63,1,1,"")=""),0,INT(REPLACE('Strategy Dashboard'!AL63,1,1,"")))</f>
        <v>0</v>
      </c>
      <c r="CG63" s="14">
        <f>IF(OR(BW63="N",REPLACE('Strategy Dashboard'!BE63,1,1,"")=""),0,INT(REPLACE('Strategy Dashboard'!BE63,1,1,"")))</f>
        <v>0</v>
      </c>
      <c r="CH63" s="14">
        <f>IF(OR(BX63="N",REPLACE('Strategy Dashboard'!BN63,1,1,"")=""),0,INT(REPLACE('Strategy Dashboard'!BN63,1,1,"")))</f>
        <v>0</v>
      </c>
      <c r="CI63" s="14">
        <f>IF(OR(BY63="N",REPLACE('Strategy Dashboard'!BW63,1,1,"")=""),0,INT(REPLACE('Strategy Dashboard'!BW63,1,1,"")))</f>
        <v>0</v>
      </c>
      <c r="CJ63" s="14">
        <f>IF(OR(BZ63="N",REPLACE('Strategy Dashboard'!CF63,1,1,"")=""),0,INT(REPLACE('Strategy Dashboard'!CF63,1,1,"")))</f>
        <v>0</v>
      </c>
      <c r="CK63" s="14">
        <f>IF(OR(CA63="N",REPLACE('Strategy Dashboard'!CO63,1,1,"")=""),0,INT(REPLACE('Strategy Dashboard'!CO63,1,1,"")))</f>
        <v>0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92"/>
        <v/>
      </c>
      <c r="DJ63" s="14">
        <f ca="1">IF(DJ64="",0,COUNTIF(INDIRECT(DJ62&amp;DH60):INDIRECT(DJ62&amp;DH64),"Y"))</f>
        <v>0</v>
      </c>
      <c r="DK63" s="14">
        <f ca="1">IF(DK64="",0,COUNTIF(INDIRECT(DK62&amp;DI60):INDIRECT(DK62&amp;DI64),"Y"))</f>
        <v>0</v>
      </c>
      <c r="DL63" s="14">
        <f ca="1">IF(DL64="",0,COUNTIF(INDIRECT(DL62&amp;DJ60):INDIRECT(DL62&amp;DJ64),"Y"))</f>
        <v>0</v>
      </c>
      <c r="DM63" s="14">
        <f ca="1">IF(DM64="",0,COUNTIF(INDIRECT(DM62&amp;DK60):INDIRECT(DM62&amp;DK64),"Y"))</f>
        <v>0</v>
      </c>
      <c r="DN63" s="14" t="str" cm="1">
        <f t="array" aca="1" ref="DN63" ca="1">INDEX(DJ64:DM64,_xlfn.AGGREGATE(15,6,COLUMN(DJ64:DM64)-COLUMN(DI64)/(DJ63:DM63=MAX(DJ63:DM63)),COLUMNS(DJ64:DJ64)))</f>
        <v/>
      </c>
      <c r="DO63" s="14" t="str" cm="1">
        <f t="array" aca="1" ref="DO63" ca="1">INDEX(DK64:DN64,_xlfn.AGGREGATE(15,6,COLUMN(DK64:DN64)-COLUMN(DJ64)/(DK63:DN63=MAX(DK63:DN63)),COLUMNS(DK64:DK64)))</f>
        <v/>
      </c>
      <c r="DP63" s="14" t="str" cm="1">
        <f t="array" aca="1" ref="DP63" ca="1">INDEX(DL64:DO64,_xlfn.AGGREGATE(15,6,COLUMN(DL64:DO64)-COLUMN(DK64)/(DL63:DO63=MAX(DL63:DO63)),COLUMNS(DL64:DL64)))</f>
        <v/>
      </c>
      <c r="DS63" s="14" t="str">
        <f ca="1">$DN$64</f>
        <v/>
      </c>
    </row>
    <row r="64" spans="1:123" ht="26.25" customHeight="1" thickBot="1">
      <c r="A64" s="14">
        <v>55</v>
      </c>
      <c r="B64" s="113" t="str">
        <f t="shared" si="91"/>
        <v/>
      </c>
      <c r="C64" s="114" t="str">
        <f t="shared" si="20"/>
        <v/>
      </c>
      <c r="D64" s="114" t="str">
        <f t="shared" si="78"/>
        <v/>
      </c>
      <c r="E64" s="115" t="str">
        <f t="shared" si="22"/>
        <v/>
      </c>
      <c r="F64" s="144"/>
      <c r="G64" s="144"/>
      <c r="H64" s="113" t="str">
        <f t="shared" si="59"/>
        <v/>
      </c>
      <c r="I64" s="114" t="str">
        <f t="shared" si="23"/>
        <v/>
      </c>
      <c r="J64" s="114" t="str">
        <f t="shared" si="79"/>
        <v/>
      </c>
      <c r="K64" s="110" t="str">
        <f t="shared" si="25"/>
        <v/>
      </c>
      <c r="L64" s="144"/>
      <c r="M64" s="144"/>
      <c r="N64" s="113" t="str">
        <f t="shared" si="60"/>
        <v/>
      </c>
      <c r="O64" s="114" t="str">
        <f t="shared" si="26"/>
        <v/>
      </c>
      <c r="P64" s="114" t="str">
        <f t="shared" si="80"/>
        <v/>
      </c>
      <c r="Q64" s="115" t="str">
        <f t="shared" si="28"/>
        <v/>
      </c>
      <c r="R64" s="144"/>
      <c r="S64" s="144"/>
      <c r="T64" s="113" t="str">
        <f t="shared" si="61"/>
        <v/>
      </c>
      <c r="U64" s="114" t="str">
        <f t="shared" si="29"/>
        <v/>
      </c>
      <c r="V64" s="114" t="str">
        <f t="shared" si="81"/>
        <v/>
      </c>
      <c r="W64" s="115" t="str">
        <f t="shared" si="31"/>
        <v/>
      </c>
      <c r="X64" s="144"/>
      <c r="Y64" s="144"/>
      <c r="Z64" s="113" t="str">
        <f t="shared" si="62"/>
        <v/>
      </c>
      <c r="AA64" s="114" t="str">
        <f t="shared" si="32"/>
        <v/>
      </c>
      <c r="AB64" s="114" t="str">
        <f t="shared" si="82"/>
        <v/>
      </c>
      <c r="AC64" s="115" t="str">
        <f t="shared" si="34"/>
        <v/>
      </c>
      <c r="AD64" s="144"/>
      <c r="AE64" s="144"/>
      <c r="AF64" s="178"/>
      <c r="AG64" s="181" t="str">
        <f t="shared" ca="1" si="43"/>
        <v/>
      </c>
      <c r="AH64" s="189"/>
      <c r="AI64" s="190" t="str" cm="1">
        <f t="array" aca="1" ref="AI64" ca="1">IF(AF63="","",INDIRECT(DS63&amp;DH64))</f>
        <v/>
      </c>
      <c r="AJ64" s="109" t="str">
        <f t="shared" si="44"/>
        <v/>
      </c>
      <c r="AK64" s="109" t="str">
        <f t="shared" si="45"/>
        <v/>
      </c>
      <c r="AL64" s="110" t="str">
        <f t="shared" si="46"/>
        <v/>
      </c>
      <c r="AM64" s="173"/>
      <c r="AN64" s="144"/>
      <c r="AO64" s="113" t="str">
        <f t="shared" si="63"/>
        <v/>
      </c>
      <c r="AP64" s="114" t="str">
        <f t="shared" si="64"/>
        <v/>
      </c>
      <c r="AQ64" s="114" t="str">
        <f t="shared" si="83"/>
        <v/>
      </c>
      <c r="AR64" s="115" t="str">
        <f t="shared" si="65"/>
        <v/>
      </c>
      <c r="AS64" s="144"/>
      <c r="AT64" s="144"/>
      <c r="AU64" s="113" t="str">
        <f t="shared" si="66"/>
        <v/>
      </c>
      <c r="AV64" s="114" t="str">
        <f t="shared" si="67"/>
        <v/>
      </c>
      <c r="AW64" s="114" t="str">
        <f t="shared" si="84"/>
        <v/>
      </c>
      <c r="AX64" s="115" t="str">
        <f t="shared" si="68"/>
        <v/>
      </c>
      <c r="AY64" s="144"/>
      <c r="AZ64" s="144"/>
      <c r="BA64" s="113" t="str">
        <f t="shared" si="69"/>
        <v/>
      </c>
      <c r="BB64" s="114" t="str">
        <f t="shared" si="70"/>
        <v/>
      </c>
      <c r="BC64" s="114" t="str">
        <f t="shared" si="85"/>
        <v/>
      </c>
      <c r="BD64" s="115" t="str">
        <f t="shared" si="71"/>
        <v/>
      </c>
      <c r="BE64" s="144"/>
      <c r="BF64" s="144"/>
      <c r="BG64" s="113" t="str">
        <f t="shared" si="72"/>
        <v/>
      </c>
      <c r="BH64" s="114" t="str">
        <f t="shared" si="73"/>
        <v/>
      </c>
      <c r="BI64" s="114" t="str">
        <f t="shared" si="86"/>
        <v/>
      </c>
      <c r="BJ64" s="115" t="str">
        <f t="shared" si="74"/>
        <v/>
      </c>
      <c r="BK64" s="144"/>
      <c r="BL64" s="144"/>
      <c r="BM64" s="113" t="str">
        <f t="shared" si="75"/>
        <v/>
      </c>
      <c r="BN64" s="114" t="str">
        <f t="shared" si="76"/>
        <v/>
      </c>
      <c r="BO64" s="114" t="str">
        <f t="shared" si="87"/>
        <v/>
      </c>
      <c r="BP64" s="115" t="str">
        <f t="shared" si="77"/>
        <v/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Dashboard'!BE64)</f>
        <v/>
      </c>
      <c r="BX64" s="14" t="str">
        <f>LEFT('Strategy Dashboard'!BN64)</f>
        <v/>
      </c>
      <c r="BY64" s="14" t="str">
        <f>LEFT('Strategy Dashboard'!BW64)</f>
        <v/>
      </c>
      <c r="BZ64" s="14" t="str">
        <f>LEFT('Strategy Dashboard'!CF64)</f>
        <v/>
      </c>
      <c r="CA64" s="14" t="str">
        <f>LEFT('Strategy Dashboard'!CO64)</f>
        <v/>
      </c>
      <c r="CB64" s="14">
        <f>IF(OR(BR64="N",REPLACE('Strategy Dashboard'!B64,1,1,"")=""),0,INT(REPLACE('Strategy Dashboard'!B64,1,1,"")))</f>
        <v>0</v>
      </c>
      <c r="CC64" s="14">
        <f>IF(OR(BS64="N",REPLACE('Strategy Dashboard'!K64,1,1,"")=""),0,INT(REPLACE('Strategy Dashboard'!K64,1,1,"")))</f>
        <v>0</v>
      </c>
      <c r="CD64" s="14">
        <f>IF(OR(BT64="N",REPLACE('Strategy Dashboard'!T64,1,1,"")=""),0,INT(REPLACE('Strategy Dashboard'!T64,1,1,"")))</f>
        <v>0</v>
      </c>
      <c r="CE64" s="14">
        <f>IF(OR(BU64="N",REPLACE('Strategy Dashboard'!AC64,1,1,"")=""),0,INT(REPLACE('Strategy Dashboard'!AC64,1,1,"")))</f>
        <v>0</v>
      </c>
      <c r="CF64" s="14">
        <f>IF(OR(BV64="N",REPLACE('Strategy Dashboard'!AL64,1,1,"")=""),0,INT(REPLACE('Strategy Dashboard'!AL64,1,1,"")))</f>
        <v>0</v>
      </c>
      <c r="CG64" s="14">
        <f>IF(OR(BW64="N",REPLACE('Strategy Dashboard'!BE64,1,1,"")=""),0,INT(REPLACE('Strategy Dashboard'!BE64,1,1,"")))</f>
        <v>0</v>
      </c>
      <c r="CH64" s="14">
        <f>IF(OR(BX64="N",REPLACE('Strategy Dashboard'!BN64,1,1,"")=""),0,INT(REPLACE('Strategy Dashboard'!BN64,1,1,"")))</f>
        <v>0</v>
      </c>
      <c r="CI64" s="14">
        <f>IF(OR(BY64="N",REPLACE('Strategy Dashboard'!BW64,1,1,"")=""),0,INT(REPLACE('Strategy Dashboard'!BW64,1,1,"")))</f>
        <v>0</v>
      </c>
      <c r="CJ64" s="14">
        <f>IF(OR(BZ64="N",REPLACE('Strategy Dashboard'!CF64,1,1,"")=""),0,INT(REPLACE('Strategy Dashboard'!CF64,1,1,"")))</f>
        <v>0</v>
      </c>
      <c r="CK64" s="14">
        <f>IF(OR(CA64="N",REPLACE('Strategy Dashboard'!CO64,1,1,"")=""),0,INT(REPLACE('Strategy Dashboard'!CO64,1,1,"")))</f>
        <v>0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92"/>
        <v/>
      </c>
      <c r="DJ64" s="14" t="str" cm="1">
        <f t="array" ref="DJ64">IFERROR(INDEX($CW$4:$DF$4,_xlfn.AGGREGATE(15,6,COLUMN($CW$4:$DF$4)-COLUMN($CV$1)/(CW64:DF64=MAX(CW64:DF64)),COLUMNS($CW$4:CW54))),"")</f>
        <v/>
      </c>
      <c r="DK64" s="14" t="str" cm="1">
        <f t="array" ref="DK64">IFERROR(INDEX($CW$4:$DF$4,_xlfn.AGGREGATE(15,6,COLUMN($CW$4:$DF$4)-COLUMN($CV$1)/(CX64:DG64=MAX(CX64:DG64)),COLUMNS($CW$4:CX54))),"")</f>
        <v/>
      </c>
      <c r="DL64" s="14" t="str" cm="1">
        <f t="array" ref="DL64">IFERROR(INDEX($CW$4:$DF$4,_xlfn.AGGREGATE(15,6,COLUMN($CW$4:$DF$4)-COLUMN($CV$1)/(CY64:DH64=MAX(CY64:DH64)),COLUMNS($CW$4:CY54))),"")</f>
        <v/>
      </c>
      <c r="DM64" s="14" t="str" cm="1">
        <f t="array" ref="DM64">IFERROR(INDEX($CW$4:$DF$4,_xlfn.AGGREGATE(15,6,COLUMN($CW$4:$DF$4)-COLUMN($CV$1)/(CZ64:DI64=MAX(CZ64:DI64)),COLUMNS($CW$4:CZ54))),"")</f>
        <v/>
      </c>
      <c r="DN64" s="175" t="str">
        <f ca="1">IF(DO63="",DN63,DN60)</f>
        <v/>
      </c>
      <c r="DR64" s="14" t="str">
        <f ca="1">IF(DN61&gt;1,"R","N")</f>
        <v>N</v>
      </c>
      <c r="DS64" s="14" t="str">
        <f ca="1">DN64</f>
        <v/>
      </c>
    </row>
    <row r="65" spans="1:123" ht="26.25" customHeight="1" thickBot="1">
      <c r="A65" s="14">
        <v>56</v>
      </c>
      <c r="B65" s="108" t="str">
        <f t="shared" si="91"/>
        <v/>
      </c>
      <c r="C65" s="109" t="str">
        <f t="shared" si="20"/>
        <v/>
      </c>
      <c r="D65" s="109" t="str">
        <f t="shared" si="78"/>
        <v/>
      </c>
      <c r="E65" s="110" t="str">
        <f t="shared" si="22"/>
        <v/>
      </c>
      <c r="F65" s="144"/>
      <c r="G65" s="144"/>
      <c r="H65" s="108" t="str">
        <f t="shared" si="59"/>
        <v/>
      </c>
      <c r="I65" s="109" t="str">
        <f t="shared" si="23"/>
        <v/>
      </c>
      <c r="J65" s="109" t="str">
        <f t="shared" si="79"/>
        <v/>
      </c>
      <c r="K65" s="110" t="str">
        <f t="shared" si="25"/>
        <v/>
      </c>
      <c r="L65" s="144"/>
      <c r="M65" s="144"/>
      <c r="N65" s="108" t="str">
        <f t="shared" si="60"/>
        <v/>
      </c>
      <c r="O65" s="109" t="str">
        <f t="shared" si="26"/>
        <v/>
      </c>
      <c r="P65" s="109" t="str">
        <f t="shared" si="80"/>
        <v/>
      </c>
      <c r="Q65" s="110" t="str">
        <f t="shared" si="28"/>
        <v/>
      </c>
      <c r="R65" s="144"/>
      <c r="S65" s="144"/>
      <c r="T65" s="108" t="str">
        <f t="shared" si="61"/>
        <v/>
      </c>
      <c r="U65" s="109" t="str">
        <f t="shared" si="29"/>
        <v/>
      </c>
      <c r="V65" s="109" t="str">
        <f t="shared" si="81"/>
        <v/>
      </c>
      <c r="W65" s="110" t="str">
        <f t="shared" si="31"/>
        <v/>
      </c>
      <c r="X65" s="144"/>
      <c r="Y65" s="144"/>
      <c r="Z65" s="108" t="str">
        <f t="shared" si="62"/>
        <v/>
      </c>
      <c r="AA65" s="109" t="str">
        <f t="shared" si="32"/>
        <v/>
      </c>
      <c r="AB65" s="109" t="str">
        <f t="shared" si="82"/>
        <v/>
      </c>
      <c r="AC65" s="110" t="str">
        <f t="shared" si="34"/>
        <v/>
      </c>
      <c r="AD65" s="144"/>
      <c r="AE65" s="144"/>
      <c r="AF65" s="176"/>
      <c r="AG65" s="188" t="str">
        <f t="shared" ca="1" si="43"/>
        <v/>
      </c>
      <c r="AH65" s="189" t="str">
        <f ca="1">IF(DS65="","",VLOOKUP(DS65,General!O:P,2,FALSE))</f>
        <v/>
      </c>
      <c r="AI65" s="190" t="str" cm="1">
        <f t="array" aca="1" ref="AI65" ca="1">IF(AF64="","",INDIRECT(DS64&amp;DH65))</f>
        <v/>
      </c>
      <c r="AJ65" s="109" t="str">
        <f t="shared" si="44"/>
        <v/>
      </c>
      <c r="AK65" s="109" t="str">
        <f t="shared" si="45"/>
        <v/>
      </c>
      <c r="AL65" s="110" t="str">
        <f t="shared" si="46"/>
        <v/>
      </c>
      <c r="AM65" s="173"/>
      <c r="AN65" s="144"/>
      <c r="AO65" s="108" t="str">
        <f t="shared" si="63"/>
        <v/>
      </c>
      <c r="AP65" s="109" t="str">
        <f t="shared" si="64"/>
        <v/>
      </c>
      <c r="AQ65" s="109" t="str">
        <f t="shared" si="83"/>
        <v/>
      </c>
      <c r="AR65" s="110" t="str">
        <f t="shared" si="65"/>
        <v/>
      </c>
      <c r="AS65" s="144"/>
      <c r="AT65" s="144"/>
      <c r="AU65" s="108" t="str">
        <f t="shared" si="66"/>
        <v/>
      </c>
      <c r="AV65" s="109" t="str">
        <f t="shared" si="67"/>
        <v/>
      </c>
      <c r="AW65" s="109" t="str">
        <f t="shared" si="84"/>
        <v/>
      </c>
      <c r="AX65" s="110" t="str">
        <f t="shared" si="68"/>
        <v/>
      </c>
      <c r="AY65" s="144"/>
      <c r="AZ65" s="144"/>
      <c r="BA65" s="108" t="str">
        <f t="shared" si="69"/>
        <v/>
      </c>
      <c r="BB65" s="109" t="str">
        <f t="shared" si="70"/>
        <v/>
      </c>
      <c r="BC65" s="109" t="str">
        <f t="shared" si="85"/>
        <v/>
      </c>
      <c r="BD65" s="110" t="str">
        <f t="shared" si="71"/>
        <v/>
      </c>
      <c r="BE65" s="144"/>
      <c r="BF65" s="144"/>
      <c r="BG65" s="108" t="str">
        <f t="shared" si="72"/>
        <v/>
      </c>
      <c r="BH65" s="109" t="str">
        <f t="shared" si="73"/>
        <v/>
      </c>
      <c r="BI65" s="109" t="str">
        <f t="shared" si="86"/>
        <v/>
      </c>
      <c r="BJ65" s="110" t="str">
        <f t="shared" si="74"/>
        <v/>
      </c>
      <c r="BK65" s="144"/>
      <c r="BL65" s="144"/>
      <c r="BM65" s="108" t="str">
        <f t="shared" si="75"/>
        <v/>
      </c>
      <c r="BN65" s="109" t="str">
        <f t="shared" si="76"/>
        <v/>
      </c>
      <c r="BO65" s="109" t="str">
        <f t="shared" si="87"/>
        <v/>
      </c>
      <c r="BP65" s="110" t="str">
        <f t="shared" si="77"/>
        <v/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Dashboard'!BE65)</f>
        <v/>
      </c>
      <c r="BX65" s="14" t="str">
        <f>LEFT('Strategy Dashboard'!BN65)</f>
        <v/>
      </c>
      <c r="BY65" s="14" t="str">
        <f>LEFT('Strategy Dashboard'!BW65)</f>
        <v/>
      </c>
      <c r="BZ65" s="14" t="str">
        <f>LEFT('Strategy Dashboard'!CF65)</f>
        <v/>
      </c>
      <c r="CA65" s="14" t="str">
        <f>LEFT('Strategy Dashboard'!CO65)</f>
        <v/>
      </c>
      <c r="CB65" s="14">
        <f>IF(OR(BR65="N",REPLACE('Strategy Dashboard'!B65,1,1,"")=""),0,INT(REPLACE('Strategy Dashboard'!B65,1,1,"")))</f>
        <v>0</v>
      </c>
      <c r="CC65" s="14">
        <f>IF(OR(BS65="N",REPLACE('Strategy Dashboard'!K65,1,1,"")=""),0,INT(REPLACE('Strategy Dashboard'!K65,1,1,"")))</f>
        <v>0</v>
      </c>
      <c r="CD65" s="14">
        <f>IF(OR(BT65="N",REPLACE('Strategy Dashboard'!T65,1,1,"")=""),0,INT(REPLACE('Strategy Dashboard'!T65,1,1,"")))</f>
        <v>0</v>
      </c>
      <c r="CE65" s="14">
        <f>IF(OR(BU65="N",REPLACE('Strategy Dashboard'!AC65,1,1,"")=""),0,INT(REPLACE('Strategy Dashboard'!AC65,1,1,"")))</f>
        <v>0</v>
      </c>
      <c r="CF65" s="14">
        <f>IF(OR(BV65="N",REPLACE('Strategy Dashboard'!AL65,1,1,"")=""),0,INT(REPLACE('Strategy Dashboard'!AL65,1,1,"")))</f>
        <v>0</v>
      </c>
      <c r="CG65" s="14">
        <f>IF(OR(BW65="N",REPLACE('Strategy Dashboard'!BE65,1,1,"")=""),0,INT(REPLACE('Strategy Dashboard'!BE65,1,1,"")))</f>
        <v>0</v>
      </c>
      <c r="CH65" s="14">
        <f>IF(OR(BX65="N",REPLACE('Strategy Dashboard'!BN65,1,1,"")=""),0,INT(REPLACE('Strategy Dashboard'!BN65,1,1,"")))</f>
        <v>0</v>
      </c>
      <c r="CI65" s="14">
        <f>IF(OR(BY65="N",REPLACE('Strategy Dashboard'!BW65,1,1,"")=""),0,INT(REPLACE('Strategy Dashboard'!BW65,1,1,"")))</f>
        <v>0</v>
      </c>
      <c r="CJ65" s="14">
        <f>IF(OR(BZ65="N",REPLACE('Strategy Dashboard'!CF65,1,1,"")=""),0,INT(REPLACE('Strategy Dashboard'!CF65,1,1,"")))</f>
        <v>0</v>
      </c>
      <c r="CK65" s="14">
        <f>IF(OR(CA65="N",REPLACE('Strategy Dashboard'!CO65,1,1,"")=""),0,INT(REPLACE('Strategy Dashboard'!CO65,1,1,"")))</f>
        <v>0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$DN$69</f>
        <v/>
      </c>
    </row>
    <row r="66" spans="1:123" ht="26.25" customHeight="1" thickBot="1">
      <c r="A66" s="14">
        <v>57</v>
      </c>
      <c r="B66" s="111" t="str">
        <f t="shared" si="91"/>
        <v/>
      </c>
      <c r="C66" s="95" t="str">
        <f t="shared" si="20"/>
        <v/>
      </c>
      <c r="D66" s="95" t="str">
        <f t="shared" si="78"/>
        <v/>
      </c>
      <c r="E66" s="112" t="str">
        <f t="shared" si="22"/>
        <v/>
      </c>
      <c r="F66" s="144"/>
      <c r="G66" s="144"/>
      <c r="H66" s="111" t="str">
        <f t="shared" si="59"/>
        <v/>
      </c>
      <c r="I66" s="95" t="str">
        <f t="shared" si="23"/>
        <v/>
      </c>
      <c r="J66" s="95" t="str">
        <f t="shared" si="79"/>
        <v/>
      </c>
      <c r="K66" s="110" t="str">
        <f t="shared" si="25"/>
        <v/>
      </c>
      <c r="L66" s="144"/>
      <c r="M66" s="144"/>
      <c r="N66" s="111" t="str">
        <f t="shared" si="60"/>
        <v/>
      </c>
      <c r="O66" s="95" t="str">
        <f t="shared" si="26"/>
        <v/>
      </c>
      <c r="P66" s="95" t="str">
        <f t="shared" si="80"/>
        <v/>
      </c>
      <c r="Q66" s="112" t="str">
        <f t="shared" si="28"/>
        <v/>
      </c>
      <c r="R66" s="144"/>
      <c r="S66" s="144"/>
      <c r="T66" s="111" t="str">
        <f t="shared" si="61"/>
        <v/>
      </c>
      <c r="U66" s="95" t="str">
        <f t="shared" si="29"/>
        <v/>
      </c>
      <c r="V66" s="95" t="str">
        <f t="shared" si="81"/>
        <v/>
      </c>
      <c r="W66" s="112" t="str">
        <f t="shared" si="31"/>
        <v/>
      </c>
      <c r="X66" s="144"/>
      <c r="Y66" s="144"/>
      <c r="Z66" s="111" t="str">
        <f t="shared" si="62"/>
        <v/>
      </c>
      <c r="AA66" s="95" t="str">
        <f t="shared" si="32"/>
        <v/>
      </c>
      <c r="AB66" s="95" t="str">
        <f t="shared" si="82"/>
        <v/>
      </c>
      <c r="AC66" s="112" t="str">
        <f t="shared" si="34"/>
        <v/>
      </c>
      <c r="AD66" s="144"/>
      <c r="AE66" s="144"/>
      <c r="AF66" s="177"/>
      <c r="AG66" s="180" t="str">
        <f t="shared" ca="1" si="43"/>
        <v/>
      </c>
      <c r="AH66" s="189"/>
      <c r="AI66" s="190" t="str" cm="1">
        <f t="array" aca="1" ref="AI66" ca="1">IF(AF65="","",INDIRECT(DS65&amp;DH66))</f>
        <v/>
      </c>
      <c r="AJ66" s="109" t="str">
        <f t="shared" si="44"/>
        <v/>
      </c>
      <c r="AK66" s="109" t="str">
        <f t="shared" si="45"/>
        <v/>
      </c>
      <c r="AL66" s="110" t="str">
        <f t="shared" si="46"/>
        <v/>
      </c>
      <c r="AM66" s="173"/>
      <c r="AN66" s="144"/>
      <c r="AO66" s="111" t="str">
        <f t="shared" si="63"/>
        <v/>
      </c>
      <c r="AP66" s="95" t="str">
        <f t="shared" si="64"/>
        <v/>
      </c>
      <c r="AQ66" s="95" t="str">
        <f t="shared" si="83"/>
        <v/>
      </c>
      <c r="AR66" s="112" t="str">
        <f t="shared" si="65"/>
        <v/>
      </c>
      <c r="AS66" s="144"/>
      <c r="AT66" s="144"/>
      <c r="AU66" s="111" t="str">
        <f t="shared" si="66"/>
        <v/>
      </c>
      <c r="AV66" s="95" t="str">
        <f t="shared" si="67"/>
        <v/>
      </c>
      <c r="AW66" s="95" t="str">
        <f t="shared" si="84"/>
        <v/>
      </c>
      <c r="AX66" s="112" t="str">
        <f t="shared" si="68"/>
        <v/>
      </c>
      <c r="AY66" s="144"/>
      <c r="AZ66" s="144"/>
      <c r="BA66" s="111" t="str">
        <f t="shared" si="69"/>
        <v/>
      </c>
      <c r="BB66" s="95" t="str">
        <f t="shared" si="70"/>
        <v/>
      </c>
      <c r="BC66" s="95" t="str">
        <f t="shared" si="85"/>
        <v/>
      </c>
      <c r="BD66" s="112" t="str">
        <f t="shared" si="71"/>
        <v/>
      </c>
      <c r="BE66" s="144"/>
      <c r="BF66" s="144"/>
      <c r="BG66" s="111" t="str">
        <f t="shared" si="72"/>
        <v/>
      </c>
      <c r="BH66" s="95" t="str">
        <f t="shared" si="73"/>
        <v/>
      </c>
      <c r="BI66" s="95" t="str">
        <f t="shared" si="86"/>
        <v/>
      </c>
      <c r="BJ66" s="112" t="str">
        <f t="shared" si="74"/>
        <v/>
      </c>
      <c r="BK66" s="144"/>
      <c r="BL66" s="144"/>
      <c r="BM66" s="111" t="str">
        <f t="shared" si="75"/>
        <v/>
      </c>
      <c r="BN66" s="95" t="str">
        <f t="shared" si="76"/>
        <v/>
      </c>
      <c r="BO66" s="95" t="str">
        <f t="shared" si="87"/>
        <v/>
      </c>
      <c r="BP66" s="112" t="str">
        <f t="shared" si="77"/>
        <v/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Dashboard'!BE66)</f>
        <v/>
      </c>
      <c r="BX66" s="14" t="str">
        <f>LEFT('Strategy Dashboard'!BN66)</f>
        <v/>
      </c>
      <c r="BY66" s="14" t="str">
        <f>LEFT('Strategy Dashboard'!BW66)</f>
        <v/>
      </c>
      <c r="BZ66" s="14" t="str">
        <f>LEFT('Strategy Dashboard'!CF66)</f>
        <v/>
      </c>
      <c r="CA66" s="14" t="str">
        <f>LEFT('Strategy Dashboard'!CO66)</f>
        <v/>
      </c>
      <c r="CB66" s="14">
        <f>IF(OR(BR66="N",REPLACE('Strategy Dashboard'!B66,1,1,"")=""),0,INT(REPLACE('Strategy Dashboard'!B66,1,1,"")))</f>
        <v>0</v>
      </c>
      <c r="CC66" s="14">
        <f>IF(OR(BS66="N",REPLACE('Strategy Dashboard'!K66,1,1,"")=""),0,INT(REPLACE('Strategy Dashboard'!K66,1,1,"")))</f>
        <v>0</v>
      </c>
      <c r="CD66" s="14">
        <f>IF(OR(BT66="N",REPLACE('Strategy Dashboard'!T66,1,1,"")=""),0,INT(REPLACE('Strategy Dashboard'!T66,1,1,"")))</f>
        <v>0</v>
      </c>
      <c r="CE66" s="14">
        <f>IF(OR(BU66="N",REPLACE('Strategy Dashboard'!AC66,1,1,"")=""),0,INT(REPLACE('Strategy Dashboard'!AC66,1,1,"")))</f>
        <v>0</v>
      </c>
      <c r="CF66" s="14">
        <f>IF(OR(BV66="N",REPLACE('Strategy Dashboard'!AL66,1,1,"")=""),0,INT(REPLACE('Strategy Dashboard'!AL66,1,1,"")))</f>
        <v>0</v>
      </c>
      <c r="CG66" s="14">
        <f>IF(OR(BW66="N",REPLACE('Strategy Dashboard'!BE66,1,1,"")=""),0,INT(REPLACE('Strategy Dashboard'!BE66,1,1,"")))</f>
        <v>0</v>
      </c>
      <c r="CH66" s="14">
        <f>IF(OR(BX66="N",REPLACE('Strategy Dashboard'!BN66,1,1,"")=""),0,INT(REPLACE('Strategy Dashboard'!BN66,1,1,"")))</f>
        <v>0</v>
      </c>
      <c r="CI66" s="14">
        <f>IF(OR(BY66="N",REPLACE('Strategy Dashboard'!BW66,1,1,"")=""),0,INT(REPLACE('Strategy Dashboard'!BW66,1,1,"")))</f>
        <v>0</v>
      </c>
      <c r="CJ66" s="14">
        <f>IF(OR(BZ66="N",REPLACE('Strategy Dashboard'!CF66,1,1,"")=""),0,INT(REPLACE('Strategy Dashboard'!CF66,1,1,"")))</f>
        <v>0</v>
      </c>
      <c r="CK66" s="14">
        <f>IF(OR(CA66="N",REPLACE('Strategy Dashboard'!CO66,1,1,"")=""),0,INT(REPLACE('Strategy Dashboard'!CO66,1,1,"")))</f>
        <v>0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93">$DG$69</f>
        <v/>
      </c>
      <c r="DN66" s="14">
        <f ca="1">RANDBETWEEN(1,DN67)</f>
        <v>2</v>
      </c>
      <c r="DS66" s="14" t="str">
        <f ca="1">$DN$69</f>
        <v/>
      </c>
    </row>
    <row r="67" spans="1:123" ht="26.25" customHeight="1" thickBot="1">
      <c r="A67" s="14">
        <v>58</v>
      </c>
      <c r="B67" s="111" t="str">
        <f t="shared" si="91"/>
        <v/>
      </c>
      <c r="C67" s="95" t="str">
        <f t="shared" si="20"/>
        <v/>
      </c>
      <c r="D67" s="95" t="str">
        <f t="shared" si="78"/>
        <v/>
      </c>
      <c r="E67" s="112" t="str">
        <f t="shared" si="22"/>
        <v/>
      </c>
      <c r="F67" s="144"/>
      <c r="G67" s="144"/>
      <c r="H67" s="111" t="str">
        <f t="shared" si="59"/>
        <v/>
      </c>
      <c r="I67" s="95" t="str">
        <f t="shared" si="23"/>
        <v/>
      </c>
      <c r="J67" s="95" t="str">
        <f t="shared" si="79"/>
        <v/>
      </c>
      <c r="K67" s="110" t="str">
        <f t="shared" si="25"/>
        <v/>
      </c>
      <c r="L67" s="144"/>
      <c r="M67" s="144"/>
      <c r="N67" s="111" t="str">
        <f t="shared" si="60"/>
        <v/>
      </c>
      <c r="O67" s="95" t="str">
        <f t="shared" si="26"/>
        <v/>
      </c>
      <c r="P67" s="95" t="str">
        <f t="shared" si="80"/>
        <v/>
      </c>
      <c r="Q67" s="112" t="str">
        <f t="shared" si="28"/>
        <v/>
      </c>
      <c r="R67" s="144"/>
      <c r="S67" s="144"/>
      <c r="T67" s="111" t="str">
        <f t="shared" si="61"/>
        <v/>
      </c>
      <c r="U67" s="95" t="str">
        <f t="shared" si="29"/>
        <v/>
      </c>
      <c r="V67" s="95" t="str">
        <f t="shared" si="81"/>
        <v/>
      </c>
      <c r="W67" s="112" t="str">
        <f t="shared" si="31"/>
        <v/>
      </c>
      <c r="X67" s="144"/>
      <c r="Y67" s="144"/>
      <c r="Z67" s="111" t="str">
        <f t="shared" si="62"/>
        <v/>
      </c>
      <c r="AA67" s="95" t="str">
        <f t="shared" si="32"/>
        <v/>
      </c>
      <c r="AB67" s="95" t="str">
        <f t="shared" si="82"/>
        <v/>
      </c>
      <c r="AC67" s="112" t="str">
        <f t="shared" si="34"/>
        <v/>
      </c>
      <c r="AD67" s="144"/>
      <c r="AE67" s="144"/>
      <c r="AF67" s="177"/>
      <c r="AG67" s="180" t="str">
        <f t="shared" ca="1" si="43"/>
        <v/>
      </c>
      <c r="AH67" s="189"/>
      <c r="AI67" s="190" t="str" cm="1">
        <f t="array" aca="1" ref="AI67" ca="1">IF(AF66="","",INDIRECT(DS66&amp;DH67))</f>
        <v/>
      </c>
      <c r="AJ67" s="109" t="str">
        <f t="shared" si="44"/>
        <v/>
      </c>
      <c r="AK67" s="109" t="str">
        <f t="shared" si="45"/>
        <v/>
      </c>
      <c r="AL67" s="110" t="str">
        <f t="shared" si="46"/>
        <v/>
      </c>
      <c r="AM67" s="173"/>
      <c r="AN67" s="144"/>
      <c r="AO67" s="111" t="str">
        <f t="shared" si="63"/>
        <v/>
      </c>
      <c r="AP67" s="95" t="str">
        <f t="shared" si="64"/>
        <v/>
      </c>
      <c r="AQ67" s="95" t="str">
        <f t="shared" si="83"/>
        <v/>
      </c>
      <c r="AR67" s="112" t="str">
        <f t="shared" si="65"/>
        <v/>
      </c>
      <c r="AS67" s="144"/>
      <c r="AT67" s="144"/>
      <c r="AU67" s="111" t="str">
        <f t="shared" si="66"/>
        <v/>
      </c>
      <c r="AV67" s="95" t="str">
        <f t="shared" si="67"/>
        <v/>
      </c>
      <c r="AW67" s="95" t="str">
        <f t="shared" si="84"/>
        <v/>
      </c>
      <c r="AX67" s="112" t="str">
        <f t="shared" si="68"/>
        <v/>
      </c>
      <c r="AY67" s="144"/>
      <c r="AZ67" s="144"/>
      <c r="BA67" s="111" t="str">
        <f t="shared" si="69"/>
        <v/>
      </c>
      <c r="BB67" s="95" t="str">
        <f t="shared" si="70"/>
        <v/>
      </c>
      <c r="BC67" s="95" t="str">
        <f t="shared" si="85"/>
        <v/>
      </c>
      <c r="BD67" s="112" t="str">
        <f t="shared" si="71"/>
        <v/>
      </c>
      <c r="BE67" s="144"/>
      <c r="BF67" s="144"/>
      <c r="BG67" s="111" t="str">
        <f t="shared" si="72"/>
        <v/>
      </c>
      <c r="BH67" s="95" t="str">
        <f t="shared" si="73"/>
        <v/>
      </c>
      <c r="BI67" s="95" t="str">
        <f t="shared" si="86"/>
        <v/>
      </c>
      <c r="BJ67" s="112" t="str">
        <f t="shared" si="74"/>
        <v/>
      </c>
      <c r="BK67" s="144"/>
      <c r="BL67" s="144"/>
      <c r="BM67" s="111" t="str">
        <f t="shared" si="75"/>
        <v/>
      </c>
      <c r="BN67" s="95" t="str">
        <f t="shared" si="76"/>
        <v/>
      </c>
      <c r="BO67" s="95" t="str">
        <f t="shared" si="87"/>
        <v/>
      </c>
      <c r="BP67" s="112" t="str">
        <f t="shared" si="77"/>
        <v/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Dashboard'!BE67)</f>
        <v/>
      </c>
      <c r="BX67" s="14" t="str">
        <f>LEFT('Strategy Dashboard'!BN67)</f>
        <v/>
      </c>
      <c r="BY67" s="14" t="str">
        <f>LEFT('Strategy Dashboard'!BW67)</f>
        <v/>
      </c>
      <c r="BZ67" s="14" t="str">
        <f>LEFT('Strategy Dashboard'!CF67)</f>
        <v/>
      </c>
      <c r="CA67" s="14" t="str">
        <f>LEFT('Strategy Dashboard'!CO67)</f>
        <v/>
      </c>
      <c r="CB67" s="14">
        <f>IF(OR(BR67="N",REPLACE('Strategy Dashboard'!B67,1,1,"")=""),0,INT(REPLACE('Strategy Dashboard'!B67,1,1,"")))</f>
        <v>0</v>
      </c>
      <c r="CC67" s="14">
        <f>IF(OR(BS67="N",REPLACE('Strategy Dashboard'!K67,1,1,"")=""),0,INT(REPLACE('Strategy Dashboard'!K67,1,1,"")))</f>
        <v>0</v>
      </c>
      <c r="CD67" s="14">
        <f>IF(OR(BT67="N",REPLACE('Strategy Dashboard'!T67,1,1,"")=""),0,INT(REPLACE('Strategy Dashboard'!T67,1,1,"")))</f>
        <v>0</v>
      </c>
      <c r="CE67" s="14">
        <f>IF(OR(BU67="N",REPLACE('Strategy Dashboard'!AC67,1,1,"")=""),0,INT(REPLACE('Strategy Dashboard'!AC67,1,1,"")))</f>
        <v>0</v>
      </c>
      <c r="CF67" s="14">
        <f>IF(OR(BV67="N",REPLACE('Strategy Dashboard'!AL67,1,1,"")=""),0,INT(REPLACE('Strategy Dashboard'!AL67,1,1,"")))</f>
        <v>0</v>
      </c>
      <c r="CG67" s="14">
        <f>IF(OR(BW67="N",REPLACE('Strategy Dashboard'!BE67,1,1,"")=""),0,INT(REPLACE('Strategy Dashboard'!BE67,1,1,"")))</f>
        <v>0</v>
      </c>
      <c r="CH67" s="14">
        <f>IF(OR(BX67="N",REPLACE('Strategy Dashboard'!BN67,1,1,"")=""),0,INT(REPLACE('Strategy Dashboard'!BN67,1,1,"")))</f>
        <v>0</v>
      </c>
      <c r="CI67" s="14">
        <f>IF(OR(BY67="N",REPLACE('Strategy Dashboard'!BW67,1,1,"")=""),0,INT(REPLACE('Strategy Dashboard'!BW67,1,1,"")))</f>
        <v>0</v>
      </c>
      <c r="CJ67" s="14">
        <f>IF(OR(BZ67="N",REPLACE('Strategy Dashboard'!CF67,1,1,"")=""),0,INT(REPLACE('Strategy Dashboard'!CF67,1,1,"")))</f>
        <v>0</v>
      </c>
      <c r="CK67" s="14">
        <f>IF(OR(CA67="N",REPLACE('Strategy Dashboard'!CO67,1,1,"")=""),0,INT(REPLACE('Strategy Dashboard'!CO67,1,1,"")))</f>
        <v>0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93"/>
        <v/>
      </c>
      <c r="DJ67" s="14" t="str">
        <f>IFERROR(VLOOKUP(DJ69,General!L:M,2,FALSE),"")</f>
        <v/>
      </c>
      <c r="DK67" s="14" t="str">
        <f>IFERROR(VLOOKUP(DK69,General!M:N,2,FALSE),"")</f>
        <v/>
      </c>
      <c r="DL67" s="14" t="str">
        <f>IFERROR(VLOOKUP(DL69,General!N:O,2,FALSE),"")</f>
        <v/>
      </c>
      <c r="DM67" s="14" t="str">
        <f>IFERROR(VLOOKUP(DM69,General!O:P,2,FALSE),"")</f>
        <v/>
      </c>
      <c r="DN67" s="14">
        <f ca="1">COUNTIF(DJ68:DM68,MAX(DJ68:DM68))</f>
        <v>4</v>
      </c>
      <c r="DS67" s="14" t="str">
        <f ca="1">$DN$69</f>
        <v/>
      </c>
    </row>
    <row r="68" spans="1:123" ht="26.25" customHeight="1" thickBot="1">
      <c r="A68" s="14">
        <v>59</v>
      </c>
      <c r="B68" s="111" t="str">
        <f t="shared" si="91"/>
        <v/>
      </c>
      <c r="C68" s="95" t="str">
        <f t="shared" si="20"/>
        <v/>
      </c>
      <c r="D68" s="95" t="str">
        <f t="shared" si="78"/>
        <v/>
      </c>
      <c r="E68" s="112" t="str">
        <f t="shared" si="22"/>
        <v/>
      </c>
      <c r="F68" s="144"/>
      <c r="G68" s="144"/>
      <c r="H68" s="111" t="str">
        <f t="shared" si="59"/>
        <v/>
      </c>
      <c r="I68" s="95" t="str">
        <f t="shared" si="23"/>
        <v/>
      </c>
      <c r="J68" s="95" t="str">
        <f t="shared" si="79"/>
        <v/>
      </c>
      <c r="K68" s="110" t="str">
        <f t="shared" si="25"/>
        <v/>
      </c>
      <c r="L68" s="144"/>
      <c r="M68" s="144"/>
      <c r="N68" s="111" t="str">
        <f t="shared" si="60"/>
        <v/>
      </c>
      <c r="O68" s="95" t="str">
        <f t="shared" si="26"/>
        <v/>
      </c>
      <c r="P68" s="95" t="str">
        <f t="shared" si="80"/>
        <v/>
      </c>
      <c r="Q68" s="112" t="str">
        <f t="shared" si="28"/>
        <v/>
      </c>
      <c r="R68" s="144"/>
      <c r="S68" s="144"/>
      <c r="T68" s="111" t="str">
        <f t="shared" si="61"/>
        <v/>
      </c>
      <c r="U68" s="95" t="str">
        <f t="shared" si="29"/>
        <v/>
      </c>
      <c r="V68" s="95" t="str">
        <f t="shared" si="81"/>
        <v/>
      </c>
      <c r="W68" s="112" t="str">
        <f t="shared" si="31"/>
        <v/>
      </c>
      <c r="X68" s="144"/>
      <c r="Y68" s="144"/>
      <c r="Z68" s="111" t="str">
        <f t="shared" si="62"/>
        <v/>
      </c>
      <c r="AA68" s="95" t="str">
        <f t="shared" si="32"/>
        <v/>
      </c>
      <c r="AB68" s="95" t="str">
        <f t="shared" si="82"/>
        <v/>
      </c>
      <c r="AC68" s="112" t="str">
        <f t="shared" si="34"/>
        <v/>
      </c>
      <c r="AD68" s="144"/>
      <c r="AE68" s="144"/>
      <c r="AF68" s="177"/>
      <c r="AG68" s="180" t="str">
        <f t="shared" ca="1" si="43"/>
        <v/>
      </c>
      <c r="AH68" s="189"/>
      <c r="AI68" s="190" t="str" cm="1">
        <f t="array" aca="1" ref="AI68" ca="1">IF(AF67="","",INDIRECT(DS67&amp;DH68))</f>
        <v/>
      </c>
      <c r="AJ68" s="109" t="str">
        <f t="shared" si="44"/>
        <v/>
      </c>
      <c r="AK68" s="109" t="str">
        <f t="shared" si="45"/>
        <v/>
      </c>
      <c r="AL68" s="110" t="str">
        <f t="shared" si="46"/>
        <v/>
      </c>
      <c r="AM68" s="173"/>
      <c r="AN68" s="144"/>
      <c r="AO68" s="111" t="str">
        <f t="shared" si="63"/>
        <v/>
      </c>
      <c r="AP68" s="95" t="str">
        <f t="shared" si="64"/>
        <v/>
      </c>
      <c r="AQ68" s="95" t="str">
        <f t="shared" si="83"/>
        <v/>
      </c>
      <c r="AR68" s="112" t="str">
        <f t="shared" si="65"/>
        <v/>
      </c>
      <c r="AS68" s="144"/>
      <c r="AT68" s="144"/>
      <c r="AU68" s="111" t="str">
        <f t="shared" si="66"/>
        <v/>
      </c>
      <c r="AV68" s="95" t="str">
        <f t="shared" si="67"/>
        <v/>
      </c>
      <c r="AW68" s="95" t="str">
        <f t="shared" si="84"/>
        <v/>
      </c>
      <c r="AX68" s="112" t="str">
        <f t="shared" si="68"/>
        <v/>
      </c>
      <c r="AY68" s="144"/>
      <c r="AZ68" s="144"/>
      <c r="BA68" s="111" t="str">
        <f t="shared" si="69"/>
        <v/>
      </c>
      <c r="BB68" s="95" t="str">
        <f t="shared" si="70"/>
        <v/>
      </c>
      <c r="BC68" s="95" t="str">
        <f t="shared" si="85"/>
        <v/>
      </c>
      <c r="BD68" s="112" t="str">
        <f t="shared" si="71"/>
        <v/>
      </c>
      <c r="BE68" s="144"/>
      <c r="BF68" s="144"/>
      <c r="BG68" s="111" t="str">
        <f t="shared" si="72"/>
        <v/>
      </c>
      <c r="BH68" s="95" t="str">
        <f t="shared" si="73"/>
        <v/>
      </c>
      <c r="BI68" s="95" t="str">
        <f t="shared" si="86"/>
        <v/>
      </c>
      <c r="BJ68" s="112" t="str">
        <f t="shared" si="74"/>
        <v/>
      </c>
      <c r="BK68" s="144"/>
      <c r="BL68" s="144"/>
      <c r="BM68" s="111" t="str">
        <f t="shared" si="75"/>
        <v/>
      </c>
      <c r="BN68" s="95" t="str">
        <f t="shared" si="76"/>
        <v/>
      </c>
      <c r="BO68" s="95" t="str">
        <f t="shared" si="87"/>
        <v/>
      </c>
      <c r="BP68" s="112" t="str">
        <f t="shared" si="77"/>
        <v/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Dashboard'!BE68)</f>
        <v/>
      </c>
      <c r="BX68" s="14" t="str">
        <f>LEFT('Strategy Dashboard'!BN68)</f>
        <v/>
      </c>
      <c r="BY68" s="14" t="str">
        <f>LEFT('Strategy Dashboard'!BW68)</f>
        <v/>
      </c>
      <c r="BZ68" s="14" t="str">
        <f>LEFT('Strategy Dashboard'!CF68)</f>
        <v/>
      </c>
      <c r="CA68" s="14" t="str">
        <f>LEFT('Strategy Dashboard'!CO68)</f>
        <v/>
      </c>
      <c r="CB68" s="14">
        <f>IF(OR(BR68="N",REPLACE('Strategy Dashboard'!B68,1,1,"")=""),0,INT(REPLACE('Strategy Dashboard'!B68,1,1,"")))</f>
        <v>0</v>
      </c>
      <c r="CC68" s="14">
        <f>IF(OR(BS68="N",REPLACE('Strategy Dashboard'!K68,1,1,"")=""),0,INT(REPLACE('Strategy Dashboard'!K68,1,1,"")))</f>
        <v>0</v>
      </c>
      <c r="CD68" s="14">
        <f>IF(OR(BT68="N",REPLACE('Strategy Dashboard'!T68,1,1,"")=""),0,INT(REPLACE('Strategy Dashboard'!T68,1,1,"")))</f>
        <v>0</v>
      </c>
      <c r="CE68" s="14">
        <f>IF(OR(BU68="N",REPLACE('Strategy Dashboard'!AC68,1,1,"")=""),0,INT(REPLACE('Strategy Dashboard'!AC68,1,1,"")))</f>
        <v>0</v>
      </c>
      <c r="CF68" s="14">
        <f>IF(OR(BV68="N",REPLACE('Strategy Dashboard'!AL68,1,1,"")=""),0,INT(REPLACE('Strategy Dashboard'!AL68,1,1,"")))</f>
        <v>0</v>
      </c>
      <c r="CG68" s="14">
        <f>IF(OR(BW68="N",REPLACE('Strategy Dashboard'!BE68,1,1,"")=""),0,INT(REPLACE('Strategy Dashboard'!BE68,1,1,"")))</f>
        <v>0</v>
      </c>
      <c r="CH68" s="14">
        <f>IF(OR(BX68="N",REPLACE('Strategy Dashboard'!BN68,1,1,"")=""),0,INT(REPLACE('Strategy Dashboard'!BN68,1,1,"")))</f>
        <v>0</v>
      </c>
      <c r="CI68" s="14">
        <f>IF(OR(BY68="N",REPLACE('Strategy Dashboard'!BW68,1,1,"")=""),0,INT(REPLACE('Strategy Dashboard'!BW68,1,1,"")))</f>
        <v>0</v>
      </c>
      <c r="CJ68" s="14">
        <f>IF(OR(BZ68="N",REPLACE('Strategy Dashboard'!CF68,1,1,"")=""),0,INT(REPLACE('Strategy Dashboard'!CF68,1,1,"")))</f>
        <v>0</v>
      </c>
      <c r="CK68" s="14">
        <f>IF(OR(CA68="N",REPLACE('Strategy Dashboard'!CO68,1,1,"")=""),0,INT(REPLACE('Strategy Dashboard'!CO68,1,1,"")))</f>
        <v>0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93"/>
        <v/>
      </c>
      <c r="DJ68" s="14">
        <f ca="1">IF(DJ69="",0,COUNTIF(INDIRECT(DJ67&amp;DH65):INDIRECT(DJ67&amp;DH69),"Y"))</f>
        <v>0</v>
      </c>
      <c r="DK68" s="14">
        <f ca="1">IF(DK69="",0,COUNTIF(INDIRECT(DK67&amp;DI65):INDIRECT(DK67&amp;DI69),"Y"))</f>
        <v>0</v>
      </c>
      <c r="DL68" s="14">
        <f ca="1">IF(DL69="",0,COUNTIF(INDIRECT(DL67&amp;DJ65):INDIRECT(DL67&amp;DJ69),"Y"))</f>
        <v>0</v>
      </c>
      <c r="DM68" s="14">
        <f ca="1">IF(DM69="",0,COUNTIF(INDIRECT(DM67&amp;DK65):INDIRECT(DM67&amp;DK69),"Y"))</f>
        <v>0</v>
      </c>
      <c r="DN68" s="14" t="str" cm="1">
        <f t="array" aca="1" ref="DN68" ca="1">INDEX(DJ69:DM69,_xlfn.AGGREGATE(15,6,COLUMN(DJ69:DM69)-COLUMN(DI69)/(DJ68:DM68=MAX(DJ68:DM68)),COLUMNS(DJ69:DJ69)))</f>
        <v/>
      </c>
      <c r="DO68" s="14" t="str" cm="1">
        <f t="array" aca="1" ref="DO68" ca="1">INDEX(DK69:DN69,_xlfn.AGGREGATE(15,6,COLUMN(DK69:DN69)-COLUMN(DJ69)/(DK68:DN68=MAX(DK68:DN68)),COLUMNS(DK69:DK69)))</f>
        <v/>
      </c>
      <c r="DP68" s="14" t="str" cm="1">
        <f t="array" aca="1" ref="DP68" ca="1">INDEX(DL69:DO69,_xlfn.AGGREGATE(15,6,COLUMN(DL69:DO69)-COLUMN(DK69)/(DL68:DO68=MAX(DL68:DO68)),COLUMNS(DL69:DL69)))</f>
        <v/>
      </c>
      <c r="DS68" s="14" t="str">
        <f ca="1">$DN$69</f>
        <v/>
      </c>
    </row>
    <row r="69" spans="1:123" ht="26.25" customHeight="1" thickBot="1">
      <c r="A69" s="14">
        <v>60</v>
      </c>
      <c r="B69" s="113" t="str">
        <f t="shared" si="91"/>
        <v/>
      </c>
      <c r="C69" s="114" t="str">
        <f t="shared" si="20"/>
        <v/>
      </c>
      <c r="D69" s="114" t="str">
        <f t="shared" si="78"/>
        <v/>
      </c>
      <c r="E69" s="115" t="str">
        <f t="shared" si="22"/>
        <v/>
      </c>
      <c r="F69" s="144"/>
      <c r="G69" s="144"/>
      <c r="H69" s="113" t="str">
        <f t="shared" si="59"/>
        <v/>
      </c>
      <c r="I69" s="114" t="str">
        <f t="shared" si="23"/>
        <v/>
      </c>
      <c r="J69" s="114" t="str">
        <f t="shared" si="79"/>
        <v/>
      </c>
      <c r="K69" s="110" t="str">
        <f t="shared" si="25"/>
        <v/>
      </c>
      <c r="L69" s="144"/>
      <c r="M69" s="144"/>
      <c r="N69" s="113" t="str">
        <f t="shared" si="60"/>
        <v/>
      </c>
      <c r="O69" s="114" t="str">
        <f t="shared" si="26"/>
        <v/>
      </c>
      <c r="P69" s="114" t="str">
        <f t="shared" si="80"/>
        <v/>
      </c>
      <c r="Q69" s="115" t="str">
        <f t="shared" si="28"/>
        <v/>
      </c>
      <c r="R69" s="144"/>
      <c r="S69" s="144"/>
      <c r="T69" s="113" t="str">
        <f t="shared" si="61"/>
        <v/>
      </c>
      <c r="U69" s="114" t="str">
        <f t="shared" si="29"/>
        <v/>
      </c>
      <c r="V69" s="114" t="str">
        <f t="shared" si="81"/>
        <v/>
      </c>
      <c r="W69" s="115" t="str">
        <f t="shared" si="31"/>
        <v/>
      </c>
      <c r="X69" s="144"/>
      <c r="Y69" s="144"/>
      <c r="Z69" s="113" t="str">
        <f t="shared" si="62"/>
        <v/>
      </c>
      <c r="AA69" s="114" t="str">
        <f t="shared" si="32"/>
        <v/>
      </c>
      <c r="AB69" s="114" t="str">
        <f t="shared" si="82"/>
        <v/>
      </c>
      <c r="AC69" s="115" t="str">
        <f t="shared" si="34"/>
        <v/>
      </c>
      <c r="AD69" s="144"/>
      <c r="AE69" s="144"/>
      <c r="AF69" s="178"/>
      <c r="AG69" s="181" t="str">
        <f t="shared" ca="1" si="43"/>
        <v/>
      </c>
      <c r="AH69" s="189"/>
      <c r="AI69" s="190" t="str" cm="1">
        <f t="array" aca="1" ref="AI69" ca="1">IF(AF68="","",INDIRECT(DS68&amp;DH69))</f>
        <v/>
      </c>
      <c r="AJ69" s="109" t="str">
        <f t="shared" si="44"/>
        <v/>
      </c>
      <c r="AK69" s="109" t="str">
        <f t="shared" si="45"/>
        <v/>
      </c>
      <c r="AL69" s="110" t="str">
        <f t="shared" si="46"/>
        <v/>
      </c>
      <c r="AM69" s="173"/>
      <c r="AN69" s="144"/>
      <c r="AO69" s="113" t="str">
        <f t="shared" si="63"/>
        <v/>
      </c>
      <c r="AP69" s="114" t="str">
        <f t="shared" si="64"/>
        <v/>
      </c>
      <c r="AQ69" s="114" t="str">
        <f t="shared" si="83"/>
        <v/>
      </c>
      <c r="AR69" s="115" t="str">
        <f t="shared" si="65"/>
        <v/>
      </c>
      <c r="AS69" s="144"/>
      <c r="AT69" s="144"/>
      <c r="AU69" s="113" t="str">
        <f t="shared" si="66"/>
        <v/>
      </c>
      <c r="AV69" s="114" t="str">
        <f t="shared" si="67"/>
        <v/>
      </c>
      <c r="AW69" s="114" t="str">
        <f t="shared" si="84"/>
        <v/>
      </c>
      <c r="AX69" s="115" t="str">
        <f t="shared" si="68"/>
        <v/>
      </c>
      <c r="AY69" s="144"/>
      <c r="AZ69" s="144"/>
      <c r="BA69" s="113" t="str">
        <f t="shared" si="69"/>
        <v/>
      </c>
      <c r="BB69" s="114" t="str">
        <f t="shared" si="70"/>
        <v/>
      </c>
      <c r="BC69" s="114" t="str">
        <f t="shared" si="85"/>
        <v/>
      </c>
      <c r="BD69" s="115" t="str">
        <f t="shared" si="71"/>
        <v/>
      </c>
      <c r="BE69" s="144"/>
      <c r="BF69" s="144"/>
      <c r="BG69" s="113" t="str">
        <f t="shared" si="72"/>
        <v/>
      </c>
      <c r="BH69" s="114" t="str">
        <f t="shared" si="73"/>
        <v/>
      </c>
      <c r="BI69" s="114" t="str">
        <f t="shared" si="86"/>
        <v/>
      </c>
      <c r="BJ69" s="115" t="str">
        <f t="shared" si="74"/>
        <v/>
      </c>
      <c r="BK69" s="144"/>
      <c r="BL69" s="144"/>
      <c r="BM69" s="113" t="str">
        <f t="shared" si="75"/>
        <v/>
      </c>
      <c r="BN69" s="114" t="str">
        <f t="shared" si="76"/>
        <v/>
      </c>
      <c r="BO69" s="114" t="str">
        <f t="shared" si="87"/>
        <v/>
      </c>
      <c r="BP69" s="115" t="str">
        <f t="shared" si="77"/>
        <v/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Dashboard'!BE69)</f>
        <v/>
      </c>
      <c r="BX69" s="14" t="str">
        <f>LEFT('Strategy Dashboard'!BN69)</f>
        <v/>
      </c>
      <c r="BY69" s="14" t="str">
        <f>LEFT('Strategy Dashboard'!BW69)</f>
        <v/>
      </c>
      <c r="BZ69" s="14" t="str">
        <f>LEFT('Strategy Dashboard'!CF69)</f>
        <v/>
      </c>
      <c r="CA69" s="14" t="str">
        <f>LEFT('Strategy Dashboard'!CO69)</f>
        <v/>
      </c>
      <c r="CB69" s="14">
        <f>IF(OR(BR69="N",REPLACE('Strategy Dashboard'!B69,1,1,"")=""),0,INT(REPLACE('Strategy Dashboard'!B69,1,1,"")))</f>
        <v>0</v>
      </c>
      <c r="CC69" s="14">
        <f>IF(OR(BS69="N",REPLACE('Strategy Dashboard'!K69,1,1,"")=""),0,INT(REPLACE('Strategy Dashboard'!K69,1,1,"")))</f>
        <v>0</v>
      </c>
      <c r="CD69" s="14">
        <f>IF(OR(BT69="N",REPLACE('Strategy Dashboard'!T69,1,1,"")=""),0,INT(REPLACE('Strategy Dashboard'!T69,1,1,"")))</f>
        <v>0</v>
      </c>
      <c r="CE69" s="14">
        <f>IF(OR(BU69="N",REPLACE('Strategy Dashboard'!AC69,1,1,"")=""),0,INT(REPLACE('Strategy Dashboard'!AC69,1,1,"")))</f>
        <v>0</v>
      </c>
      <c r="CF69" s="14">
        <f>IF(OR(BV69="N",REPLACE('Strategy Dashboard'!AL69,1,1,"")=""),0,INT(REPLACE('Strategy Dashboard'!AL69,1,1,"")))</f>
        <v>0</v>
      </c>
      <c r="CG69" s="14">
        <f>IF(OR(BW69="N",REPLACE('Strategy Dashboard'!BE69,1,1,"")=""),0,INT(REPLACE('Strategy Dashboard'!BE69,1,1,"")))</f>
        <v>0</v>
      </c>
      <c r="CH69" s="14">
        <f>IF(OR(BX69="N",REPLACE('Strategy Dashboard'!BN69,1,1,"")=""),0,INT(REPLACE('Strategy Dashboard'!BN69,1,1,"")))</f>
        <v>0</v>
      </c>
      <c r="CI69" s="14">
        <f>IF(OR(BY69="N",REPLACE('Strategy Dashboard'!BW69,1,1,"")=""),0,INT(REPLACE('Strategy Dashboard'!BW69,1,1,"")))</f>
        <v>0</v>
      </c>
      <c r="CJ69" s="14">
        <f>IF(OR(BZ69="N",REPLACE('Strategy Dashboard'!CF69,1,1,"")=""),0,INT(REPLACE('Strategy Dashboard'!CF69,1,1,"")))</f>
        <v>0</v>
      </c>
      <c r="CK69" s="14">
        <f>IF(OR(CA69="N",REPLACE('Strategy Dashboard'!CO69,1,1,"")=""),0,INT(REPLACE('Strategy Dashboard'!CO69,1,1,"")))</f>
        <v>0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93"/>
        <v/>
      </c>
      <c r="DJ69" s="14" t="str" cm="1">
        <f t="array" ref="DJ69">IFERROR(INDEX($CW$4:$DF$4,_xlfn.AGGREGATE(15,6,COLUMN($CW$4:$DF$4)-COLUMN($CV$1)/(CW69:DF69=MAX(CW69:DF69)),COLUMNS($CW$4:CW59))),"")</f>
        <v/>
      </c>
      <c r="DK69" s="14" t="str" cm="1">
        <f t="array" ref="DK69">IFERROR(INDEX($CW$4:$DF$4,_xlfn.AGGREGATE(15,6,COLUMN($CW$4:$DF$4)-COLUMN($CV$1)/(CX69:DG69=MAX(CX69:DG69)),COLUMNS($CW$4:CX59))),"")</f>
        <v/>
      </c>
      <c r="DL69" s="14" t="str" cm="1">
        <f t="array" ref="DL69">IFERROR(INDEX($CW$4:$DF$4,_xlfn.AGGREGATE(15,6,COLUMN($CW$4:$DF$4)-COLUMN($CV$1)/(CY69:DH69=MAX(CY69:DH69)),COLUMNS($CW$4:CY59))),"")</f>
        <v/>
      </c>
      <c r="DM69" s="14" t="str" cm="1">
        <f t="array" ref="DM69">IFERROR(INDEX($CW$4:$DF$4,_xlfn.AGGREGATE(15,6,COLUMN($CW$4:$DF$4)-COLUMN($CV$1)/(CZ69:DI69=MAX(CZ69:DI69)),COLUMNS($CW$4:CZ59))),"")</f>
        <v/>
      </c>
      <c r="DN69" s="175" t="str">
        <f ca="1">IF(DO68="",DN68,DN65)</f>
        <v/>
      </c>
      <c r="DR69" s="14" t="str">
        <f ca="1">IF(DN66&gt;1,"R","N")</f>
        <v>R</v>
      </c>
      <c r="DS69" s="14" t="str">
        <f ca="1">DN69</f>
        <v/>
      </c>
    </row>
    <row r="70" spans="1:123" ht="26.25" customHeight="1" thickBot="1">
      <c r="A70" s="14">
        <v>61</v>
      </c>
      <c r="B70" s="108" t="str">
        <f t="shared" si="91"/>
        <v/>
      </c>
      <c r="C70" s="109" t="str">
        <f t="shared" si="20"/>
        <v/>
      </c>
      <c r="D70" s="109" t="str">
        <f t="shared" si="78"/>
        <v/>
      </c>
      <c r="E70" s="110" t="str">
        <f t="shared" si="22"/>
        <v/>
      </c>
      <c r="F70" s="144"/>
      <c r="G70" s="144"/>
      <c r="H70" s="108" t="str">
        <f t="shared" si="59"/>
        <v/>
      </c>
      <c r="I70" s="109" t="str">
        <f t="shared" si="23"/>
        <v/>
      </c>
      <c r="J70" s="109" t="str">
        <f t="shared" si="79"/>
        <v/>
      </c>
      <c r="K70" s="110" t="str">
        <f t="shared" si="25"/>
        <v/>
      </c>
      <c r="L70" s="144"/>
      <c r="M70" s="144"/>
      <c r="N70" s="108" t="str">
        <f t="shared" si="60"/>
        <v/>
      </c>
      <c r="O70" s="109" t="str">
        <f t="shared" si="26"/>
        <v/>
      </c>
      <c r="P70" s="109" t="str">
        <f t="shared" si="80"/>
        <v/>
      </c>
      <c r="Q70" s="110" t="str">
        <f t="shared" si="28"/>
        <v/>
      </c>
      <c r="R70" s="144"/>
      <c r="S70" s="144"/>
      <c r="T70" s="108" t="str">
        <f t="shared" si="61"/>
        <v/>
      </c>
      <c r="U70" s="109" t="str">
        <f t="shared" si="29"/>
        <v/>
      </c>
      <c r="V70" s="109" t="str">
        <f t="shared" si="81"/>
        <v/>
      </c>
      <c r="W70" s="110" t="str">
        <f t="shared" si="31"/>
        <v/>
      </c>
      <c r="X70" s="144"/>
      <c r="Y70" s="144"/>
      <c r="Z70" s="108" t="str">
        <f t="shared" si="62"/>
        <v/>
      </c>
      <c r="AA70" s="109" t="str">
        <f t="shared" si="32"/>
        <v/>
      </c>
      <c r="AB70" s="109" t="str">
        <f t="shared" si="82"/>
        <v/>
      </c>
      <c r="AC70" s="110" t="str">
        <f t="shared" si="34"/>
        <v/>
      </c>
      <c r="AD70" s="144"/>
      <c r="AE70" s="144"/>
      <c r="AF70" s="176"/>
      <c r="AG70" s="188" t="str">
        <f t="shared" ca="1" si="43"/>
        <v/>
      </c>
      <c r="AH70" s="189" t="str">
        <f ca="1">IF(DS70="","",VLOOKUP(DS70,General!O:P,2,FALSE))</f>
        <v/>
      </c>
      <c r="AI70" s="190" t="str" cm="1">
        <f t="array" aca="1" ref="AI70" ca="1">IF(AF69="","",INDIRECT(DS69&amp;DH70))</f>
        <v/>
      </c>
      <c r="AJ70" s="109" t="str">
        <f t="shared" si="44"/>
        <v/>
      </c>
      <c r="AK70" s="109" t="str">
        <f t="shared" si="45"/>
        <v/>
      </c>
      <c r="AL70" s="110" t="str">
        <f t="shared" si="46"/>
        <v/>
      </c>
      <c r="AM70" s="173"/>
      <c r="AN70" s="144"/>
      <c r="AO70" s="108" t="str">
        <f t="shared" si="63"/>
        <v/>
      </c>
      <c r="AP70" s="109" t="str">
        <f t="shared" si="64"/>
        <v/>
      </c>
      <c r="AQ70" s="109" t="str">
        <f t="shared" si="83"/>
        <v/>
      </c>
      <c r="AR70" s="110" t="str">
        <f t="shared" si="65"/>
        <v/>
      </c>
      <c r="AS70" s="144"/>
      <c r="AT70" s="144"/>
      <c r="AU70" s="108" t="str">
        <f t="shared" si="66"/>
        <v/>
      </c>
      <c r="AV70" s="109" t="str">
        <f t="shared" si="67"/>
        <v/>
      </c>
      <c r="AW70" s="109" t="str">
        <f t="shared" si="84"/>
        <v/>
      </c>
      <c r="AX70" s="110" t="str">
        <f t="shared" si="68"/>
        <v/>
      </c>
      <c r="AY70" s="144"/>
      <c r="AZ70" s="144"/>
      <c r="BA70" s="108" t="str">
        <f t="shared" si="69"/>
        <v/>
      </c>
      <c r="BB70" s="109" t="str">
        <f t="shared" si="70"/>
        <v/>
      </c>
      <c r="BC70" s="109" t="str">
        <f t="shared" si="85"/>
        <v/>
      </c>
      <c r="BD70" s="110" t="str">
        <f t="shared" si="71"/>
        <v/>
      </c>
      <c r="BE70" s="144"/>
      <c r="BF70" s="144"/>
      <c r="BG70" s="108" t="str">
        <f t="shared" si="72"/>
        <v/>
      </c>
      <c r="BH70" s="109" t="str">
        <f t="shared" si="73"/>
        <v/>
      </c>
      <c r="BI70" s="109" t="str">
        <f t="shared" si="86"/>
        <v/>
      </c>
      <c r="BJ70" s="110" t="str">
        <f t="shared" si="74"/>
        <v/>
      </c>
      <c r="BK70" s="144"/>
      <c r="BL70" s="144"/>
      <c r="BM70" s="108" t="str">
        <f t="shared" si="75"/>
        <v/>
      </c>
      <c r="BN70" s="109" t="str">
        <f t="shared" si="76"/>
        <v/>
      </c>
      <c r="BO70" s="109" t="str">
        <f t="shared" si="87"/>
        <v/>
      </c>
      <c r="BP70" s="110" t="str">
        <f t="shared" si="77"/>
        <v/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Dashboard'!BE70)</f>
        <v/>
      </c>
      <c r="BX70" s="14" t="str">
        <f>LEFT('Strategy Dashboard'!BN70)</f>
        <v/>
      </c>
      <c r="BY70" s="14" t="str">
        <f>LEFT('Strategy Dashboard'!BW70)</f>
        <v/>
      </c>
      <c r="BZ70" s="14" t="str">
        <f>LEFT('Strategy Dashboard'!CF70)</f>
        <v/>
      </c>
      <c r="CA70" s="14" t="str">
        <f>LEFT('Strategy Dashboard'!CO70)</f>
        <v/>
      </c>
      <c r="CB70" s="14">
        <f>IF(OR(BR70="N",REPLACE('Strategy Dashboard'!B70,1,1,"")=""),0,INT(REPLACE('Strategy Dashboard'!B70,1,1,"")))</f>
        <v>0</v>
      </c>
      <c r="CC70" s="14">
        <f>IF(OR(BS70="N",REPLACE('Strategy Dashboard'!K70,1,1,"")=""),0,INT(REPLACE('Strategy Dashboard'!K70,1,1,"")))</f>
        <v>0</v>
      </c>
      <c r="CD70" s="14">
        <f>IF(OR(BT70="N",REPLACE('Strategy Dashboard'!T70,1,1,"")=""),0,INT(REPLACE('Strategy Dashboard'!T70,1,1,"")))</f>
        <v>0</v>
      </c>
      <c r="CE70" s="14">
        <f>IF(OR(BU70="N",REPLACE('Strategy Dashboard'!AC70,1,1,"")=""),0,INT(REPLACE('Strategy Dashboard'!AC70,1,1,"")))</f>
        <v>0</v>
      </c>
      <c r="CF70" s="14">
        <f>IF(OR(BV70="N",REPLACE('Strategy Dashboard'!AL70,1,1,"")=""),0,INT(REPLACE('Strategy Dashboard'!AL70,1,1,"")))</f>
        <v>0</v>
      </c>
      <c r="CG70" s="14">
        <f>IF(OR(BW70="N",REPLACE('Strategy Dashboard'!BE70,1,1,"")=""),0,INT(REPLACE('Strategy Dashboard'!BE70,1,1,"")))</f>
        <v>0</v>
      </c>
      <c r="CH70" s="14">
        <f>IF(OR(BX70="N",REPLACE('Strategy Dashboard'!BN70,1,1,"")=""),0,INT(REPLACE('Strategy Dashboard'!BN70,1,1,"")))</f>
        <v>0</v>
      </c>
      <c r="CI70" s="14">
        <f>IF(OR(BY70="N",REPLACE('Strategy Dashboard'!BW70,1,1,"")=""),0,INT(REPLACE('Strategy Dashboard'!BW70,1,1,"")))</f>
        <v>0</v>
      </c>
      <c r="CJ70" s="14">
        <f>IF(OR(BZ70="N",REPLACE('Strategy Dashboard'!CF70,1,1,"")=""),0,INT(REPLACE('Strategy Dashboard'!CF70,1,1,"")))</f>
        <v>0</v>
      </c>
      <c r="CK70" s="14">
        <f>IF(OR(CA70="N",REPLACE('Strategy Dashboard'!CO70,1,1,"")=""),0,INT(REPLACE('Strategy Dashboard'!CO70,1,1,"")))</f>
        <v>0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>
        <f ca="1">IF(DN71=1,DN73,IF(DN71=2,DO73,IF(DN71=3,DP73,DQ73)))</f>
        <v>0</v>
      </c>
      <c r="DS70" s="14" t="str">
        <f ca="1">$DN$74</f>
        <v/>
      </c>
    </row>
    <row r="71" spans="1:123" ht="26.25" customHeight="1" thickBot="1">
      <c r="A71" s="14">
        <v>62</v>
      </c>
      <c r="B71" s="111" t="str">
        <f t="shared" si="91"/>
        <v/>
      </c>
      <c r="C71" s="95" t="str">
        <f t="shared" si="20"/>
        <v/>
      </c>
      <c r="D71" s="95" t="str">
        <f t="shared" si="78"/>
        <v/>
      </c>
      <c r="E71" s="112" t="str">
        <f t="shared" si="22"/>
        <v/>
      </c>
      <c r="F71" s="144"/>
      <c r="G71" s="144"/>
      <c r="H71" s="111" t="str">
        <f t="shared" si="59"/>
        <v/>
      </c>
      <c r="I71" s="95" t="str">
        <f t="shared" si="23"/>
        <v/>
      </c>
      <c r="J71" s="95" t="str">
        <f t="shared" si="79"/>
        <v/>
      </c>
      <c r="K71" s="110" t="str">
        <f t="shared" si="25"/>
        <v/>
      </c>
      <c r="L71" s="144"/>
      <c r="M71" s="144"/>
      <c r="N71" s="111" t="str">
        <f t="shared" si="60"/>
        <v/>
      </c>
      <c r="O71" s="95" t="str">
        <f t="shared" si="26"/>
        <v/>
      </c>
      <c r="P71" s="95" t="str">
        <f t="shared" si="80"/>
        <v/>
      </c>
      <c r="Q71" s="112" t="str">
        <f t="shared" si="28"/>
        <v/>
      </c>
      <c r="R71" s="144"/>
      <c r="S71" s="144"/>
      <c r="T71" s="111" t="str">
        <f t="shared" si="61"/>
        <v/>
      </c>
      <c r="U71" s="95" t="str">
        <f t="shared" si="29"/>
        <v/>
      </c>
      <c r="V71" s="95" t="str">
        <f t="shared" si="81"/>
        <v/>
      </c>
      <c r="W71" s="112" t="str">
        <f t="shared" si="31"/>
        <v/>
      </c>
      <c r="X71" s="144"/>
      <c r="Y71" s="144"/>
      <c r="Z71" s="111" t="str">
        <f t="shared" si="62"/>
        <v/>
      </c>
      <c r="AA71" s="95" t="str">
        <f t="shared" si="32"/>
        <v/>
      </c>
      <c r="AB71" s="95" t="str">
        <f t="shared" si="82"/>
        <v/>
      </c>
      <c r="AC71" s="112" t="str">
        <f t="shared" si="34"/>
        <v/>
      </c>
      <c r="AD71" s="144"/>
      <c r="AE71" s="144"/>
      <c r="AF71" s="177"/>
      <c r="AG71" s="180" t="str">
        <f t="shared" ca="1" si="43"/>
        <v/>
      </c>
      <c r="AH71" s="189"/>
      <c r="AI71" s="190" t="str" cm="1">
        <f t="array" aca="1" ref="AI71" ca="1">IF(AF70="","",INDIRECT(DS70&amp;DH71))</f>
        <v/>
      </c>
      <c r="AJ71" s="109" t="str">
        <f t="shared" si="44"/>
        <v/>
      </c>
      <c r="AK71" s="109" t="str">
        <f t="shared" si="45"/>
        <v/>
      </c>
      <c r="AL71" s="110" t="str">
        <f t="shared" si="46"/>
        <v/>
      </c>
      <c r="AM71" s="173"/>
      <c r="AN71" s="144"/>
      <c r="AO71" s="111" t="str">
        <f t="shared" si="63"/>
        <v/>
      </c>
      <c r="AP71" s="95" t="str">
        <f t="shared" si="64"/>
        <v/>
      </c>
      <c r="AQ71" s="95" t="str">
        <f t="shared" si="83"/>
        <v/>
      </c>
      <c r="AR71" s="112" t="str">
        <f t="shared" si="65"/>
        <v/>
      </c>
      <c r="AS71" s="144"/>
      <c r="AT71" s="144"/>
      <c r="AU71" s="111" t="str">
        <f t="shared" si="66"/>
        <v/>
      </c>
      <c r="AV71" s="95" t="str">
        <f t="shared" si="67"/>
        <v/>
      </c>
      <c r="AW71" s="95" t="str">
        <f t="shared" si="84"/>
        <v/>
      </c>
      <c r="AX71" s="112" t="str">
        <f t="shared" si="68"/>
        <v/>
      </c>
      <c r="AY71" s="144"/>
      <c r="AZ71" s="144"/>
      <c r="BA71" s="111" t="str">
        <f t="shared" si="69"/>
        <v/>
      </c>
      <c r="BB71" s="95" t="str">
        <f t="shared" si="70"/>
        <v/>
      </c>
      <c r="BC71" s="95" t="str">
        <f t="shared" si="85"/>
        <v/>
      </c>
      <c r="BD71" s="112" t="str">
        <f t="shared" si="71"/>
        <v/>
      </c>
      <c r="BE71" s="144"/>
      <c r="BF71" s="144"/>
      <c r="BG71" s="111" t="str">
        <f t="shared" si="72"/>
        <v/>
      </c>
      <c r="BH71" s="95" t="str">
        <f t="shared" si="73"/>
        <v/>
      </c>
      <c r="BI71" s="95" t="str">
        <f t="shared" si="86"/>
        <v/>
      </c>
      <c r="BJ71" s="112" t="str">
        <f t="shared" si="74"/>
        <v/>
      </c>
      <c r="BK71" s="144"/>
      <c r="BL71" s="144"/>
      <c r="BM71" s="111" t="str">
        <f t="shared" si="75"/>
        <v/>
      </c>
      <c r="BN71" s="95" t="str">
        <f t="shared" si="76"/>
        <v/>
      </c>
      <c r="BO71" s="95" t="str">
        <f t="shared" si="87"/>
        <v/>
      </c>
      <c r="BP71" s="112" t="str">
        <f t="shared" si="77"/>
        <v/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Dashboard'!BE71)</f>
        <v/>
      </c>
      <c r="BX71" s="14" t="str">
        <f>LEFT('Strategy Dashboard'!BN71)</f>
        <v/>
      </c>
      <c r="BY71" s="14" t="str">
        <f>LEFT('Strategy Dashboard'!BW71)</f>
        <v/>
      </c>
      <c r="BZ71" s="14" t="str">
        <f>LEFT('Strategy Dashboard'!CF71)</f>
        <v/>
      </c>
      <c r="CA71" s="14" t="str">
        <f>LEFT('Strategy Dashboard'!CO71)</f>
        <v/>
      </c>
      <c r="CB71" s="14">
        <f>IF(OR(BR71="N",REPLACE('Strategy Dashboard'!B71,1,1,"")=""),0,INT(REPLACE('Strategy Dashboard'!B71,1,1,"")))</f>
        <v>0</v>
      </c>
      <c r="CC71" s="14">
        <f>IF(OR(BS71="N",REPLACE('Strategy Dashboard'!K71,1,1,"")=""),0,INT(REPLACE('Strategy Dashboard'!K71,1,1,"")))</f>
        <v>0</v>
      </c>
      <c r="CD71" s="14">
        <f>IF(OR(BT71="N",REPLACE('Strategy Dashboard'!T71,1,1,"")=""),0,INT(REPLACE('Strategy Dashboard'!T71,1,1,"")))</f>
        <v>0</v>
      </c>
      <c r="CE71" s="14">
        <f>IF(OR(BU71="N",REPLACE('Strategy Dashboard'!AC71,1,1,"")=""),0,INT(REPLACE('Strategy Dashboard'!AC71,1,1,"")))</f>
        <v>0</v>
      </c>
      <c r="CF71" s="14">
        <f>IF(OR(BV71="N",REPLACE('Strategy Dashboard'!AL71,1,1,"")=""),0,INT(REPLACE('Strategy Dashboard'!AL71,1,1,"")))</f>
        <v>0</v>
      </c>
      <c r="CG71" s="14">
        <f>IF(OR(BW71="N",REPLACE('Strategy Dashboard'!BE71,1,1,"")=""),0,INT(REPLACE('Strategy Dashboard'!BE71,1,1,"")))</f>
        <v>0</v>
      </c>
      <c r="CH71" s="14">
        <f>IF(OR(BX71="N",REPLACE('Strategy Dashboard'!BN71,1,1,"")=""),0,INT(REPLACE('Strategy Dashboard'!BN71,1,1,"")))</f>
        <v>0</v>
      </c>
      <c r="CI71" s="14">
        <f>IF(OR(BY71="N",REPLACE('Strategy Dashboard'!BW71,1,1,"")=""),0,INT(REPLACE('Strategy Dashboard'!BW71,1,1,"")))</f>
        <v>0</v>
      </c>
      <c r="CJ71" s="14">
        <f>IF(OR(BZ71="N",REPLACE('Strategy Dashboard'!CF71,1,1,"")=""),0,INT(REPLACE('Strategy Dashboard'!CF71,1,1,"")))</f>
        <v>0</v>
      </c>
      <c r="CK71" s="14">
        <f>IF(OR(CA71="N",REPLACE('Strategy Dashboard'!CO71,1,1,"")=""),0,INT(REPLACE('Strategy Dashboard'!CO71,1,1,"")))</f>
        <v>0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94">$DG$74</f>
        <v/>
      </c>
      <c r="DN71" s="14">
        <f ca="1">RANDBETWEEN(1,DN72)</f>
        <v>4</v>
      </c>
      <c r="DS71" s="14" t="str">
        <f ca="1">$DN$74</f>
        <v/>
      </c>
    </row>
    <row r="72" spans="1:123" ht="26.25" customHeight="1" thickBot="1">
      <c r="A72" s="14">
        <v>63</v>
      </c>
      <c r="B72" s="111" t="str">
        <f t="shared" si="91"/>
        <v/>
      </c>
      <c r="C72" s="95" t="str">
        <f t="shared" si="20"/>
        <v/>
      </c>
      <c r="D72" s="95" t="str">
        <f t="shared" si="78"/>
        <v/>
      </c>
      <c r="E72" s="112" t="str">
        <f t="shared" si="22"/>
        <v/>
      </c>
      <c r="F72" s="144"/>
      <c r="G72" s="144"/>
      <c r="H72" s="111" t="str">
        <f t="shared" si="59"/>
        <v/>
      </c>
      <c r="I72" s="95" t="str">
        <f t="shared" si="23"/>
        <v/>
      </c>
      <c r="J72" s="95" t="str">
        <f t="shared" si="79"/>
        <v/>
      </c>
      <c r="K72" s="110" t="str">
        <f t="shared" si="25"/>
        <v/>
      </c>
      <c r="L72" s="144"/>
      <c r="M72" s="144"/>
      <c r="N72" s="111" t="str">
        <f t="shared" si="60"/>
        <v/>
      </c>
      <c r="O72" s="95" t="str">
        <f t="shared" si="26"/>
        <v/>
      </c>
      <c r="P72" s="95" t="str">
        <f t="shared" si="80"/>
        <v/>
      </c>
      <c r="Q72" s="112" t="str">
        <f t="shared" si="28"/>
        <v/>
      </c>
      <c r="R72" s="144"/>
      <c r="S72" s="144"/>
      <c r="T72" s="111" t="str">
        <f t="shared" si="61"/>
        <v/>
      </c>
      <c r="U72" s="95" t="str">
        <f t="shared" si="29"/>
        <v/>
      </c>
      <c r="V72" s="95" t="str">
        <f t="shared" si="81"/>
        <v/>
      </c>
      <c r="W72" s="112" t="str">
        <f t="shared" si="31"/>
        <v/>
      </c>
      <c r="X72" s="144"/>
      <c r="Y72" s="144"/>
      <c r="Z72" s="111" t="str">
        <f t="shared" si="62"/>
        <v/>
      </c>
      <c r="AA72" s="95" t="str">
        <f t="shared" si="32"/>
        <v/>
      </c>
      <c r="AB72" s="95" t="str">
        <f t="shared" si="82"/>
        <v/>
      </c>
      <c r="AC72" s="112" t="str">
        <f t="shared" si="34"/>
        <v/>
      </c>
      <c r="AD72" s="144"/>
      <c r="AE72" s="144"/>
      <c r="AF72" s="177"/>
      <c r="AG72" s="180" t="str">
        <f t="shared" ca="1" si="43"/>
        <v/>
      </c>
      <c r="AH72" s="189"/>
      <c r="AI72" s="190" t="str" cm="1">
        <f t="array" aca="1" ref="AI72" ca="1">IF(AF71="","",INDIRECT(DS71&amp;DH72))</f>
        <v/>
      </c>
      <c r="AJ72" s="109" t="str">
        <f t="shared" si="44"/>
        <v/>
      </c>
      <c r="AK72" s="109" t="str">
        <f t="shared" si="45"/>
        <v/>
      </c>
      <c r="AL72" s="110" t="str">
        <f t="shared" si="46"/>
        <v/>
      </c>
      <c r="AM72" s="173"/>
      <c r="AN72" s="144"/>
      <c r="AO72" s="111" t="str">
        <f t="shared" si="63"/>
        <v/>
      </c>
      <c r="AP72" s="95" t="str">
        <f t="shared" si="64"/>
        <v/>
      </c>
      <c r="AQ72" s="95" t="str">
        <f t="shared" si="83"/>
        <v/>
      </c>
      <c r="AR72" s="112" t="str">
        <f t="shared" si="65"/>
        <v/>
      </c>
      <c r="AS72" s="144"/>
      <c r="AT72" s="144"/>
      <c r="AU72" s="111" t="str">
        <f t="shared" si="66"/>
        <v/>
      </c>
      <c r="AV72" s="95" t="str">
        <f t="shared" si="67"/>
        <v/>
      </c>
      <c r="AW72" s="95" t="str">
        <f t="shared" si="84"/>
        <v/>
      </c>
      <c r="AX72" s="112" t="str">
        <f t="shared" si="68"/>
        <v/>
      </c>
      <c r="AY72" s="144"/>
      <c r="AZ72" s="144"/>
      <c r="BA72" s="111" t="str">
        <f t="shared" si="69"/>
        <v/>
      </c>
      <c r="BB72" s="95" t="str">
        <f t="shared" si="70"/>
        <v/>
      </c>
      <c r="BC72" s="95" t="str">
        <f t="shared" si="85"/>
        <v/>
      </c>
      <c r="BD72" s="112" t="str">
        <f t="shared" si="71"/>
        <v/>
      </c>
      <c r="BE72" s="144"/>
      <c r="BF72" s="144"/>
      <c r="BG72" s="111" t="str">
        <f t="shared" si="72"/>
        <v/>
      </c>
      <c r="BH72" s="95" t="str">
        <f t="shared" si="73"/>
        <v/>
      </c>
      <c r="BI72" s="95" t="str">
        <f t="shared" si="86"/>
        <v/>
      </c>
      <c r="BJ72" s="112" t="str">
        <f t="shared" si="74"/>
        <v/>
      </c>
      <c r="BK72" s="144"/>
      <c r="BL72" s="144"/>
      <c r="BM72" s="111" t="str">
        <f t="shared" si="75"/>
        <v/>
      </c>
      <c r="BN72" s="95" t="str">
        <f t="shared" si="76"/>
        <v/>
      </c>
      <c r="BO72" s="95" t="str">
        <f t="shared" si="87"/>
        <v/>
      </c>
      <c r="BP72" s="112" t="str">
        <f t="shared" si="77"/>
        <v/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Dashboard'!BE72)</f>
        <v/>
      </c>
      <c r="BX72" s="14" t="str">
        <f>LEFT('Strategy Dashboard'!BN72)</f>
        <v/>
      </c>
      <c r="BY72" s="14" t="str">
        <f>LEFT('Strategy Dashboard'!BW72)</f>
        <v/>
      </c>
      <c r="BZ72" s="14" t="str">
        <f>LEFT('Strategy Dashboard'!CF72)</f>
        <v/>
      </c>
      <c r="CA72" s="14" t="str">
        <f>LEFT('Strategy Dashboard'!CO72)</f>
        <v/>
      </c>
      <c r="CB72" s="14">
        <f>IF(OR(BR72="N",REPLACE('Strategy Dashboard'!B72,1,1,"")=""),0,INT(REPLACE('Strategy Dashboard'!B72,1,1,"")))</f>
        <v>0</v>
      </c>
      <c r="CC72" s="14">
        <f>IF(OR(BS72="N",REPLACE('Strategy Dashboard'!K72,1,1,"")=""),0,INT(REPLACE('Strategy Dashboard'!K72,1,1,"")))</f>
        <v>0</v>
      </c>
      <c r="CD72" s="14">
        <f>IF(OR(BT72="N",REPLACE('Strategy Dashboard'!T72,1,1,"")=""),0,INT(REPLACE('Strategy Dashboard'!T72,1,1,"")))</f>
        <v>0</v>
      </c>
      <c r="CE72" s="14">
        <f>IF(OR(BU72="N",REPLACE('Strategy Dashboard'!AC72,1,1,"")=""),0,INT(REPLACE('Strategy Dashboard'!AC72,1,1,"")))</f>
        <v>0</v>
      </c>
      <c r="CF72" s="14">
        <f>IF(OR(BV72="N",REPLACE('Strategy Dashboard'!AL72,1,1,"")=""),0,INT(REPLACE('Strategy Dashboard'!AL72,1,1,"")))</f>
        <v>0</v>
      </c>
      <c r="CG72" s="14">
        <f>IF(OR(BW72="N",REPLACE('Strategy Dashboard'!BE72,1,1,"")=""),0,INT(REPLACE('Strategy Dashboard'!BE72,1,1,"")))</f>
        <v>0</v>
      </c>
      <c r="CH72" s="14">
        <f>IF(OR(BX72="N",REPLACE('Strategy Dashboard'!BN72,1,1,"")=""),0,INT(REPLACE('Strategy Dashboard'!BN72,1,1,"")))</f>
        <v>0</v>
      </c>
      <c r="CI72" s="14">
        <f>IF(OR(BY72="N",REPLACE('Strategy Dashboard'!BW72,1,1,"")=""),0,INT(REPLACE('Strategy Dashboard'!BW72,1,1,"")))</f>
        <v>0</v>
      </c>
      <c r="CJ72" s="14">
        <f>IF(OR(BZ72="N",REPLACE('Strategy Dashboard'!CF72,1,1,"")=""),0,INT(REPLACE('Strategy Dashboard'!CF72,1,1,"")))</f>
        <v>0</v>
      </c>
      <c r="CK72" s="14">
        <f>IF(OR(CA72="N",REPLACE('Strategy Dashboard'!CO72,1,1,"")=""),0,INT(REPLACE('Strategy Dashboard'!CO72,1,1,"")))</f>
        <v>0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94"/>
        <v/>
      </c>
      <c r="DJ72" s="14" t="str">
        <f>IFERROR(VLOOKUP(DJ74,General!L:M,2,FALSE),"")</f>
        <v/>
      </c>
      <c r="DK72" s="14" t="str">
        <f>IFERROR(VLOOKUP(DK74,General!M:N,2,FALSE),"")</f>
        <v/>
      </c>
      <c r="DL72" s="14" t="str">
        <f>IFERROR(VLOOKUP(DL74,General!N:O,2,FALSE),"")</f>
        <v/>
      </c>
      <c r="DM72" s="14" t="str">
        <f>IFERROR(VLOOKUP(DM74,General!O:P,2,FALSE),"")</f>
        <v/>
      </c>
      <c r="DN72" s="14">
        <f ca="1">COUNTIF(DJ73:DM73,MAX(DJ73:DM73))</f>
        <v>4</v>
      </c>
      <c r="DS72" s="14" t="str">
        <f ca="1">$DN$74</f>
        <v/>
      </c>
    </row>
    <row r="73" spans="1:123" ht="26.25" customHeight="1" thickBot="1">
      <c r="A73" s="14">
        <v>64</v>
      </c>
      <c r="B73" s="111" t="str">
        <f t="shared" si="91"/>
        <v/>
      </c>
      <c r="C73" s="95" t="str">
        <f t="shared" si="20"/>
        <v/>
      </c>
      <c r="D73" s="95" t="str">
        <f t="shared" si="78"/>
        <v/>
      </c>
      <c r="E73" s="112" t="str">
        <f t="shared" si="22"/>
        <v/>
      </c>
      <c r="F73" s="144"/>
      <c r="G73" s="144"/>
      <c r="H73" s="111" t="str">
        <f t="shared" si="59"/>
        <v/>
      </c>
      <c r="I73" s="95" t="str">
        <f t="shared" si="23"/>
        <v/>
      </c>
      <c r="J73" s="95" t="str">
        <f t="shared" si="79"/>
        <v/>
      </c>
      <c r="K73" s="110" t="str">
        <f t="shared" si="25"/>
        <v/>
      </c>
      <c r="L73" s="144"/>
      <c r="M73" s="144"/>
      <c r="N73" s="111" t="str">
        <f t="shared" si="60"/>
        <v/>
      </c>
      <c r="O73" s="95" t="str">
        <f t="shared" si="26"/>
        <v/>
      </c>
      <c r="P73" s="95" t="str">
        <f t="shared" si="80"/>
        <v/>
      </c>
      <c r="Q73" s="112" t="str">
        <f t="shared" si="28"/>
        <v/>
      </c>
      <c r="R73" s="144"/>
      <c r="S73" s="144"/>
      <c r="T73" s="111" t="str">
        <f t="shared" si="61"/>
        <v/>
      </c>
      <c r="U73" s="95" t="str">
        <f t="shared" si="29"/>
        <v/>
      </c>
      <c r="V73" s="95" t="str">
        <f t="shared" si="81"/>
        <v/>
      </c>
      <c r="W73" s="112" t="str">
        <f t="shared" si="31"/>
        <v/>
      </c>
      <c r="X73" s="144"/>
      <c r="Y73" s="144"/>
      <c r="Z73" s="111" t="str">
        <f t="shared" si="62"/>
        <v/>
      </c>
      <c r="AA73" s="95" t="str">
        <f t="shared" si="32"/>
        <v/>
      </c>
      <c r="AB73" s="95" t="str">
        <f t="shared" si="82"/>
        <v/>
      </c>
      <c r="AC73" s="112" t="str">
        <f t="shared" si="34"/>
        <v/>
      </c>
      <c r="AD73" s="144"/>
      <c r="AE73" s="144"/>
      <c r="AF73" s="177"/>
      <c r="AG73" s="180" t="str">
        <f t="shared" ca="1" si="43"/>
        <v/>
      </c>
      <c r="AH73" s="189"/>
      <c r="AI73" s="190" t="str" cm="1">
        <f t="array" aca="1" ref="AI73" ca="1">IF(AF72="","",INDIRECT(DS72&amp;DH73))</f>
        <v/>
      </c>
      <c r="AJ73" s="109" t="str">
        <f t="shared" si="44"/>
        <v/>
      </c>
      <c r="AK73" s="109" t="str">
        <f t="shared" si="45"/>
        <v/>
      </c>
      <c r="AL73" s="110" t="str">
        <f t="shared" si="46"/>
        <v/>
      </c>
      <c r="AM73" s="173"/>
      <c r="AN73" s="144"/>
      <c r="AO73" s="111" t="str">
        <f t="shared" si="63"/>
        <v/>
      </c>
      <c r="AP73" s="95" t="str">
        <f t="shared" si="64"/>
        <v/>
      </c>
      <c r="AQ73" s="95" t="str">
        <f t="shared" si="83"/>
        <v/>
      </c>
      <c r="AR73" s="112" t="str">
        <f t="shared" si="65"/>
        <v/>
      </c>
      <c r="AS73" s="144"/>
      <c r="AT73" s="144"/>
      <c r="AU73" s="111" t="str">
        <f t="shared" si="66"/>
        <v/>
      </c>
      <c r="AV73" s="95" t="str">
        <f t="shared" si="67"/>
        <v/>
      </c>
      <c r="AW73" s="95" t="str">
        <f t="shared" si="84"/>
        <v/>
      </c>
      <c r="AX73" s="112" t="str">
        <f t="shared" si="68"/>
        <v/>
      </c>
      <c r="AY73" s="144"/>
      <c r="AZ73" s="144"/>
      <c r="BA73" s="111" t="str">
        <f t="shared" si="69"/>
        <v/>
      </c>
      <c r="BB73" s="95" t="str">
        <f t="shared" si="70"/>
        <v/>
      </c>
      <c r="BC73" s="95" t="str">
        <f t="shared" si="85"/>
        <v/>
      </c>
      <c r="BD73" s="112" t="str">
        <f t="shared" si="71"/>
        <v/>
      </c>
      <c r="BE73" s="144"/>
      <c r="BF73" s="144"/>
      <c r="BG73" s="111" t="str">
        <f t="shared" si="72"/>
        <v/>
      </c>
      <c r="BH73" s="95" t="str">
        <f t="shared" si="73"/>
        <v/>
      </c>
      <c r="BI73" s="95" t="str">
        <f t="shared" si="86"/>
        <v/>
      </c>
      <c r="BJ73" s="112" t="str">
        <f t="shared" si="74"/>
        <v/>
      </c>
      <c r="BK73" s="144"/>
      <c r="BL73" s="144"/>
      <c r="BM73" s="111" t="str">
        <f t="shared" si="75"/>
        <v/>
      </c>
      <c r="BN73" s="95" t="str">
        <f t="shared" si="76"/>
        <v/>
      </c>
      <c r="BO73" s="95" t="str">
        <f t="shared" si="87"/>
        <v/>
      </c>
      <c r="BP73" s="112" t="str">
        <f t="shared" si="77"/>
        <v/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Dashboard'!BE73)</f>
        <v/>
      </c>
      <c r="BX73" s="14" t="str">
        <f>LEFT('Strategy Dashboard'!BN73)</f>
        <v/>
      </c>
      <c r="BY73" s="14" t="str">
        <f>LEFT('Strategy Dashboard'!BW73)</f>
        <v/>
      </c>
      <c r="BZ73" s="14" t="str">
        <f>LEFT('Strategy Dashboard'!CF73)</f>
        <v/>
      </c>
      <c r="CA73" s="14" t="str">
        <f>LEFT('Strategy Dashboard'!CO73)</f>
        <v/>
      </c>
      <c r="CB73" s="14">
        <f>IF(OR(BR73="N",REPLACE('Strategy Dashboard'!B73,1,1,"")=""),0,INT(REPLACE('Strategy Dashboard'!B73,1,1,"")))</f>
        <v>0</v>
      </c>
      <c r="CC73" s="14">
        <f>IF(OR(BS73="N",REPLACE('Strategy Dashboard'!K73,1,1,"")=""),0,INT(REPLACE('Strategy Dashboard'!K73,1,1,"")))</f>
        <v>0</v>
      </c>
      <c r="CD73" s="14">
        <f>IF(OR(BT73="N",REPLACE('Strategy Dashboard'!T73,1,1,"")=""),0,INT(REPLACE('Strategy Dashboard'!T73,1,1,"")))</f>
        <v>0</v>
      </c>
      <c r="CE73" s="14">
        <f>IF(OR(BU73="N",REPLACE('Strategy Dashboard'!AC73,1,1,"")=""),0,INT(REPLACE('Strategy Dashboard'!AC73,1,1,"")))</f>
        <v>0</v>
      </c>
      <c r="CF73" s="14">
        <f>IF(OR(BV73="N",REPLACE('Strategy Dashboard'!AL73,1,1,"")=""),0,INT(REPLACE('Strategy Dashboard'!AL73,1,1,"")))</f>
        <v>0</v>
      </c>
      <c r="CG73" s="14">
        <f>IF(OR(BW73="N",REPLACE('Strategy Dashboard'!BE73,1,1,"")=""),0,INT(REPLACE('Strategy Dashboard'!BE73,1,1,"")))</f>
        <v>0</v>
      </c>
      <c r="CH73" s="14">
        <f>IF(OR(BX73="N",REPLACE('Strategy Dashboard'!BN73,1,1,"")=""),0,INT(REPLACE('Strategy Dashboard'!BN73,1,1,"")))</f>
        <v>0</v>
      </c>
      <c r="CI73" s="14">
        <f>IF(OR(BY73="N",REPLACE('Strategy Dashboard'!BW73,1,1,"")=""),0,INT(REPLACE('Strategy Dashboard'!BW73,1,1,"")))</f>
        <v>0</v>
      </c>
      <c r="CJ73" s="14">
        <f>IF(OR(BZ73="N",REPLACE('Strategy Dashboard'!CF73,1,1,"")=""),0,INT(REPLACE('Strategy Dashboard'!CF73,1,1,"")))</f>
        <v>0</v>
      </c>
      <c r="CK73" s="14">
        <f>IF(OR(CA73="N",REPLACE('Strategy Dashboard'!CO73,1,1,"")=""),0,INT(REPLACE('Strategy Dashboard'!CO73,1,1,"")))</f>
        <v>0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94"/>
        <v/>
      </c>
      <c r="DJ73" s="14">
        <f ca="1">IF(DJ74="",0,COUNTIF(INDIRECT(DJ72&amp;DH70):INDIRECT(DJ72&amp;DH74),"Y"))</f>
        <v>0</v>
      </c>
      <c r="DK73" s="14">
        <f ca="1">IF(DK74="",0,COUNTIF(INDIRECT(DK72&amp;DI70):INDIRECT(DK72&amp;DI74),"Y"))</f>
        <v>0</v>
      </c>
      <c r="DL73" s="14">
        <f ca="1">IF(DL74="",0,COUNTIF(INDIRECT(DL72&amp;DJ70):INDIRECT(DL72&amp;DJ74),"Y"))</f>
        <v>0</v>
      </c>
      <c r="DM73" s="14">
        <f ca="1">IF(DM74="",0,COUNTIF(INDIRECT(DM72&amp;DK70):INDIRECT(DM72&amp;DK74),"Y"))</f>
        <v>0</v>
      </c>
      <c r="DN73" s="14" t="str" cm="1">
        <f t="array" aca="1" ref="DN73" ca="1">INDEX(DJ74:DM74,_xlfn.AGGREGATE(15,6,COLUMN(DJ74:DM74)-COLUMN(DI74)/(DJ73:DM73=MAX(DJ73:DM73)),COLUMNS(DJ74:DJ74)))</f>
        <v/>
      </c>
      <c r="DO73" s="14" t="str" cm="1">
        <f t="array" aca="1" ref="DO73" ca="1">INDEX(DK74:DN74,_xlfn.AGGREGATE(15,6,COLUMN(DK74:DN74)-COLUMN(DJ74)/(DK73:DN73=MAX(DK73:DN73)),COLUMNS(DK74:DK74)))</f>
        <v/>
      </c>
      <c r="DP73" s="14" t="str" cm="1">
        <f t="array" aca="1" ref="DP73" ca="1">INDEX(DL74:DO74,_xlfn.AGGREGATE(15,6,COLUMN(DL74:DO74)-COLUMN(DK74)/(DL73:DO73=MAX(DL73:DO73)),COLUMNS(DL74:DL74)))</f>
        <v/>
      </c>
      <c r="DS73" s="14" t="str">
        <f ca="1">$DN$74</f>
        <v/>
      </c>
    </row>
    <row r="74" spans="1:123" ht="26.25" customHeight="1" thickBot="1">
      <c r="A74" s="14">
        <v>65</v>
      </c>
      <c r="B74" s="113" t="str">
        <f t="shared" si="91"/>
        <v/>
      </c>
      <c r="C74" s="114" t="str">
        <f t="shared" si="20"/>
        <v/>
      </c>
      <c r="D74" s="114" t="str">
        <f t="shared" si="78"/>
        <v/>
      </c>
      <c r="E74" s="115" t="str">
        <f t="shared" si="22"/>
        <v/>
      </c>
      <c r="F74" s="144"/>
      <c r="G74" s="144"/>
      <c r="H74" s="113" t="str">
        <f t="shared" ref="H74:H109" si="95">IF(AF73="","",IF(AND(CJ74=0,CK74=0),"NB",IF(BZ74="N",CA74&amp;CK74,IF(CA74="N",BZ74&amp;CJ74,IF(BZ74=CA74,BZ74&amp;(CJ74+CK74),IF(CJ74&gt;CK74,BZ74&amp;(CJ74-CK74),IF(CJ74=CK74,"NB",CA74&amp;(CK74-CJ74))))))))</f>
        <v/>
      </c>
      <c r="I74" s="114" t="str">
        <f t="shared" si="23"/>
        <v/>
      </c>
      <c r="J74" s="114" t="str">
        <f t="shared" si="79"/>
        <v/>
      </c>
      <c r="K74" s="110" t="str">
        <f t="shared" si="25"/>
        <v/>
      </c>
      <c r="L74" s="144"/>
      <c r="M74" s="144"/>
      <c r="N74" s="113" t="str">
        <f t="shared" ref="N74:N109" si="96">IF(AF73="","",IF(AND(CB74=0,CJ74=0),"NB",IF(BR74="N",BZ74&amp;CJ74,IF(BZ74="N",BR74&amp;CB74,IF(BR74=BZ74,BR74&amp;(CB74+CJ74),IF(CB74&gt;CJ74,BR74&amp;(CB74-CJ74),IF(CB74=CJ74,"NB",BZ74&amp;(CJ74-CB74))))))))</f>
        <v/>
      </c>
      <c r="O74" s="114" t="str">
        <f t="shared" si="26"/>
        <v/>
      </c>
      <c r="P74" s="114" t="str">
        <f t="shared" si="80"/>
        <v/>
      </c>
      <c r="Q74" s="115" t="str">
        <f t="shared" si="28"/>
        <v/>
      </c>
      <c r="R74" s="144"/>
      <c r="S74" s="144"/>
      <c r="T74" s="113" t="str">
        <f t="shared" ref="T74:T109" si="97">IF(AF73="","",IF(AND(CG74=0,CH74=0),"NB",IF(BW74="N",BX74&amp;CH74,IF(BX74="N",BW74&amp;CG74,IF(BW74=BX74,BW74&amp;(CG74+CH74),IF(CG74&gt;CH74,BW74 &amp; (CG74-CH74),IF(CG74=CH74,"NB",BX74&amp;(CH74-CG74))))))))</f>
        <v/>
      </c>
      <c r="U74" s="114" t="str">
        <f t="shared" si="29"/>
        <v/>
      </c>
      <c r="V74" s="114" t="str">
        <f t="shared" si="81"/>
        <v/>
      </c>
      <c r="W74" s="115" t="str">
        <f t="shared" si="31"/>
        <v/>
      </c>
      <c r="X74" s="144"/>
      <c r="Y74" s="144"/>
      <c r="Z74" s="113" t="str">
        <f t="shared" ref="Z74:Z109" si="98">IF(AF73="","",IF(AND(CC74=0,CD74=0),"NB",IF(BS74="N",BT74&amp;CD74,IF(BT74="N",BS74&amp;CC74,IF(BS74=BT74,BS74&amp;(CC74+CD74),IF(CC74&gt;CD74,BS74 &amp; (CC74-CD74),IF(CC74=CD74,"NB",BT74&amp;(CD74-CC74))))))))</f>
        <v/>
      </c>
      <c r="AA74" s="114" t="str">
        <f t="shared" si="32"/>
        <v/>
      </c>
      <c r="AB74" s="114" t="str">
        <f t="shared" si="82"/>
        <v/>
      </c>
      <c r="AC74" s="115" t="str">
        <f t="shared" si="34"/>
        <v/>
      </c>
      <c r="AD74" s="144"/>
      <c r="AE74" s="144"/>
      <c r="AF74" s="178"/>
      <c r="AG74" s="181" t="str">
        <f t="shared" ca="1" si="43"/>
        <v/>
      </c>
      <c r="AH74" s="189"/>
      <c r="AI74" s="190" t="str" cm="1">
        <f t="array" aca="1" ref="AI74" ca="1">IF(AF73="","",INDIRECT(DS73&amp;DH74))</f>
        <v/>
      </c>
      <c r="AJ74" s="109" t="str">
        <f t="shared" si="44"/>
        <v/>
      </c>
      <c r="AK74" s="109" t="str">
        <f t="shared" si="45"/>
        <v/>
      </c>
      <c r="AL74" s="110" t="str">
        <f t="shared" si="46"/>
        <v/>
      </c>
      <c r="AM74" s="173"/>
      <c r="AN74" s="144"/>
      <c r="AO74" s="113" t="str">
        <f t="shared" ref="AO74:AO109" si="99">IF(AF73="","",IF(AND(CC74=0,CJ74=0),"NB",IF(BS74="N",BZ74&amp;CJ74,IF(BZ74="N",BS74&amp;CC74,IF(BS74=BZ74,BS74&amp;(CC74+CJ74),IF(CC74&gt;CJ74,BS74 &amp; (CC74-CJ74),IF(CC74=CJ74,"NB",BZ74&amp;(CJ74-CC74))))))))</f>
        <v/>
      </c>
      <c r="AP74" s="114" t="str">
        <f t="shared" ref="AP74:AP105" si="100">IF(AF74="","",IF(AO74="NB","",IF(LEFT(AO74)=AF74,"Y","N")))</f>
        <v/>
      </c>
      <c r="AQ74" s="114" t="str">
        <f t="shared" si="83"/>
        <v/>
      </c>
      <c r="AR74" s="115" t="str">
        <f t="shared" ref="AR74:AR109" si="101">IF(AF74="","",IF(AO74="NB",AR73,IF(AP74="Y",AR73+REPLACE(AO74,1,1,""),AR73-REPLACE(AO74,1,1,""))))</f>
        <v/>
      </c>
      <c r="AS74" s="144"/>
      <c r="AT74" s="144"/>
      <c r="AU74" s="113" t="str">
        <f t="shared" ref="AU74:AU109" si="102">IF(AF73="","",IF(AND(CC74=0,CK74=0),"NB",IF(BS74="N",CA74&amp;CK74,IF(CA74="N",BS74&amp;CC74,IF(BS74=CA74,BS74&amp;(CC74+CK74),IF(CC74&gt;CK74,BS74 &amp; (CC74-CK74),IF(CC74=CK74,"NB",CA74&amp;(CK74-CC74))))))))</f>
        <v/>
      </c>
      <c r="AV74" s="114" t="str">
        <f t="shared" ref="AV74:AV105" si="103">IF(AF74="","",IF(AU74="NB","",IF(LEFT(AU74)=AF74,"Y","N")))</f>
        <v/>
      </c>
      <c r="AW74" s="114" t="str">
        <f t="shared" si="84"/>
        <v/>
      </c>
      <c r="AX74" s="115" t="str">
        <f t="shared" ref="AX74:AX109" si="104">IF(AF74="","",IF(AU74="NB",AX73,IF(AV74="Y",AX73+REPLACE(AU74,1,1,""),AX73-REPLACE(AU74,1,1,""))))</f>
        <v/>
      </c>
      <c r="AY74" s="144"/>
      <c r="AZ74" s="144"/>
      <c r="BA74" s="113" t="str">
        <f t="shared" ref="BA74:BA109" si="105">IF(AF73="","",IF(AND(CD74=0,CK74=0),"NB",IF(BT74="N",CA74&amp;CK74,IF(CA74="N",BT74&amp;CD74,IF(BT74=CA74,BT74&amp;(CD74+CK74),IF(CD74&gt;CK74,BT74&amp;(CD74-CK74),IF(CD74=CK74,"NB",CA74&amp;(CK74-CD74))))))))</f>
        <v/>
      </c>
      <c r="BB74" s="114" t="str">
        <f t="shared" ref="BB74:BB105" si="106">IF(AF74="","",IF(BA74="NB","",IF(LEFT(BA74)=AF74,"Y","N")))</f>
        <v/>
      </c>
      <c r="BC74" s="114" t="str">
        <f t="shared" si="85"/>
        <v/>
      </c>
      <c r="BD74" s="115" t="str">
        <f t="shared" ref="BD74:BD109" si="107">IF(AF74="","",IF(BA74="NB",BD73,IF(BB74="Y",BD73+REPLACE(BA74,1,1,""),BD73-REPLACE(BA74,1,1,""))))</f>
        <v/>
      </c>
      <c r="BE74" s="144"/>
      <c r="BF74" s="144"/>
      <c r="BG74" s="113" t="str">
        <f t="shared" ref="BG74:BG109" si="108">IF(AF73="","",IF(AND(CD74=0,CE74=0),"NB",IF(BT74="N",BU74&amp;CE74,IF(BU74="N",BT74&amp;CD74,IF(BT74=BU74,BT74&amp;(CD74+CE74),IF(CD74&gt;CE74,BT74 &amp; (CD74-CE74),IF(CD74=CE74,"NB",BU74&amp;(CE74-CD74))))))))</f>
        <v/>
      </c>
      <c r="BH74" s="114" t="str">
        <f t="shared" ref="BH74:BH105" si="109">IF(AF74="","",IF(BG74="NB","",IF(LEFT(BG74)=AF74,"Y","N")))</f>
        <v/>
      </c>
      <c r="BI74" s="114" t="str">
        <f t="shared" si="86"/>
        <v/>
      </c>
      <c r="BJ74" s="115" t="str">
        <f t="shared" ref="BJ74:BJ109" si="110">IF(AF74="","",IF(BG74="NB",BJ73,IF(BH74="Y",BJ73+REPLACE(BG74,1,1,""),BJ73-REPLACE(BG74,1,1,""))))</f>
        <v/>
      </c>
      <c r="BK74" s="144"/>
      <c r="BL74" s="144"/>
      <c r="BM74" s="113" t="str">
        <f t="shared" ref="BM74:BM109" si="111">IF(AF73="","",IF(AND(CB74=0,CI74=0),"NB",IF(BR74="N",BY74&amp;CI74,IF(BY74="N",BR74&amp;CB74,IF(BR74=BY74,BR74&amp;(CB74+CI74),IF(CB74&gt;CI74,BR74 &amp; (CB74-CI74),IF(CB74=CI74,"NB",BY74&amp;(CI74-CB74))))))))</f>
        <v/>
      </c>
      <c r="BN74" s="114" t="str">
        <f t="shared" ref="BN74:BN105" si="112">IF(AF74="","",IF(BM74="NB","",IF(LEFT(BM74)=AF74,"Y","N")))</f>
        <v/>
      </c>
      <c r="BO74" s="114" t="str">
        <f t="shared" si="87"/>
        <v/>
      </c>
      <c r="BP74" s="115" t="str">
        <f t="shared" ref="BP74:BP109" si="113">IF(AF74="","",IF(BM74="NB",BP73,IF(BN74="Y",BP73+REPLACE(BM74,1,1,""),BP73-REPLACE(BM74,1,1,""))))</f>
        <v/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Dashboard'!BE74)</f>
        <v/>
      </c>
      <c r="BX74" s="14" t="str">
        <f>LEFT('Strategy Dashboard'!BN74)</f>
        <v/>
      </c>
      <c r="BY74" s="14" t="str">
        <f>LEFT('Strategy Dashboard'!BW74)</f>
        <v/>
      </c>
      <c r="BZ74" s="14" t="str">
        <f>LEFT('Strategy Dashboard'!CF74)</f>
        <v/>
      </c>
      <c r="CA74" s="14" t="str">
        <f>LEFT('Strategy Dashboard'!CO74)</f>
        <v/>
      </c>
      <c r="CB74" s="14">
        <f>IF(OR(BR74="N",REPLACE('Strategy Dashboard'!B74,1,1,"")=""),0,INT(REPLACE('Strategy Dashboard'!B74,1,1,"")))</f>
        <v>0</v>
      </c>
      <c r="CC74" s="14">
        <f>IF(OR(BS74="N",REPLACE('Strategy Dashboard'!K74,1,1,"")=""),0,INT(REPLACE('Strategy Dashboard'!K74,1,1,"")))</f>
        <v>0</v>
      </c>
      <c r="CD74" s="14">
        <f>IF(OR(BT74="N",REPLACE('Strategy Dashboard'!T74,1,1,"")=""),0,INT(REPLACE('Strategy Dashboard'!T74,1,1,"")))</f>
        <v>0</v>
      </c>
      <c r="CE74" s="14">
        <f>IF(OR(BU74="N",REPLACE('Strategy Dashboard'!AC74,1,1,"")=""),0,INT(REPLACE('Strategy Dashboard'!AC74,1,1,"")))</f>
        <v>0</v>
      </c>
      <c r="CF74" s="14">
        <f>IF(OR(BV74="N",REPLACE('Strategy Dashboard'!AL74,1,1,"")=""),0,INT(REPLACE('Strategy Dashboard'!AL74,1,1,"")))</f>
        <v>0</v>
      </c>
      <c r="CG74" s="14">
        <f>IF(OR(BW74="N",REPLACE('Strategy Dashboard'!BE74,1,1,"")=""),0,INT(REPLACE('Strategy Dashboard'!BE74,1,1,"")))</f>
        <v>0</v>
      </c>
      <c r="CH74" s="14">
        <f>IF(OR(BX74="N",REPLACE('Strategy Dashboard'!BN74,1,1,"")=""),0,INT(REPLACE('Strategy Dashboard'!BN74,1,1,"")))</f>
        <v>0</v>
      </c>
      <c r="CI74" s="14">
        <f>IF(OR(BY74="N",REPLACE('Strategy Dashboard'!BW74,1,1,"")=""),0,INT(REPLACE('Strategy Dashboard'!BW74,1,1,"")))</f>
        <v>0</v>
      </c>
      <c r="CJ74" s="14">
        <f>IF(OR(BZ74="N",REPLACE('Strategy Dashboard'!CF74,1,1,"")=""),0,INT(REPLACE('Strategy Dashboard'!CF74,1,1,"")))</f>
        <v>0</v>
      </c>
      <c r="CK74" s="14">
        <f>IF(OR(CA74="N",REPLACE('Strategy Dashboard'!CO74,1,1,"")=""),0,INT(REPLACE('Strategy Dashboard'!CO74,1,1,"")))</f>
        <v>0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94"/>
        <v/>
      </c>
      <c r="DJ74" s="14" t="str" cm="1">
        <f t="array" ref="DJ74">IFERROR(INDEX($CW$4:$DF$4,_xlfn.AGGREGATE(15,6,COLUMN($CW$4:$DF$4)-COLUMN($CV$1)/(CW74:DF74=MAX(CW74:DF74)),COLUMNS($CW$4:CW64))),"")</f>
        <v/>
      </c>
      <c r="DK74" s="14" t="str" cm="1">
        <f t="array" ref="DK74">IFERROR(INDEX($CW$4:$DF$4,_xlfn.AGGREGATE(15,6,COLUMN($CW$4:$DF$4)-COLUMN($CV$1)/(CX74:DG74=MAX(CX74:DG74)),COLUMNS($CW$4:CX64))),"")</f>
        <v/>
      </c>
      <c r="DL74" s="14" t="str" cm="1">
        <f t="array" ref="DL74">IFERROR(INDEX($CW$4:$DF$4,_xlfn.AGGREGATE(15,6,COLUMN($CW$4:$DF$4)-COLUMN($CV$1)/(CY74:DH74=MAX(CY74:DH74)),COLUMNS($CW$4:CY64))),"")</f>
        <v/>
      </c>
      <c r="DM74" s="14" t="str" cm="1">
        <f t="array" ref="DM74">IFERROR(INDEX($CW$4:$DF$4,_xlfn.AGGREGATE(15,6,COLUMN($CW$4:$DF$4)-COLUMN($CV$1)/(CZ74:DI74=MAX(CZ74:DI74)),COLUMNS($CW$4:CZ64))),"")</f>
        <v/>
      </c>
      <c r="DN74" s="175" t="str">
        <f ca="1">IF(DO73="",DN73,DN70)</f>
        <v/>
      </c>
      <c r="DR74" s="14" t="str">
        <f ca="1">IF(DN71&gt;1,"R","N")</f>
        <v>R</v>
      </c>
      <c r="DS74" s="14" t="str">
        <f ca="1">DN74</f>
        <v/>
      </c>
    </row>
    <row r="75" spans="1:123" ht="26.25" customHeight="1" thickBot="1">
      <c r="A75" s="14">
        <v>66</v>
      </c>
      <c r="B75" s="108" t="str">
        <f t="shared" si="91"/>
        <v/>
      </c>
      <c r="C75" s="109" t="str">
        <f t="shared" ref="C75:C109" si="114">IF(AF75="","",IF(B75="NB","",IF(LEFT(B75)=AF75,"Y","N")))</f>
        <v/>
      </c>
      <c r="D75" s="109" t="str">
        <f t="shared" ref="D75:D109" si="115">IF(AF75="","",IF(CL75&gt;10,10,IF(CL75&lt;-10,-10,CL75)))</f>
        <v/>
      </c>
      <c r="E75" s="110" t="str">
        <f t="shared" ref="E75:E109" si="116">IF(AF75="","",IF(B75="NB",E74,IF(C75="Y",E74+REPLACE(B75,1,1,""),E74-REPLACE(B75,1,1,""))))</f>
        <v/>
      </c>
      <c r="F75" s="144"/>
      <c r="G75" s="144"/>
      <c r="H75" s="108" t="str">
        <f t="shared" si="95"/>
        <v/>
      </c>
      <c r="I75" s="109" t="str">
        <f t="shared" ref="I75:I109" si="117">IF(AF75="","",IF(H75="NB","",IF(LEFT(H75)=AF75,"Y","N")))</f>
        <v/>
      </c>
      <c r="J75" s="109" t="str">
        <f t="shared" ref="J75:J109" si="118">IF(AF75="","",IF(CM75&gt;10,10,IF(CM75&lt;-10,-10,CM75)))</f>
        <v/>
      </c>
      <c r="K75" s="110" t="str">
        <f t="shared" ref="K75:K109" si="119">IF(AF75="","",IF(H75="NB",K74,IF(I75="Y",K74+REPLACE(H75,1,1,""),K74-REPLACE(H75,1,1,""))))</f>
        <v/>
      </c>
      <c r="L75" s="144"/>
      <c r="M75" s="144"/>
      <c r="N75" s="108" t="str">
        <f t="shared" si="96"/>
        <v/>
      </c>
      <c r="O75" s="109" t="str">
        <f t="shared" ref="O75:O109" si="120">IF(AF75="","",IF(N75="NB","",IF(LEFT(N75)=AF75,"Y","N")))</f>
        <v/>
      </c>
      <c r="P75" s="109" t="str">
        <f t="shared" ref="P75:P109" si="121">IF(AF75="","",IF(CN75&gt;10,10,IF(CN75&lt;-10,-10,CN75)))</f>
        <v/>
      </c>
      <c r="Q75" s="110" t="str">
        <f t="shared" ref="Q75:Q109" si="122">IF(AF75="","",IF(N75="NB",Q74,IF(O75="Y",Q74+REPLACE(N75,1,1,""),Q74-REPLACE(N75,1,1,""))))</f>
        <v/>
      </c>
      <c r="R75" s="144"/>
      <c r="S75" s="144"/>
      <c r="T75" s="108" t="str">
        <f t="shared" si="97"/>
        <v/>
      </c>
      <c r="U75" s="109" t="str">
        <f t="shared" ref="U75:U109" si="123">IF(AF75="","",IF(T75="NB","",IF(LEFT(T75)=AF75,"Y","N")))</f>
        <v/>
      </c>
      <c r="V75" s="109" t="str">
        <f t="shared" ref="V75:V109" si="124">IF(AF75="","",IF(CO75&gt;10,10,IF(CO75&lt;-10,-10,CO75)))</f>
        <v/>
      </c>
      <c r="W75" s="110" t="str">
        <f t="shared" ref="W75:W109" si="125">IF(AF75="","",IF(T75="NB",W74,IF(U75="Y",W74+REPLACE(T75,1,1,""),W74-REPLACE(T75,1,1,""))))</f>
        <v/>
      </c>
      <c r="X75" s="144"/>
      <c r="Y75" s="144"/>
      <c r="Z75" s="108" t="str">
        <f t="shared" si="98"/>
        <v/>
      </c>
      <c r="AA75" s="109" t="str">
        <f t="shared" ref="AA75:AA109" si="126">IF(AF75="","",IF(Z75="NB","",IF(LEFT(Z75)=AF75,"Y","N")))</f>
        <v/>
      </c>
      <c r="AB75" s="109" t="str">
        <f t="shared" ref="AB75:AB109" si="127">IF(AF75="","",IF(CP75&gt;10,10,IF(CP75&lt;-10,-10,CP75)))</f>
        <v/>
      </c>
      <c r="AC75" s="110" t="str">
        <f t="shared" ref="AC75:AC109" si="128">IF(AF75="","",IF(Z75="NB",AC74,IF(AA75="Y",AC74+REPLACE(Z75,1,1,""),AC74-REPLACE(Z75,1,1,""))))</f>
        <v/>
      </c>
      <c r="AD75" s="144"/>
      <c r="AE75" s="144"/>
      <c r="AF75" s="176"/>
      <c r="AG75" s="188" t="str">
        <f t="shared" ca="1" si="43"/>
        <v/>
      </c>
      <c r="AH75" s="189" t="str">
        <f ca="1">IF(DS75="","",VLOOKUP(DS75,General!O:P,2,FALSE))</f>
        <v/>
      </c>
      <c r="AI75" s="190" t="str" cm="1">
        <f t="array" aca="1" ref="AI75" ca="1">IF(AF74="","",INDIRECT(DS74&amp;DH75))</f>
        <v/>
      </c>
      <c r="AJ75" s="109" t="str">
        <f t="shared" si="44"/>
        <v/>
      </c>
      <c r="AK75" s="109" t="str">
        <f t="shared" si="45"/>
        <v/>
      </c>
      <c r="AL75" s="110" t="str">
        <f t="shared" si="46"/>
        <v/>
      </c>
      <c r="AM75" s="173"/>
      <c r="AN75" s="144"/>
      <c r="AO75" s="108" t="str">
        <f t="shared" si="99"/>
        <v/>
      </c>
      <c r="AP75" s="109" t="str">
        <f t="shared" si="100"/>
        <v/>
      </c>
      <c r="AQ75" s="109" t="str">
        <f t="shared" ref="AQ75:AQ109" si="129">IF(AF75="","",IF(CQ75&gt;10,10,IF(CQ75&lt;-10,-10,CQ75)))</f>
        <v/>
      </c>
      <c r="AR75" s="110" t="str">
        <f t="shared" si="101"/>
        <v/>
      </c>
      <c r="AS75" s="144"/>
      <c r="AT75" s="144"/>
      <c r="AU75" s="108" t="str">
        <f t="shared" si="102"/>
        <v/>
      </c>
      <c r="AV75" s="109" t="str">
        <f t="shared" si="103"/>
        <v/>
      </c>
      <c r="AW75" s="109" t="str">
        <f t="shared" ref="AW75:AW109" si="130">IF(AF75="","",IF(CR75&gt;10,10,IF(CR75&lt;-10,-10,CR75)))</f>
        <v/>
      </c>
      <c r="AX75" s="110" t="str">
        <f t="shared" si="104"/>
        <v/>
      </c>
      <c r="AY75" s="144"/>
      <c r="AZ75" s="144"/>
      <c r="BA75" s="108" t="str">
        <f t="shared" si="105"/>
        <v/>
      </c>
      <c r="BB75" s="109" t="str">
        <f t="shared" si="106"/>
        <v/>
      </c>
      <c r="BC75" s="109" t="str">
        <f t="shared" ref="BC75:BC109" si="131">IF(AF75="","",IF(CS75&gt;10,10,IF(CS75&lt;-10,-10,CS75)))</f>
        <v/>
      </c>
      <c r="BD75" s="110" t="str">
        <f t="shared" si="107"/>
        <v/>
      </c>
      <c r="BE75" s="144"/>
      <c r="BF75" s="144"/>
      <c r="BG75" s="108" t="str">
        <f t="shared" si="108"/>
        <v/>
      </c>
      <c r="BH75" s="109" t="str">
        <f t="shared" si="109"/>
        <v/>
      </c>
      <c r="BI75" s="109" t="str">
        <f t="shared" ref="BI75:BI109" si="132">IF(AF75="","",IF(CT75&gt;10,10,IF(CT75&lt;-10,-10,CT75)))</f>
        <v/>
      </c>
      <c r="BJ75" s="110" t="str">
        <f t="shared" si="110"/>
        <v/>
      </c>
      <c r="BK75" s="144"/>
      <c r="BL75" s="144"/>
      <c r="BM75" s="108" t="str">
        <f t="shared" si="111"/>
        <v/>
      </c>
      <c r="BN75" s="109" t="str">
        <f t="shared" si="112"/>
        <v/>
      </c>
      <c r="BO75" s="109" t="str">
        <f t="shared" ref="BO75:BO109" si="133">IF(AF75="","",IF(CU75&gt;10,10,IF(CU75&lt;-10,-10,CU75)))</f>
        <v/>
      </c>
      <c r="BP75" s="110" t="str">
        <f t="shared" si="113"/>
        <v/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Dashboard'!BE75)</f>
        <v/>
      </c>
      <c r="BX75" s="14" t="str">
        <f>LEFT('Strategy Dashboard'!BN75)</f>
        <v/>
      </c>
      <c r="BY75" s="14" t="str">
        <f>LEFT('Strategy Dashboard'!BW75)</f>
        <v/>
      </c>
      <c r="BZ75" s="14" t="str">
        <f>LEFT('Strategy Dashboard'!CF75)</f>
        <v/>
      </c>
      <c r="CA75" s="14" t="str">
        <f>LEFT('Strategy Dashboard'!CO75)</f>
        <v/>
      </c>
      <c r="CB75" s="14">
        <f>IF(OR(BR75="N",REPLACE('Strategy Dashboard'!B75,1,1,"")=""),0,INT(REPLACE('Strategy Dashboard'!B75,1,1,"")))</f>
        <v>0</v>
      </c>
      <c r="CC75" s="14">
        <f>IF(OR(BS75="N",REPLACE('Strategy Dashboard'!K75,1,1,"")=""),0,INT(REPLACE('Strategy Dashboard'!K75,1,1,"")))</f>
        <v>0</v>
      </c>
      <c r="CD75" s="14">
        <f>IF(OR(BT75="N",REPLACE('Strategy Dashboard'!T75,1,1,"")=""),0,INT(REPLACE('Strategy Dashboard'!T75,1,1,"")))</f>
        <v>0</v>
      </c>
      <c r="CE75" s="14">
        <f>IF(OR(BU75="N",REPLACE('Strategy Dashboard'!AC75,1,1,"")=""),0,INT(REPLACE('Strategy Dashboard'!AC75,1,1,"")))</f>
        <v>0</v>
      </c>
      <c r="CF75" s="14">
        <f>IF(OR(BV75="N",REPLACE('Strategy Dashboard'!AL75,1,1,"")=""),0,INT(REPLACE('Strategy Dashboard'!AL75,1,1,"")))</f>
        <v>0</v>
      </c>
      <c r="CG75" s="14">
        <f>IF(OR(BW75="N",REPLACE('Strategy Dashboard'!BE75,1,1,"")=""),0,INT(REPLACE('Strategy Dashboard'!BE75,1,1,"")))</f>
        <v>0</v>
      </c>
      <c r="CH75" s="14">
        <f>IF(OR(BX75="N",REPLACE('Strategy Dashboard'!BN75,1,1,"")=""),0,INT(REPLACE('Strategy Dashboard'!BN75,1,1,"")))</f>
        <v>0</v>
      </c>
      <c r="CI75" s="14">
        <f>IF(OR(BY75="N",REPLACE('Strategy Dashboard'!BW75,1,1,"")=""),0,INT(REPLACE('Strategy Dashboard'!BW75,1,1,"")))</f>
        <v>0</v>
      </c>
      <c r="CJ75" s="14">
        <f>IF(OR(BZ75="N",REPLACE('Strategy Dashboard'!CF75,1,1,"")=""),0,INT(REPLACE('Strategy Dashboard'!CF75,1,1,"")))</f>
        <v>0</v>
      </c>
      <c r="CK75" s="14">
        <f>IF(OR(CA75="N",REPLACE('Strategy Dashboard'!CO75,1,1,"")=""),0,INT(REPLACE('Strategy Dashboard'!CO75,1,1,"")))</f>
        <v>0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$DN$79</f>
        <v/>
      </c>
    </row>
    <row r="76" spans="1:123" ht="26.25" customHeight="1" thickBot="1">
      <c r="A76" s="14">
        <v>67</v>
      </c>
      <c r="B76" s="111" t="str">
        <f t="shared" si="91"/>
        <v/>
      </c>
      <c r="C76" s="95" t="str">
        <f t="shared" si="114"/>
        <v/>
      </c>
      <c r="D76" s="95" t="str">
        <f t="shared" si="115"/>
        <v/>
      </c>
      <c r="E76" s="112" t="str">
        <f t="shared" si="116"/>
        <v/>
      </c>
      <c r="F76" s="144"/>
      <c r="G76" s="144"/>
      <c r="H76" s="111" t="str">
        <f t="shared" si="95"/>
        <v/>
      </c>
      <c r="I76" s="95" t="str">
        <f t="shared" si="117"/>
        <v/>
      </c>
      <c r="J76" s="95" t="str">
        <f t="shared" si="118"/>
        <v/>
      </c>
      <c r="K76" s="110" t="str">
        <f t="shared" si="119"/>
        <v/>
      </c>
      <c r="L76" s="144"/>
      <c r="M76" s="144"/>
      <c r="N76" s="111" t="str">
        <f t="shared" si="96"/>
        <v/>
      </c>
      <c r="O76" s="95" t="str">
        <f t="shared" si="120"/>
        <v/>
      </c>
      <c r="P76" s="95" t="str">
        <f t="shared" si="121"/>
        <v/>
      </c>
      <c r="Q76" s="112" t="str">
        <f t="shared" si="122"/>
        <v/>
      </c>
      <c r="R76" s="144"/>
      <c r="S76" s="144"/>
      <c r="T76" s="111" t="str">
        <f t="shared" si="97"/>
        <v/>
      </c>
      <c r="U76" s="95" t="str">
        <f t="shared" si="123"/>
        <v/>
      </c>
      <c r="V76" s="95" t="str">
        <f t="shared" si="124"/>
        <v/>
      </c>
      <c r="W76" s="112" t="str">
        <f t="shared" si="125"/>
        <v/>
      </c>
      <c r="X76" s="144"/>
      <c r="Y76" s="144"/>
      <c r="Z76" s="111" t="str">
        <f t="shared" si="98"/>
        <v/>
      </c>
      <c r="AA76" s="95" t="str">
        <f t="shared" si="126"/>
        <v/>
      </c>
      <c r="AB76" s="95" t="str">
        <f t="shared" si="127"/>
        <v/>
      </c>
      <c r="AC76" s="112" t="str">
        <f t="shared" si="128"/>
        <v/>
      </c>
      <c r="AD76" s="144"/>
      <c r="AE76" s="144"/>
      <c r="AF76" s="177"/>
      <c r="AG76" s="180" t="str">
        <f t="shared" ca="1" si="43"/>
        <v/>
      </c>
      <c r="AH76" s="189"/>
      <c r="AI76" s="190" t="str" cm="1">
        <f t="array" aca="1" ref="AI76" ca="1">IF(AF75="","",INDIRECT(DS75&amp;DH76))</f>
        <v/>
      </c>
      <c r="AJ76" s="109" t="str">
        <f t="shared" si="44"/>
        <v/>
      </c>
      <c r="AK76" s="109" t="str">
        <f t="shared" si="45"/>
        <v/>
      </c>
      <c r="AL76" s="110" t="str">
        <f t="shared" si="46"/>
        <v/>
      </c>
      <c r="AM76" s="173"/>
      <c r="AN76" s="144"/>
      <c r="AO76" s="111" t="str">
        <f t="shared" si="99"/>
        <v/>
      </c>
      <c r="AP76" s="95" t="str">
        <f t="shared" si="100"/>
        <v/>
      </c>
      <c r="AQ76" s="95" t="str">
        <f t="shared" si="129"/>
        <v/>
      </c>
      <c r="AR76" s="112" t="str">
        <f t="shared" si="101"/>
        <v/>
      </c>
      <c r="AS76" s="144"/>
      <c r="AT76" s="144"/>
      <c r="AU76" s="111" t="str">
        <f t="shared" si="102"/>
        <v/>
      </c>
      <c r="AV76" s="95" t="str">
        <f t="shared" si="103"/>
        <v/>
      </c>
      <c r="AW76" s="95" t="str">
        <f t="shared" si="130"/>
        <v/>
      </c>
      <c r="AX76" s="112" t="str">
        <f t="shared" si="104"/>
        <v/>
      </c>
      <c r="AY76" s="144"/>
      <c r="AZ76" s="144"/>
      <c r="BA76" s="111" t="str">
        <f t="shared" si="105"/>
        <v/>
      </c>
      <c r="BB76" s="95" t="str">
        <f t="shared" si="106"/>
        <v/>
      </c>
      <c r="BC76" s="95" t="str">
        <f t="shared" si="131"/>
        <v/>
      </c>
      <c r="BD76" s="112" t="str">
        <f t="shared" si="107"/>
        <v/>
      </c>
      <c r="BE76" s="144"/>
      <c r="BF76" s="144"/>
      <c r="BG76" s="111" t="str">
        <f t="shared" si="108"/>
        <v/>
      </c>
      <c r="BH76" s="95" t="str">
        <f t="shared" si="109"/>
        <v/>
      </c>
      <c r="BI76" s="95" t="str">
        <f t="shared" si="132"/>
        <v/>
      </c>
      <c r="BJ76" s="112" t="str">
        <f t="shared" si="110"/>
        <v/>
      </c>
      <c r="BK76" s="144"/>
      <c r="BL76" s="144"/>
      <c r="BM76" s="111" t="str">
        <f t="shared" si="111"/>
        <v/>
      </c>
      <c r="BN76" s="95" t="str">
        <f t="shared" si="112"/>
        <v/>
      </c>
      <c r="BO76" s="95" t="str">
        <f t="shared" si="133"/>
        <v/>
      </c>
      <c r="BP76" s="112" t="str">
        <f t="shared" si="113"/>
        <v/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Dashboard'!BE76)</f>
        <v/>
      </c>
      <c r="BX76" s="14" t="str">
        <f>LEFT('Strategy Dashboard'!BN76)</f>
        <v/>
      </c>
      <c r="BY76" s="14" t="str">
        <f>LEFT('Strategy Dashboard'!BW76)</f>
        <v/>
      </c>
      <c r="BZ76" s="14" t="str">
        <f>LEFT('Strategy Dashboard'!CF76)</f>
        <v/>
      </c>
      <c r="CA76" s="14" t="str">
        <f>LEFT('Strategy Dashboard'!CO76)</f>
        <v/>
      </c>
      <c r="CB76" s="14">
        <f>IF(OR(BR76="N",REPLACE('Strategy Dashboard'!B76,1,1,"")=""),0,INT(REPLACE('Strategy Dashboard'!B76,1,1,"")))</f>
        <v>0</v>
      </c>
      <c r="CC76" s="14">
        <f>IF(OR(BS76="N",REPLACE('Strategy Dashboard'!K76,1,1,"")=""),0,INT(REPLACE('Strategy Dashboard'!K76,1,1,"")))</f>
        <v>0</v>
      </c>
      <c r="CD76" s="14">
        <f>IF(OR(BT76="N",REPLACE('Strategy Dashboard'!T76,1,1,"")=""),0,INT(REPLACE('Strategy Dashboard'!T76,1,1,"")))</f>
        <v>0</v>
      </c>
      <c r="CE76" s="14">
        <f>IF(OR(BU76="N",REPLACE('Strategy Dashboard'!AC76,1,1,"")=""),0,INT(REPLACE('Strategy Dashboard'!AC76,1,1,"")))</f>
        <v>0</v>
      </c>
      <c r="CF76" s="14">
        <f>IF(OR(BV76="N",REPLACE('Strategy Dashboard'!AL76,1,1,"")=""),0,INT(REPLACE('Strategy Dashboard'!AL76,1,1,"")))</f>
        <v>0</v>
      </c>
      <c r="CG76" s="14">
        <f>IF(OR(BW76="N",REPLACE('Strategy Dashboard'!BE76,1,1,"")=""),0,INT(REPLACE('Strategy Dashboard'!BE76,1,1,"")))</f>
        <v>0</v>
      </c>
      <c r="CH76" s="14">
        <f>IF(OR(BX76="N",REPLACE('Strategy Dashboard'!BN76,1,1,"")=""),0,INT(REPLACE('Strategy Dashboard'!BN76,1,1,"")))</f>
        <v>0</v>
      </c>
      <c r="CI76" s="14">
        <f>IF(OR(BY76="N",REPLACE('Strategy Dashboard'!BW76,1,1,"")=""),0,INT(REPLACE('Strategy Dashboard'!BW76,1,1,"")))</f>
        <v>0</v>
      </c>
      <c r="CJ76" s="14">
        <f>IF(OR(BZ76="N",REPLACE('Strategy Dashboard'!CF76,1,1,"")=""),0,INT(REPLACE('Strategy Dashboard'!CF76,1,1,"")))</f>
        <v>0</v>
      </c>
      <c r="CK76" s="14">
        <f>IF(OR(CA76="N",REPLACE('Strategy Dashboard'!CO76,1,1,"")=""),0,INT(REPLACE('Strategy Dashboard'!CO76,1,1,"")))</f>
        <v>0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34">$DG$79</f>
        <v/>
      </c>
      <c r="DN76" s="14">
        <f ca="1">RANDBETWEEN(1,DN77)</f>
        <v>2</v>
      </c>
      <c r="DS76" s="14" t="str">
        <f ca="1">$DN$79</f>
        <v/>
      </c>
    </row>
    <row r="77" spans="1:123" ht="26.25" customHeight="1" thickBot="1">
      <c r="A77" s="14">
        <v>68</v>
      </c>
      <c r="B77" s="111" t="str">
        <f t="shared" si="91"/>
        <v/>
      </c>
      <c r="C77" s="95" t="str">
        <f t="shared" si="114"/>
        <v/>
      </c>
      <c r="D77" s="95" t="str">
        <f t="shared" si="115"/>
        <v/>
      </c>
      <c r="E77" s="112" t="str">
        <f t="shared" si="116"/>
        <v/>
      </c>
      <c r="F77" s="144"/>
      <c r="G77" s="144"/>
      <c r="H77" s="111" t="str">
        <f t="shared" si="95"/>
        <v/>
      </c>
      <c r="I77" s="95" t="str">
        <f t="shared" si="117"/>
        <v/>
      </c>
      <c r="J77" s="95" t="str">
        <f t="shared" si="118"/>
        <v/>
      </c>
      <c r="K77" s="110" t="str">
        <f t="shared" si="119"/>
        <v/>
      </c>
      <c r="L77" s="144"/>
      <c r="M77" s="144"/>
      <c r="N77" s="111" t="str">
        <f t="shared" si="96"/>
        <v/>
      </c>
      <c r="O77" s="95" t="str">
        <f t="shared" si="120"/>
        <v/>
      </c>
      <c r="P77" s="95" t="str">
        <f t="shared" si="121"/>
        <v/>
      </c>
      <c r="Q77" s="112" t="str">
        <f t="shared" si="122"/>
        <v/>
      </c>
      <c r="R77" s="144"/>
      <c r="S77" s="144"/>
      <c r="T77" s="111" t="str">
        <f t="shared" si="97"/>
        <v/>
      </c>
      <c r="U77" s="95" t="str">
        <f t="shared" si="123"/>
        <v/>
      </c>
      <c r="V77" s="95" t="str">
        <f t="shared" si="124"/>
        <v/>
      </c>
      <c r="W77" s="112" t="str">
        <f t="shared" si="125"/>
        <v/>
      </c>
      <c r="X77" s="144"/>
      <c r="Y77" s="144"/>
      <c r="Z77" s="111" t="str">
        <f t="shared" si="98"/>
        <v/>
      </c>
      <c r="AA77" s="95" t="str">
        <f t="shared" si="126"/>
        <v/>
      </c>
      <c r="AB77" s="95" t="str">
        <f t="shared" si="127"/>
        <v/>
      </c>
      <c r="AC77" s="112" t="str">
        <f t="shared" si="128"/>
        <v/>
      </c>
      <c r="AD77" s="144"/>
      <c r="AE77" s="144"/>
      <c r="AF77" s="177"/>
      <c r="AG77" s="180" t="str">
        <f t="shared" ca="1" si="43"/>
        <v/>
      </c>
      <c r="AH77" s="189"/>
      <c r="AI77" s="190" t="str" cm="1">
        <f t="array" aca="1" ref="AI77" ca="1">IF(AF76="","",INDIRECT(DS76&amp;DH77))</f>
        <v/>
      </c>
      <c r="AJ77" s="109" t="str">
        <f t="shared" si="44"/>
        <v/>
      </c>
      <c r="AK77" s="109" t="str">
        <f t="shared" si="45"/>
        <v/>
      </c>
      <c r="AL77" s="110" t="str">
        <f t="shared" si="46"/>
        <v/>
      </c>
      <c r="AM77" s="173"/>
      <c r="AN77" s="144"/>
      <c r="AO77" s="111" t="str">
        <f t="shared" si="99"/>
        <v/>
      </c>
      <c r="AP77" s="95" t="str">
        <f t="shared" si="100"/>
        <v/>
      </c>
      <c r="AQ77" s="95" t="str">
        <f t="shared" si="129"/>
        <v/>
      </c>
      <c r="AR77" s="112" t="str">
        <f t="shared" si="101"/>
        <v/>
      </c>
      <c r="AS77" s="144"/>
      <c r="AT77" s="144"/>
      <c r="AU77" s="111" t="str">
        <f t="shared" si="102"/>
        <v/>
      </c>
      <c r="AV77" s="95" t="str">
        <f t="shared" si="103"/>
        <v/>
      </c>
      <c r="AW77" s="95" t="str">
        <f t="shared" si="130"/>
        <v/>
      </c>
      <c r="AX77" s="112" t="str">
        <f t="shared" si="104"/>
        <v/>
      </c>
      <c r="AY77" s="144"/>
      <c r="AZ77" s="144"/>
      <c r="BA77" s="111" t="str">
        <f t="shared" si="105"/>
        <v/>
      </c>
      <c r="BB77" s="95" t="str">
        <f t="shared" si="106"/>
        <v/>
      </c>
      <c r="BC77" s="95" t="str">
        <f t="shared" si="131"/>
        <v/>
      </c>
      <c r="BD77" s="112" t="str">
        <f t="shared" si="107"/>
        <v/>
      </c>
      <c r="BE77" s="144"/>
      <c r="BF77" s="144"/>
      <c r="BG77" s="111" t="str">
        <f t="shared" si="108"/>
        <v/>
      </c>
      <c r="BH77" s="95" t="str">
        <f t="shared" si="109"/>
        <v/>
      </c>
      <c r="BI77" s="95" t="str">
        <f t="shared" si="132"/>
        <v/>
      </c>
      <c r="BJ77" s="112" t="str">
        <f t="shared" si="110"/>
        <v/>
      </c>
      <c r="BK77" s="144"/>
      <c r="BL77" s="144"/>
      <c r="BM77" s="111" t="str">
        <f t="shared" si="111"/>
        <v/>
      </c>
      <c r="BN77" s="95" t="str">
        <f t="shared" si="112"/>
        <v/>
      </c>
      <c r="BO77" s="95" t="str">
        <f t="shared" si="133"/>
        <v/>
      </c>
      <c r="BP77" s="112" t="str">
        <f t="shared" si="113"/>
        <v/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Dashboard'!BE77)</f>
        <v/>
      </c>
      <c r="BX77" s="14" t="str">
        <f>LEFT('Strategy Dashboard'!BN77)</f>
        <v/>
      </c>
      <c r="BY77" s="14" t="str">
        <f>LEFT('Strategy Dashboard'!BW77)</f>
        <v/>
      </c>
      <c r="BZ77" s="14" t="str">
        <f>LEFT('Strategy Dashboard'!CF77)</f>
        <v/>
      </c>
      <c r="CA77" s="14" t="str">
        <f>LEFT('Strategy Dashboard'!CO77)</f>
        <v/>
      </c>
      <c r="CB77" s="14">
        <f>IF(OR(BR77="N",REPLACE('Strategy Dashboard'!B77,1,1,"")=""),0,INT(REPLACE('Strategy Dashboard'!B77,1,1,"")))</f>
        <v>0</v>
      </c>
      <c r="CC77" s="14">
        <f>IF(OR(BS77="N",REPLACE('Strategy Dashboard'!K77,1,1,"")=""),0,INT(REPLACE('Strategy Dashboard'!K77,1,1,"")))</f>
        <v>0</v>
      </c>
      <c r="CD77" s="14">
        <f>IF(OR(BT77="N",REPLACE('Strategy Dashboard'!T77,1,1,"")=""),0,INT(REPLACE('Strategy Dashboard'!T77,1,1,"")))</f>
        <v>0</v>
      </c>
      <c r="CE77" s="14">
        <f>IF(OR(BU77="N",REPLACE('Strategy Dashboard'!AC77,1,1,"")=""),0,INT(REPLACE('Strategy Dashboard'!AC77,1,1,"")))</f>
        <v>0</v>
      </c>
      <c r="CF77" s="14">
        <f>IF(OR(BV77="N",REPLACE('Strategy Dashboard'!AL77,1,1,"")=""),0,INT(REPLACE('Strategy Dashboard'!AL77,1,1,"")))</f>
        <v>0</v>
      </c>
      <c r="CG77" s="14">
        <f>IF(OR(BW77="N",REPLACE('Strategy Dashboard'!BE77,1,1,"")=""),0,INT(REPLACE('Strategy Dashboard'!BE77,1,1,"")))</f>
        <v>0</v>
      </c>
      <c r="CH77" s="14">
        <f>IF(OR(BX77="N",REPLACE('Strategy Dashboard'!BN77,1,1,"")=""),0,INT(REPLACE('Strategy Dashboard'!BN77,1,1,"")))</f>
        <v>0</v>
      </c>
      <c r="CI77" s="14">
        <f>IF(OR(BY77="N",REPLACE('Strategy Dashboard'!BW77,1,1,"")=""),0,INT(REPLACE('Strategy Dashboard'!BW77,1,1,"")))</f>
        <v>0</v>
      </c>
      <c r="CJ77" s="14">
        <f>IF(OR(BZ77="N",REPLACE('Strategy Dashboard'!CF77,1,1,"")=""),0,INT(REPLACE('Strategy Dashboard'!CF77,1,1,"")))</f>
        <v>0</v>
      </c>
      <c r="CK77" s="14">
        <f>IF(OR(CA77="N",REPLACE('Strategy Dashboard'!CO77,1,1,"")=""),0,INT(REPLACE('Strategy Dashboard'!CO77,1,1,"")))</f>
        <v>0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34"/>
        <v/>
      </c>
      <c r="DJ77" s="14" t="str">
        <f>IFERROR(VLOOKUP(DJ79,General!L:M,2,FALSE),"")</f>
        <v/>
      </c>
      <c r="DK77" s="14" t="str">
        <f>IFERROR(VLOOKUP(DK79,General!M:N,2,FALSE),"")</f>
        <v/>
      </c>
      <c r="DL77" s="14" t="str">
        <f>IFERROR(VLOOKUP(DL79,General!N:O,2,FALSE),"")</f>
        <v/>
      </c>
      <c r="DM77" s="14" t="str">
        <f>IFERROR(VLOOKUP(DM79,General!O:P,2,FALSE),"")</f>
        <v/>
      </c>
      <c r="DN77" s="14">
        <f ca="1">COUNTIF(DJ78:DM78,MAX(DJ78:DM78))</f>
        <v>4</v>
      </c>
      <c r="DS77" s="14" t="str">
        <f ca="1">$DN$79</f>
        <v/>
      </c>
    </row>
    <row r="78" spans="1:123" ht="26.25" customHeight="1" thickBot="1">
      <c r="A78" s="14">
        <v>69</v>
      </c>
      <c r="B78" s="111" t="str">
        <f t="shared" si="91"/>
        <v/>
      </c>
      <c r="C78" s="95" t="str">
        <f t="shared" si="114"/>
        <v/>
      </c>
      <c r="D78" s="95" t="str">
        <f t="shared" si="115"/>
        <v/>
      </c>
      <c r="E78" s="112" t="str">
        <f t="shared" si="116"/>
        <v/>
      </c>
      <c r="F78" s="144"/>
      <c r="G78" s="144"/>
      <c r="H78" s="111" t="str">
        <f t="shared" si="95"/>
        <v/>
      </c>
      <c r="I78" s="95" t="str">
        <f t="shared" si="117"/>
        <v/>
      </c>
      <c r="J78" s="95" t="str">
        <f t="shared" si="118"/>
        <v/>
      </c>
      <c r="K78" s="110" t="str">
        <f t="shared" si="119"/>
        <v/>
      </c>
      <c r="L78" s="144"/>
      <c r="M78" s="144"/>
      <c r="N78" s="111" t="str">
        <f t="shared" si="96"/>
        <v/>
      </c>
      <c r="O78" s="95" t="str">
        <f t="shared" si="120"/>
        <v/>
      </c>
      <c r="P78" s="95" t="str">
        <f t="shared" si="121"/>
        <v/>
      </c>
      <c r="Q78" s="112" t="str">
        <f t="shared" si="122"/>
        <v/>
      </c>
      <c r="R78" s="144"/>
      <c r="S78" s="144"/>
      <c r="T78" s="111" t="str">
        <f t="shared" si="97"/>
        <v/>
      </c>
      <c r="U78" s="95" t="str">
        <f t="shared" si="123"/>
        <v/>
      </c>
      <c r="V78" s="95" t="str">
        <f t="shared" si="124"/>
        <v/>
      </c>
      <c r="W78" s="112" t="str">
        <f t="shared" si="125"/>
        <v/>
      </c>
      <c r="X78" s="144"/>
      <c r="Y78" s="144"/>
      <c r="Z78" s="111" t="str">
        <f t="shared" si="98"/>
        <v/>
      </c>
      <c r="AA78" s="95" t="str">
        <f t="shared" si="126"/>
        <v/>
      </c>
      <c r="AB78" s="95" t="str">
        <f t="shared" si="127"/>
        <v/>
      </c>
      <c r="AC78" s="112" t="str">
        <f t="shared" si="128"/>
        <v/>
      </c>
      <c r="AD78" s="144"/>
      <c r="AE78" s="144"/>
      <c r="AF78" s="177"/>
      <c r="AG78" s="180" t="str">
        <f t="shared" ca="1" si="43"/>
        <v/>
      </c>
      <c r="AH78" s="189"/>
      <c r="AI78" s="190" t="str" cm="1">
        <f t="array" aca="1" ref="AI78" ca="1">IF(AF77="","",INDIRECT(DS77&amp;DH78))</f>
        <v/>
      </c>
      <c r="AJ78" s="109" t="str">
        <f t="shared" si="44"/>
        <v/>
      </c>
      <c r="AK78" s="109" t="str">
        <f t="shared" si="45"/>
        <v/>
      </c>
      <c r="AL78" s="110" t="str">
        <f t="shared" si="46"/>
        <v/>
      </c>
      <c r="AM78" s="173"/>
      <c r="AN78" s="144"/>
      <c r="AO78" s="111" t="str">
        <f t="shared" si="99"/>
        <v/>
      </c>
      <c r="AP78" s="95" t="str">
        <f t="shared" si="100"/>
        <v/>
      </c>
      <c r="AQ78" s="95" t="str">
        <f t="shared" si="129"/>
        <v/>
      </c>
      <c r="AR78" s="112" t="str">
        <f t="shared" si="101"/>
        <v/>
      </c>
      <c r="AS78" s="144"/>
      <c r="AT78" s="144"/>
      <c r="AU78" s="111" t="str">
        <f t="shared" si="102"/>
        <v/>
      </c>
      <c r="AV78" s="95" t="str">
        <f t="shared" si="103"/>
        <v/>
      </c>
      <c r="AW78" s="95" t="str">
        <f t="shared" si="130"/>
        <v/>
      </c>
      <c r="AX78" s="112" t="str">
        <f t="shared" si="104"/>
        <v/>
      </c>
      <c r="AY78" s="144"/>
      <c r="AZ78" s="144"/>
      <c r="BA78" s="111" t="str">
        <f t="shared" si="105"/>
        <v/>
      </c>
      <c r="BB78" s="95" t="str">
        <f t="shared" si="106"/>
        <v/>
      </c>
      <c r="BC78" s="95" t="str">
        <f t="shared" si="131"/>
        <v/>
      </c>
      <c r="BD78" s="112" t="str">
        <f t="shared" si="107"/>
        <v/>
      </c>
      <c r="BE78" s="144"/>
      <c r="BF78" s="144"/>
      <c r="BG78" s="111" t="str">
        <f t="shared" si="108"/>
        <v/>
      </c>
      <c r="BH78" s="95" t="str">
        <f t="shared" si="109"/>
        <v/>
      </c>
      <c r="BI78" s="95" t="str">
        <f t="shared" si="132"/>
        <v/>
      </c>
      <c r="BJ78" s="112" t="str">
        <f t="shared" si="110"/>
        <v/>
      </c>
      <c r="BK78" s="144"/>
      <c r="BL78" s="144"/>
      <c r="BM78" s="111" t="str">
        <f t="shared" si="111"/>
        <v/>
      </c>
      <c r="BN78" s="95" t="str">
        <f t="shared" si="112"/>
        <v/>
      </c>
      <c r="BO78" s="95" t="str">
        <f t="shared" si="133"/>
        <v/>
      </c>
      <c r="BP78" s="112" t="str">
        <f t="shared" si="113"/>
        <v/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Dashboard'!BE78)</f>
        <v/>
      </c>
      <c r="BX78" s="14" t="str">
        <f>LEFT('Strategy Dashboard'!BN78)</f>
        <v/>
      </c>
      <c r="BY78" s="14" t="str">
        <f>LEFT('Strategy Dashboard'!BW78)</f>
        <v/>
      </c>
      <c r="BZ78" s="14" t="str">
        <f>LEFT('Strategy Dashboard'!CF78)</f>
        <v/>
      </c>
      <c r="CA78" s="14" t="str">
        <f>LEFT('Strategy Dashboard'!CO78)</f>
        <v/>
      </c>
      <c r="CB78" s="14">
        <f>IF(OR(BR78="N",REPLACE('Strategy Dashboard'!B78,1,1,"")=""),0,INT(REPLACE('Strategy Dashboard'!B78,1,1,"")))</f>
        <v>0</v>
      </c>
      <c r="CC78" s="14">
        <f>IF(OR(BS78="N",REPLACE('Strategy Dashboard'!K78,1,1,"")=""),0,INT(REPLACE('Strategy Dashboard'!K78,1,1,"")))</f>
        <v>0</v>
      </c>
      <c r="CD78" s="14">
        <f>IF(OR(BT78="N",REPLACE('Strategy Dashboard'!T78,1,1,"")=""),0,INT(REPLACE('Strategy Dashboard'!T78,1,1,"")))</f>
        <v>0</v>
      </c>
      <c r="CE78" s="14">
        <f>IF(OR(BU78="N",REPLACE('Strategy Dashboard'!AC78,1,1,"")=""),0,INT(REPLACE('Strategy Dashboard'!AC78,1,1,"")))</f>
        <v>0</v>
      </c>
      <c r="CF78" s="14">
        <f>IF(OR(BV78="N",REPLACE('Strategy Dashboard'!AL78,1,1,"")=""),0,INT(REPLACE('Strategy Dashboard'!AL78,1,1,"")))</f>
        <v>0</v>
      </c>
      <c r="CG78" s="14">
        <f>IF(OR(BW78="N",REPLACE('Strategy Dashboard'!BE78,1,1,"")=""),0,INT(REPLACE('Strategy Dashboard'!BE78,1,1,"")))</f>
        <v>0</v>
      </c>
      <c r="CH78" s="14">
        <f>IF(OR(BX78="N",REPLACE('Strategy Dashboard'!BN78,1,1,"")=""),0,INT(REPLACE('Strategy Dashboard'!BN78,1,1,"")))</f>
        <v>0</v>
      </c>
      <c r="CI78" s="14">
        <f>IF(OR(BY78="N",REPLACE('Strategy Dashboard'!BW78,1,1,"")=""),0,INT(REPLACE('Strategy Dashboard'!BW78,1,1,"")))</f>
        <v>0</v>
      </c>
      <c r="CJ78" s="14">
        <f>IF(OR(BZ78="N",REPLACE('Strategy Dashboard'!CF78,1,1,"")=""),0,INT(REPLACE('Strategy Dashboard'!CF78,1,1,"")))</f>
        <v>0</v>
      </c>
      <c r="CK78" s="14">
        <f>IF(OR(CA78="N",REPLACE('Strategy Dashboard'!CO78,1,1,"")=""),0,INT(REPLACE('Strategy Dashboard'!CO78,1,1,"")))</f>
        <v>0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34"/>
        <v/>
      </c>
      <c r="DJ78" s="14">
        <f ca="1">IF(DJ79="",0,COUNTIF(INDIRECT(DJ77&amp;DH75):INDIRECT(DJ77&amp;DH79),"Y"))</f>
        <v>0</v>
      </c>
      <c r="DK78" s="14">
        <f ca="1">IF(DK79="",0,COUNTIF(INDIRECT(DK77&amp;DI75):INDIRECT(DK77&amp;DI79),"Y"))</f>
        <v>0</v>
      </c>
      <c r="DL78" s="14">
        <f ca="1">IF(DL79="",0,COUNTIF(INDIRECT(DL77&amp;DJ75):INDIRECT(DL77&amp;DJ79),"Y"))</f>
        <v>0</v>
      </c>
      <c r="DM78" s="14">
        <f ca="1">IF(DM79="",0,COUNTIF(INDIRECT(DM77&amp;DK75):INDIRECT(DM77&amp;DK79),"Y"))</f>
        <v>0</v>
      </c>
      <c r="DN78" s="14" t="str" cm="1">
        <f t="array" aca="1" ref="DN78" ca="1">INDEX(DJ79:DM79,_xlfn.AGGREGATE(15,6,COLUMN(DJ79:DM79)-COLUMN(DI79)/(DJ78:DM78=MAX(DJ78:DM78)),COLUMNS(DJ79:DJ79)))</f>
        <v/>
      </c>
      <c r="DO78" s="14" t="str" cm="1">
        <f t="array" aca="1" ref="DO78" ca="1">INDEX(DK79:DN79,_xlfn.AGGREGATE(15,6,COLUMN(DK79:DN79)-COLUMN(DJ79)/(DK78:DN78=MAX(DK78:DN78)),COLUMNS(DK79:DK79)))</f>
        <v/>
      </c>
      <c r="DP78" s="14" t="str" cm="1">
        <f t="array" aca="1" ref="DP78" ca="1">INDEX(DL79:DO79,_xlfn.AGGREGATE(15,6,COLUMN(DL79:DO79)-COLUMN(DK79)/(DL78:DO78=MAX(DL78:DO78)),COLUMNS(DL79:DL79)))</f>
        <v/>
      </c>
      <c r="DS78" s="14" t="str">
        <f ca="1">$DN$79</f>
        <v/>
      </c>
    </row>
    <row r="79" spans="1:123" ht="26.25" customHeight="1" thickBot="1">
      <c r="A79" s="14">
        <v>70</v>
      </c>
      <c r="B79" s="113" t="str">
        <f t="shared" si="91"/>
        <v/>
      </c>
      <c r="C79" s="114" t="str">
        <f t="shared" si="114"/>
        <v/>
      </c>
      <c r="D79" s="114" t="str">
        <f t="shared" si="115"/>
        <v/>
      </c>
      <c r="E79" s="115" t="str">
        <f t="shared" si="116"/>
        <v/>
      </c>
      <c r="F79" s="144"/>
      <c r="G79" s="144"/>
      <c r="H79" s="113" t="str">
        <f t="shared" si="95"/>
        <v/>
      </c>
      <c r="I79" s="114" t="str">
        <f t="shared" si="117"/>
        <v/>
      </c>
      <c r="J79" s="114" t="str">
        <f t="shared" si="118"/>
        <v/>
      </c>
      <c r="K79" s="110" t="str">
        <f t="shared" si="119"/>
        <v/>
      </c>
      <c r="L79" s="144"/>
      <c r="M79" s="144"/>
      <c r="N79" s="113" t="str">
        <f t="shared" si="96"/>
        <v/>
      </c>
      <c r="O79" s="114" t="str">
        <f t="shared" si="120"/>
        <v/>
      </c>
      <c r="P79" s="114" t="str">
        <f t="shared" si="121"/>
        <v/>
      </c>
      <c r="Q79" s="115" t="str">
        <f t="shared" si="122"/>
        <v/>
      </c>
      <c r="R79" s="144"/>
      <c r="S79" s="144"/>
      <c r="T79" s="113" t="str">
        <f t="shared" si="97"/>
        <v/>
      </c>
      <c r="U79" s="114" t="str">
        <f t="shared" si="123"/>
        <v/>
      </c>
      <c r="V79" s="114" t="str">
        <f t="shared" si="124"/>
        <v/>
      </c>
      <c r="W79" s="115" t="str">
        <f t="shared" si="125"/>
        <v/>
      </c>
      <c r="X79" s="144"/>
      <c r="Y79" s="144"/>
      <c r="Z79" s="113" t="str">
        <f t="shared" si="98"/>
        <v/>
      </c>
      <c r="AA79" s="114" t="str">
        <f t="shared" si="126"/>
        <v/>
      </c>
      <c r="AB79" s="114" t="str">
        <f t="shared" si="127"/>
        <v/>
      </c>
      <c r="AC79" s="115" t="str">
        <f t="shared" si="128"/>
        <v/>
      </c>
      <c r="AD79" s="144"/>
      <c r="AE79" s="144"/>
      <c r="AF79" s="178"/>
      <c r="AG79" s="181" t="str">
        <f t="shared" ca="1" si="43"/>
        <v/>
      </c>
      <c r="AH79" s="189"/>
      <c r="AI79" s="190" t="str" cm="1">
        <f t="array" aca="1" ref="AI79" ca="1">IF(AF78="","",INDIRECT(DS78&amp;DH79))</f>
        <v/>
      </c>
      <c r="AJ79" s="109" t="str">
        <f t="shared" si="44"/>
        <v/>
      </c>
      <c r="AK79" s="109" t="str">
        <f t="shared" si="45"/>
        <v/>
      </c>
      <c r="AL79" s="110" t="str">
        <f t="shared" si="46"/>
        <v/>
      </c>
      <c r="AM79" s="173"/>
      <c r="AN79" s="144"/>
      <c r="AO79" s="113" t="str">
        <f t="shared" si="99"/>
        <v/>
      </c>
      <c r="AP79" s="114" t="str">
        <f t="shared" si="100"/>
        <v/>
      </c>
      <c r="AQ79" s="114" t="str">
        <f t="shared" si="129"/>
        <v/>
      </c>
      <c r="AR79" s="115" t="str">
        <f t="shared" si="101"/>
        <v/>
      </c>
      <c r="AS79" s="144"/>
      <c r="AT79" s="144"/>
      <c r="AU79" s="113" t="str">
        <f t="shared" si="102"/>
        <v/>
      </c>
      <c r="AV79" s="114" t="str">
        <f t="shared" si="103"/>
        <v/>
      </c>
      <c r="AW79" s="114" t="str">
        <f t="shared" si="130"/>
        <v/>
      </c>
      <c r="AX79" s="115" t="str">
        <f t="shared" si="104"/>
        <v/>
      </c>
      <c r="AY79" s="144"/>
      <c r="AZ79" s="144"/>
      <c r="BA79" s="113" t="str">
        <f t="shared" si="105"/>
        <v/>
      </c>
      <c r="BB79" s="114" t="str">
        <f t="shared" si="106"/>
        <v/>
      </c>
      <c r="BC79" s="114" t="str">
        <f t="shared" si="131"/>
        <v/>
      </c>
      <c r="BD79" s="115" t="str">
        <f t="shared" si="107"/>
        <v/>
      </c>
      <c r="BE79" s="144"/>
      <c r="BF79" s="144"/>
      <c r="BG79" s="113" t="str">
        <f t="shared" si="108"/>
        <v/>
      </c>
      <c r="BH79" s="114" t="str">
        <f t="shared" si="109"/>
        <v/>
      </c>
      <c r="BI79" s="114" t="str">
        <f t="shared" si="132"/>
        <v/>
      </c>
      <c r="BJ79" s="115" t="str">
        <f t="shared" si="110"/>
        <v/>
      </c>
      <c r="BK79" s="144"/>
      <c r="BL79" s="144"/>
      <c r="BM79" s="113" t="str">
        <f t="shared" si="111"/>
        <v/>
      </c>
      <c r="BN79" s="114" t="str">
        <f t="shared" si="112"/>
        <v/>
      </c>
      <c r="BO79" s="114" t="str">
        <f t="shared" si="133"/>
        <v/>
      </c>
      <c r="BP79" s="115" t="str">
        <f t="shared" si="113"/>
        <v/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Dashboard'!BE79)</f>
        <v/>
      </c>
      <c r="BX79" s="14" t="str">
        <f>LEFT('Strategy Dashboard'!BN79)</f>
        <v/>
      </c>
      <c r="BY79" s="14" t="str">
        <f>LEFT('Strategy Dashboard'!BW79)</f>
        <v/>
      </c>
      <c r="BZ79" s="14" t="str">
        <f>LEFT('Strategy Dashboard'!CF79)</f>
        <v/>
      </c>
      <c r="CA79" s="14" t="str">
        <f>LEFT('Strategy Dashboard'!CO79)</f>
        <v/>
      </c>
      <c r="CB79" s="14">
        <f>IF(OR(BR79="N",REPLACE('Strategy Dashboard'!B79,1,1,"")=""),0,INT(REPLACE('Strategy Dashboard'!B79,1,1,"")))</f>
        <v>0</v>
      </c>
      <c r="CC79" s="14">
        <f>IF(OR(BS79="N",REPLACE('Strategy Dashboard'!K79,1,1,"")=""),0,INT(REPLACE('Strategy Dashboard'!K79,1,1,"")))</f>
        <v>0</v>
      </c>
      <c r="CD79" s="14">
        <f>IF(OR(BT79="N",REPLACE('Strategy Dashboard'!T79,1,1,"")=""),0,INT(REPLACE('Strategy Dashboard'!T79,1,1,"")))</f>
        <v>0</v>
      </c>
      <c r="CE79" s="14">
        <f>IF(OR(BU79="N",REPLACE('Strategy Dashboard'!AC79,1,1,"")=""),0,INT(REPLACE('Strategy Dashboard'!AC79,1,1,"")))</f>
        <v>0</v>
      </c>
      <c r="CF79" s="14">
        <f>IF(OR(BV79="N",REPLACE('Strategy Dashboard'!AL79,1,1,"")=""),0,INT(REPLACE('Strategy Dashboard'!AL79,1,1,"")))</f>
        <v>0</v>
      </c>
      <c r="CG79" s="14">
        <f>IF(OR(BW79="N",REPLACE('Strategy Dashboard'!BE79,1,1,"")=""),0,INT(REPLACE('Strategy Dashboard'!BE79,1,1,"")))</f>
        <v>0</v>
      </c>
      <c r="CH79" s="14">
        <f>IF(OR(BX79="N",REPLACE('Strategy Dashboard'!BN79,1,1,"")=""),0,INT(REPLACE('Strategy Dashboard'!BN79,1,1,"")))</f>
        <v>0</v>
      </c>
      <c r="CI79" s="14">
        <f>IF(OR(BY79="N",REPLACE('Strategy Dashboard'!BW79,1,1,"")=""),0,INT(REPLACE('Strategy Dashboard'!BW79,1,1,"")))</f>
        <v>0</v>
      </c>
      <c r="CJ79" s="14">
        <f>IF(OR(BZ79="N",REPLACE('Strategy Dashboard'!CF79,1,1,"")=""),0,INT(REPLACE('Strategy Dashboard'!CF79,1,1,"")))</f>
        <v>0</v>
      </c>
      <c r="CK79" s="14">
        <f>IF(OR(CA79="N",REPLACE('Strategy Dashboard'!CO79,1,1,"")=""),0,INT(REPLACE('Strategy Dashboard'!CO79,1,1,"")))</f>
        <v>0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34"/>
        <v/>
      </c>
      <c r="DJ79" s="14" t="str" cm="1">
        <f t="array" ref="DJ79">IFERROR(INDEX($CW$4:$DF$4,_xlfn.AGGREGATE(15,6,COLUMN($CW$4:$DF$4)-COLUMN($CV$1)/(CW79:DF79=MAX(CW79:DF79)),COLUMNS($CW$4:CW69))),"")</f>
        <v/>
      </c>
      <c r="DK79" s="14" t="str" cm="1">
        <f t="array" ref="DK79">IFERROR(INDEX($CW$4:$DF$4,_xlfn.AGGREGATE(15,6,COLUMN($CW$4:$DF$4)-COLUMN($CV$1)/(CX79:DG79=MAX(CX79:DG79)),COLUMNS($CW$4:CX69))),"")</f>
        <v/>
      </c>
      <c r="DL79" s="14" t="str" cm="1">
        <f t="array" ref="DL79">IFERROR(INDEX($CW$4:$DF$4,_xlfn.AGGREGATE(15,6,COLUMN($CW$4:$DF$4)-COLUMN($CV$1)/(CY79:DH79=MAX(CY79:DH79)),COLUMNS($CW$4:CY69))),"")</f>
        <v/>
      </c>
      <c r="DM79" s="14" t="str" cm="1">
        <f t="array" ref="DM79">IFERROR(INDEX($CW$4:$DF$4,_xlfn.AGGREGATE(15,6,COLUMN($CW$4:$DF$4)-COLUMN($CV$1)/(CZ79:DI79=MAX(CZ79:DI79)),COLUMNS($CW$4:CZ69))),"")</f>
        <v/>
      </c>
      <c r="DN79" s="175" t="str">
        <f ca="1">IF(DO78="",DN78,DN75)</f>
        <v/>
      </c>
      <c r="DR79" s="14" t="str">
        <f ca="1">IF(DN76&gt;1,"R","N")</f>
        <v>R</v>
      </c>
      <c r="DS79" s="14" t="str">
        <f ca="1">DN79</f>
        <v/>
      </c>
    </row>
    <row r="80" spans="1:123" ht="26.25" customHeight="1" thickBot="1">
      <c r="A80" s="14">
        <v>71</v>
      </c>
      <c r="B80" s="108" t="str">
        <f t="shared" si="91"/>
        <v/>
      </c>
      <c r="C80" s="109" t="str">
        <f t="shared" si="114"/>
        <v/>
      </c>
      <c r="D80" s="109" t="str">
        <f t="shared" si="115"/>
        <v/>
      </c>
      <c r="E80" s="110" t="str">
        <f t="shared" si="116"/>
        <v/>
      </c>
      <c r="F80" s="144"/>
      <c r="G80" s="144"/>
      <c r="H80" s="108" t="str">
        <f t="shared" si="95"/>
        <v/>
      </c>
      <c r="I80" s="109" t="str">
        <f t="shared" si="117"/>
        <v/>
      </c>
      <c r="J80" s="109" t="str">
        <f t="shared" si="118"/>
        <v/>
      </c>
      <c r="K80" s="110" t="str">
        <f t="shared" si="119"/>
        <v/>
      </c>
      <c r="L80" s="144"/>
      <c r="M80" s="144"/>
      <c r="N80" s="108" t="str">
        <f t="shared" si="96"/>
        <v/>
      </c>
      <c r="O80" s="109" t="str">
        <f t="shared" si="120"/>
        <v/>
      </c>
      <c r="P80" s="109" t="str">
        <f t="shared" si="121"/>
        <v/>
      </c>
      <c r="Q80" s="110" t="str">
        <f t="shared" si="122"/>
        <v/>
      </c>
      <c r="R80" s="144"/>
      <c r="S80" s="144"/>
      <c r="T80" s="108" t="str">
        <f t="shared" si="97"/>
        <v/>
      </c>
      <c r="U80" s="109" t="str">
        <f t="shared" si="123"/>
        <v/>
      </c>
      <c r="V80" s="109" t="str">
        <f t="shared" si="124"/>
        <v/>
      </c>
      <c r="W80" s="110" t="str">
        <f t="shared" si="125"/>
        <v/>
      </c>
      <c r="X80" s="144"/>
      <c r="Y80" s="144"/>
      <c r="Z80" s="108" t="str">
        <f t="shared" si="98"/>
        <v/>
      </c>
      <c r="AA80" s="109" t="str">
        <f t="shared" si="126"/>
        <v/>
      </c>
      <c r="AB80" s="109" t="str">
        <f t="shared" si="127"/>
        <v/>
      </c>
      <c r="AC80" s="110" t="str">
        <f t="shared" si="128"/>
        <v/>
      </c>
      <c r="AD80" s="144"/>
      <c r="AE80" s="144"/>
      <c r="AF80" s="176"/>
      <c r="AG80" s="188" t="str">
        <f t="shared" ref="AG80:AG109" ca="1" si="135">IF(DS80="","",IF(DR80="Y","Random",""))</f>
        <v/>
      </c>
      <c r="AH80" s="189" t="str">
        <f ca="1">IF(DS80="","",VLOOKUP(DS80,General!O:P,2,FALSE))</f>
        <v/>
      </c>
      <c r="AI80" s="190" t="str" cm="1">
        <f t="array" aca="1" ref="AI80" ca="1">IF(AF79="","",INDIRECT(DS79&amp;DH80))</f>
        <v/>
      </c>
      <c r="AJ80" s="109" t="str">
        <f t="shared" ref="AJ80:AJ109" si="136">IF(AF80="","",IF(AI80="NB","",IF(LEFT(AI80)=AF80,"Y","N")))</f>
        <v/>
      </c>
      <c r="AK80" s="109" t="str">
        <f t="shared" ref="AK80:AK109" si="137">IF(AF80="","",IF(CV80&gt;10,10,IF(CV80&lt;-10,-10,CV80)))</f>
        <v/>
      </c>
      <c r="AL80" s="110" t="str">
        <f t="shared" ref="AL80:AL109" si="138">IF(AF80="","",IF(AI80="NB",AL79,IF(AJ80="Y",AL79+REPLACE(AI80,1,1,""),AL79-REPLACE(AI80,1,1,""))))</f>
        <v/>
      </c>
      <c r="AM80" s="173"/>
      <c r="AN80" s="144"/>
      <c r="AO80" s="108" t="str">
        <f t="shared" si="99"/>
        <v/>
      </c>
      <c r="AP80" s="109" t="str">
        <f t="shared" si="100"/>
        <v/>
      </c>
      <c r="AQ80" s="109" t="str">
        <f t="shared" si="129"/>
        <v/>
      </c>
      <c r="AR80" s="110" t="str">
        <f t="shared" si="101"/>
        <v/>
      </c>
      <c r="AS80" s="144"/>
      <c r="AT80" s="144"/>
      <c r="AU80" s="108" t="str">
        <f t="shared" si="102"/>
        <v/>
      </c>
      <c r="AV80" s="109" t="str">
        <f t="shared" si="103"/>
        <v/>
      </c>
      <c r="AW80" s="109" t="str">
        <f t="shared" si="130"/>
        <v/>
      </c>
      <c r="AX80" s="110" t="str">
        <f t="shared" si="104"/>
        <v/>
      </c>
      <c r="AY80" s="144"/>
      <c r="AZ80" s="144"/>
      <c r="BA80" s="108" t="str">
        <f t="shared" si="105"/>
        <v/>
      </c>
      <c r="BB80" s="109" t="str">
        <f t="shared" si="106"/>
        <v/>
      </c>
      <c r="BC80" s="109" t="str">
        <f t="shared" si="131"/>
        <v/>
      </c>
      <c r="BD80" s="110" t="str">
        <f t="shared" si="107"/>
        <v/>
      </c>
      <c r="BE80" s="144"/>
      <c r="BF80" s="144"/>
      <c r="BG80" s="108" t="str">
        <f t="shared" si="108"/>
        <v/>
      </c>
      <c r="BH80" s="109" t="str">
        <f t="shared" si="109"/>
        <v/>
      </c>
      <c r="BI80" s="109" t="str">
        <f t="shared" si="132"/>
        <v/>
      </c>
      <c r="BJ80" s="110" t="str">
        <f t="shared" si="110"/>
        <v/>
      </c>
      <c r="BK80" s="144"/>
      <c r="BL80" s="144"/>
      <c r="BM80" s="108" t="str">
        <f t="shared" si="111"/>
        <v/>
      </c>
      <c r="BN80" s="109" t="str">
        <f t="shared" si="112"/>
        <v/>
      </c>
      <c r="BO80" s="109" t="str">
        <f t="shared" si="133"/>
        <v/>
      </c>
      <c r="BP80" s="110" t="str">
        <f t="shared" si="113"/>
        <v/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Dashboard'!BE80)</f>
        <v/>
      </c>
      <c r="BX80" s="14" t="str">
        <f>LEFT('Strategy Dashboard'!BN80)</f>
        <v/>
      </c>
      <c r="BY80" s="14" t="str">
        <f>LEFT('Strategy Dashboard'!BW80)</f>
        <v/>
      </c>
      <c r="BZ80" s="14" t="str">
        <f>LEFT('Strategy Dashboard'!CF80)</f>
        <v/>
      </c>
      <c r="CA80" s="14" t="str">
        <f>LEFT('Strategy Dashboard'!CO80)</f>
        <v/>
      </c>
      <c r="CB80" s="14">
        <f>IF(OR(BR80="N",REPLACE('Strategy Dashboard'!B80,1,1,"")=""),0,INT(REPLACE('Strategy Dashboard'!B80,1,1,"")))</f>
        <v>0</v>
      </c>
      <c r="CC80" s="14">
        <f>IF(OR(BS80="N",REPLACE('Strategy Dashboard'!K80,1,1,"")=""),0,INT(REPLACE('Strategy Dashboard'!K80,1,1,"")))</f>
        <v>0</v>
      </c>
      <c r="CD80" s="14">
        <f>IF(OR(BT80="N",REPLACE('Strategy Dashboard'!T80,1,1,"")=""),0,INT(REPLACE('Strategy Dashboard'!T80,1,1,"")))</f>
        <v>0</v>
      </c>
      <c r="CE80" s="14">
        <f>IF(OR(BU80="N",REPLACE('Strategy Dashboard'!AC80,1,1,"")=""),0,INT(REPLACE('Strategy Dashboard'!AC80,1,1,"")))</f>
        <v>0</v>
      </c>
      <c r="CF80" s="14">
        <f>IF(OR(BV80="N",REPLACE('Strategy Dashboard'!AL80,1,1,"")=""),0,INT(REPLACE('Strategy Dashboard'!AL80,1,1,"")))</f>
        <v>0</v>
      </c>
      <c r="CG80" s="14">
        <f>IF(OR(BW80="N",REPLACE('Strategy Dashboard'!BE80,1,1,"")=""),0,INT(REPLACE('Strategy Dashboard'!BE80,1,1,"")))</f>
        <v>0</v>
      </c>
      <c r="CH80" s="14">
        <f>IF(OR(BX80="N",REPLACE('Strategy Dashboard'!BN80,1,1,"")=""),0,INT(REPLACE('Strategy Dashboard'!BN80,1,1,"")))</f>
        <v>0</v>
      </c>
      <c r="CI80" s="14">
        <f>IF(OR(BY80="N",REPLACE('Strategy Dashboard'!BW80,1,1,"")=""),0,INT(REPLACE('Strategy Dashboard'!BW80,1,1,"")))</f>
        <v>0</v>
      </c>
      <c r="CJ80" s="14">
        <f>IF(OR(BZ80="N",REPLACE('Strategy Dashboard'!CF80,1,1,"")=""),0,INT(REPLACE('Strategy Dashboard'!CF80,1,1,"")))</f>
        <v>0</v>
      </c>
      <c r="CK80" s="14">
        <f>IF(OR(CA80="N",REPLACE('Strategy Dashboard'!CO80,1,1,"")=""),0,INT(REPLACE('Strategy Dashboard'!CO80,1,1,"")))</f>
        <v>0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$DN$84</f>
        <v/>
      </c>
    </row>
    <row r="81" spans="1:123" ht="26.25" customHeight="1" thickBot="1">
      <c r="A81" s="14">
        <v>72</v>
      </c>
      <c r="B81" s="111" t="str">
        <f t="shared" si="91"/>
        <v/>
      </c>
      <c r="C81" s="95" t="str">
        <f t="shared" si="114"/>
        <v/>
      </c>
      <c r="D81" s="95" t="str">
        <f t="shared" si="115"/>
        <v/>
      </c>
      <c r="E81" s="112" t="str">
        <f t="shared" si="116"/>
        <v/>
      </c>
      <c r="F81" s="144"/>
      <c r="G81" s="144"/>
      <c r="H81" s="111" t="str">
        <f t="shared" si="95"/>
        <v/>
      </c>
      <c r="I81" s="95" t="str">
        <f t="shared" si="117"/>
        <v/>
      </c>
      <c r="J81" s="95" t="str">
        <f t="shared" si="118"/>
        <v/>
      </c>
      <c r="K81" s="110" t="str">
        <f t="shared" si="119"/>
        <v/>
      </c>
      <c r="L81" s="144"/>
      <c r="M81" s="144"/>
      <c r="N81" s="111" t="str">
        <f t="shared" si="96"/>
        <v/>
      </c>
      <c r="O81" s="95" t="str">
        <f t="shared" si="120"/>
        <v/>
      </c>
      <c r="P81" s="95" t="str">
        <f t="shared" si="121"/>
        <v/>
      </c>
      <c r="Q81" s="112" t="str">
        <f t="shared" si="122"/>
        <v/>
      </c>
      <c r="R81" s="144"/>
      <c r="S81" s="144"/>
      <c r="T81" s="111" t="str">
        <f t="shared" si="97"/>
        <v/>
      </c>
      <c r="U81" s="95" t="str">
        <f t="shared" si="123"/>
        <v/>
      </c>
      <c r="V81" s="95" t="str">
        <f t="shared" si="124"/>
        <v/>
      </c>
      <c r="W81" s="112" t="str">
        <f t="shared" si="125"/>
        <v/>
      </c>
      <c r="X81" s="144"/>
      <c r="Y81" s="144"/>
      <c r="Z81" s="111" t="str">
        <f t="shared" si="98"/>
        <v/>
      </c>
      <c r="AA81" s="95" t="str">
        <f t="shared" si="126"/>
        <v/>
      </c>
      <c r="AB81" s="95" t="str">
        <f t="shared" si="127"/>
        <v/>
      </c>
      <c r="AC81" s="112" t="str">
        <f t="shared" si="128"/>
        <v/>
      </c>
      <c r="AD81" s="144"/>
      <c r="AE81" s="144"/>
      <c r="AF81" s="177"/>
      <c r="AG81" s="180" t="str">
        <f t="shared" ca="1" si="135"/>
        <v/>
      </c>
      <c r="AH81" s="189"/>
      <c r="AI81" s="190" t="str" cm="1">
        <f t="array" aca="1" ref="AI81" ca="1">IF(AF80="","",INDIRECT(DS80&amp;DH81))</f>
        <v/>
      </c>
      <c r="AJ81" s="109" t="str">
        <f t="shared" si="136"/>
        <v/>
      </c>
      <c r="AK81" s="109" t="str">
        <f t="shared" si="137"/>
        <v/>
      </c>
      <c r="AL81" s="110" t="str">
        <f t="shared" si="138"/>
        <v/>
      </c>
      <c r="AM81" s="173"/>
      <c r="AN81" s="144"/>
      <c r="AO81" s="111" t="str">
        <f t="shared" si="99"/>
        <v/>
      </c>
      <c r="AP81" s="95" t="str">
        <f t="shared" si="100"/>
        <v/>
      </c>
      <c r="AQ81" s="95" t="str">
        <f t="shared" si="129"/>
        <v/>
      </c>
      <c r="AR81" s="112" t="str">
        <f t="shared" si="101"/>
        <v/>
      </c>
      <c r="AS81" s="144"/>
      <c r="AT81" s="144"/>
      <c r="AU81" s="111" t="str">
        <f t="shared" si="102"/>
        <v/>
      </c>
      <c r="AV81" s="95" t="str">
        <f t="shared" si="103"/>
        <v/>
      </c>
      <c r="AW81" s="95" t="str">
        <f t="shared" si="130"/>
        <v/>
      </c>
      <c r="AX81" s="112" t="str">
        <f t="shared" si="104"/>
        <v/>
      </c>
      <c r="AY81" s="144"/>
      <c r="AZ81" s="144"/>
      <c r="BA81" s="111" t="str">
        <f t="shared" si="105"/>
        <v/>
      </c>
      <c r="BB81" s="95" t="str">
        <f t="shared" si="106"/>
        <v/>
      </c>
      <c r="BC81" s="95" t="str">
        <f t="shared" si="131"/>
        <v/>
      </c>
      <c r="BD81" s="112" t="str">
        <f t="shared" si="107"/>
        <v/>
      </c>
      <c r="BE81" s="144"/>
      <c r="BF81" s="144"/>
      <c r="BG81" s="111" t="str">
        <f t="shared" si="108"/>
        <v/>
      </c>
      <c r="BH81" s="95" t="str">
        <f t="shared" si="109"/>
        <v/>
      </c>
      <c r="BI81" s="95" t="str">
        <f t="shared" si="132"/>
        <v/>
      </c>
      <c r="BJ81" s="112" t="str">
        <f t="shared" si="110"/>
        <v/>
      </c>
      <c r="BK81" s="144"/>
      <c r="BL81" s="144"/>
      <c r="BM81" s="111" t="str">
        <f t="shared" si="111"/>
        <v/>
      </c>
      <c r="BN81" s="95" t="str">
        <f t="shared" si="112"/>
        <v/>
      </c>
      <c r="BO81" s="95" t="str">
        <f t="shared" si="133"/>
        <v/>
      </c>
      <c r="BP81" s="112" t="str">
        <f t="shared" si="113"/>
        <v/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Dashboard'!BE81)</f>
        <v/>
      </c>
      <c r="BX81" s="14" t="str">
        <f>LEFT('Strategy Dashboard'!BN81)</f>
        <v/>
      </c>
      <c r="BY81" s="14" t="str">
        <f>LEFT('Strategy Dashboard'!BW81)</f>
        <v/>
      </c>
      <c r="BZ81" s="14" t="str">
        <f>LEFT('Strategy Dashboard'!CF81)</f>
        <v/>
      </c>
      <c r="CA81" s="14" t="str">
        <f>LEFT('Strategy Dashboard'!CO81)</f>
        <v/>
      </c>
      <c r="CB81" s="14">
        <f>IF(OR(BR81="N",REPLACE('Strategy Dashboard'!B81,1,1,"")=""),0,INT(REPLACE('Strategy Dashboard'!B81,1,1,"")))</f>
        <v>0</v>
      </c>
      <c r="CC81" s="14">
        <f>IF(OR(BS81="N",REPLACE('Strategy Dashboard'!K81,1,1,"")=""),0,INT(REPLACE('Strategy Dashboard'!K81,1,1,"")))</f>
        <v>0</v>
      </c>
      <c r="CD81" s="14">
        <f>IF(OR(BT81="N",REPLACE('Strategy Dashboard'!T81,1,1,"")=""),0,INT(REPLACE('Strategy Dashboard'!T81,1,1,"")))</f>
        <v>0</v>
      </c>
      <c r="CE81" s="14">
        <f>IF(OR(BU81="N",REPLACE('Strategy Dashboard'!AC81,1,1,"")=""),0,INT(REPLACE('Strategy Dashboard'!AC81,1,1,"")))</f>
        <v>0</v>
      </c>
      <c r="CF81" s="14">
        <f>IF(OR(BV81="N",REPLACE('Strategy Dashboard'!AL81,1,1,"")=""),0,INT(REPLACE('Strategy Dashboard'!AL81,1,1,"")))</f>
        <v>0</v>
      </c>
      <c r="CG81" s="14">
        <f>IF(OR(BW81="N",REPLACE('Strategy Dashboard'!BE81,1,1,"")=""),0,INT(REPLACE('Strategy Dashboard'!BE81,1,1,"")))</f>
        <v>0</v>
      </c>
      <c r="CH81" s="14">
        <f>IF(OR(BX81="N",REPLACE('Strategy Dashboard'!BN81,1,1,"")=""),0,INT(REPLACE('Strategy Dashboard'!BN81,1,1,"")))</f>
        <v>0</v>
      </c>
      <c r="CI81" s="14">
        <f>IF(OR(BY81="N",REPLACE('Strategy Dashboard'!BW81,1,1,"")=""),0,INT(REPLACE('Strategy Dashboard'!BW81,1,1,"")))</f>
        <v>0</v>
      </c>
      <c r="CJ81" s="14">
        <f>IF(OR(BZ81="N",REPLACE('Strategy Dashboard'!CF81,1,1,"")=""),0,INT(REPLACE('Strategy Dashboard'!CF81,1,1,"")))</f>
        <v>0</v>
      </c>
      <c r="CK81" s="14">
        <f>IF(OR(CA81="N",REPLACE('Strategy Dashboard'!CO81,1,1,"")=""),0,INT(REPLACE('Strategy Dashboard'!CO81,1,1,"")))</f>
        <v>0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39">$DG$84</f>
        <v/>
      </c>
      <c r="DN81" s="14">
        <f ca="1">RANDBETWEEN(1,DN82)</f>
        <v>1</v>
      </c>
      <c r="DS81" s="14" t="str">
        <f ca="1">$DN$84</f>
        <v/>
      </c>
    </row>
    <row r="82" spans="1:123" ht="26.25" customHeight="1" thickBot="1">
      <c r="A82" s="14">
        <v>73</v>
      </c>
      <c r="B82" s="111" t="str">
        <f t="shared" si="91"/>
        <v/>
      </c>
      <c r="C82" s="95" t="str">
        <f t="shared" si="114"/>
        <v/>
      </c>
      <c r="D82" s="95" t="str">
        <f t="shared" si="115"/>
        <v/>
      </c>
      <c r="E82" s="112" t="str">
        <f t="shared" si="116"/>
        <v/>
      </c>
      <c r="F82" s="144"/>
      <c r="G82" s="144"/>
      <c r="H82" s="111" t="str">
        <f t="shared" si="95"/>
        <v/>
      </c>
      <c r="I82" s="95" t="str">
        <f t="shared" si="117"/>
        <v/>
      </c>
      <c r="J82" s="95" t="str">
        <f t="shared" si="118"/>
        <v/>
      </c>
      <c r="K82" s="110" t="str">
        <f t="shared" si="119"/>
        <v/>
      </c>
      <c r="L82" s="144"/>
      <c r="M82" s="144"/>
      <c r="N82" s="111" t="str">
        <f t="shared" si="96"/>
        <v/>
      </c>
      <c r="O82" s="95" t="str">
        <f t="shared" si="120"/>
        <v/>
      </c>
      <c r="P82" s="95" t="str">
        <f t="shared" si="121"/>
        <v/>
      </c>
      <c r="Q82" s="112" t="str">
        <f t="shared" si="122"/>
        <v/>
      </c>
      <c r="R82" s="144"/>
      <c r="S82" s="144"/>
      <c r="T82" s="111" t="str">
        <f t="shared" si="97"/>
        <v/>
      </c>
      <c r="U82" s="95" t="str">
        <f t="shared" si="123"/>
        <v/>
      </c>
      <c r="V82" s="95" t="str">
        <f t="shared" si="124"/>
        <v/>
      </c>
      <c r="W82" s="112" t="str">
        <f t="shared" si="125"/>
        <v/>
      </c>
      <c r="X82" s="144"/>
      <c r="Y82" s="144"/>
      <c r="Z82" s="111" t="str">
        <f t="shared" si="98"/>
        <v/>
      </c>
      <c r="AA82" s="95" t="str">
        <f t="shared" si="126"/>
        <v/>
      </c>
      <c r="AB82" s="95" t="str">
        <f t="shared" si="127"/>
        <v/>
      </c>
      <c r="AC82" s="112" t="str">
        <f t="shared" si="128"/>
        <v/>
      </c>
      <c r="AD82" s="144"/>
      <c r="AE82" s="144"/>
      <c r="AF82" s="177"/>
      <c r="AG82" s="180" t="str">
        <f t="shared" ca="1" si="135"/>
        <v/>
      </c>
      <c r="AH82" s="189"/>
      <c r="AI82" s="190" t="str" cm="1">
        <f t="array" aca="1" ref="AI82" ca="1">IF(AF81="","",INDIRECT(DS81&amp;DH82))</f>
        <v/>
      </c>
      <c r="AJ82" s="109" t="str">
        <f t="shared" si="136"/>
        <v/>
      </c>
      <c r="AK82" s="109" t="str">
        <f t="shared" si="137"/>
        <v/>
      </c>
      <c r="AL82" s="110" t="str">
        <f t="shared" si="138"/>
        <v/>
      </c>
      <c r="AM82" s="173"/>
      <c r="AN82" s="144"/>
      <c r="AO82" s="111" t="str">
        <f t="shared" si="99"/>
        <v/>
      </c>
      <c r="AP82" s="95" t="str">
        <f t="shared" si="100"/>
        <v/>
      </c>
      <c r="AQ82" s="95" t="str">
        <f t="shared" si="129"/>
        <v/>
      </c>
      <c r="AR82" s="112" t="str">
        <f t="shared" si="101"/>
        <v/>
      </c>
      <c r="AS82" s="144"/>
      <c r="AT82" s="144"/>
      <c r="AU82" s="111" t="str">
        <f t="shared" si="102"/>
        <v/>
      </c>
      <c r="AV82" s="95" t="str">
        <f t="shared" si="103"/>
        <v/>
      </c>
      <c r="AW82" s="95" t="str">
        <f t="shared" si="130"/>
        <v/>
      </c>
      <c r="AX82" s="112" t="str">
        <f t="shared" si="104"/>
        <v/>
      </c>
      <c r="AY82" s="144"/>
      <c r="AZ82" s="144"/>
      <c r="BA82" s="111" t="str">
        <f t="shared" si="105"/>
        <v/>
      </c>
      <c r="BB82" s="95" t="str">
        <f t="shared" si="106"/>
        <v/>
      </c>
      <c r="BC82" s="95" t="str">
        <f t="shared" si="131"/>
        <v/>
      </c>
      <c r="BD82" s="112" t="str">
        <f t="shared" si="107"/>
        <v/>
      </c>
      <c r="BE82" s="144"/>
      <c r="BF82" s="144"/>
      <c r="BG82" s="111" t="str">
        <f t="shared" si="108"/>
        <v/>
      </c>
      <c r="BH82" s="95" t="str">
        <f t="shared" si="109"/>
        <v/>
      </c>
      <c r="BI82" s="95" t="str">
        <f t="shared" si="132"/>
        <v/>
      </c>
      <c r="BJ82" s="112" t="str">
        <f t="shared" si="110"/>
        <v/>
      </c>
      <c r="BK82" s="144"/>
      <c r="BL82" s="144"/>
      <c r="BM82" s="111" t="str">
        <f t="shared" si="111"/>
        <v/>
      </c>
      <c r="BN82" s="95" t="str">
        <f t="shared" si="112"/>
        <v/>
      </c>
      <c r="BO82" s="95" t="str">
        <f t="shared" si="133"/>
        <v/>
      </c>
      <c r="BP82" s="112" t="str">
        <f t="shared" si="113"/>
        <v/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Dashboard'!BE82)</f>
        <v/>
      </c>
      <c r="BX82" s="14" t="str">
        <f>LEFT('Strategy Dashboard'!BN82)</f>
        <v/>
      </c>
      <c r="BY82" s="14" t="str">
        <f>LEFT('Strategy Dashboard'!BW82)</f>
        <v/>
      </c>
      <c r="BZ82" s="14" t="str">
        <f>LEFT('Strategy Dashboard'!CF82)</f>
        <v/>
      </c>
      <c r="CA82" s="14" t="str">
        <f>LEFT('Strategy Dashboard'!CO82)</f>
        <v/>
      </c>
      <c r="CB82" s="14">
        <f>IF(OR(BR82="N",REPLACE('Strategy Dashboard'!B82,1,1,"")=""),0,INT(REPLACE('Strategy Dashboard'!B82,1,1,"")))</f>
        <v>0</v>
      </c>
      <c r="CC82" s="14">
        <f>IF(OR(BS82="N",REPLACE('Strategy Dashboard'!K82,1,1,"")=""),0,INT(REPLACE('Strategy Dashboard'!K82,1,1,"")))</f>
        <v>0</v>
      </c>
      <c r="CD82" s="14">
        <f>IF(OR(BT82="N",REPLACE('Strategy Dashboard'!T82,1,1,"")=""),0,INT(REPLACE('Strategy Dashboard'!T82,1,1,"")))</f>
        <v>0</v>
      </c>
      <c r="CE82" s="14">
        <f>IF(OR(BU82="N",REPLACE('Strategy Dashboard'!AC82,1,1,"")=""),0,INT(REPLACE('Strategy Dashboard'!AC82,1,1,"")))</f>
        <v>0</v>
      </c>
      <c r="CF82" s="14">
        <f>IF(OR(BV82="N",REPLACE('Strategy Dashboard'!AL82,1,1,"")=""),0,INT(REPLACE('Strategy Dashboard'!AL82,1,1,"")))</f>
        <v>0</v>
      </c>
      <c r="CG82" s="14">
        <f>IF(OR(BW82="N",REPLACE('Strategy Dashboard'!BE82,1,1,"")=""),0,INT(REPLACE('Strategy Dashboard'!BE82,1,1,"")))</f>
        <v>0</v>
      </c>
      <c r="CH82" s="14">
        <f>IF(OR(BX82="N",REPLACE('Strategy Dashboard'!BN82,1,1,"")=""),0,INT(REPLACE('Strategy Dashboard'!BN82,1,1,"")))</f>
        <v>0</v>
      </c>
      <c r="CI82" s="14">
        <f>IF(OR(BY82="N",REPLACE('Strategy Dashboard'!BW82,1,1,"")=""),0,INT(REPLACE('Strategy Dashboard'!BW82,1,1,"")))</f>
        <v>0</v>
      </c>
      <c r="CJ82" s="14">
        <f>IF(OR(BZ82="N",REPLACE('Strategy Dashboard'!CF82,1,1,"")=""),0,INT(REPLACE('Strategy Dashboard'!CF82,1,1,"")))</f>
        <v>0</v>
      </c>
      <c r="CK82" s="14">
        <f>IF(OR(CA82="N",REPLACE('Strategy Dashboard'!CO82,1,1,"")=""),0,INT(REPLACE('Strategy Dashboard'!CO82,1,1,"")))</f>
        <v>0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39"/>
        <v/>
      </c>
      <c r="DJ82" s="14" t="str">
        <f>IFERROR(VLOOKUP(DJ84,General!L:M,2,FALSE),"")</f>
        <v/>
      </c>
      <c r="DK82" s="14" t="str">
        <f>IFERROR(VLOOKUP(DK84,General!M:N,2,FALSE),"")</f>
        <v/>
      </c>
      <c r="DL82" s="14" t="str">
        <f>IFERROR(VLOOKUP(DL84,General!N:O,2,FALSE),"")</f>
        <v/>
      </c>
      <c r="DM82" s="14" t="str">
        <f>IFERROR(VLOOKUP(DM84,General!O:P,2,FALSE),"")</f>
        <v/>
      </c>
      <c r="DN82" s="14">
        <f ca="1">COUNTIF(DJ83:DM83,MAX(DJ83:DM83))</f>
        <v>4</v>
      </c>
      <c r="DS82" s="14" t="str">
        <f ca="1">$DN$84</f>
        <v/>
      </c>
    </row>
    <row r="83" spans="1:123" ht="26.25" customHeight="1" thickBot="1">
      <c r="A83" s="14">
        <v>74</v>
      </c>
      <c r="B83" s="111" t="str">
        <f t="shared" si="91"/>
        <v/>
      </c>
      <c r="C83" s="95" t="str">
        <f t="shared" si="114"/>
        <v/>
      </c>
      <c r="D83" s="95" t="str">
        <f t="shared" si="115"/>
        <v/>
      </c>
      <c r="E83" s="112" t="str">
        <f t="shared" si="116"/>
        <v/>
      </c>
      <c r="F83" s="144"/>
      <c r="G83" s="144"/>
      <c r="H83" s="111" t="str">
        <f t="shared" si="95"/>
        <v/>
      </c>
      <c r="I83" s="95" t="str">
        <f t="shared" si="117"/>
        <v/>
      </c>
      <c r="J83" s="95" t="str">
        <f t="shared" si="118"/>
        <v/>
      </c>
      <c r="K83" s="110" t="str">
        <f t="shared" si="119"/>
        <v/>
      </c>
      <c r="L83" s="144"/>
      <c r="M83" s="144"/>
      <c r="N83" s="111" t="str">
        <f t="shared" si="96"/>
        <v/>
      </c>
      <c r="O83" s="95" t="str">
        <f t="shared" si="120"/>
        <v/>
      </c>
      <c r="P83" s="95" t="str">
        <f t="shared" si="121"/>
        <v/>
      </c>
      <c r="Q83" s="112" t="str">
        <f t="shared" si="122"/>
        <v/>
      </c>
      <c r="R83" s="144"/>
      <c r="S83" s="144"/>
      <c r="T83" s="111" t="str">
        <f t="shared" si="97"/>
        <v/>
      </c>
      <c r="U83" s="95" t="str">
        <f t="shared" si="123"/>
        <v/>
      </c>
      <c r="V83" s="95" t="str">
        <f t="shared" si="124"/>
        <v/>
      </c>
      <c r="W83" s="112" t="str">
        <f t="shared" si="125"/>
        <v/>
      </c>
      <c r="X83" s="144"/>
      <c r="Y83" s="144"/>
      <c r="Z83" s="111" t="str">
        <f t="shared" si="98"/>
        <v/>
      </c>
      <c r="AA83" s="95" t="str">
        <f t="shared" si="126"/>
        <v/>
      </c>
      <c r="AB83" s="95" t="str">
        <f t="shared" si="127"/>
        <v/>
      </c>
      <c r="AC83" s="112" t="str">
        <f t="shared" si="128"/>
        <v/>
      </c>
      <c r="AD83" s="144"/>
      <c r="AE83" s="144"/>
      <c r="AF83" s="177"/>
      <c r="AG83" s="180" t="str">
        <f t="shared" ca="1" si="135"/>
        <v/>
      </c>
      <c r="AH83" s="189"/>
      <c r="AI83" s="190" t="str" cm="1">
        <f t="array" aca="1" ref="AI83" ca="1">IF(AF82="","",INDIRECT(DS82&amp;DH83))</f>
        <v/>
      </c>
      <c r="AJ83" s="109" t="str">
        <f t="shared" si="136"/>
        <v/>
      </c>
      <c r="AK83" s="109" t="str">
        <f t="shared" si="137"/>
        <v/>
      </c>
      <c r="AL83" s="110" t="str">
        <f t="shared" si="138"/>
        <v/>
      </c>
      <c r="AM83" s="173"/>
      <c r="AN83" s="144"/>
      <c r="AO83" s="111" t="str">
        <f t="shared" si="99"/>
        <v/>
      </c>
      <c r="AP83" s="95" t="str">
        <f t="shared" si="100"/>
        <v/>
      </c>
      <c r="AQ83" s="95" t="str">
        <f t="shared" si="129"/>
        <v/>
      </c>
      <c r="AR83" s="112" t="str">
        <f t="shared" si="101"/>
        <v/>
      </c>
      <c r="AS83" s="144"/>
      <c r="AT83" s="144"/>
      <c r="AU83" s="111" t="str">
        <f t="shared" si="102"/>
        <v/>
      </c>
      <c r="AV83" s="95" t="str">
        <f t="shared" si="103"/>
        <v/>
      </c>
      <c r="AW83" s="95" t="str">
        <f t="shared" si="130"/>
        <v/>
      </c>
      <c r="AX83" s="112" t="str">
        <f t="shared" si="104"/>
        <v/>
      </c>
      <c r="AY83" s="144"/>
      <c r="AZ83" s="144"/>
      <c r="BA83" s="111" t="str">
        <f t="shared" si="105"/>
        <v/>
      </c>
      <c r="BB83" s="95" t="str">
        <f t="shared" si="106"/>
        <v/>
      </c>
      <c r="BC83" s="95" t="str">
        <f t="shared" si="131"/>
        <v/>
      </c>
      <c r="BD83" s="112" t="str">
        <f t="shared" si="107"/>
        <v/>
      </c>
      <c r="BE83" s="144"/>
      <c r="BF83" s="144"/>
      <c r="BG83" s="111" t="str">
        <f t="shared" si="108"/>
        <v/>
      </c>
      <c r="BH83" s="95" t="str">
        <f t="shared" si="109"/>
        <v/>
      </c>
      <c r="BI83" s="95" t="str">
        <f t="shared" si="132"/>
        <v/>
      </c>
      <c r="BJ83" s="112" t="str">
        <f t="shared" si="110"/>
        <v/>
      </c>
      <c r="BK83" s="144"/>
      <c r="BL83" s="144"/>
      <c r="BM83" s="111" t="str">
        <f t="shared" si="111"/>
        <v/>
      </c>
      <c r="BN83" s="95" t="str">
        <f t="shared" si="112"/>
        <v/>
      </c>
      <c r="BO83" s="95" t="str">
        <f t="shared" si="133"/>
        <v/>
      </c>
      <c r="BP83" s="112" t="str">
        <f t="shared" si="113"/>
        <v/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Dashboard'!BE83)</f>
        <v/>
      </c>
      <c r="BX83" s="14" t="str">
        <f>LEFT('Strategy Dashboard'!BN83)</f>
        <v/>
      </c>
      <c r="BY83" s="14" t="str">
        <f>LEFT('Strategy Dashboard'!BW83)</f>
        <v/>
      </c>
      <c r="BZ83" s="14" t="str">
        <f>LEFT('Strategy Dashboard'!CF83)</f>
        <v/>
      </c>
      <c r="CA83" s="14" t="str">
        <f>LEFT('Strategy Dashboard'!CO83)</f>
        <v/>
      </c>
      <c r="CB83" s="14">
        <f>IF(OR(BR83="N",REPLACE('Strategy Dashboard'!B83,1,1,"")=""),0,INT(REPLACE('Strategy Dashboard'!B83,1,1,"")))</f>
        <v>0</v>
      </c>
      <c r="CC83" s="14">
        <f>IF(OR(BS83="N",REPLACE('Strategy Dashboard'!K83,1,1,"")=""),0,INT(REPLACE('Strategy Dashboard'!K83,1,1,"")))</f>
        <v>0</v>
      </c>
      <c r="CD83" s="14">
        <f>IF(OR(BT83="N",REPLACE('Strategy Dashboard'!T83,1,1,"")=""),0,INT(REPLACE('Strategy Dashboard'!T83,1,1,"")))</f>
        <v>0</v>
      </c>
      <c r="CE83" s="14">
        <f>IF(OR(BU83="N",REPLACE('Strategy Dashboard'!AC83,1,1,"")=""),0,INT(REPLACE('Strategy Dashboard'!AC83,1,1,"")))</f>
        <v>0</v>
      </c>
      <c r="CF83" s="14">
        <f>IF(OR(BV83="N",REPLACE('Strategy Dashboard'!AL83,1,1,"")=""),0,INT(REPLACE('Strategy Dashboard'!AL83,1,1,"")))</f>
        <v>0</v>
      </c>
      <c r="CG83" s="14">
        <f>IF(OR(BW83="N",REPLACE('Strategy Dashboard'!BE83,1,1,"")=""),0,INT(REPLACE('Strategy Dashboard'!BE83,1,1,"")))</f>
        <v>0</v>
      </c>
      <c r="CH83" s="14">
        <f>IF(OR(BX83="N",REPLACE('Strategy Dashboard'!BN83,1,1,"")=""),0,INT(REPLACE('Strategy Dashboard'!BN83,1,1,"")))</f>
        <v>0</v>
      </c>
      <c r="CI83" s="14">
        <f>IF(OR(BY83="N",REPLACE('Strategy Dashboard'!BW83,1,1,"")=""),0,INT(REPLACE('Strategy Dashboard'!BW83,1,1,"")))</f>
        <v>0</v>
      </c>
      <c r="CJ83" s="14">
        <f>IF(OR(BZ83="N",REPLACE('Strategy Dashboard'!CF83,1,1,"")=""),0,INT(REPLACE('Strategy Dashboard'!CF83,1,1,"")))</f>
        <v>0</v>
      </c>
      <c r="CK83" s="14">
        <f>IF(OR(CA83="N",REPLACE('Strategy Dashboard'!CO83,1,1,"")=""),0,INT(REPLACE('Strategy Dashboard'!CO83,1,1,"")))</f>
        <v>0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39"/>
        <v/>
      </c>
      <c r="DJ83" s="14">
        <f ca="1">IF(DJ84="",0,COUNTIF(INDIRECT(DJ82&amp;DH80):INDIRECT(DJ82&amp;DH84),"Y"))</f>
        <v>0</v>
      </c>
      <c r="DK83" s="14">
        <f ca="1">IF(DK84="",0,COUNTIF(INDIRECT(DK82&amp;DI80):INDIRECT(DK82&amp;DI84),"Y"))</f>
        <v>0</v>
      </c>
      <c r="DL83" s="14">
        <f ca="1">IF(DL84="",0,COUNTIF(INDIRECT(DL82&amp;DJ80):INDIRECT(DL82&amp;DJ84),"Y"))</f>
        <v>0</v>
      </c>
      <c r="DM83" s="14">
        <f ca="1">IF(DM84="",0,COUNTIF(INDIRECT(DM82&amp;DK80):INDIRECT(DM82&amp;DK84),"Y"))</f>
        <v>0</v>
      </c>
      <c r="DN83" s="14" t="str" cm="1">
        <f t="array" aca="1" ref="DN83" ca="1">INDEX(DJ84:DM84,_xlfn.AGGREGATE(15,6,COLUMN(DJ84:DM84)-COLUMN(DI84)/(DJ83:DM83=MAX(DJ83:DM83)),COLUMNS(DJ84:DJ84)))</f>
        <v/>
      </c>
      <c r="DO83" s="14" t="str" cm="1">
        <f t="array" aca="1" ref="DO83" ca="1">INDEX(DK84:DN84,_xlfn.AGGREGATE(15,6,COLUMN(DK84:DN84)-COLUMN(DJ84)/(DK83:DN83=MAX(DK83:DN83)),COLUMNS(DK84:DK84)))</f>
        <v/>
      </c>
      <c r="DP83" s="14" t="str" cm="1">
        <f t="array" aca="1" ref="DP83" ca="1">INDEX(DL84:DO84,_xlfn.AGGREGATE(15,6,COLUMN(DL84:DO84)-COLUMN(DK84)/(DL83:DO83=MAX(DL83:DO83)),COLUMNS(DL84:DL84)))</f>
        <v/>
      </c>
      <c r="DS83" s="14" t="str">
        <f ca="1">$DN$84</f>
        <v/>
      </c>
    </row>
    <row r="84" spans="1:123" ht="26.25" customHeight="1" thickBot="1">
      <c r="A84" s="14">
        <v>75</v>
      </c>
      <c r="B84" s="113" t="str">
        <f t="shared" si="91"/>
        <v/>
      </c>
      <c r="C84" s="114" t="str">
        <f t="shared" si="114"/>
        <v/>
      </c>
      <c r="D84" s="114" t="str">
        <f t="shared" si="115"/>
        <v/>
      </c>
      <c r="E84" s="115" t="str">
        <f t="shared" si="116"/>
        <v/>
      </c>
      <c r="F84" s="144"/>
      <c r="G84" s="144"/>
      <c r="H84" s="113" t="str">
        <f t="shared" si="95"/>
        <v/>
      </c>
      <c r="I84" s="114" t="str">
        <f t="shared" si="117"/>
        <v/>
      </c>
      <c r="J84" s="114" t="str">
        <f t="shared" si="118"/>
        <v/>
      </c>
      <c r="K84" s="110" t="str">
        <f t="shared" si="119"/>
        <v/>
      </c>
      <c r="L84" s="144"/>
      <c r="M84" s="144"/>
      <c r="N84" s="113" t="str">
        <f t="shared" si="96"/>
        <v/>
      </c>
      <c r="O84" s="114" t="str">
        <f t="shared" si="120"/>
        <v/>
      </c>
      <c r="P84" s="114" t="str">
        <f t="shared" si="121"/>
        <v/>
      </c>
      <c r="Q84" s="115" t="str">
        <f t="shared" si="122"/>
        <v/>
      </c>
      <c r="R84" s="144"/>
      <c r="S84" s="144"/>
      <c r="T84" s="113" t="str">
        <f t="shared" si="97"/>
        <v/>
      </c>
      <c r="U84" s="114" t="str">
        <f t="shared" si="123"/>
        <v/>
      </c>
      <c r="V84" s="114" t="str">
        <f t="shared" si="124"/>
        <v/>
      </c>
      <c r="W84" s="115" t="str">
        <f t="shared" si="125"/>
        <v/>
      </c>
      <c r="X84" s="144"/>
      <c r="Y84" s="144"/>
      <c r="Z84" s="113" t="str">
        <f t="shared" si="98"/>
        <v/>
      </c>
      <c r="AA84" s="114" t="str">
        <f t="shared" si="126"/>
        <v/>
      </c>
      <c r="AB84" s="114" t="str">
        <f t="shared" si="127"/>
        <v/>
      </c>
      <c r="AC84" s="115" t="str">
        <f t="shared" si="128"/>
        <v/>
      </c>
      <c r="AD84" s="144"/>
      <c r="AE84" s="144"/>
      <c r="AF84" s="178"/>
      <c r="AG84" s="181" t="str">
        <f t="shared" ca="1" si="135"/>
        <v/>
      </c>
      <c r="AH84" s="189"/>
      <c r="AI84" s="190" t="str" cm="1">
        <f t="array" aca="1" ref="AI84" ca="1">IF(AF83="","",INDIRECT(DS83&amp;DH84))</f>
        <v/>
      </c>
      <c r="AJ84" s="109" t="str">
        <f t="shared" si="136"/>
        <v/>
      </c>
      <c r="AK84" s="109" t="str">
        <f t="shared" si="137"/>
        <v/>
      </c>
      <c r="AL84" s="110" t="str">
        <f t="shared" si="138"/>
        <v/>
      </c>
      <c r="AM84" s="173"/>
      <c r="AN84" s="144"/>
      <c r="AO84" s="113" t="str">
        <f t="shared" si="99"/>
        <v/>
      </c>
      <c r="AP84" s="114" t="str">
        <f t="shared" si="100"/>
        <v/>
      </c>
      <c r="AQ84" s="114" t="str">
        <f t="shared" si="129"/>
        <v/>
      </c>
      <c r="AR84" s="115" t="str">
        <f t="shared" si="101"/>
        <v/>
      </c>
      <c r="AS84" s="144"/>
      <c r="AT84" s="144"/>
      <c r="AU84" s="113" t="str">
        <f t="shared" si="102"/>
        <v/>
      </c>
      <c r="AV84" s="114" t="str">
        <f t="shared" si="103"/>
        <v/>
      </c>
      <c r="AW84" s="114" t="str">
        <f t="shared" si="130"/>
        <v/>
      </c>
      <c r="AX84" s="115" t="str">
        <f t="shared" si="104"/>
        <v/>
      </c>
      <c r="AY84" s="144"/>
      <c r="AZ84" s="144"/>
      <c r="BA84" s="113" t="str">
        <f t="shared" si="105"/>
        <v/>
      </c>
      <c r="BB84" s="114" t="str">
        <f t="shared" si="106"/>
        <v/>
      </c>
      <c r="BC84" s="114" t="str">
        <f t="shared" si="131"/>
        <v/>
      </c>
      <c r="BD84" s="115" t="str">
        <f t="shared" si="107"/>
        <v/>
      </c>
      <c r="BE84" s="144"/>
      <c r="BF84" s="144"/>
      <c r="BG84" s="113" t="str">
        <f t="shared" si="108"/>
        <v/>
      </c>
      <c r="BH84" s="114" t="str">
        <f t="shared" si="109"/>
        <v/>
      </c>
      <c r="BI84" s="114" t="str">
        <f t="shared" si="132"/>
        <v/>
      </c>
      <c r="BJ84" s="115" t="str">
        <f t="shared" si="110"/>
        <v/>
      </c>
      <c r="BK84" s="144"/>
      <c r="BL84" s="144"/>
      <c r="BM84" s="113" t="str">
        <f t="shared" si="111"/>
        <v/>
      </c>
      <c r="BN84" s="114" t="str">
        <f t="shared" si="112"/>
        <v/>
      </c>
      <c r="BO84" s="114" t="str">
        <f t="shared" si="133"/>
        <v/>
      </c>
      <c r="BP84" s="115" t="str">
        <f t="shared" si="113"/>
        <v/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Dashboard'!BE84)</f>
        <v/>
      </c>
      <c r="BX84" s="14" t="str">
        <f>LEFT('Strategy Dashboard'!BN84)</f>
        <v/>
      </c>
      <c r="BY84" s="14" t="str">
        <f>LEFT('Strategy Dashboard'!BW84)</f>
        <v/>
      </c>
      <c r="BZ84" s="14" t="str">
        <f>LEFT('Strategy Dashboard'!CF84)</f>
        <v/>
      </c>
      <c r="CA84" s="14" t="str">
        <f>LEFT('Strategy Dashboard'!CO84)</f>
        <v/>
      </c>
      <c r="CB84" s="14">
        <f>IF(OR(BR84="N",REPLACE('Strategy Dashboard'!B84,1,1,"")=""),0,INT(REPLACE('Strategy Dashboard'!B84,1,1,"")))</f>
        <v>0</v>
      </c>
      <c r="CC84" s="14">
        <f>IF(OR(BS84="N",REPLACE('Strategy Dashboard'!K84,1,1,"")=""),0,INT(REPLACE('Strategy Dashboard'!K84,1,1,"")))</f>
        <v>0</v>
      </c>
      <c r="CD84" s="14">
        <f>IF(OR(BT84="N",REPLACE('Strategy Dashboard'!T84,1,1,"")=""),0,INT(REPLACE('Strategy Dashboard'!T84,1,1,"")))</f>
        <v>0</v>
      </c>
      <c r="CE84" s="14">
        <f>IF(OR(BU84="N",REPLACE('Strategy Dashboard'!AC84,1,1,"")=""),0,INT(REPLACE('Strategy Dashboard'!AC84,1,1,"")))</f>
        <v>0</v>
      </c>
      <c r="CF84" s="14">
        <f>IF(OR(BV84="N",REPLACE('Strategy Dashboard'!AL84,1,1,"")=""),0,INT(REPLACE('Strategy Dashboard'!AL84,1,1,"")))</f>
        <v>0</v>
      </c>
      <c r="CG84" s="14">
        <f>IF(OR(BW84="N",REPLACE('Strategy Dashboard'!BE84,1,1,"")=""),0,INT(REPLACE('Strategy Dashboard'!BE84,1,1,"")))</f>
        <v>0</v>
      </c>
      <c r="CH84" s="14">
        <f>IF(OR(BX84="N",REPLACE('Strategy Dashboard'!BN84,1,1,"")=""),0,INT(REPLACE('Strategy Dashboard'!BN84,1,1,"")))</f>
        <v>0</v>
      </c>
      <c r="CI84" s="14">
        <f>IF(OR(BY84="N",REPLACE('Strategy Dashboard'!BW84,1,1,"")=""),0,INT(REPLACE('Strategy Dashboard'!BW84,1,1,"")))</f>
        <v>0</v>
      </c>
      <c r="CJ84" s="14">
        <f>IF(OR(BZ84="N",REPLACE('Strategy Dashboard'!CF84,1,1,"")=""),0,INT(REPLACE('Strategy Dashboard'!CF84,1,1,"")))</f>
        <v>0</v>
      </c>
      <c r="CK84" s="14">
        <f>IF(OR(CA84="N",REPLACE('Strategy Dashboard'!CO84,1,1,"")=""),0,INT(REPLACE('Strategy Dashboard'!CO84,1,1,"")))</f>
        <v>0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39"/>
        <v/>
      </c>
      <c r="DJ84" s="14" t="str" cm="1">
        <f t="array" ref="DJ84">IFERROR(INDEX($CW$4:$DF$4,_xlfn.AGGREGATE(15,6,COLUMN($CW$4:$DF$4)-COLUMN($CV$1)/(CW84:DF84=MAX(CW84:DF84)),COLUMNS($CW$4:CW74))),"")</f>
        <v/>
      </c>
      <c r="DK84" s="14" t="str" cm="1">
        <f t="array" ref="DK84">IFERROR(INDEX($CW$4:$DF$4,_xlfn.AGGREGATE(15,6,COLUMN($CW$4:$DF$4)-COLUMN($CV$1)/(CX84:DG84=MAX(CX84:DG84)),COLUMNS($CW$4:CX74))),"")</f>
        <v/>
      </c>
      <c r="DL84" s="14" t="str" cm="1">
        <f t="array" ref="DL84">IFERROR(INDEX($CW$4:$DF$4,_xlfn.AGGREGATE(15,6,COLUMN($CW$4:$DF$4)-COLUMN($CV$1)/(CY84:DH84=MAX(CY84:DH84)),COLUMNS($CW$4:CY74))),"")</f>
        <v/>
      </c>
      <c r="DM84" s="14" t="str" cm="1">
        <f t="array" ref="DM84">IFERROR(INDEX($CW$4:$DF$4,_xlfn.AGGREGATE(15,6,COLUMN($CW$4:$DF$4)-COLUMN($CV$1)/(CZ84:DI84=MAX(CZ84:DI84)),COLUMNS($CW$4:CZ74))),"")</f>
        <v/>
      </c>
      <c r="DN84" s="175" t="str">
        <f ca="1">IF(DO83="",DN83,DN80)</f>
        <v/>
      </c>
      <c r="DR84" s="14" t="str">
        <f ca="1">IF(DN81&gt;1,"R","N")</f>
        <v>N</v>
      </c>
      <c r="DS84" s="14" t="str">
        <f ca="1">DN84</f>
        <v/>
      </c>
    </row>
    <row r="85" spans="1:123" ht="26.25" customHeight="1" thickBot="1">
      <c r="A85" s="14">
        <v>76</v>
      </c>
      <c r="B85" s="108" t="str">
        <f t="shared" si="91"/>
        <v/>
      </c>
      <c r="C85" s="109" t="str">
        <f t="shared" si="114"/>
        <v/>
      </c>
      <c r="D85" s="109" t="str">
        <f t="shared" si="115"/>
        <v/>
      </c>
      <c r="E85" s="110" t="str">
        <f t="shared" si="116"/>
        <v/>
      </c>
      <c r="F85" s="144"/>
      <c r="G85" s="144"/>
      <c r="H85" s="108" t="str">
        <f t="shared" si="95"/>
        <v/>
      </c>
      <c r="I85" s="109" t="str">
        <f t="shared" si="117"/>
        <v/>
      </c>
      <c r="J85" s="109" t="str">
        <f t="shared" si="118"/>
        <v/>
      </c>
      <c r="K85" s="110" t="str">
        <f t="shared" si="119"/>
        <v/>
      </c>
      <c r="L85" s="144"/>
      <c r="M85" s="144"/>
      <c r="N85" s="108" t="str">
        <f t="shared" si="96"/>
        <v/>
      </c>
      <c r="O85" s="109" t="str">
        <f t="shared" si="120"/>
        <v/>
      </c>
      <c r="P85" s="109" t="str">
        <f t="shared" si="121"/>
        <v/>
      </c>
      <c r="Q85" s="110" t="str">
        <f t="shared" si="122"/>
        <v/>
      </c>
      <c r="R85" s="144"/>
      <c r="S85" s="144"/>
      <c r="T85" s="108" t="str">
        <f t="shared" si="97"/>
        <v/>
      </c>
      <c r="U85" s="109" t="str">
        <f t="shared" si="123"/>
        <v/>
      </c>
      <c r="V85" s="109" t="str">
        <f t="shared" si="124"/>
        <v/>
      </c>
      <c r="W85" s="110" t="str">
        <f t="shared" si="125"/>
        <v/>
      </c>
      <c r="X85" s="144"/>
      <c r="Y85" s="144"/>
      <c r="Z85" s="108" t="str">
        <f t="shared" si="98"/>
        <v/>
      </c>
      <c r="AA85" s="109" t="str">
        <f t="shared" si="126"/>
        <v/>
      </c>
      <c r="AB85" s="109" t="str">
        <f t="shared" si="127"/>
        <v/>
      </c>
      <c r="AC85" s="110" t="str">
        <f t="shared" si="128"/>
        <v/>
      </c>
      <c r="AD85" s="144"/>
      <c r="AE85" s="144"/>
      <c r="AF85" s="176"/>
      <c r="AG85" s="188" t="str">
        <f t="shared" ca="1" si="135"/>
        <v/>
      </c>
      <c r="AH85" s="189" t="str">
        <f ca="1">IF(DS85="","",VLOOKUP(DS85,General!O:P,2,FALSE))</f>
        <v/>
      </c>
      <c r="AI85" s="190" t="str" cm="1">
        <f t="array" aca="1" ref="AI85" ca="1">IF(AF84="","",INDIRECT(DS84&amp;DH85))</f>
        <v/>
      </c>
      <c r="AJ85" s="109" t="str">
        <f t="shared" si="136"/>
        <v/>
      </c>
      <c r="AK85" s="109" t="str">
        <f t="shared" si="137"/>
        <v/>
      </c>
      <c r="AL85" s="110" t="str">
        <f t="shared" si="138"/>
        <v/>
      </c>
      <c r="AM85" s="173"/>
      <c r="AN85" s="144"/>
      <c r="AO85" s="108" t="str">
        <f t="shared" si="99"/>
        <v/>
      </c>
      <c r="AP85" s="109" t="str">
        <f t="shared" si="100"/>
        <v/>
      </c>
      <c r="AQ85" s="109" t="str">
        <f t="shared" si="129"/>
        <v/>
      </c>
      <c r="AR85" s="110" t="str">
        <f t="shared" si="101"/>
        <v/>
      </c>
      <c r="AS85" s="144"/>
      <c r="AT85" s="144"/>
      <c r="AU85" s="108" t="str">
        <f t="shared" si="102"/>
        <v/>
      </c>
      <c r="AV85" s="109" t="str">
        <f t="shared" si="103"/>
        <v/>
      </c>
      <c r="AW85" s="109" t="str">
        <f t="shared" si="130"/>
        <v/>
      </c>
      <c r="AX85" s="110" t="str">
        <f t="shared" si="104"/>
        <v/>
      </c>
      <c r="AY85" s="144"/>
      <c r="AZ85" s="144"/>
      <c r="BA85" s="108" t="str">
        <f t="shared" si="105"/>
        <v/>
      </c>
      <c r="BB85" s="109" t="str">
        <f t="shared" si="106"/>
        <v/>
      </c>
      <c r="BC85" s="109" t="str">
        <f t="shared" si="131"/>
        <v/>
      </c>
      <c r="BD85" s="110" t="str">
        <f t="shared" si="107"/>
        <v/>
      </c>
      <c r="BE85" s="144"/>
      <c r="BF85" s="144"/>
      <c r="BG85" s="108" t="str">
        <f t="shared" si="108"/>
        <v/>
      </c>
      <c r="BH85" s="109" t="str">
        <f t="shared" si="109"/>
        <v/>
      </c>
      <c r="BI85" s="109" t="str">
        <f t="shared" si="132"/>
        <v/>
      </c>
      <c r="BJ85" s="110" t="str">
        <f t="shared" si="110"/>
        <v/>
      </c>
      <c r="BK85" s="144"/>
      <c r="BL85" s="144"/>
      <c r="BM85" s="108" t="str">
        <f t="shared" si="111"/>
        <v/>
      </c>
      <c r="BN85" s="109" t="str">
        <f t="shared" si="112"/>
        <v/>
      </c>
      <c r="BO85" s="109" t="str">
        <f t="shared" si="133"/>
        <v/>
      </c>
      <c r="BP85" s="110" t="str">
        <f t="shared" si="113"/>
        <v/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Dashboard'!BE85)</f>
        <v/>
      </c>
      <c r="BX85" s="14" t="str">
        <f>LEFT('Strategy Dashboard'!BN85)</f>
        <v/>
      </c>
      <c r="BY85" s="14" t="str">
        <f>LEFT('Strategy Dashboard'!BW85)</f>
        <v/>
      </c>
      <c r="BZ85" s="14" t="str">
        <f>LEFT('Strategy Dashboard'!CF85)</f>
        <v/>
      </c>
      <c r="CA85" s="14" t="str">
        <f>LEFT('Strategy Dashboard'!CO85)</f>
        <v/>
      </c>
      <c r="CB85" s="14">
        <f>IF(OR(BR85="N",REPLACE('Strategy Dashboard'!B85,1,1,"")=""),0,INT(REPLACE('Strategy Dashboard'!B85,1,1,"")))</f>
        <v>0</v>
      </c>
      <c r="CC85" s="14">
        <f>IF(OR(BS85="N",REPLACE('Strategy Dashboard'!K85,1,1,"")=""),0,INT(REPLACE('Strategy Dashboard'!K85,1,1,"")))</f>
        <v>0</v>
      </c>
      <c r="CD85" s="14">
        <f>IF(OR(BT85="N",REPLACE('Strategy Dashboard'!T85,1,1,"")=""),0,INT(REPLACE('Strategy Dashboard'!T85,1,1,"")))</f>
        <v>0</v>
      </c>
      <c r="CE85" s="14">
        <f>IF(OR(BU85="N",REPLACE('Strategy Dashboard'!AC85,1,1,"")=""),0,INT(REPLACE('Strategy Dashboard'!AC85,1,1,"")))</f>
        <v>0</v>
      </c>
      <c r="CF85" s="14">
        <f>IF(OR(BV85="N",REPLACE('Strategy Dashboard'!AL85,1,1,"")=""),0,INT(REPLACE('Strategy Dashboard'!AL85,1,1,"")))</f>
        <v>0</v>
      </c>
      <c r="CG85" s="14">
        <f>IF(OR(BW85="N",REPLACE('Strategy Dashboard'!BE85,1,1,"")=""),0,INT(REPLACE('Strategy Dashboard'!BE85,1,1,"")))</f>
        <v>0</v>
      </c>
      <c r="CH85" s="14">
        <f>IF(OR(BX85="N",REPLACE('Strategy Dashboard'!BN85,1,1,"")=""),0,INT(REPLACE('Strategy Dashboard'!BN85,1,1,"")))</f>
        <v>0</v>
      </c>
      <c r="CI85" s="14">
        <f>IF(OR(BY85="N",REPLACE('Strategy Dashboard'!BW85,1,1,"")=""),0,INT(REPLACE('Strategy Dashboard'!BW85,1,1,"")))</f>
        <v>0</v>
      </c>
      <c r="CJ85" s="14">
        <f>IF(OR(BZ85="N",REPLACE('Strategy Dashboard'!CF85,1,1,"")=""),0,INT(REPLACE('Strategy Dashboard'!CF85,1,1,"")))</f>
        <v>0</v>
      </c>
      <c r="CK85" s="14">
        <f>IF(OR(CA85="N",REPLACE('Strategy Dashboard'!CO85,1,1,"")=""),0,INT(REPLACE('Strategy Dashboard'!CO85,1,1,"")))</f>
        <v>0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$DN$89</f>
        <v/>
      </c>
    </row>
    <row r="86" spans="1:123" ht="26.25" customHeight="1" thickBot="1">
      <c r="A86" s="14">
        <v>77</v>
      </c>
      <c r="B86" s="111" t="str">
        <f t="shared" si="91"/>
        <v/>
      </c>
      <c r="C86" s="95" t="str">
        <f t="shared" si="114"/>
        <v/>
      </c>
      <c r="D86" s="95" t="str">
        <f t="shared" si="115"/>
        <v/>
      </c>
      <c r="E86" s="112" t="str">
        <f t="shared" si="116"/>
        <v/>
      </c>
      <c r="F86" s="144"/>
      <c r="G86" s="144"/>
      <c r="H86" s="111" t="str">
        <f t="shared" si="95"/>
        <v/>
      </c>
      <c r="I86" s="95" t="str">
        <f t="shared" si="117"/>
        <v/>
      </c>
      <c r="J86" s="95" t="str">
        <f t="shared" si="118"/>
        <v/>
      </c>
      <c r="K86" s="110" t="str">
        <f t="shared" si="119"/>
        <v/>
      </c>
      <c r="L86" s="144"/>
      <c r="M86" s="144"/>
      <c r="N86" s="111" t="str">
        <f t="shared" si="96"/>
        <v/>
      </c>
      <c r="O86" s="95" t="str">
        <f t="shared" si="120"/>
        <v/>
      </c>
      <c r="P86" s="95" t="str">
        <f t="shared" si="121"/>
        <v/>
      </c>
      <c r="Q86" s="112" t="str">
        <f t="shared" si="122"/>
        <v/>
      </c>
      <c r="R86" s="144"/>
      <c r="S86" s="144"/>
      <c r="T86" s="111" t="str">
        <f t="shared" si="97"/>
        <v/>
      </c>
      <c r="U86" s="95" t="str">
        <f t="shared" si="123"/>
        <v/>
      </c>
      <c r="V86" s="95" t="str">
        <f t="shared" si="124"/>
        <v/>
      </c>
      <c r="W86" s="112" t="str">
        <f t="shared" si="125"/>
        <v/>
      </c>
      <c r="X86" s="144"/>
      <c r="Y86" s="144"/>
      <c r="Z86" s="111" t="str">
        <f t="shared" si="98"/>
        <v/>
      </c>
      <c r="AA86" s="95" t="str">
        <f t="shared" si="126"/>
        <v/>
      </c>
      <c r="AB86" s="95" t="str">
        <f t="shared" si="127"/>
        <v/>
      </c>
      <c r="AC86" s="112" t="str">
        <f t="shared" si="128"/>
        <v/>
      </c>
      <c r="AD86" s="144"/>
      <c r="AE86" s="144"/>
      <c r="AF86" s="177"/>
      <c r="AG86" s="180" t="str">
        <f t="shared" ca="1" si="135"/>
        <v/>
      </c>
      <c r="AH86" s="189"/>
      <c r="AI86" s="190" t="str" cm="1">
        <f t="array" aca="1" ref="AI86" ca="1">IF(AF85="","",INDIRECT(DS85&amp;DH86))</f>
        <v/>
      </c>
      <c r="AJ86" s="109" t="str">
        <f t="shared" si="136"/>
        <v/>
      </c>
      <c r="AK86" s="109" t="str">
        <f t="shared" si="137"/>
        <v/>
      </c>
      <c r="AL86" s="110" t="str">
        <f t="shared" si="138"/>
        <v/>
      </c>
      <c r="AM86" s="173"/>
      <c r="AN86" s="144"/>
      <c r="AO86" s="111" t="str">
        <f t="shared" si="99"/>
        <v/>
      </c>
      <c r="AP86" s="95" t="str">
        <f t="shared" si="100"/>
        <v/>
      </c>
      <c r="AQ86" s="95" t="str">
        <f t="shared" si="129"/>
        <v/>
      </c>
      <c r="AR86" s="112" t="str">
        <f t="shared" si="101"/>
        <v/>
      </c>
      <c r="AS86" s="144"/>
      <c r="AT86" s="144"/>
      <c r="AU86" s="111" t="str">
        <f t="shared" si="102"/>
        <v/>
      </c>
      <c r="AV86" s="95" t="str">
        <f t="shared" si="103"/>
        <v/>
      </c>
      <c r="AW86" s="95" t="str">
        <f t="shared" si="130"/>
        <v/>
      </c>
      <c r="AX86" s="112" t="str">
        <f t="shared" si="104"/>
        <v/>
      </c>
      <c r="AY86" s="144"/>
      <c r="AZ86" s="144"/>
      <c r="BA86" s="111" t="str">
        <f t="shared" si="105"/>
        <v/>
      </c>
      <c r="BB86" s="95" t="str">
        <f t="shared" si="106"/>
        <v/>
      </c>
      <c r="BC86" s="95" t="str">
        <f t="shared" si="131"/>
        <v/>
      </c>
      <c r="BD86" s="112" t="str">
        <f t="shared" si="107"/>
        <v/>
      </c>
      <c r="BE86" s="144"/>
      <c r="BF86" s="144"/>
      <c r="BG86" s="111" t="str">
        <f t="shared" si="108"/>
        <v/>
      </c>
      <c r="BH86" s="95" t="str">
        <f t="shared" si="109"/>
        <v/>
      </c>
      <c r="BI86" s="95" t="str">
        <f t="shared" si="132"/>
        <v/>
      </c>
      <c r="BJ86" s="112" t="str">
        <f t="shared" si="110"/>
        <v/>
      </c>
      <c r="BK86" s="144"/>
      <c r="BL86" s="144"/>
      <c r="BM86" s="111" t="str">
        <f t="shared" si="111"/>
        <v/>
      </c>
      <c r="BN86" s="95" t="str">
        <f t="shared" si="112"/>
        <v/>
      </c>
      <c r="BO86" s="95" t="str">
        <f t="shared" si="133"/>
        <v/>
      </c>
      <c r="BP86" s="112" t="str">
        <f t="shared" si="113"/>
        <v/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Dashboard'!BE86)</f>
        <v/>
      </c>
      <c r="BX86" s="14" t="str">
        <f>LEFT('Strategy Dashboard'!BN86)</f>
        <v/>
      </c>
      <c r="BY86" s="14" t="str">
        <f>LEFT('Strategy Dashboard'!BW86)</f>
        <v/>
      </c>
      <c r="BZ86" s="14" t="str">
        <f>LEFT('Strategy Dashboard'!CF86)</f>
        <v/>
      </c>
      <c r="CA86" s="14" t="str">
        <f>LEFT('Strategy Dashboard'!CO86)</f>
        <v/>
      </c>
      <c r="CB86" s="14">
        <f>IF(OR(BR86="N",REPLACE('Strategy Dashboard'!B86,1,1,"")=""),0,INT(REPLACE('Strategy Dashboard'!B86,1,1,"")))</f>
        <v>0</v>
      </c>
      <c r="CC86" s="14">
        <f>IF(OR(BS86="N",REPLACE('Strategy Dashboard'!K86,1,1,"")=""),0,INT(REPLACE('Strategy Dashboard'!K86,1,1,"")))</f>
        <v>0</v>
      </c>
      <c r="CD86" s="14">
        <f>IF(OR(BT86="N",REPLACE('Strategy Dashboard'!T86,1,1,"")=""),0,INT(REPLACE('Strategy Dashboard'!T86,1,1,"")))</f>
        <v>0</v>
      </c>
      <c r="CE86" s="14">
        <f>IF(OR(BU86="N",REPLACE('Strategy Dashboard'!AC86,1,1,"")=""),0,INT(REPLACE('Strategy Dashboard'!AC86,1,1,"")))</f>
        <v>0</v>
      </c>
      <c r="CF86" s="14">
        <f>IF(OR(BV86="N",REPLACE('Strategy Dashboard'!AL86,1,1,"")=""),0,INT(REPLACE('Strategy Dashboard'!AL86,1,1,"")))</f>
        <v>0</v>
      </c>
      <c r="CG86" s="14">
        <f>IF(OR(BW86="N",REPLACE('Strategy Dashboard'!BE86,1,1,"")=""),0,INT(REPLACE('Strategy Dashboard'!BE86,1,1,"")))</f>
        <v>0</v>
      </c>
      <c r="CH86" s="14">
        <f>IF(OR(BX86="N",REPLACE('Strategy Dashboard'!BN86,1,1,"")=""),0,INT(REPLACE('Strategy Dashboard'!BN86,1,1,"")))</f>
        <v>0</v>
      </c>
      <c r="CI86" s="14">
        <f>IF(OR(BY86="N",REPLACE('Strategy Dashboard'!BW86,1,1,"")=""),0,INT(REPLACE('Strategy Dashboard'!BW86,1,1,"")))</f>
        <v>0</v>
      </c>
      <c r="CJ86" s="14">
        <f>IF(OR(BZ86="N",REPLACE('Strategy Dashboard'!CF86,1,1,"")=""),0,INT(REPLACE('Strategy Dashboard'!CF86,1,1,"")))</f>
        <v>0</v>
      </c>
      <c r="CK86" s="14">
        <f>IF(OR(CA86="N",REPLACE('Strategy Dashboard'!CO86,1,1,"")=""),0,INT(REPLACE('Strategy Dashboard'!CO86,1,1,"")))</f>
        <v>0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140">$DG$89</f>
        <v/>
      </c>
      <c r="DN86" s="14">
        <f ca="1">RANDBETWEEN(1,DN87)</f>
        <v>1</v>
      </c>
      <c r="DS86" s="14" t="str">
        <f ca="1">$DN$89</f>
        <v/>
      </c>
    </row>
    <row r="87" spans="1:123" ht="26.25" customHeight="1" thickBot="1">
      <c r="A87" s="14">
        <v>78</v>
      </c>
      <c r="B87" s="111" t="str">
        <f t="shared" si="91"/>
        <v/>
      </c>
      <c r="C87" s="95" t="str">
        <f t="shared" si="114"/>
        <v/>
      </c>
      <c r="D87" s="95" t="str">
        <f t="shared" si="115"/>
        <v/>
      </c>
      <c r="E87" s="112" t="str">
        <f t="shared" si="116"/>
        <v/>
      </c>
      <c r="F87" s="144"/>
      <c r="G87" s="144"/>
      <c r="H87" s="111" t="str">
        <f t="shared" si="95"/>
        <v/>
      </c>
      <c r="I87" s="95" t="str">
        <f t="shared" si="117"/>
        <v/>
      </c>
      <c r="J87" s="95" t="str">
        <f t="shared" si="118"/>
        <v/>
      </c>
      <c r="K87" s="110" t="str">
        <f t="shared" si="119"/>
        <v/>
      </c>
      <c r="L87" s="144"/>
      <c r="M87" s="144"/>
      <c r="N87" s="111" t="str">
        <f t="shared" si="96"/>
        <v/>
      </c>
      <c r="O87" s="95" t="str">
        <f t="shared" si="120"/>
        <v/>
      </c>
      <c r="P87" s="95" t="str">
        <f t="shared" si="121"/>
        <v/>
      </c>
      <c r="Q87" s="112" t="str">
        <f t="shared" si="122"/>
        <v/>
      </c>
      <c r="R87" s="144"/>
      <c r="S87" s="144"/>
      <c r="T87" s="111" t="str">
        <f t="shared" si="97"/>
        <v/>
      </c>
      <c r="U87" s="95" t="str">
        <f t="shared" si="123"/>
        <v/>
      </c>
      <c r="V87" s="95" t="str">
        <f t="shared" si="124"/>
        <v/>
      </c>
      <c r="W87" s="112" t="str">
        <f t="shared" si="125"/>
        <v/>
      </c>
      <c r="X87" s="144"/>
      <c r="Y87" s="144"/>
      <c r="Z87" s="111" t="str">
        <f t="shared" si="98"/>
        <v/>
      </c>
      <c r="AA87" s="95" t="str">
        <f t="shared" si="126"/>
        <v/>
      </c>
      <c r="AB87" s="95" t="str">
        <f t="shared" si="127"/>
        <v/>
      </c>
      <c r="AC87" s="112" t="str">
        <f t="shared" si="128"/>
        <v/>
      </c>
      <c r="AD87" s="144"/>
      <c r="AE87" s="144"/>
      <c r="AF87" s="177"/>
      <c r="AG87" s="180" t="str">
        <f t="shared" ca="1" si="135"/>
        <v/>
      </c>
      <c r="AH87" s="189"/>
      <c r="AI87" s="190" t="str" cm="1">
        <f t="array" aca="1" ref="AI87" ca="1">IF(AF86="","",INDIRECT(DS86&amp;DH87))</f>
        <v/>
      </c>
      <c r="AJ87" s="109" t="str">
        <f t="shared" si="136"/>
        <v/>
      </c>
      <c r="AK87" s="109" t="str">
        <f t="shared" si="137"/>
        <v/>
      </c>
      <c r="AL87" s="110" t="str">
        <f t="shared" si="138"/>
        <v/>
      </c>
      <c r="AM87" s="173"/>
      <c r="AN87" s="144"/>
      <c r="AO87" s="111" t="str">
        <f t="shared" si="99"/>
        <v/>
      </c>
      <c r="AP87" s="95" t="str">
        <f t="shared" si="100"/>
        <v/>
      </c>
      <c r="AQ87" s="95" t="str">
        <f t="shared" si="129"/>
        <v/>
      </c>
      <c r="AR87" s="112" t="str">
        <f t="shared" si="101"/>
        <v/>
      </c>
      <c r="AS87" s="144"/>
      <c r="AT87" s="144"/>
      <c r="AU87" s="111" t="str">
        <f t="shared" si="102"/>
        <v/>
      </c>
      <c r="AV87" s="95" t="str">
        <f t="shared" si="103"/>
        <v/>
      </c>
      <c r="AW87" s="95" t="str">
        <f t="shared" si="130"/>
        <v/>
      </c>
      <c r="AX87" s="112" t="str">
        <f t="shared" si="104"/>
        <v/>
      </c>
      <c r="AY87" s="144"/>
      <c r="AZ87" s="144"/>
      <c r="BA87" s="111" t="str">
        <f t="shared" si="105"/>
        <v/>
      </c>
      <c r="BB87" s="95" t="str">
        <f t="shared" si="106"/>
        <v/>
      </c>
      <c r="BC87" s="95" t="str">
        <f t="shared" si="131"/>
        <v/>
      </c>
      <c r="BD87" s="112" t="str">
        <f t="shared" si="107"/>
        <v/>
      </c>
      <c r="BE87" s="144"/>
      <c r="BF87" s="144"/>
      <c r="BG87" s="111" t="str">
        <f t="shared" si="108"/>
        <v/>
      </c>
      <c r="BH87" s="95" t="str">
        <f t="shared" si="109"/>
        <v/>
      </c>
      <c r="BI87" s="95" t="str">
        <f t="shared" si="132"/>
        <v/>
      </c>
      <c r="BJ87" s="112" t="str">
        <f t="shared" si="110"/>
        <v/>
      </c>
      <c r="BK87" s="144"/>
      <c r="BL87" s="144"/>
      <c r="BM87" s="111" t="str">
        <f t="shared" si="111"/>
        <v/>
      </c>
      <c r="BN87" s="95" t="str">
        <f t="shared" si="112"/>
        <v/>
      </c>
      <c r="BO87" s="95" t="str">
        <f t="shared" si="133"/>
        <v/>
      </c>
      <c r="BP87" s="112" t="str">
        <f t="shared" si="113"/>
        <v/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Dashboard'!BE87)</f>
        <v/>
      </c>
      <c r="BX87" s="14" t="str">
        <f>LEFT('Strategy Dashboard'!BN87)</f>
        <v/>
      </c>
      <c r="BY87" s="14" t="str">
        <f>LEFT('Strategy Dashboard'!BW87)</f>
        <v/>
      </c>
      <c r="BZ87" s="14" t="str">
        <f>LEFT('Strategy Dashboard'!CF87)</f>
        <v/>
      </c>
      <c r="CA87" s="14" t="str">
        <f>LEFT('Strategy Dashboard'!CO87)</f>
        <v/>
      </c>
      <c r="CB87" s="14">
        <f>IF(OR(BR87="N",REPLACE('Strategy Dashboard'!B87,1,1,"")=""),0,INT(REPLACE('Strategy Dashboard'!B87,1,1,"")))</f>
        <v>0</v>
      </c>
      <c r="CC87" s="14">
        <f>IF(OR(BS87="N",REPLACE('Strategy Dashboard'!K87,1,1,"")=""),0,INT(REPLACE('Strategy Dashboard'!K87,1,1,"")))</f>
        <v>0</v>
      </c>
      <c r="CD87" s="14">
        <f>IF(OR(BT87="N",REPLACE('Strategy Dashboard'!T87,1,1,"")=""),0,INT(REPLACE('Strategy Dashboard'!T87,1,1,"")))</f>
        <v>0</v>
      </c>
      <c r="CE87" s="14">
        <f>IF(OR(BU87="N",REPLACE('Strategy Dashboard'!AC87,1,1,"")=""),0,INT(REPLACE('Strategy Dashboard'!AC87,1,1,"")))</f>
        <v>0</v>
      </c>
      <c r="CF87" s="14">
        <f>IF(OR(BV87="N",REPLACE('Strategy Dashboard'!AL87,1,1,"")=""),0,INT(REPLACE('Strategy Dashboard'!AL87,1,1,"")))</f>
        <v>0</v>
      </c>
      <c r="CG87" s="14">
        <f>IF(OR(BW87="N",REPLACE('Strategy Dashboard'!BE87,1,1,"")=""),0,INT(REPLACE('Strategy Dashboard'!BE87,1,1,"")))</f>
        <v>0</v>
      </c>
      <c r="CH87" s="14">
        <f>IF(OR(BX87="N",REPLACE('Strategy Dashboard'!BN87,1,1,"")=""),0,INT(REPLACE('Strategy Dashboard'!BN87,1,1,"")))</f>
        <v>0</v>
      </c>
      <c r="CI87" s="14">
        <f>IF(OR(BY87="N",REPLACE('Strategy Dashboard'!BW87,1,1,"")=""),0,INT(REPLACE('Strategy Dashboard'!BW87,1,1,"")))</f>
        <v>0</v>
      </c>
      <c r="CJ87" s="14">
        <f>IF(OR(BZ87="N",REPLACE('Strategy Dashboard'!CF87,1,1,"")=""),0,INT(REPLACE('Strategy Dashboard'!CF87,1,1,"")))</f>
        <v>0</v>
      </c>
      <c r="CK87" s="14">
        <f>IF(OR(CA87="N",REPLACE('Strategy Dashboard'!CO87,1,1,"")=""),0,INT(REPLACE('Strategy Dashboard'!CO87,1,1,"")))</f>
        <v>0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140"/>
        <v/>
      </c>
      <c r="DJ87" s="14" t="str">
        <f>IFERROR(VLOOKUP(DJ89,General!L:M,2,FALSE),"")</f>
        <v/>
      </c>
      <c r="DK87" s="14" t="str">
        <f>IFERROR(VLOOKUP(DK89,General!M:N,2,FALSE),"")</f>
        <v/>
      </c>
      <c r="DL87" s="14" t="str">
        <f>IFERROR(VLOOKUP(DL89,General!N:O,2,FALSE),"")</f>
        <v/>
      </c>
      <c r="DM87" s="14" t="str">
        <f>IFERROR(VLOOKUP(DM89,General!O:P,2,FALSE),"")</f>
        <v/>
      </c>
      <c r="DN87" s="14">
        <f ca="1">COUNTIF(DJ88:DM88,MAX(DJ88:DM88))</f>
        <v>4</v>
      </c>
      <c r="DS87" s="14" t="str">
        <f ca="1">$DN$89</f>
        <v/>
      </c>
    </row>
    <row r="88" spans="1:123" ht="26.25" customHeight="1" thickBot="1">
      <c r="A88" s="14">
        <v>79</v>
      </c>
      <c r="B88" s="111" t="str">
        <f t="shared" si="91"/>
        <v/>
      </c>
      <c r="C88" s="95" t="str">
        <f t="shared" si="114"/>
        <v/>
      </c>
      <c r="D88" s="95" t="str">
        <f t="shared" si="115"/>
        <v/>
      </c>
      <c r="E88" s="112" t="str">
        <f t="shared" si="116"/>
        <v/>
      </c>
      <c r="F88" s="144"/>
      <c r="G88" s="144"/>
      <c r="H88" s="111" t="str">
        <f t="shared" si="95"/>
        <v/>
      </c>
      <c r="I88" s="95" t="str">
        <f t="shared" si="117"/>
        <v/>
      </c>
      <c r="J88" s="95" t="str">
        <f t="shared" si="118"/>
        <v/>
      </c>
      <c r="K88" s="110" t="str">
        <f t="shared" si="119"/>
        <v/>
      </c>
      <c r="L88" s="144"/>
      <c r="M88" s="144"/>
      <c r="N88" s="111" t="str">
        <f t="shared" si="96"/>
        <v/>
      </c>
      <c r="O88" s="95" t="str">
        <f t="shared" si="120"/>
        <v/>
      </c>
      <c r="P88" s="95" t="str">
        <f t="shared" si="121"/>
        <v/>
      </c>
      <c r="Q88" s="112" t="str">
        <f t="shared" si="122"/>
        <v/>
      </c>
      <c r="R88" s="144"/>
      <c r="S88" s="144"/>
      <c r="T88" s="111" t="str">
        <f t="shared" si="97"/>
        <v/>
      </c>
      <c r="U88" s="95" t="str">
        <f t="shared" si="123"/>
        <v/>
      </c>
      <c r="V88" s="95" t="str">
        <f t="shared" si="124"/>
        <v/>
      </c>
      <c r="W88" s="112" t="str">
        <f t="shared" si="125"/>
        <v/>
      </c>
      <c r="X88" s="144"/>
      <c r="Y88" s="144"/>
      <c r="Z88" s="111" t="str">
        <f t="shared" si="98"/>
        <v/>
      </c>
      <c r="AA88" s="95" t="str">
        <f t="shared" si="126"/>
        <v/>
      </c>
      <c r="AB88" s="95" t="str">
        <f t="shared" si="127"/>
        <v/>
      </c>
      <c r="AC88" s="112" t="str">
        <f t="shared" si="128"/>
        <v/>
      </c>
      <c r="AD88" s="144"/>
      <c r="AE88" s="144"/>
      <c r="AF88" s="177"/>
      <c r="AG88" s="180" t="str">
        <f t="shared" ca="1" si="135"/>
        <v/>
      </c>
      <c r="AH88" s="189"/>
      <c r="AI88" s="190" t="str" cm="1">
        <f t="array" aca="1" ref="AI88" ca="1">IF(AF87="","",INDIRECT(DS87&amp;DH88))</f>
        <v/>
      </c>
      <c r="AJ88" s="109" t="str">
        <f t="shared" si="136"/>
        <v/>
      </c>
      <c r="AK88" s="109" t="str">
        <f t="shared" si="137"/>
        <v/>
      </c>
      <c r="AL88" s="110" t="str">
        <f t="shared" si="138"/>
        <v/>
      </c>
      <c r="AM88" s="173"/>
      <c r="AN88" s="144"/>
      <c r="AO88" s="111" t="str">
        <f t="shared" si="99"/>
        <v/>
      </c>
      <c r="AP88" s="95" t="str">
        <f t="shared" si="100"/>
        <v/>
      </c>
      <c r="AQ88" s="95" t="str">
        <f t="shared" si="129"/>
        <v/>
      </c>
      <c r="AR88" s="112" t="str">
        <f t="shared" si="101"/>
        <v/>
      </c>
      <c r="AS88" s="144"/>
      <c r="AT88" s="144"/>
      <c r="AU88" s="111" t="str">
        <f t="shared" si="102"/>
        <v/>
      </c>
      <c r="AV88" s="95" t="str">
        <f t="shared" si="103"/>
        <v/>
      </c>
      <c r="AW88" s="95" t="str">
        <f t="shared" si="130"/>
        <v/>
      </c>
      <c r="AX88" s="112" t="str">
        <f t="shared" si="104"/>
        <v/>
      </c>
      <c r="AY88" s="144"/>
      <c r="AZ88" s="144"/>
      <c r="BA88" s="111" t="str">
        <f t="shared" si="105"/>
        <v/>
      </c>
      <c r="BB88" s="95" t="str">
        <f t="shared" si="106"/>
        <v/>
      </c>
      <c r="BC88" s="95" t="str">
        <f t="shared" si="131"/>
        <v/>
      </c>
      <c r="BD88" s="112" t="str">
        <f t="shared" si="107"/>
        <v/>
      </c>
      <c r="BE88" s="144"/>
      <c r="BF88" s="144"/>
      <c r="BG88" s="111" t="str">
        <f t="shared" si="108"/>
        <v/>
      </c>
      <c r="BH88" s="95" t="str">
        <f t="shared" si="109"/>
        <v/>
      </c>
      <c r="BI88" s="95" t="str">
        <f t="shared" si="132"/>
        <v/>
      </c>
      <c r="BJ88" s="112" t="str">
        <f t="shared" si="110"/>
        <v/>
      </c>
      <c r="BK88" s="144"/>
      <c r="BL88" s="144"/>
      <c r="BM88" s="111" t="str">
        <f t="shared" si="111"/>
        <v/>
      </c>
      <c r="BN88" s="95" t="str">
        <f t="shared" si="112"/>
        <v/>
      </c>
      <c r="BO88" s="95" t="str">
        <f t="shared" si="133"/>
        <v/>
      </c>
      <c r="BP88" s="112" t="str">
        <f t="shared" si="113"/>
        <v/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Dashboard'!BE88)</f>
        <v/>
      </c>
      <c r="BX88" s="14" t="str">
        <f>LEFT('Strategy Dashboard'!BN88)</f>
        <v/>
      </c>
      <c r="BY88" s="14" t="str">
        <f>LEFT('Strategy Dashboard'!BW88)</f>
        <v/>
      </c>
      <c r="BZ88" s="14" t="str">
        <f>LEFT('Strategy Dashboard'!CF88)</f>
        <v/>
      </c>
      <c r="CA88" s="14" t="str">
        <f>LEFT('Strategy Dashboard'!CO88)</f>
        <v/>
      </c>
      <c r="CB88" s="14">
        <f>IF(OR(BR88="N",REPLACE('Strategy Dashboard'!B88,1,1,"")=""),0,INT(REPLACE('Strategy Dashboard'!B88,1,1,"")))</f>
        <v>0</v>
      </c>
      <c r="CC88" s="14">
        <f>IF(OR(BS88="N",REPLACE('Strategy Dashboard'!K88,1,1,"")=""),0,INT(REPLACE('Strategy Dashboard'!K88,1,1,"")))</f>
        <v>0</v>
      </c>
      <c r="CD88" s="14">
        <f>IF(OR(BT88="N",REPLACE('Strategy Dashboard'!T88,1,1,"")=""),0,INT(REPLACE('Strategy Dashboard'!T88,1,1,"")))</f>
        <v>0</v>
      </c>
      <c r="CE88" s="14">
        <f>IF(OR(BU88="N",REPLACE('Strategy Dashboard'!AC88,1,1,"")=""),0,INT(REPLACE('Strategy Dashboard'!AC88,1,1,"")))</f>
        <v>0</v>
      </c>
      <c r="CF88" s="14">
        <f>IF(OR(BV88="N",REPLACE('Strategy Dashboard'!AL88,1,1,"")=""),0,INT(REPLACE('Strategy Dashboard'!AL88,1,1,"")))</f>
        <v>0</v>
      </c>
      <c r="CG88" s="14">
        <f>IF(OR(BW88="N",REPLACE('Strategy Dashboard'!BE88,1,1,"")=""),0,INT(REPLACE('Strategy Dashboard'!BE88,1,1,"")))</f>
        <v>0</v>
      </c>
      <c r="CH88" s="14">
        <f>IF(OR(BX88="N",REPLACE('Strategy Dashboard'!BN88,1,1,"")=""),0,INT(REPLACE('Strategy Dashboard'!BN88,1,1,"")))</f>
        <v>0</v>
      </c>
      <c r="CI88" s="14">
        <f>IF(OR(BY88="N",REPLACE('Strategy Dashboard'!BW88,1,1,"")=""),0,INT(REPLACE('Strategy Dashboard'!BW88,1,1,"")))</f>
        <v>0</v>
      </c>
      <c r="CJ88" s="14">
        <f>IF(OR(BZ88="N",REPLACE('Strategy Dashboard'!CF88,1,1,"")=""),0,INT(REPLACE('Strategy Dashboard'!CF88,1,1,"")))</f>
        <v>0</v>
      </c>
      <c r="CK88" s="14">
        <f>IF(OR(CA88="N",REPLACE('Strategy Dashboard'!CO88,1,1,"")=""),0,INT(REPLACE('Strategy Dashboard'!CO88,1,1,"")))</f>
        <v>0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140"/>
        <v/>
      </c>
      <c r="DJ88" s="14">
        <f ca="1">IF(DJ89="",0,COUNTIF(INDIRECT(DJ87&amp;DH85):INDIRECT(DJ87&amp;DH89),"Y"))</f>
        <v>0</v>
      </c>
      <c r="DK88" s="14">
        <f ca="1">IF(DK89="",0,COUNTIF(INDIRECT(DK87&amp;DI85):INDIRECT(DK87&amp;DI89),"Y"))</f>
        <v>0</v>
      </c>
      <c r="DL88" s="14">
        <f ca="1">IF(DL89="",0,COUNTIF(INDIRECT(DL87&amp;DJ85):INDIRECT(DL87&amp;DJ89),"Y"))</f>
        <v>0</v>
      </c>
      <c r="DM88" s="14">
        <f ca="1">IF(DM89="",0,COUNTIF(INDIRECT(DM87&amp;DK85):INDIRECT(DM87&amp;DK89),"Y"))</f>
        <v>0</v>
      </c>
      <c r="DN88" s="14" t="str" cm="1">
        <f t="array" aca="1" ref="DN88" ca="1">INDEX(DJ89:DM89,_xlfn.AGGREGATE(15,6,COLUMN(DJ89:DM89)-COLUMN(DI89)/(DJ88:DM88=MAX(DJ88:DM88)),COLUMNS(DJ89:DJ89)))</f>
        <v/>
      </c>
      <c r="DO88" s="14" t="str" cm="1">
        <f t="array" aca="1" ref="DO88" ca="1">INDEX(DK89:DN89,_xlfn.AGGREGATE(15,6,COLUMN(DK89:DN89)-COLUMN(DJ89)/(DK88:DN88=MAX(DK88:DN88)),COLUMNS(DK89:DK89)))</f>
        <v/>
      </c>
      <c r="DP88" s="14" t="str" cm="1">
        <f t="array" aca="1" ref="DP88" ca="1">INDEX(DL89:DO89,_xlfn.AGGREGATE(15,6,COLUMN(DL89:DO89)-COLUMN(DK89)/(DL88:DO88=MAX(DL88:DO88)),COLUMNS(DL89:DL89)))</f>
        <v/>
      </c>
      <c r="DS88" s="14" t="str">
        <f ca="1">$DN$89</f>
        <v/>
      </c>
    </row>
    <row r="89" spans="1:123" ht="26.25" customHeight="1" thickBot="1">
      <c r="A89" s="14">
        <v>80</v>
      </c>
      <c r="B89" s="113" t="str">
        <f t="shared" ref="B89:B109" si="141">IF(AF88="","",IF(AND(CB89=0,CF89=0),"NB",IF(BR89=BV89,BR89&amp;(CB89+CF89),IF(CB89&gt;CF89,BR89 &amp; (CB89-CF89),IF(CB89=CF89,"NB",BV89&amp;(CF89-CB89))))))</f>
        <v/>
      </c>
      <c r="C89" s="114" t="str">
        <f t="shared" si="114"/>
        <v/>
      </c>
      <c r="D89" s="114" t="str">
        <f t="shared" si="115"/>
        <v/>
      </c>
      <c r="E89" s="115" t="str">
        <f t="shared" si="116"/>
        <v/>
      </c>
      <c r="F89" s="144"/>
      <c r="G89" s="144"/>
      <c r="H89" s="113" t="str">
        <f t="shared" si="95"/>
        <v/>
      </c>
      <c r="I89" s="114" t="str">
        <f t="shared" si="117"/>
        <v/>
      </c>
      <c r="J89" s="114" t="str">
        <f t="shared" si="118"/>
        <v/>
      </c>
      <c r="K89" s="110" t="str">
        <f t="shared" si="119"/>
        <v/>
      </c>
      <c r="L89" s="144"/>
      <c r="M89" s="144"/>
      <c r="N89" s="113" t="str">
        <f t="shared" si="96"/>
        <v/>
      </c>
      <c r="O89" s="114" t="str">
        <f t="shared" si="120"/>
        <v/>
      </c>
      <c r="P89" s="114" t="str">
        <f t="shared" si="121"/>
        <v/>
      </c>
      <c r="Q89" s="115" t="str">
        <f t="shared" si="122"/>
        <v/>
      </c>
      <c r="R89" s="144"/>
      <c r="S89" s="144"/>
      <c r="T89" s="113" t="str">
        <f t="shared" si="97"/>
        <v/>
      </c>
      <c r="U89" s="114" t="str">
        <f t="shared" si="123"/>
        <v/>
      </c>
      <c r="V89" s="114" t="str">
        <f t="shared" si="124"/>
        <v/>
      </c>
      <c r="W89" s="115" t="str">
        <f t="shared" si="125"/>
        <v/>
      </c>
      <c r="X89" s="144"/>
      <c r="Y89" s="144"/>
      <c r="Z89" s="113" t="str">
        <f t="shared" si="98"/>
        <v/>
      </c>
      <c r="AA89" s="114" t="str">
        <f t="shared" si="126"/>
        <v/>
      </c>
      <c r="AB89" s="114" t="str">
        <f t="shared" si="127"/>
        <v/>
      </c>
      <c r="AC89" s="115" t="str">
        <f t="shared" si="128"/>
        <v/>
      </c>
      <c r="AD89" s="144"/>
      <c r="AE89" s="144"/>
      <c r="AF89" s="178"/>
      <c r="AG89" s="181" t="str">
        <f t="shared" ca="1" si="135"/>
        <v/>
      </c>
      <c r="AH89" s="189"/>
      <c r="AI89" s="190" t="str" cm="1">
        <f t="array" aca="1" ref="AI89" ca="1">IF(AF88="","",INDIRECT(DS88&amp;DH89))</f>
        <v/>
      </c>
      <c r="AJ89" s="109" t="str">
        <f t="shared" si="136"/>
        <v/>
      </c>
      <c r="AK89" s="109" t="str">
        <f t="shared" si="137"/>
        <v/>
      </c>
      <c r="AL89" s="110" t="str">
        <f t="shared" si="138"/>
        <v/>
      </c>
      <c r="AM89" s="173"/>
      <c r="AN89" s="144"/>
      <c r="AO89" s="113" t="str">
        <f t="shared" si="99"/>
        <v/>
      </c>
      <c r="AP89" s="114" t="str">
        <f t="shared" si="100"/>
        <v/>
      </c>
      <c r="AQ89" s="114" t="str">
        <f t="shared" si="129"/>
        <v/>
      </c>
      <c r="AR89" s="115" t="str">
        <f t="shared" si="101"/>
        <v/>
      </c>
      <c r="AS89" s="144"/>
      <c r="AT89" s="144"/>
      <c r="AU89" s="113" t="str">
        <f t="shared" si="102"/>
        <v/>
      </c>
      <c r="AV89" s="114" t="str">
        <f t="shared" si="103"/>
        <v/>
      </c>
      <c r="AW89" s="114" t="str">
        <f t="shared" si="130"/>
        <v/>
      </c>
      <c r="AX89" s="115" t="str">
        <f t="shared" si="104"/>
        <v/>
      </c>
      <c r="AY89" s="144"/>
      <c r="AZ89" s="144"/>
      <c r="BA89" s="113" t="str">
        <f t="shared" si="105"/>
        <v/>
      </c>
      <c r="BB89" s="114" t="str">
        <f t="shared" si="106"/>
        <v/>
      </c>
      <c r="BC89" s="114" t="str">
        <f t="shared" si="131"/>
        <v/>
      </c>
      <c r="BD89" s="115" t="str">
        <f t="shared" si="107"/>
        <v/>
      </c>
      <c r="BE89" s="144"/>
      <c r="BF89" s="144"/>
      <c r="BG89" s="113" t="str">
        <f t="shared" si="108"/>
        <v/>
      </c>
      <c r="BH89" s="114" t="str">
        <f t="shared" si="109"/>
        <v/>
      </c>
      <c r="BI89" s="114" t="str">
        <f t="shared" si="132"/>
        <v/>
      </c>
      <c r="BJ89" s="115" t="str">
        <f t="shared" si="110"/>
        <v/>
      </c>
      <c r="BK89" s="144"/>
      <c r="BL89" s="144"/>
      <c r="BM89" s="113" t="str">
        <f t="shared" si="111"/>
        <v/>
      </c>
      <c r="BN89" s="114" t="str">
        <f t="shared" si="112"/>
        <v/>
      </c>
      <c r="BO89" s="114" t="str">
        <f t="shared" si="133"/>
        <v/>
      </c>
      <c r="BP89" s="115" t="str">
        <f t="shared" si="113"/>
        <v/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Dashboard'!BE89)</f>
        <v/>
      </c>
      <c r="BX89" s="14" t="str">
        <f>LEFT('Strategy Dashboard'!BN89)</f>
        <v/>
      </c>
      <c r="BY89" s="14" t="str">
        <f>LEFT('Strategy Dashboard'!BW89)</f>
        <v/>
      </c>
      <c r="BZ89" s="14" t="str">
        <f>LEFT('Strategy Dashboard'!CF89)</f>
        <v/>
      </c>
      <c r="CA89" s="14" t="str">
        <f>LEFT('Strategy Dashboard'!CO89)</f>
        <v/>
      </c>
      <c r="CB89" s="14">
        <f>IF(OR(BR89="N",REPLACE('Strategy Dashboard'!B89,1,1,"")=""),0,INT(REPLACE('Strategy Dashboard'!B89,1,1,"")))</f>
        <v>0</v>
      </c>
      <c r="CC89" s="14">
        <f>IF(OR(BS89="N",REPLACE('Strategy Dashboard'!K89,1,1,"")=""),0,INT(REPLACE('Strategy Dashboard'!K89,1,1,"")))</f>
        <v>0</v>
      </c>
      <c r="CD89" s="14">
        <f>IF(OR(BT89="N",REPLACE('Strategy Dashboard'!T89,1,1,"")=""),0,INT(REPLACE('Strategy Dashboard'!T89,1,1,"")))</f>
        <v>0</v>
      </c>
      <c r="CE89" s="14">
        <f>IF(OR(BU89="N",REPLACE('Strategy Dashboard'!AC89,1,1,"")=""),0,INT(REPLACE('Strategy Dashboard'!AC89,1,1,"")))</f>
        <v>0</v>
      </c>
      <c r="CF89" s="14">
        <f>IF(OR(BV89="N",REPLACE('Strategy Dashboard'!AL89,1,1,"")=""),0,INT(REPLACE('Strategy Dashboard'!AL89,1,1,"")))</f>
        <v>0</v>
      </c>
      <c r="CG89" s="14">
        <f>IF(OR(BW89="N",REPLACE('Strategy Dashboard'!BE89,1,1,"")=""),0,INT(REPLACE('Strategy Dashboard'!BE89,1,1,"")))</f>
        <v>0</v>
      </c>
      <c r="CH89" s="14">
        <f>IF(OR(BX89="N",REPLACE('Strategy Dashboard'!BN89,1,1,"")=""),0,INT(REPLACE('Strategy Dashboard'!BN89,1,1,"")))</f>
        <v>0</v>
      </c>
      <c r="CI89" s="14">
        <f>IF(OR(BY89="N",REPLACE('Strategy Dashboard'!BW89,1,1,"")=""),0,INT(REPLACE('Strategy Dashboard'!BW89,1,1,"")))</f>
        <v>0</v>
      </c>
      <c r="CJ89" s="14">
        <f>IF(OR(BZ89="N",REPLACE('Strategy Dashboard'!CF89,1,1,"")=""),0,INT(REPLACE('Strategy Dashboard'!CF89,1,1,"")))</f>
        <v>0</v>
      </c>
      <c r="CK89" s="14">
        <f>IF(OR(CA89="N",REPLACE('Strategy Dashboard'!CO89,1,1,"")=""),0,INT(REPLACE('Strategy Dashboard'!CO89,1,1,"")))</f>
        <v>0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40"/>
        <v/>
      </c>
      <c r="DJ89" s="14" t="str" cm="1">
        <f t="array" ref="DJ89">IFERROR(INDEX($CW$4:$DF$4,_xlfn.AGGREGATE(15,6,COLUMN($CW$4:$DF$4)-COLUMN($CV$1)/(CW89:DF89=MAX(CW89:DF89)),COLUMNS($CW$4:CW79))),"")</f>
        <v/>
      </c>
      <c r="DK89" s="14" t="str" cm="1">
        <f t="array" ref="DK89">IFERROR(INDEX($CW$4:$DF$4,_xlfn.AGGREGATE(15,6,COLUMN($CW$4:$DF$4)-COLUMN($CV$1)/(CX89:DG89=MAX(CX89:DG89)),COLUMNS($CW$4:CX79))),"")</f>
        <v/>
      </c>
      <c r="DL89" s="14" t="str" cm="1">
        <f t="array" ref="DL89">IFERROR(INDEX($CW$4:$DF$4,_xlfn.AGGREGATE(15,6,COLUMN($CW$4:$DF$4)-COLUMN($CV$1)/(CY89:DH89=MAX(CY89:DH89)),COLUMNS($CW$4:CY79))),"")</f>
        <v/>
      </c>
      <c r="DM89" s="14" t="str" cm="1">
        <f t="array" ref="DM89">IFERROR(INDEX($CW$4:$DF$4,_xlfn.AGGREGATE(15,6,COLUMN($CW$4:$DF$4)-COLUMN($CV$1)/(CZ89:DI89=MAX(CZ89:DI89)),COLUMNS($CW$4:CZ79))),"")</f>
        <v/>
      </c>
      <c r="DN89" s="175" t="str">
        <f ca="1">IF(DO88="",DN88,DN85)</f>
        <v/>
      </c>
      <c r="DR89" s="14" t="str">
        <f ca="1">IF(DN86&gt;1,"R","N")</f>
        <v>N</v>
      </c>
      <c r="DS89" s="14" t="str">
        <f ca="1">DN89</f>
        <v/>
      </c>
    </row>
    <row r="90" spans="1:123" ht="26.25" customHeight="1" thickBot="1">
      <c r="A90" s="14">
        <v>81</v>
      </c>
      <c r="B90" s="108" t="str">
        <f t="shared" si="141"/>
        <v/>
      </c>
      <c r="C90" s="109" t="str">
        <f t="shared" si="114"/>
        <v/>
      </c>
      <c r="D90" s="109" t="str">
        <f t="shared" si="115"/>
        <v/>
      </c>
      <c r="E90" s="110" t="str">
        <f t="shared" si="116"/>
        <v/>
      </c>
      <c r="F90" s="144"/>
      <c r="G90" s="144"/>
      <c r="H90" s="108" t="str">
        <f t="shared" si="95"/>
        <v/>
      </c>
      <c r="I90" s="109" t="str">
        <f t="shared" si="117"/>
        <v/>
      </c>
      <c r="J90" s="109" t="str">
        <f t="shared" si="118"/>
        <v/>
      </c>
      <c r="K90" s="110" t="str">
        <f t="shared" si="119"/>
        <v/>
      </c>
      <c r="L90" s="144"/>
      <c r="M90" s="144"/>
      <c r="N90" s="108" t="str">
        <f t="shared" si="96"/>
        <v/>
      </c>
      <c r="O90" s="109" t="str">
        <f t="shared" si="120"/>
        <v/>
      </c>
      <c r="P90" s="109" t="str">
        <f t="shared" si="121"/>
        <v/>
      </c>
      <c r="Q90" s="110" t="str">
        <f t="shared" si="122"/>
        <v/>
      </c>
      <c r="R90" s="144"/>
      <c r="S90" s="144"/>
      <c r="T90" s="108" t="str">
        <f t="shared" si="97"/>
        <v/>
      </c>
      <c r="U90" s="109" t="str">
        <f t="shared" si="123"/>
        <v/>
      </c>
      <c r="V90" s="109" t="str">
        <f t="shared" si="124"/>
        <v/>
      </c>
      <c r="W90" s="110" t="str">
        <f t="shared" si="125"/>
        <v/>
      </c>
      <c r="X90" s="144"/>
      <c r="Y90" s="144"/>
      <c r="Z90" s="108" t="str">
        <f t="shared" si="98"/>
        <v/>
      </c>
      <c r="AA90" s="109" t="str">
        <f t="shared" si="126"/>
        <v/>
      </c>
      <c r="AB90" s="109" t="str">
        <f t="shared" si="127"/>
        <v/>
      </c>
      <c r="AC90" s="110" t="str">
        <f t="shared" si="128"/>
        <v/>
      </c>
      <c r="AD90" s="144"/>
      <c r="AE90" s="144"/>
      <c r="AF90" s="176"/>
      <c r="AG90" s="188" t="str">
        <f t="shared" ca="1" si="135"/>
        <v/>
      </c>
      <c r="AH90" s="189" t="str">
        <f ca="1">IF(DS90="","",VLOOKUP(DS90,General!O:P,2,FALSE))</f>
        <v/>
      </c>
      <c r="AI90" s="190" t="str" cm="1">
        <f t="array" aca="1" ref="AI90" ca="1">IF(AF89="","",INDIRECT(DS89&amp;DH90))</f>
        <v/>
      </c>
      <c r="AJ90" s="109" t="str">
        <f t="shared" si="136"/>
        <v/>
      </c>
      <c r="AK90" s="109" t="str">
        <f t="shared" si="137"/>
        <v/>
      </c>
      <c r="AL90" s="110" t="str">
        <f t="shared" si="138"/>
        <v/>
      </c>
      <c r="AM90" s="173"/>
      <c r="AN90" s="144"/>
      <c r="AO90" s="108" t="str">
        <f t="shared" si="99"/>
        <v/>
      </c>
      <c r="AP90" s="109" t="str">
        <f t="shared" si="100"/>
        <v/>
      </c>
      <c r="AQ90" s="109" t="str">
        <f t="shared" si="129"/>
        <v/>
      </c>
      <c r="AR90" s="110" t="str">
        <f t="shared" si="101"/>
        <v/>
      </c>
      <c r="AS90" s="144"/>
      <c r="AT90" s="144"/>
      <c r="AU90" s="108" t="str">
        <f t="shared" si="102"/>
        <v/>
      </c>
      <c r="AV90" s="109" t="str">
        <f t="shared" si="103"/>
        <v/>
      </c>
      <c r="AW90" s="109" t="str">
        <f t="shared" si="130"/>
        <v/>
      </c>
      <c r="AX90" s="110" t="str">
        <f t="shared" si="104"/>
        <v/>
      </c>
      <c r="AY90" s="144"/>
      <c r="AZ90" s="144"/>
      <c r="BA90" s="108" t="str">
        <f t="shared" si="105"/>
        <v/>
      </c>
      <c r="BB90" s="109" t="str">
        <f t="shared" si="106"/>
        <v/>
      </c>
      <c r="BC90" s="109" t="str">
        <f t="shared" si="131"/>
        <v/>
      </c>
      <c r="BD90" s="110" t="str">
        <f t="shared" si="107"/>
        <v/>
      </c>
      <c r="BE90" s="144"/>
      <c r="BF90" s="144"/>
      <c r="BG90" s="108" t="str">
        <f t="shared" si="108"/>
        <v/>
      </c>
      <c r="BH90" s="109" t="str">
        <f t="shared" si="109"/>
        <v/>
      </c>
      <c r="BI90" s="109" t="str">
        <f t="shared" si="132"/>
        <v/>
      </c>
      <c r="BJ90" s="110" t="str">
        <f t="shared" si="110"/>
        <v/>
      </c>
      <c r="BK90" s="144"/>
      <c r="BL90" s="144"/>
      <c r="BM90" s="108" t="str">
        <f t="shared" si="111"/>
        <v/>
      </c>
      <c r="BN90" s="109" t="str">
        <f t="shared" si="112"/>
        <v/>
      </c>
      <c r="BO90" s="109" t="str">
        <f t="shared" si="133"/>
        <v/>
      </c>
      <c r="BP90" s="110" t="str">
        <f t="shared" si="113"/>
        <v/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Dashboard'!BE90)</f>
        <v/>
      </c>
      <c r="BX90" s="14" t="str">
        <f>LEFT('Strategy Dashboard'!BN90)</f>
        <v/>
      </c>
      <c r="BY90" s="14" t="str">
        <f>LEFT('Strategy Dashboard'!BW90)</f>
        <v/>
      </c>
      <c r="BZ90" s="14" t="str">
        <f>LEFT('Strategy Dashboard'!CF90)</f>
        <v/>
      </c>
      <c r="CA90" s="14" t="str">
        <f>LEFT('Strategy Dashboard'!CO90)</f>
        <v/>
      </c>
      <c r="CB90" s="14">
        <f>IF(OR(BR90="N",REPLACE('Strategy Dashboard'!B90,1,1,"")=""),0,INT(REPLACE('Strategy Dashboard'!B90,1,1,"")))</f>
        <v>0</v>
      </c>
      <c r="CC90" s="14">
        <f>IF(OR(BS90="N",REPLACE('Strategy Dashboard'!K90,1,1,"")=""),0,INT(REPLACE('Strategy Dashboard'!K90,1,1,"")))</f>
        <v>0</v>
      </c>
      <c r="CD90" s="14">
        <f>IF(OR(BT90="N",REPLACE('Strategy Dashboard'!T90,1,1,"")=""),0,INT(REPLACE('Strategy Dashboard'!T90,1,1,"")))</f>
        <v>0</v>
      </c>
      <c r="CE90" s="14">
        <f>IF(OR(BU90="N",REPLACE('Strategy Dashboard'!AC90,1,1,"")=""),0,INT(REPLACE('Strategy Dashboard'!AC90,1,1,"")))</f>
        <v>0</v>
      </c>
      <c r="CF90" s="14">
        <f>IF(OR(BV90="N",REPLACE('Strategy Dashboard'!AL90,1,1,"")=""),0,INT(REPLACE('Strategy Dashboard'!AL90,1,1,"")))</f>
        <v>0</v>
      </c>
      <c r="CG90" s="14">
        <f>IF(OR(BW90="N",REPLACE('Strategy Dashboard'!BE90,1,1,"")=""),0,INT(REPLACE('Strategy Dashboard'!BE90,1,1,"")))</f>
        <v>0</v>
      </c>
      <c r="CH90" s="14">
        <f>IF(OR(BX90="N",REPLACE('Strategy Dashboard'!BN90,1,1,"")=""),0,INT(REPLACE('Strategy Dashboard'!BN90,1,1,"")))</f>
        <v>0</v>
      </c>
      <c r="CI90" s="14">
        <f>IF(OR(BY90="N",REPLACE('Strategy Dashboard'!BW90,1,1,"")=""),0,INT(REPLACE('Strategy Dashboard'!BW90,1,1,"")))</f>
        <v>0</v>
      </c>
      <c r="CJ90" s="14">
        <f>IF(OR(BZ90="N",REPLACE('Strategy Dashboard'!CF90,1,1,"")=""),0,INT(REPLACE('Strategy Dashboard'!CF90,1,1,"")))</f>
        <v>0</v>
      </c>
      <c r="CK90" s="14">
        <f>IF(OR(CA90="N",REPLACE('Strategy Dashboard'!CO90,1,1,"")=""),0,INT(REPLACE('Strategy Dashboard'!CO90,1,1,"")))</f>
        <v>0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$DN$94</f>
        <v/>
      </c>
    </row>
    <row r="91" spans="1:123" ht="26.25" customHeight="1" thickBot="1">
      <c r="A91" s="14">
        <v>82</v>
      </c>
      <c r="B91" s="111" t="str">
        <f t="shared" si="141"/>
        <v/>
      </c>
      <c r="C91" s="95" t="str">
        <f t="shared" si="114"/>
        <v/>
      </c>
      <c r="D91" s="95" t="str">
        <f t="shared" si="115"/>
        <v/>
      </c>
      <c r="E91" s="112" t="str">
        <f t="shared" si="116"/>
        <v/>
      </c>
      <c r="F91" s="144"/>
      <c r="G91" s="144"/>
      <c r="H91" s="111" t="str">
        <f t="shared" si="95"/>
        <v/>
      </c>
      <c r="I91" s="95" t="str">
        <f t="shared" si="117"/>
        <v/>
      </c>
      <c r="J91" s="95" t="str">
        <f t="shared" si="118"/>
        <v/>
      </c>
      <c r="K91" s="110" t="str">
        <f t="shared" si="119"/>
        <v/>
      </c>
      <c r="L91" s="144"/>
      <c r="M91" s="144"/>
      <c r="N91" s="111" t="str">
        <f t="shared" si="96"/>
        <v/>
      </c>
      <c r="O91" s="95" t="str">
        <f t="shared" si="120"/>
        <v/>
      </c>
      <c r="P91" s="95" t="str">
        <f t="shared" si="121"/>
        <v/>
      </c>
      <c r="Q91" s="112" t="str">
        <f t="shared" si="122"/>
        <v/>
      </c>
      <c r="R91" s="144"/>
      <c r="S91" s="144"/>
      <c r="T91" s="111" t="str">
        <f t="shared" si="97"/>
        <v/>
      </c>
      <c r="U91" s="95" t="str">
        <f t="shared" si="123"/>
        <v/>
      </c>
      <c r="V91" s="95" t="str">
        <f t="shared" si="124"/>
        <v/>
      </c>
      <c r="W91" s="112" t="str">
        <f t="shared" si="125"/>
        <v/>
      </c>
      <c r="X91" s="144"/>
      <c r="Y91" s="144"/>
      <c r="Z91" s="111" t="str">
        <f t="shared" si="98"/>
        <v/>
      </c>
      <c r="AA91" s="95" t="str">
        <f t="shared" si="126"/>
        <v/>
      </c>
      <c r="AB91" s="95" t="str">
        <f t="shared" si="127"/>
        <v/>
      </c>
      <c r="AC91" s="112" t="str">
        <f t="shared" si="128"/>
        <v/>
      </c>
      <c r="AD91" s="144"/>
      <c r="AE91" s="144"/>
      <c r="AF91" s="177"/>
      <c r="AG91" s="180" t="str">
        <f t="shared" ca="1" si="135"/>
        <v/>
      </c>
      <c r="AH91" s="189"/>
      <c r="AI91" s="190" t="str" cm="1">
        <f t="array" aca="1" ref="AI91" ca="1">IF(AF90="","",INDIRECT(DS90&amp;DH91))</f>
        <v/>
      </c>
      <c r="AJ91" s="109" t="str">
        <f t="shared" si="136"/>
        <v/>
      </c>
      <c r="AK91" s="109" t="str">
        <f t="shared" si="137"/>
        <v/>
      </c>
      <c r="AL91" s="110" t="str">
        <f t="shared" si="138"/>
        <v/>
      </c>
      <c r="AM91" s="173"/>
      <c r="AN91" s="144"/>
      <c r="AO91" s="111" t="str">
        <f t="shared" si="99"/>
        <v/>
      </c>
      <c r="AP91" s="95" t="str">
        <f t="shared" si="100"/>
        <v/>
      </c>
      <c r="AQ91" s="95" t="str">
        <f t="shared" si="129"/>
        <v/>
      </c>
      <c r="AR91" s="112" t="str">
        <f t="shared" si="101"/>
        <v/>
      </c>
      <c r="AS91" s="144"/>
      <c r="AT91" s="144"/>
      <c r="AU91" s="111" t="str">
        <f t="shared" si="102"/>
        <v/>
      </c>
      <c r="AV91" s="95" t="str">
        <f t="shared" si="103"/>
        <v/>
      </c>
      <c r="AW91" s="95" t="str">
        <f t="shared" si="130"/>
        <v/>
      </c>
      <c r="AX91" s="112" t="str">
        <f t="shared" si="104"/>
        <v/>
      </c>
      <c r="AY91" s="144"/>
      <c r="AZ91" s="144"/>
      <c r="BA91" s="111" t="str">
        <f t="shared" si="105"/>
        <v/>
      </c>
      <c r="BB91" s="95" t="str">
        <f t="shared" si="106"/>
        <v/>
      </c>
      <c r="BC91" s="95" t="str">
        <f t="shared" si="131"/>
        <v/>
      </c>
      <c r="BD91" s="112" t="str">
        <f t="shared" si="107"/>
        <v/>
      </c>
      <c r="BE91" s="144"/>
      <c r="BF91" s="144"/>
      <c r="BG91" s="111" t="str">
        <f t="shared" si="108"/>
        <v/>
      </c>
      <c r="BH91" s="95" t="str">
        <f t="shared" si="109"/>
        <v/>
      </c>
      <c r="BI91" s="95" t="str">
        <f t="shared" si="132"/>
        <v/>
      </c>
      <c r="BJ91" s="112" t="str">
        <f t="shared" si="110"/>
        <v/>
      </c>
      <c r="BK91" s="144"/>
      <c r="BL91" s="144"/>
      <c r="BM91" s="111" t="str">
        <f t="shared" si="111"/>
        <v/>
      </c>
      <c r="BN91" s="95" t="str">
        <f t="shared" si="112"/>
        <v/>
      </c>
      <c r="BO91" s="95" t="str">
        <f t="shared" si="133"/>
        <v/>
      </c>
      <c r="BP91" s="112" t="str">
        <f t="shared" si="113"/>
        <v/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Dashboard'!BE91)</f>
        <v/>
      </c>
      <c r="BX91" s="14" t="str">
        <f>LEFT('Strategy Dashboard'!BN91)</f>
        <v/>
      </c>
      <c r="BY91" s="14" t="str">
        <f>LEFT('Strategy Dashboard'!BW91)</f>
        <v/>
      </c>
      <c r="BZ91" s="14" t="str">
        <f>LEFT('Strategy Dashboard'!CF91)</f>
        <v/>
      </c>
      <c r="CA91" s="14" t="str">
        <f>LEFT('Strategy Dashboard'!CO91)</f>
        <v/>
      </c>
      <c r="CB91" s="14">
        <f>IF(OR(BR91="N",REPLACE('Strategy Dashboard'!B91,1,1,"")=""),0,INT(REPLACE('Strategy Dashboard'!B91,1,1,"")))</f>
        <v>0</v>
      </c>
      <c r="CC91" s="14">
        <f>IF(OR(BS91="N",REPLACE('Strategy Dashboard'!K91,1,1,"")=""),0,INT(REPLACE('Strategy Dashboard'!K91,1,1,"")))</f>
        <v>0</v>
      </c>
      <c r="CD91" s="14">
        <f>IF(OR(BT91="N",REPLACE('Strategy Dashboard'!T91,1,1,"")=""),0,INT(REPLACE('Strategy Dashboard'!T91,1,1,"")))</f>
        <v>0</v>
      </c>
      <c r="CE91" s="14">
        <f>IF(OR(BU91="N",REPLACE('Strategy Dashboard'!AC91,1,1,"")=""),0,INT(REPLACE('Strategy Dashboard'!AC91,1,1,"")))</f>
        <v>0</v>
      </c>
      <c r="CF91" s="14">
        <f>IF(OR(BV91="N",REPLACE('Strategy Dashboard'!AL91,1,1,"")=""),0,INT(REPLACE('Strategy Dashboard'!AL91,1,1,"")))</f>
        <v>0</v>
      </c>
      <c r="CG91" s="14">
        <f>IF(OR(BW91="N",REPLACE('Strategy Dashboard'!BE91,1,1,"")=""),0,INT(REPLACE('Strategy Dashboard'!BE91,1,1,"")))</f>
        <v>0</v>
      </c>
      <c r="CH91" s="14">
        <f>IF(OR(BX91="N",REPLACE('Strategy Dashboard'!BN91,1,1,"")=""),0,INT(REPLACE('Strategy Dashboard'!BN91,1,1,"")))</f>
        <v>0</v>
      </c>
      <c r="CI91" s="14">
        <f>IF(OR(BY91="N",REPLACE('Strategy Dashboard'!BW91,1,1,"")=""),0,INT(REPLACE('Strategy Dashboard'!BW91,1,1,"")))</f>
        <v>0</v>
      </c>
      <c r="CJ91" s="14">
        <f>IF(OR(BZ91="N",REPLACE('Strategy Dashboard'!CF91,1,1,"")=""),0,INT(REPLACE('Strategy Dashboard'!CF91,1,1,"")))</f>
        <v>0</v>
      </c>
      <c r="CK91" s="14">
        <f>IF(OR(CA91="N",REPLACE('Strategy Dashboard'!CO91,1,1,"")=""),0,INT(REPLACE('Strategy Dashboard'!CO91,1,1,"")))</f>
        <v>0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142">$DG$94</f>
        <v/>
      </c>
      <c r="DN91" s="14">
        <f ca="1">RANDBETWEEN(1,DN92)</f>
        <v>2</v>
      </c>
      <c r="DS91" s="14" t="str">
        <f ca="1">$DN$94</f>
        <v/>
      </c>
    </row>
    <row r="92" spans="1:123" ht="26.25" customHeight="1" thickBot="1">
      <c r="A92" s="14">
        <v>83</v>
      </c>
      <c r="B92" s="111" t="str">
        <f t="shared" si="141"/>
        <v/>
      </c>
      <c r="C92" s="95" t="str">
        <f t="shared" si="114"/>
        <v/>
      </c>
      <c r="D92" s="95" t="str">
        <f t="shared" si="115"/>
        <v/>
      </c>
      <c r="E92" s="112" t="str">
        <f t="shared" si="116"/>
        <v/>
      </c>
      <c r="F92" s="144"/>
      <c r="G92" s="144"/>
      <c r="H92" s="111" t="str">
        <f t="shared" si="95"/>
        <v/>
      </c>
      <c r="I92" s="95" t="str">
        <f t="shared" si="117"/>
        <v/>
      </c>
      <c r="J92" s="95" t="str">
        <f t="shared" si="118"/>
        <v/>
      </c>
      <c r="K92" s="110" t="str">
        <f t="shared" si="119"/>
        <v/>
      </c>
      <c r="L92" s="144"/>
      <c r="M92" s="144"/>
      <c r="N92" s="111" t="str">
        <f t="shared" si="96"/>
        <v/>
      </c>
      <c r="O92" s="95" t="str">
        <f t="shared" si="120"/>
        <v/>
      </c>
      <c r="P92" s="95" t="str">
        <f t="shared" si="121"/>
        <v/>
      </c>
      <c r="Q92" s="112" t="str">
        <f t="shared" si="122"/>
        <v/>
      </c>
      <c r="R92" s="144"/>
      <c r="S92" s="144"/>
      <c r="T92" s="111" t="str">
        <f t="shared" si="97"/>
        <v/>
      </c>
      <c r="U92" s="95" t="str">
        <f t="shared" si="123"/>
        <v/>
      </c>
      <c r="V92" s="95" t="str">
        <f t="shared" si="124"/>
        <v/>
      </c>
      <c r="W92" s="112" t="str">
        <f t="shared" si="125"/>
        <v/>
      </c>
      <c r="X92" s="144"/>
      <c r="Y92" s="144"/>
      <c r="Z92" s="111" t="str">
        <f t="shared" si="98"/>
        <v/>
      </c>
      <c r="AA92" s="95" t="str">
        <f t="shared" si="126"/>
        <v/>
      </c>
      <c r="AB92" s="95" t="str">
        <f t="shared" si="127"/>
        <v/>
      </c>
      <c r="AC92" s="112" t="str">
        <f t="shared" si="128"/>
        <v/>
      </c>
      <c r="AD92" s="144"/>
      <c r="AE92" s="144"/>
      <c r="AF92" s="177"/>
      <c r="AG92" s="180" t="str">
        <f t="shared" ca="1" si="135"/>
        <v/>
      </c>
      <c r="AH92" s="189"/>
      <c r="AI92" s="190" t="str" cm="1">
        <f t="array" aca="1" ref="AI92" ca="1">IF(AF91="","",INDIRECT(DS91&amp;DH92))</f>
        <v/>
      </c>
      <c r="AJ92" s="109" t="str">
        <f t="shared" si="136"/>
        <v/>
      </c>
      <c r="AK92" s="109" t="str">
        <f t="shared" si="137"/>
        <v/>
      </c>
      <c r="AL92" s="110" t="str">
        <f t="shared" si="138"/>
        <v/>
      </c>
      <c r="AM92" s="173"/>
      <c r="AN92" s="144"/>
      <c r="AO92" s="111" t="str">
        <f t="shared" si="99"/>
        <v/>
      </c>
      <c r="AP92" s="95" t="str">
        <f t="shared" si="100"/>
        <v/>
      </c>
      <c r="AQ92" s="95" t="str">
        <f t="shared" si="129"/>
        <v/>
      </c>
      <c r="AR92" s="112" t="str">
        <f t="shared" si="101"/>
        <v/>
      </c>
      <c r="AS92" s="144"/>
      <c r="AT92" s="144"/>
      <c r="AU92" s="111" t="str">
        <f t="shared" si="102"/>
        <v/>
      </c>
      <c r="AV92" s="95" t="str">
        <f t="shared" si="103"/>
        <v/>
      </c>
      <c r="AW92" s="95" t="str">
        <f t="shared" si="130"/>
        <v/>
      </c>
      <c r="AX92" s="112" t="str">
        <f t="shared" si="104"/>
        <v/>
      </c>
      <c r="AY92" s="144"/>
      <c r="AZ92" s="144"/>
      <c r="BA92" s="111" t="str">
        <f t="shared" si="105"/>
        <v/>
      </c>
      <c r="BB92" s="95" t="str">
        <f t="shared" si="106"/>
        <v/>
      </c>
      <c r="BC92" s="95" t="str">
        <f t="shared" si="131"/>
        <v/>
      </c>
      <c r="BD92" s="112" t="str">
        <f t="shared" si="107"/>
        <v/>
      </c>
      <c r="BE92" s="144"/>
      <c r="BF92" s="144"/>
      <c r="BG92" s="111" t="str">
        <f t="shared" si="108"/>
        <v/>
      </c>
      <c r="BH92" s="95" t="str">
        <f t="shared" si="109"/>
        <v/>
      </c>
      <c r="BI92" s="95" t="str">
        <f t="shared" si="132"/>
        <v/>
      </c>
      <c r="BJ92" s="112" t="str">
        <f t="shared" si="110"/>
        <v/>
      </c>
      <c r="BK92" s="144"/>
      <c r="BL92" s="144"/>
      <c r="BM92" s="111" t="str">
        <f t="shared" si="111"/>
        <v/>
      </c>
      <c r="BN92" s="95" t="str">
        <f t="shared" si="112"/>
        <v/>
      </c>
      <c r="BO92" s="95" t="str">
        <f t="shared" si="133"/>
        <v/>
      </c>
      <c r="BP92" s="112" t="str">
        <f t="shared" si="113"/>
        <v/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Dashboard'!BE92)</f>
        <v/>
      </c>
      <c r="BX92" s="14" t="str">
        <f>LEFT('Strategy Dashboard'!BN92)</f>
        <v/>
      </c>
      <c r="BY92" s="14" t="str">
        <f>LEFT('Strategy Dashboard'!BW92)</f>
        <v/>
      </c>
      <c r="BZ92" s="14" t="str">
        <f>LEFT('Strategy Dashboard'!CF92)</f>
        <v/>
      </c>
      <c r="CA92" s="14" t="str">
        <f>LEFT('Strategy Dashboard'!CO92)</f>
        <v/>
      </c>
      <c r="CB92" s="14">
        <f>IF(OR(BR92="N",REPLACE('Strategy Dashboard'!B92,1,1,"")=""),0,INT(REPLACE('Strategy Dashboard'!B92,1,1,"")))</f>
        <v>0</v>
      </c>
      <c r="CC92" s="14">
        <f>IF(OR(BS92="N",REPLACE('Strategy Dashboard'!K92,1,1,"")=""),0,INT(REPLACE('Strategy Dashboard'!K92,1,1,"")))</f>
        <v>0</v>
      </c>
      <c r="CD92" s="14">
        <f>IF(OR(BT92="N",REPLACE('Strategy Dashboard'!T92,1,1,"")=""),0,INT(REPLACE('Strategy Dashboard'!T92,1,1,"")))</f>
        <v>0</v>
      </c>
      <c r="CE92" s="14">
        <f>IF(OR(BU92="N",REPLACE('Strategy Dashboard'!AC92,1,1,"")=""),0,INT(REPLACE('Strategy Dashboard'!AC92,1,1,"")))</f>
        <v>0</v>
      </c>
      <c r="CF92" s="14">
        <f>IF(OR(BV92="N",REPLACE('Strategy Dashboard'!AL92,1,1,"")=""),0,INT(REPLACE('Strategy Dashboard'!AL92,1,1,"")))</f>
        <v>0</v>
      </c>
      <c r="CG92" s="14">
        <f>IF(OR(BW92="N",REPLACE('Strategy Dashboard'!BE92,1,1,"")=""),0,INT(REPLACE('Strategy Dashboard'!BE92,1,1,"")))</f>
        <v>0</v>
      </c>
      <c r="CH92" s="14">
        <f>IF(OR(BX92="N",REPLACE('Strategy Dashboard'!BN92,1,1,"")=""),0,INT(REPLACE('Strategy Dashboard'!BN92,1,1,"")))</f>
        <v>0</v>
      </c>
      <c r="CI92" s="14">
        <f>IF(OR(BY92="N",REPLACE('Strategy Dashboard'!BW92,1,1,"")=""),0,INT(REPLACE('Strategy Dashboard'!BW92,1,1,"")))</f>
        <v>0</v>
      </c>
      <c r="CJ92" s="14">
        <f>IF(OR(BZ92="N",REPLACE('Strategy Dashboard'!CF92,1,1,"")=""),0,INT(REPLACE('Strategy Dashboard'!CF92,1,1,"")))</f>
        <v>0</v>
      </c>
      <c r="CK92" s="14">
        <f>IF(OR(CA92="N",REPLACE('Strategy Dashboard'!CO92,1,1,"")=""),0,INT(REPLACE('Strategy Dashboard'!CO92,1,1,"")))</f>
        <v>0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142"/>
        <v/>
      </c>
      <c r="DJ92" s="14" t="str">
        <f>IFERROR(VLOOKUP(DJ94,General!L:M,2,FALSE),"")</f>
        <v/>
      </c>
      <c r="DK92" s="14" t="str">
        <f>IFERROR(VLOOKUP(DK94,General!M:N,2,FALSE),"")</f>
        <v/>
      </c>
      <c r="DL92" s="14" t="str">
        <f>IFERROR(VLOOKUP(DL94,General!N:O,2,FALSE),"")</f>
        <v/>
      </c>
      <c r="DM92" s="14" t="str">
        <f>IFERROR(VLOOKUP(DM94,General!O:P,2,FALSE),"")</f>
        <v/>
      </c>
      <c r="DN92" s="14">
        <f ca="1">COUNTIF(DJ93:DM93,MAX(DJ93:DM93))</f>
        <v>4</v>
      </c>
      <c r="DS92" s="14" t="str">
        <f ca="1">$DN$94</f>
        <v/>
      </c>
    </row>
    <row r="93" spans="1:123" ht="26.25" customHeight="1" thickBot="1">
      <c r="A93" s="14">
        <v>84</v>
      </c>
      <c r="B93" s="111" t="str">
        <f t="shared" si="141"/>
        <v/>
      </c>
      <c r="C93" s="95" t="str">
        <f t="shared" si="114"/>
        <v/>
      </c>
      <c r="D93" s="95" t="str">
        <f t="shared" si="115"/>
        <v/>
      </c>
      <c r="E93" s="112" t="str">
        <f t="shared" si="116"/>
        <v/>
      </c>
      <c r="F93" s="144"/>
      <c r="G93" s="144"/>
      <c r="H93" s="111" t="str">
        <f t="shared" si="95"/>
        <v/>
      </c>
      <c r="I93" s="95" t="str">
        <f t="shared" si="117"/>
        <v/>
      </c>
      <c r="J93" s="95" t="str">
        <f t="shared" si="118"/>
        <v/>
      </c>
      <c r="K93" s="110" t="str">
        <f t="shared" si="119"/>
        <v/>
      </c>
      <c r="L93" s="144"/>
      <c r="M93" s="144"/>
      <c r="N93" s="111" t="str">
        <f t="shared" si="96"/>
        <v/>
      </c>
      <c r="O93" s="95" t="str">
        <f t="shared" si="120"/>
        <v/>
      </c>
      <c r="P93" s="95" t="str">
        <f t="shared" si="121"/>
        <v/>
      </c>
      <c r="Q93" s="112" t="str">
        <f t="shared" si="122"/>
        <v/>
      </c>
      <c r="R93" s="144"/>
      <c r="S93" s="144"/>
      <c r="T93" s="111" t="str">
        <f t="shared" si="97"/>
        <v/>
      </c>
      <c r="U93" s="95" t="str">
        <f t="shared" si="123"/>
        <v/>
      </c>
      <c r="V93" s="95" t="str">
        <f t="shared" si="124"/>
        <v/>
      </c>
      <c r="W93" s="112" t="str">
        <f t="shared" si="125"/>
        <v/>
      </c>
      <c r="X93" s="144"/>
      <c r="Y93" s="144"/>
      <c r="Z93" s="111" t="str">
        <f t="shared" si="98"/>
        <v/>
      </c>
      <c r="AA93" s="95" t="str">
        <f t="shared" si="126"/>
        <v/>
      </c>
      <c r="AB93" s="95" t="str">
        <f t="shared" si="127"/>
        <v/>
      </c>
      <c r="AC93" s="112" t="str">
        <f t="shared" si="128"/>
        <v/>
      </c>
      <c r="AD93" s="144"/>
      <c r="AE93" s="144"/>
      <c r="AF93" s="177"/>
      <c r="AG93" s="180" t="str">
        <f t="shared" ca="1" si="135"/>
        <v/>
      </c>
      <c r="AH93" s="189"/>
      <c r="AI93" s="190" t="str" cm="1">
        <f t="array" aca="1" ref="AI93" ca="1">IF(AF92="","",INDIRECT(DS92&amp;DH93))</f>
        <v/>
      </c>
      <c r="AJ93" s="109" t="str">
        <f t="shared" si="136"/>
        <v/>
      </c>
      <c r="AK93" s="109" t="str">
        <f t="shared" si="137"/>
        <v/>
      </c>
      <c r="AL93" s="110" t="str">
        <f t="shared" si="138"/>
        <v/>
      </c>
      <c r="AM93" s="173"/>
      <c r="AN93" s="144"/>
      <c r="AO93" s="111" t="str">
        <f t="shared" si="99"/>
        <v/>
      </c>
      <c r="AP93" s="95" t="str">
        <f t="shared" si="100"/>
        <v/>
      </c>
      <c r="AQ93" s="95" t="str">
        <f t="shared" si="129"/>
        <v/>
      </c>
      <c r="AR93" s="112" t="str">
        <f t="shared" si="101"/>
        <v/>
      </c>
      <c r="AS93" s="144"/>
      <c r="AT93" s="144"/>
      <c r="AU93" s="111" t="str">
        <f t="shared" si="102"/>
        <v/>
      </c>
      <c r="AV93" s="95" t="str">
        <f t="shared" si="103"/>
        <v/>
      </c>
      <c r="AW93" s="95" t="str">
        <f t="shared" si="130"/>
        <v/>
      </c>
      <c r="AX93" s="112" t="str">
        <f t="shared" si="104"/>
        <v/>
      </c>
      <c r="AY93" s="144"/>
      <c r="AZ93" s="144"/>
      <c r="BA93" s="111" t="str">
        <f t="shared" si="105"/>
        <v/>
      </c>
      <c r="BB93" s="95" t="str">
        <f t="shared" si="106"/>
        <v/>
      </c>
      <c r="BC93" s="95" t="str">
        <f t="shared" si="131"/>
        <v/>
      </c>
      <c r="BD93" s="112" t="str">
        <f t="shared" si="107"/>
        <v/>
      </c>
      <c r="BE93" s="144"/>
      <c r="BF93" s="144"/>
      <c r="BG93" s="111" t="str">
        <f t="shared" si="108"/>
        <v/>
      </c>
      <c r="BH93" s="95" t="str">
        <f t="shared" si="109"/>
        <v/>
      </c>
      <c r="BI93" s="95" t="str">
        <f t="shared" si="132"/>
        <v/>
      </c>
      <c r="BJ93" s="112" t="str">
        <f t="shared" si="110"/>
        <v/>
      </c>
      <c r="BK93" s="144"/>
      <c r="BL93" s="144"/>
      <c r="BM93" s="111" t="str">
        <f t="shared" si="111"/>
        <v/>
      </c>
      <c r="BN93" s="95" t="str">
        <f t="shared" si="112"/>
        <v/>
      </c>
      <c r="BO93" s="95" t="str">
        <f t="shared" si="133"/>
        <v/>
      </c>
      <c r="BP93" s="112" t="str">
        <f t="shared" si="113"/>
        <v/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Dashboard'!BE93)</f>
        <v/>
      </c>
      <c r="BX93" s="14" t="str">
        <f>LEFT('Strategy Dashboard'!BN93)</f>
        <v/>
      </c>
      <c r="BY93" s="14" t="str">
        <f>LEFT('Strategy Dashboard'!BW93)</f>
        <v/>
      </c>
      <c r="BZ93" s="14" t="str">
        <f>LEFT('Strategy Dashboard'!CF93)</f>
        <v/>
      </c>
      <c r="CA93" s="14" t="str">
        <f>LEFT('Strategy Dashboard'!CO93)</f>
        <v/>
      </c>
      <c r="CB93" s="14">
        <f>IF(OR(BR93="N",REPLACE('Strategy Dashboard'!B93,1,1,"")=""),0,INT(REPLACE('Strategy Dashboard'!B93,1,1,"")))</f>
        <v>0</v>
      </c>
      <c r="CC93" s="14">
        <f>IF(OR(BS93="N",REPLACE('Strategy Dashboard'!K93,1,1,"")=""),0,INT(REPLACE('Strategy Dashboard'!K93,1,1,"")))</f>
        <v>0</v>
      </c>
      <c r="CD93" s="14">
        <f>IF(OR(BT93="N",REPLACE('Strategy Dashboard'!T93,1,1,"")=""),0,INT(REPLACE('Strategy Dashboard'!T93,1,1,"")))</f>
        <v>0</v>
      </c>
      <c r="CE93" s="14">
        <f>IF(OR(BU93="N",REPLACE('Strategy Dashboard'!AC93,1,1,"")=""),0,INT(REPLACE('Strategy Dashboard'!AC93,1,1,"")))</f>
        <v>0</v>
      </c>
      <c r="CF93" s="14">
        <f>IF(OR(BV93="N",REPLACE('Strategy Dashboard'!AL93,1,1,"")=""),0,INT(REPLACE('Strategy Dashboard'!AL93,1,1,"")))</f>
        <v>0</v>
      </c>
      <c r="CG93" s="14">
        <f>IF(OR(BW93="N",REPLACE('Strategy Dashboard'!BE93,1,1,"")=""),0,INT(REPLACE('Strategy Dashboard'!BE93,1,1,"")))</f>
        <v>0</v>
      </c>
      <c r="CH93" s="14">
        <f>IF(OR(BX93="N",REPLACE('Strategy Dashboard'!BN93,1,1,"")=""),0,INT(REPLACE('Strategy Dashboard'!BN93,1,1,"")))</f>
        <v>0</v>
      </c>
      <c r="CI93" s="14">
        <f>IF(OR(BY93="N",REPLACE('Strategy Dashboard'!BW93,1,1,"")=""),0,INT(REPLACE('Strategy Dashboard'!BW93,1,1,"")))</f>
        <v>0</v>
      </c>
      <c r="CJ93" s="14">
        <f>IF(OR(BZ93="N",REPLACE('Strategy Dashboard'!CF93,1,1,"")=""),0,INT(REPLACE('Strategy Dashboard'!CF93,1,1,"")))</f>
        <v>0</v>
      </c>
      <c r="CK93" s="14">
        <f>IF(OR(CA93="N",REPLACE('Strategy Dashboard'!CO93,1,1,"")=""),0,INT(REPLACE('Strategy Dashboard'!CO93,1,1,"")))</f>
        <v>0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142"/>
        <v/>
      </c>
      <c r="DJ93" s="14">
        <f ca="1">IF(DJ94="",0,COUNTIF(INDIRECT(DJ92&amp;DH90):INDIRECT(DJ92&amp;DH94),"Y"))</f>
        <v>0</v>
      </c>
      <c r="DK93" s="14">
        <f ca="1">IF(DK94="",0,COUNTIF(INDIRECT(DK92&amp;DI90):INDIRECT(DK92&amp;DI94),"Y"))</f>
        <v>0</v>
      </c>
      <c r="DL93" s="14">
        <f ca="1">IF(DL94="",0,COUNTIF(INDIRECT(DL92&amp;DJ90):INDIRECT(DL92&amp;DJ94),"Y"))</f>
        <v>0</v>
      </c>
      <c r="DM93" s="14">
        <f ca="1">IF(DM94="",0,COUNTIF(INDIRECT(DM92&amp;DK90):INDIRECT(DM92&amp;DK94),"Y"))</f>
        <v>0</v>
      </c>
      <c r="DN93" s="14" t="str" cm="1">
        <f t="array" aca="1" ref="DN93" ca="1">INDEX(DJ94:DM94,_xlfn.AGGREGATE(15,6,COLUMN(DJ94:DM94)-COLUMN(DI94)/(DJ93:DM93=MAX(DJ93:DM93)),COLUMNS(DJ94:DJ94)))</f>
        <v/>
      </c>
      <c r="DO93" s="14" t="str" cm="1">
        <f t="array" aca="1" ref="DO93" ca="1">INDEX(DK94:DN94,_xlfn.AGGREGATE(15,6,COLUMN(DK94:DN94)-COLUMN(DJ94)/(DK93:DN93=MAX(DK93:DN93)),COLUMNS(DK94:DK94)))</f>
        <v/>
      </c>
      <c r="DP93" s="14" t="str" cm="1">
        <f t="array" aca="1" ref="DP93" ca="1">INDEX(DL94:DO94,_xlfn.AGGREGATE(15,6,COLUMN(DL94:DO94)-COLUMN(DK94)/(DL93:DO93=MAX(DL93:DO93)),COLUMNS(DL94:DL94)))</f>
        <v/>
      </c>
      <c r="DS93" s="14" t="str">
        <f ca="1">$DN$94</f>
        <v/>
      </c>
    </row>
    <row r="94" spans="1:123" ht="26.25" customHeight="1" thickBot="1">
      <c r="A94" s="14">
        <v>85</v>
      </c>
      <c r="B94" s="113" t="str">
        <f t="shared" si="141"/>
        <v/>
      </c>
      <c r="C94" s="114" t="str">
        <f t="shared" si="114"/>
        <v/>
      </c>
      <c r="D94" s="114" t="str">
        <f t="shared" si="115"/>
        <v/>
      </c>
      <c r="E94" s="115" t="str">
        <f t="shared" si="116"/>
        <v/>
      </c>
      <c r="F94" s="144"/>
      <c r="G94" s="144"/>
      <c r="H94" s="113" t="str">
        <f t="shared" si="95"/>
        <v/>
      </c>
      <c r="I94" s="114" t="str">
        <f t="shared" si="117"/>
        <v/>
      </c>
      <c r="J94" s="114" t="str">
        <f t="shared" si="118"/>
        <v/>
      </c>
      <c r="K94" s="110" t="str">
        <f t="shared" si="119"/>
        <v/>
      </c>
      <c r="L94" s="144"/>
      <c r="M94" s="144"/>
      <c r="N94" s="113" t="str">
        <f t="shared" si="96"/>
        <v/>
      </c>
      <c r="O94" s="114" t="str">
        <f t="shared" si="120"/>
        <v/>
      </c>
      <c r="P94" s="114" t="str">
        <f t="shared" si="121"/>
        <v/>
      </c>
      <c r="Q94" s="115" t="str">
        <f t="shared" si="122"/>
        <v/>
      </c>
      <c r="R94" s="144"/>
      <c r="S94" s="144"/>
      <c r="T94" s="113" t="str">
        <f t="shared" si="97"/>
        <v/>
      </c>
      <c r="U94" s="114" t="str">
        <f t="shared" si="123"/>
        <v/>
      </c>
      <c r="V94" s="114" t="str">
        <f t="shared" si="124"/>
        <v/>
      </c>
      <c r="W94" s="115" t="str">
        <f t="shared" si="125"/>
        <v/>
      </c>
      <c r="X94" s="144"/>
      <c r="Y94" s="144"/>
      <c r="Z94" s="113" t="str">
        <f t="shared" si="98"/>
        <v/>
      </c>
      <c r="AA94" s="114" t="str">
        <f t="shared" si="126"/>
        <v/>
      </c>
      <c r="AB94" s="114" t="str">
        <f t="shared" si="127"/>
        <v/>
      </c>
      <c r="AC94" s="115" t="str">
        <f t="shared" si="128"/>
        <v/>
      </c>
      <c r="AD94" s="144"/>
      <c r="AE94" s="144"/>
      <c r="AF94" s="178"/>
      <c r="AG94" s="181" t="str">
        <f t="shared" ca="1" si="135"/>
        <v/>
      </c>
      <c r="AH94" s="189"/>
      <c r="AI94" s="190" t="str" cm="1">
        <f t="array" aca="1" ref="AI94" ca="1">IF(AF93="","",INDIRECT(DS93&amp;DH94))</f>
        <v/>
      </c>
      <c r="AJ94" s="109" t="str">
        <f t="shared" si="136"/>
        <v/>
      </c>
      <c r="AK94" s="109" t="str">
        <f t="shared" si="137"/>
        <v/>
      </c>
      <c r="AL94" s="110" t="str">
        <f t="shared" si="138"/>
        <v/>
      </c>
      <c r="AM94" s="173"/>
      <c r="AN94" s="144"/>
      <c r="AO94" s="113" t="str">
        <f t="shared" si="99"/>
        <v/>
      </c>
      <c r="AP94" s="114" t="str">
        <f t="shared" si="100"/>
        <v/>
      </c>
      <c r="AQ94" s="114" t="str">
        <f t="shared" si="129"/>
        <v/>
      </c>
      <c r="AR94" s="115" t="str">
        <f t="shared" si="101"/>
        <v/>
      </c>
      <c r="AS94" s="144"/>
      <c r="AT94" s="144"/>
      <c r="AU94" s="113" t="str">
        <f t="shared" si="102"/>
        <v/>
      </c>
      <c r="AV94" s="114" t="str">
        <f t="shared" si="103"/>
        <v/>
      </c>
      <c r="AW94" s="114" t="str">
        <f t="shared" si="130"/>
        <v/>
      </c>
      <c r="AX94" s="115" t="str">
        <f t="shared" si="104"/>
        <v/>
      </c>
      <c r="AY94" s="144"/>
      <c r="AZ94" s="144"/>
      <c r="BA94" s="113" t="str">
        <f t="shared" si="105"/>
        <v/>
      </c>
      <c r="BB94" s="114" t="str">
        <f t="shared" si="106"/>
        <v/>
      </c>
      <c r="BC94" s="114" t="str">
        <f t="shared" si="131"/>
        <v/>
      </c>
      <c r="BD94" s="115" t="str">
        <f t="shared" si="107"/>
        <v/>
      </c>
      <c r="BE94" s="144"/>
      <c r="BF94" s="144"/>
      <c r="BG94" s="113" t="str">
        <f t="shared" si="108"/>
        <v/>
      </c>
      <c r="BH94" s="114" t="str">
        <f t="shared" si="109"/>
        <v/>
      </c>
      <c r="BI94" s="114" t="str">
        <f t="shared" si="132"/>
        <v/>
      </c>
      <c r="BJ94" s="115" t="str">
        <f t="shared" si="110"/>
        <v/>
      </c>
      <c r="BK94" s="144"/>
      <c r="BL94" s="144"/>
      <c r="BM94" s="113" t="str">
        <f t="shared" si="111"/>
        <v/>
      </c>
      <c r="BN94" s="114" t="str">
        <f t="shared" si="112"/>
        <v/>
      </c>
      <c r="BO94" s="114" t="str">
        <f t="shared" si="133"/>
        <v/>
      </c>
      <c r="BP94" s="115" t="str">
        <f t="shared" si="113"/>
        <v/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Dashboard'!BE94)</f>
        <v/>
      </c>
      <c r="BX94" s="14" t="str">
        <f>LEFT('Strategy Dashboard'!BN94)</f>
        <v/>
      </c>
      <c r="BY94" s="14" t="str">
        <f>LEFT('Strategy Dashboard'!BW94)</f>
        <v/>
      </c>
      <c r="BZ94" s="14" t="str">
        <f>LEFT('Strategy Dashboard'!CF94)</f>
        <v/>
      </c>
      <c r="CA94" s="14" t="str">
        <f>LEFT('Strategy Dashboard'!CO94)</f>
        <v/>
      </c>
      <c r="CB94" s="14">
        <f>IF(OR(BR94="N",REPLACE('Strategy Dashboard'!B94,1,1,"")=""),0,INT(REPLACE('Strategy Dashboard'!B94,1,1,"")))</f>
        <v>0</v>
      </c>
      <c r="CC94" s="14">
        <f>IF(OR(BS94="N",REPLACE('Strategy Dashboard'!K94,1,1,"")=""),0,INT(REPLACE('Strategy Dashboard'!K94,1,1,"")))</f>
        <v>0</v>
      </c>
      <c r="CD94" s="14">
        <f>IF(OR(BT94="N",REPLACE('Strategy Dashboard'!T94,1,1,"")=""),0,INT(REPLACE('Strategy Dashboard'!T94,1,1,"")))</f>
        <v>0</v>
      </c>
      <c r="CE94" s="14">
        <f>IF(OR(BU94="N",REPLACE('Strategy Dashboard'!AC94,1,1,"")=""),0,INT(REPLACE('Strategy Dashboard'!AC94,1,1,"")))</f>
        <v>0</v>
      </c>
      <c r="CF94" s="14">
        <f>IF(OR(BV94="N",REPLACE('Strategy Dashboard'!AL94,1,1,"")=""),0,INT(REPLACE('Strategy Dashboard'!AL94,1,1,"")))</f>
        <v>0</v>
      </c>
      <c r="CG94" s="14">
        <f>IF(OR(BW94="N",REPLACE('Strategy Dashboard'!BE94,1,1,"")=""),0,INT(REPLACE('Strategy Dashboard'!BE94,1,1,"")))</f>
        <v>0</v>
      </c>
      <c r="CH94" s="14">
        <f>IF(OR(BX94="N",REPLACE('Strategy Dashboard'!BN94,1,1,"")=""),0,INT(REPLACE('Strategy Dashboard'!BN94,1,1,"")))</f>
        <v>0</v>
      </c>
      <c r="CI94" s="14">
        <f>IF(OR(BY94="N",REPLACE('Strategy Dashboard'!BW94,1,1,"")=""),0,INT(REPLACE('Strategy Dashboard'!BW94,1,1,"")))</f>
        <v>0</v>
      </c>
      <c r="CJ94" s="14">
        <f>IF(OR(BZ94="N",REPLACE('Strategy Dashboard'!CF94,1,1,"")=""),0,INT(REPLACE('Strategy Dashboard'!CF94,1,1,"")))</f>
        <v>0</v>
      </c>
      <c r="CK94" s="14">
        <f>IF(OR(CA94="N",REPLACE('Strategy Dashboard'!CO94,1,1,"")=""),0,INT(REPLACE('Strategy Dashboard'!CO94,1,1,"")))</f>
        <v>0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42"/>
        <v/>
      </c>
      <c r="DJ94" s="14" t="str" cm="1">
        <f t="array" ref="DJ94">IFERROR(INDEX($CW$4:$DF$4,_xlfn.AGGREGATE(15,6,COLUMN($CW$4:$DF$4)-COLUMN($CV$1)/(CW94:DF94=MAX(CW94:DF94)),COLUMNS($CW$4:CW84))),"")</f>
        <v/>
      </c>
      <c r="DK94" s="14" t="str" cm="1">
        <f t="array" ref="DK94">IFERROR(INDEX($CW$4:$DF$4,_xlfn.AGGREGATE(15,6,COLUMN($CW$4:$DF$4)-COLUMN($CV$1)/(CX94:DG94=MAX(CX94:DG94)),COLUMNS($CW$4:CX84))),"")</f>
        <v/>
      </c>
      <c r="DL94" s="14" t="str" cm="1">
        <f t="array" ref="DL94">IFERROR(INDEX($CW$4:$DF$4,_xlfn.AGGREGATE(15,6,COLUMN($CW$4:$DF$4)-COLUMN($CV$1)/(CY94:DH94=MAX(CY94:DH94)),COLUMNS($CW$4:CY84))),"")</f>
        <v/>
      </c>
      <c r="DM94" s="14" t="str" cm="1">
        <f t="array" ref="DM94">IFERROR(INDEX($CW$4:$DF$4,_xlfn.AGGREGATE(15,6,COLUMN($CW$4:$DF$4)-COLUMN($CV$1)/(CZ94:DI94=MAX(CZ94:DI94)),COLUMNS($CW$4:CZ84))),"")</f>
        <v/>
      </c>
      <c r="DN94" s="175" t="str">
        <f ca="1">IF(DO93="",DN93,DN90)</f>
        <v/>
      </c>
      <c r="DR94" s="14" t="str">
        <f ca="1">IF(DN91&gt;1,"R","N")</f>
        <v>R</v>
      </c>
      <c r="DS94" s="14" t="str">
        <f ca="1">DN94</f>
        <v/>
      </c>
    </row>
    <row r="95" spans="1:123" ht="26.25" customHeight="1" thickBot="1">
      <c r="A95" s="14">
        <v>86</v>
      </c>
      <c r="B95" s="108" t="str">
        <f t="shared" si="141"/>
        <v/>
      </c>
      <c r="C95" s="109" t="str">
        <f t="shared" si="114"/>
        <v/>
      </c>
      <c r="D95" s="109" t="str">
        <f t="shared" si="115"/>
        <v/>
      </c>
      <c r="E95" s="110" t="str">
        <f t="shared" si="116"/>
        <v/>
      </c>
      <c r="F95" s="144"/>
      <c r="G95" s="144"/>
      <c r="H95" s="108" t="str">
        <f t="shared" si="95"/>
        <v/>
      </c>
      <c r="I95" s="109" t="str">
        <f t="shared" si="117"/>
        <v/>
      </c>
      <c r="J95" s="109" t="str">
        <f t="shared" si="118"/>
        <v/>
      </c>
      <c r="K95" s="110" t="str">
        <f t="shared" si="119"/>
        <v/>
      </c>
      <c r="L95" s="144"/>
      <c r="M95" s="144"/>
      <c r="N95" s="108" t="str">
        <f t="shared" si="96"/>
        <v/>
      </c>
      <c r="O95" s="109" t="str">
        <f t="shared" si="120"/>
        <v/>
      </c>
      <c r="P95" s="109" t="str">
        <f t="shared" si="121"/>
        <v/>
      </c>
      <c r="Q95" s="110" t="str">
        <f t="shared" si="122"/>
        <v/>
      </c>
      <c r="R95" s="144"/>
      <c r="S95" s="144"/>
      <c r="T95" s="108" t="str">
        <f t="shared" si="97"/>
        <v/>
      </c>
      <c r="U95" s="109" t="str">
        <f t="shared" si="123"/>
        <v/>
      </c>
      <c r="V95" s="109" t="str">
        <f t="shared" si="124"/>
        <v/>
      </c>
      <c r="W95" s="110" t="str">
        <f t="shared" si="125"/>
        <v/>
      </c>
      <c r="X95" s="144"/>
      <c r="Y95" s="144"/>
      <c r="Z95" s="108" t="str">
        <f t="shared" si="98"/>
        <v/>
      </c>
      <c r="AA95" s="109" t="str">
        <f t="shared" si="126"/>
        <v/>
      </c>
      <c r="AB95" s="109" t="str">
        <f t="shared" si="127"/>
        <v/>
      </c>
      <c r="AC95" s="110" t="str">
        <f t="shared" si="128"/>
        <v/>
      </c>
      <c r="AD95" s="144"/>
      <c r="AE95" s="144"/>
      <c r="AF95" s="176"/>
      <c r="AG95" s="188" t="str">
        <f t="shared" ca="1" si="135"/>
        <v/>
      </c>
      <c r="AH95" s="189" t="str">
        <f ca="1">IF(DS95="","",VLOOKUP(DS95,General!O:P,2,FALSE))</f>
        <v/>
      </c>
      <c r="AI95" s="190" t="str" cm="1">
        <f t="array" aca="1" ref="AI95" ca="1">IF(AF94="","",INDIRECT(DS94&amp;DH95))</f>
        <v/>
      </c>
      <c r="AJ95" s="109" t="str">
        <f t="shared" si="136"/>
        <v/>
      </c>
      <c r="AK95" s="109" t="str">
        <f t="shared" si="137"/>
        <v/>
      </c>
      <c r="AL95" s="110" t="str">
        <f t="shared" si="138"/>
        <v/>
      </c>
      <c r="AM95" s="173"/>
      <c r="AN95" s="144"/>
      <c r="AO95" s="108" t="str">
        <f t="shared" si="99"/>
        <v/>
      </c>
      <c r="AP95" s="109" t="str">
        <f t="shared" si="100"/>
        <v/>
      </c>
      <c r="AQ95" s="109" t="str">
        <f t="shared" si="129"/>
        <v/>
      </c>
      <c r="AR95" s="110" t="str">
        <f t="shared" si="101"/>
        <v/>
      </c>
      <c r="AS95" s="144"/>
      <c r="AT95" s="144"/>
      <c r="AU95" s="108" t="str">
        <f t="shared" si="102"/>
        <v/>
      </c>
      <c r="AV95" s="109" t="str">
        <f t="shared" si="103"/>
        <v/>
      </c>
      <c r="AW95" s="109" t="str">
        <f t="shared" si="130"/>
        <v/>
      </c>
      <c r="AX95" s="110" t="str">
        <f t="shared" si="104"/>
        <v/>
      </c>
      <c r="AY95" s="144"/>
      <c r="AZ95" s="144"/>
      <c r="BA95" s="108" t="str">
        <f t="shared" si="105"/>
        <v/>
      </c>
      <c r="BB95" s="109" t="str">
        <f t="shared" si="106"/>
        <v/>
      </c>
      <c r="BC95" s="109" t="str">
        <f t="shared" si="131"/>
        <v/>
      </c>
      <c r="BD95" s="110" t="str">
        <f t="shared" si="107"/>
        <v/>
      </c>
      <c r="BE95" s="144"/>
      <c r="BF95" s="144"/>
      <c r="BG95" s="108" t="str">
        <f t="shared" si="108"/>
        <v/>
      </c>
      <c r="BH95" s="109" t="str">
        <f t="shared" si="109"/>
        <v/>
      </c>
      <c r="BI95" s="109" t="str">
        <f t="shared" si="132"/>
        <v/>
      </c>
      <c r="BJ95" s="110" t="str">
        <f t="shared" si="110"/>
        <v/>
      </c>
      <c r="BK95" s="144"/>
      <c r="BL95" s="144"/>
      <c r="BM95" s="108" t="str">
        <f t="shared" si="111"/>
        <v/>
      </c>
      <c r="BN95" s="109" t="str">
        <f t="shared" si="112"/>
        <v/>
      </c>
      <c r="BO95" s="109" t="str">
        <f t="shared" si="133"/>
        <v/>
      </c>
      <c r="BP95" s="110" t="str">
        <f t="shared" si="113"/>
        <v/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Dashboard'!BE95)</f>
        <v/>
      </c>
      <c r="BX95" s="14" t="str">
        <f>LEFT('Strategy Dashboard'!BN95)</f>
        <v/>
      </c>
      <c r="BY95" s="14" t="str">
        <f>LEFT('Strategy Dashboard'!BW95)</f>
        <v/>
      </c>
      <c r="BZ95" s="14" t="str">
        <f>LEFT('Strategy Dashboard'!CF95)</f>
        <v/>
      </c>
      <c r="CA95" s="14" t="str">
        <f>LEFT('Strategy Dashboard'!CO95)</f>
        <v/>
      </c>
      <c r="CB95" s="14">
        <f>IF(OR(BR95="N",REPLACE('Strategy Dashboard'!B95,1,1,"")=""),0,INT(REPLACE('Strategy Dashboard'!B95,1,1,"")))</f>
        <v>0</v>
      </c>
      <c r="CC95" s="14">
        <f>IF(OR(BS95="N",REPLACE('Strategy Dashboard'!K95,1,1,"")=""),0,INT(REPLACE('Strategy Dashboard'!K95,1,1,"")))</f>
        <v>0</v>
      </c>
      <c r="CD95" s="14">
        <f>IF(OR(BT95="N",REPLACE('Strategy Dashboard'!T95,1,1,"")=""),0,INT(REPLACE('Strategy Dashboard'!T95,1,1,"")))</f>
        <v>0</v>
      </c>
      <c r="CE95" s="14">
        <f>IF(OR(BU95="N",REPLACE('Strategy Dashboard'!AC95,1,1,"")=""),0,INT(REPLACE('Strategy Dashboard'!AC95,1,1,"")))</f>
        <v>0</v>
      </c>
      <c r="CF95" s="14">
        <f>IF(OR(BV95="N",REPLACE('Strategy Dashboard'!AL95,1,1,"")=""),0,INT(REPLACE('Strategy Dashboard'!AL95,1,1,"")))</f>
        <v>0</v>
      </c>
      <c r="CG95" s="14">
        <f>IF(OR(BW95="N",REPLACE('Strategy Dashboard'!BE95,1,1,"")=""),0,INT(REPLACE('Strategy Dashboard'!BE95,1,1,"")))</f>
        <v>0</v>
      </c>
      <c r="CH95" s="14">
        <f>IF(OR(BX95="N",REPLACE('Strategy Dashboard'!BN95,1,1,"")=""),0,INT(REPLACE('Strategy Dashboard'!BN95,1,1,"")))</f>
        <v>0</v>
      </c>
      <c r="CI95" s="14">
        <f>IF(OR(BY95="N",REPLACE('Strategy Dashboard'!BW95,1,1,"")=""),0,INT(REPLACE('Strategy Dashboard'!BW95,1,1,"")))</f>
        <v>0</v>
      </c>
      <c r="CJ95" s="14">
        <f>IF(OR(BZ95="N",REPLACE('Strategy Dashboard'!CF95,1,1,"")=""),0,INT(REPLACE('Strategy Dashboard'!CF95,1,1,"")))</f>
        <v>0</v>
      </c>
      <c r="CK95" s="14">
        <f>IF(OR(CA95="N",REPLACE('Strategy Dashboard'!CO95,1,1,"")=""),0,INT(REPLACE('Strategy Dashboard'!CO95,1,1,"")))</f>
        <v>0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$DN$99</f>
        <v/>
      </c>
    </row>
    <row r="96" spans="1:123" ht="26.25" customHeight="1" thickBot="1">
      <c r="A96" s="14">
        <v>87</v>
      </c>
      <c r="B96" s="111" t="str">
        <f t="shared" si="141"/>
        <v/>
      </c>
      <c r="C96" s="95" t="str">
        <f t="shared" si="114"/>
        <v/>
      </c>
      <c r="D96" s="95" t="str">
        <f t="shared" si="115"/>
        <v/>
      </c>
      <c r="E96" s="112" t="str">
        <f t="shared" si="116"/>
        <v/>
      </c>
      <c r="F96" s="144"/>
      <c r="G96" s="144"/>
      <c r="H96" s="111" t="str">
        <f t="shared" si="95"/>
        <v/>
      </c>
      <c r="I96" s="95" t="str">
        <f t="shared" si="117"/>
        <v/>
      </c>
      <c r="J96" s="95" t="str">
        <f t="shared" si="118"/>
        <v/>
      </c>
      <c r="K96" s="110" t="str">
        <f t="shared" si="119"/>
        <v/>
      </c>
      <c r="L96" s="144"/>
      <c r="M96" s="144"/>
      <c r="N96" s="111" t="str">
        <f t="shared" si="96"/>
        <v/>
      </c>
      <c r="O96" s="95" t="str">
        <f t="shared" si="120"/>
        <v/>
      </c>
      <c r="P96" s="95" t="str">
        <f t="shared" si="121"/>
        <v/>
      </c>
      <c r="Q96" s="112" t="str">
        <f t="shared" si="122"/>
        <v/>
      </c>
      <c r="R96" s="144"/>
      <c r="S96" s="144"/>
      <c r="T96" s="111" t="str">
        <f t="shared" si="97"/>
        <v/>
      </c>
      <c r="U96" s="95" t="str">
        <f t="shared" si="123"/>
        <v/>
      </c>
      <c r="V96" s="95" t="str">
        <f t="shared" si="124"/>
        <v/>
      </c>
      <c r="W96" s="112" t="str">
        <f t="shared" si="125"/>
        <v/>
      </c>
      <c r="X96" s="144"/>
      <c r="Y96" s="144"/>
      <c r="Z96" s="111" t="str">
        <f t="shared" si="98"/>
        <v/>
      </c>
      <c r="AA96" s="95" t="str">
        <f t="shared" si="126"/>
        <v/>
      </c>
      <c r="AB96" s="95" t="str">
        <f t="shared" si="127"/>
        <v/>
      </c>
      <c r="AC96" s="112" t="str">
        <f t="shared" si="128"/>
        <v/>
      </c>
      <c r="AD96" s="144"/>
      <c r="AE96" s="144"/>
      <c r="AF96" s="177"/>
      <c r="AG96" s="180" t="str">
        <f t="shared" ca="1" si="135"/>
        <v/>
      </c>
      <c r="AH96" s="189"/>
      <c r="AI96" s="190" t="str" cm="1">
        <f t="array" aca="1" ref="AI96" ca="1">IF(AF95="","",INDIRECT(DS95&amp;DH96))</f>
        <v/>
      </c>
      <c r="AJ96" s="109" t="str">
        <f t="shared" si="136"/>
        <v/>
      </c>
      <c r="AK96" s="109" t="str">
        <f t="shared" si="137"/>
        <v/>
      </c>
      <c r="AL96" s="110" t="str">
        <f t="shared" si="138"/>
        <v/>
      </c>
      <c r="AM96" s="173"/>
      <c r="AN96" s="144"/>
      <c r="AO96" s="111" t="str">
        <f t="shared" si="99"/>
        <v/>
      </c>
      <c r="AP96" s="95" t="str">
        <f t="shared" si="100"/>
        <v/>
      </c>
      <c r="AQ96" s="95" t="str">
        <f t="shared" si="129"/>
        <v/>
      </c>
      <c r="AR96" s="112" t="str">
        <f t="shared" si="101"/>
        <v/>
      </c>
      <c r="AS96" s="144"/>
      <c r="AT96" s="144"/>
      <c r="AU96" s="111" t="str">
        <f t="shared" si="102"/>
        <v/>
      </c>
      <c r="AV96" s="95" t="str">
        <f t="shared" si="103"/>
        <v/>
      </c>
      <c r="AW96" s="95" t="str">
        <f t="shared" si="130"/>
        <v/>
      </c>
      <c r="AX96" s="112" t="str">
        <f t="shared" si="104"/>
        <v/>
      </c>
      <c r="AY96" s="144"/>
      <c r="AZ96" s="144"/>
      <c r="BA96" s="111" t="str">
        <f t="shared" si="105"/>
        <v/>
      </c>
      <c r="BB96" s="95" t="str">
        <f t="shared" si="106"/>
        <v/>
      </c>
      <c r="BC96" s="95" t="str">
        <f t="shared" si="131"/>
        <v/>
      </c>
      <c r="BD96" s="112" t="str">
        <f t="shared" si="107"/>
        <v/>
      </c>
      <c r="BE96" s="144"/>
      <c r="BF96" s="144"/>
      <c r="BG96" s="111" t="str">
        <f t="shared" si="108"/>
        <v/>
      </c>
      <c r="BH96" s="95" t="str">
        <f t="shared" si="109"/>
        <v/>
      </c>
      <c r="BI96" s="95" t="str">
        <f t="shared" si="132"/>
        <v/>
      </c>
      <c r="BJ96" s="112" t="str">
        <f t="shared" si="110"/>
        <v/>
      </c>
      <c r="BK96" s="144"/>
      <c r="BL96" s="144"/>
      <c r="BM96" s="111" t="str">
        <f t="shared" si="111"/>
        <v/>
      </c>
      <c r="BN96" s="95" t="str">
        <f t="shared" si="112"/>
        <v/>
      </c>
      <c r="BO96" s="95" t="str">
        <f t="shared" si="133"/>
        <v/>
      </c>
      <c r="BP96" s="112" t="str">
        <f t="shared" si="113"/>
        <v/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Dashboard'!BE96)</f>
        <v/>
      </c>
      <c r="BX96" s="14" t="str">
        <f>LEFT('Strategy Dashboard'!BN96)</f>
        <v/>
      </c>
      <c r="BY96" s="14" t="str">
        <f>LEFT('Strategy Dashboard'!BW96)</f>
        <v/>
      </c>
      <c r="BZ96" s="14" t="str">
        <f>LEFT('Strategy Dashboard'!CF96)</f>
        <v/>
      </c>
      <c r="CA96" s="14" t="str">
        <f>LEFT('Strategy Dashboard'!CO96)</f>
        <v/>
      </c>
      <c r="CB96" s="14">
        <f>IF(OR(BR96="N",REPLACE('Strategy Dashboard'!B96,1,1,"")=""),0,INT(REPLACE('Strategy Dashboard'!B96,1,1,"")))</f>
        <v>0</v>
      </c>
      <c r="CC96" s="14">
        <f>IF(OR(BS96="N",REPLACE('Strategy Dashboard'!K96,1,1,"")=""),0,INT(REPLACE('Strategy Dashboard'!K96,1,1,"")))</f>
        <v>0</v>
      </c>
      <c r="CD96" s="14">
        <f>IF(OR(BT96="N",REPLACE('Strategy Dashboard'!T96,1,1,"")=""),0,INT(REPLACE('Strategy Dashboard'!T96,1,1,"")))</f>
        <v>0</v>
      </c>
      <c r="CE96" s="14">
        <f>IF(OR(BU96="N",REPLACE('Strategy Dashboard'!AC96,1,1,"")=""),0,INT(REPLACE('Strategy Dashboard'!AC96,1,1,"")))</f>
        <v>0</v>
      </c>
      <c r="CF96" s="14">
        <f>IF(OR(BV96="N",REPLACE('Strategy Dashboard'!AL96,1,1,"")=""),0,INT(REPLACE('Strategy Dashboard'!AL96,1,1,"")))</f>
        <v>0</v>
      </c>
      <c r="CG96" s="14">
        <f>IF(OR(BW96="N",REPLACE('Strategy Dashboard'!BE96,1,1,"")=""),0,INT(REPLACE('Strategy Dashboard'!BE96,1,1,"")))</f>
        <v>0</v>
      </c>
      <c r="CH96" s="14">
        <f>IF(OR(BX96="N",REPLACE('Strategy Dashboard'!BN96,1,1,"")=""),0,INT(REPLACE('Strategy Dashboard'!BN96,1,1,"")))</f>
        <v>0</v>
      </c>
      <c r="CI96" s="14">
        <f>IF(OR(BY96="N",REPLACE('Strategy Dashboard'!BW96,1,1,"")=""),0,INT(REPLACE('Strategy Dashboard'!BW96,1,1,"")))</f>
        <v>0</v>
      </c>
      <c r="CJ96" s="14">
        <f>IF(OR(BZ96="N",REPLACE('Strategy Dashboard'!CF96,1,1,"")=""),0,INT(REPLACE('Strategy Dashboard'!CF96,1,1,"")))</f>
        <v>0</v>
      </c>
      <c r="CK96" s="14">
        <f>IF(OR(CA96="N",REPLACE('Strategy Dashboard'!CO96,1,1,"")=""),0,INT(REPLACE('Strategy Dashboard'!CO96,1,1,"")))</f>
        <v>0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143">$DG$99</f>
        <v/>
      </c>
      <c r="DN96" s="14">
        <f ca="1">RANDBETWEEN(1,DN97)</f>
        <v>2</v>
      </c>
      <c r="DS96" s="14" t="str">
        <f ca="1">$DN$99</f>
        <v/>
      </c>
    </row>
    <row r="97" spans="1:123" ht="26.25" customHeight="1" thickBot="1">
      <c r="A97" s="14">
        <v>88</v>
      </c>
      <c r="B97" s="111" t="str">
        <f t="shared" si="141"/>
        <v/>
      </c>
      <c r="C97" s="95" t="str">
        <f t="shared" si="114"/>
        <v/>
      </c>
      <c r="D97" s="95" t="str">
        <f t="shared" si="115"/>
        <v/>
      </c>
      <c r="E97" s="112" t="str">
        <f t="shared" si="116"/>
        <v/>
      </c>
      <c r="F97" s="144"/>
      <c r="G97" s="144"/>
      <c r="H97" s="111" t="str">
        <f t="shared" si="95"/>
        <v/>
      </c>
      <c r="I97" s="95" t="str">
        <f t="shared" si="117"/>
        <v/>
      </c>
      <c r="J97" s="95" t="str">
        <f t="shared" si="118"/>
        <v/>
      </c>
      <c r="K97" s="110" t="str">
        <f t="shared" si="119"/>
        <v/>
      </c>
      <c r="L97" s="144"/>
      <c r="M97" s="144"/>
      <c r="N97" s="111" t="str">
        <f t="shared" si="96"/>
        <v/>
      </c>
      <c r="O97" s="95" t="str">
        <f t="shared" si="120"/>
        <v/>
      </c>
      <c r="P97" s="95" t="str">
        <f t="shared" si="121"/>
        <v/>
      </c>
      <c r="Q97" s="112" t="str">
        <f t="shared" si="122"/>
        <v/>
      </c>
      <c r="R97" s="144"/>
      <c r="S97" s="144"/>
      <c r="T97" s="111" t="str">
        <f t="shared" si="97"/>
        <v/>
      </c>
      <c r="U97" s="95" t="str">
        <f t="shared" si="123"/>
        <v/>
      </c>
      <c r="V97" s="95" t="str">
        <f t="shared" si="124"/>
        <v/>
      </c>
      <c r="W97" s="112" t="str">
        <f t="shared" si="125"/>
        <v/>
      </c>
      <c r="X97" s="144"/>
      <c r="Y97" s="144"/>
      <c r="Z97" s="111" t="str">
        <f t="shared" si="98"/>
        <v/>
      </c>
      <c r="AA97" s="95" t="str">
        <f t="shared" si="126"/>
        <v/>
      </c>
      <c r="AB97" s="95" t="str">
        <f t="shared" si="127"/>
        <v/>
      </c>
      <c r="AC97" s="112" t="str">
        <f t="shared" si="128"/>
        <v/>
      </c>
      <c r="AD97" s="144"/>
      <c r="AE97" s="144"/>
      <c r="AF97" s="177"/>
      <c r="AG97" s="180" t="str">
        <f t="shared" ca="1" si="135"/>
        <v/>
      </c>
      <c r="AH97" s="189"/>
      <c r="AI97" s="190" t="str" cm="1">
        <f t="array" aca="1" ref="AI97" ca="1">IF(AF96="","",INDIRECT(DS96&amp;DH97))</f>
        <v/>
      </c>
      <c r="AJ97" s="109" t="str">
        <f t="shared" si="136"/>
        <v/>
      </c>
      <c r="AK97" s="109" t="str">
        <f t="shared" si="137"/>
        <v/>
      </c>
      <c r="AL97" s="110" t="str">
        <f t="shared" si="138"/>
        <v/>
      </c>
      <c r="AM97" s="173"/>
      <c r="AN97" s="144"/>
      <c r="AO97" s="111" t="str">
        <f t="shared" si="99"/>
        <v/>
      </c>
      <c r="AP97" s="95" t="str">
        <f t="shared" si="100"/>
        <v/>
      </c>
      <c r="AQ97" s="95" t="str">
        <f t="shared" si="129"/>
        <v/>
      </c>
      <c r="AR97" s="112" t="str">
        <f t="shared" si="101"/>
        <v/>
      </c>
      <c r="AS97" s="144"/>
      <c r="AT97" s="144"/>
      <c r="AU97" s="111" t="str">
        <f t="shared" si="102"/>
        <v/>
      </c>
      <c r="AV97" s="95" t="str">
        <f t="shared" si="103"/>
        <v/>
      </c>
      <c r="AW97" s="95" t="str">
        <f t="shared" si="130"/>
        <v/>
      </c>
      <c r="AX97" s="112" t="str">
        <f t="shared" si="104"/>
        <v/>
      </c>
      <c r="AY97" s="144"/>
      <c r="AZ97" s="144"/>
      <c r="BA97" s="111" t="str">
        <f t="shared" si="105"/>
        <v/>
      </c>
      <c r="BB97" s="95" t="str">
        <f t="shared" si="106"/>
        <v/>
      </c>
      <c r="BC97" s="95" t="str">
        <f t="shared" si="131"/>
        <v/>
      </c>
      <c r="BD97" s="112" t="str">
        <f t="shared" si="107"/>
        <v/>
      </c>
      <c r="BE97" s="144"/>
      <c r="BF97" s="144"/>
      <c r="BG97" s="111" t="str">
        <f t="shared" si="108"/>
        <v/>
      </c>
      <c r="BH97" s="95" t="str">
        <f t="shared" si="109"/>
        <v/>
      </c>
      <c r="BI97" s="95" t="str">
        <f t="shared" si="132"/>
        <v/>
      </c>
      <c r="BJ97" s="112" t="str">
        <f t="shared" si="110"/>
        <v/>
      </c>
      <c r="BK97" s="144"/>
      <c r="BL97" s="144"/>
      <c r="BM97" s="111" t="str">
        <f t="shared" si="111"/>
        <v/>
      </c>
      <c r="BN97" s="95" t="str">
        <f t="shared" si="112"/>
        <v/>
      </c>
      <c r="BO97" s="95" t="str">
        <f t="shared" si="133"/>
        <v/>
      </c>
      <c r="BP97" s="112" t="str">
        <f t="shared" si="113"/>
        <v/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Dashboard'!BE97)</f>
        <v/>
      </c>
      <c r="BX97" s="14" t="str">
        <f>LEFT('Strategy Dashboard'!BN97)</f>
        <v/>
      </c>
      <c r="BY97" s="14" t="str">
        <f>LEFT('Strategy Dashboard'!BW97)</f>
        <v/>
      </c>
      <c r="BZ97" s="14" t="str">
        <f>LEFT('Strategy Dashboard'!CF97)</f>
        <v/>
      </c>
      <c r="CA97" s="14" t="str">
        <f>LEFT('Strategy Dashboard'!CO97)</f>
        <v/>
      </c>
      <c r="CB97" s="14">
        <f>IF(OR(BR97="N",REPLACE('Strategy Dashboard'!B97,1,1,"")=""),0,INT(REPLACE('Strategy Dashboard'!B97,1,1,"")))</f>
        <v>0</v>
      </c>
      <c r="CC97" s="14">
        <f>IF(OR(BS97="N",REPLACE('Strategy Dashboard'!K97,1,1,"")=""),0,INT(REPLACE('Strategy Dashboard'!K97,1,1,"")))</f>
        <v>0</v>
      </c>
      <c r="CD97" s="14">
        <f>IF(OR(BT97="N",REPLACE('Strategy Dashboard'!T97,1,1,"")=""),0,INT(REPLACE('Strategy Dashboard'!T97,1,1,"")))</f>
        <v>0</v>
      </c>
      <c r="CE97" s="14">
        <f>IF(OR(BU97="N",REPLACE('Strategy Dashboard'!AC97,1,1,"")=""),0,INT(REPLACE('Strategy Dashboard'!AC97,1,1,"")))</f>
        <v>0</v>
      </c>
      <c r="CF97" s="14">
        <f>IF(OR(BV97="N",REPLACE('Strategy Dashboard'!AL97,1,1,"")=""),0,INT(REPLACE('Strategy Dashboard'!AL97,1,1,"")))</f>
        <v>0</v>
      </c>
      <c r="CG97" s="14">
        <f>IF(OR(BW97="N",REPLACE('Strategy Dashboard'!BE97,1,1,"")=""),0,INT(REPLACE('Strategy Dashboard'!BE97,1,1,"")))</f>
        <v>0</v>
      </c>
      <c r="CH97" s="14">
        <f>IF(OR(BX97="N",REPLACE('Strategy Dashboard'!BN97,1,1,"")=""),0,INT(REPLACE('Strategy Dashboard'!BN97,1,1,"")))</f>
        <v>0</v>
      </c>
      <c r="CI97" s="14">
        <f>IF(OR(BY97="N",REPLACE('Strategy Dashboard'!BW97,1,1,"")=""),0,INT(REPLACE('Strategy Dashboard'!BW97,1,1,"")))</f>
        <v>0</v>
      </c>
      <c r="CJ97" s="14">
        <f>IF(OR(BZ97="N",REPLACE('Strategy Dashboard'!CF97,1,1,"")=""),0,INT(REPLACE('Strategy Dashboard'!CF97,1,1,"")))</f>
        <v>0</v>
      </c>
      <c r="CK97" s="14">
        <f>IF(OR(CA97="N",REPLACE('Strategy Dashboard'!CO97,1,1,"")=""),0,INT(REPLACE('Strategy Dashboard'!CO97,1,1,"")))</f>
        <v>0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143"/>
        <v/>
      </c>
      <c r="DJ97" s="14" t="str">
        <f>IFERROR(VLOOKUP(DJ99,General!L:M,2,FALSE),"")</f>
        <v/>
      </c>
      <c r="DK97" s="14" t="str">
        <f>IFERROR(VLOOKUP(DK99,General!M:N,2,FALSE),"")</f>
        <v/>
      </c>
      <c r="DL97" s="14" t="str">
        <f>IFERROR(VLOOKUP(DL99,General!N:O,2,FALSE),"")</f>
        <v/>
      </c>
      <c r="DM97" s="14" t="str">
        <f>IFERROR(VLOOKUP(DM99,General!O:P,2,FALSE),"")</f>
        <v/>
      </c>
      <c r="DN97" s="14">
        <f ca="1">COUNTIF(DJ98:DM98,MAX(DJ98:DM98))</f>
        <v>4</v>
      </c>
      <c r="DS97" s="14" t="str">
        <f ca="1">$DN$99</f>
        <v/>
      </c>
    </row>
    <row r="98" spans="1:123" ht="26.25" customHeight="1" thickBot="1">
      <c r="A98" s="14">
        <v>89</v>
      </c>
      <c r="B98" s="111" t="str">
        <f t="shared" si="141"/>
        <v/>
      </c>
      <c r="C98" s="95" t="str">
        <f t="shared" si="114"/>
        <v/>
      </c>
      <c r="D98" s="95" t="str">
        <f t="shared" si="115"/>
        <v/>
      </c>
      <c r="E98" s="112" t="str">
        <f t="shared" si="116"/>
        <v/>
      </c>
      <c r="F98" s="144"/>
      <c r="G98" s="144"/>
      <c r="H98" s="111" t="str">
        <f t="shared" si="95"/>
        <v/>
      </c>
      <c r="I98" s="95" t="str">
        <f t="shared" si="117"/>
        <v/>
      </c>
      <c r="J98" s="95" t="str">
        <f t="shared" si="118"/>
        <v/>
      </c>
      <c r="K98" s="110" t="str">
        <f t="shared" si="119"/>
        <v/>
      </c>
      <c r="L98" s="144"/>
      <c r="M98" s="144"/>
      <c r="N98" s="111" t="str">
        <f t="shared" si="96"/>
        <v/>
      </c>
      <c r="O98" s="95" t="str">
        <f t="shared" si="120"/>
        <v/>
      </c>
      <c r="P98" s="95" t="str">
        <f t="shared" si="121"/>
        <v/>
      </c>
      <c r="Q98" s="112" t="str">
        <f t="shared" si="122"/>
        <v/>
      </c>
      <c r="R98" s="144"/>
      <c r="S98" s="144"/>
      <c r="T98" s="111" t="str">
        <f t="shared" si="97"/>
        <v/>
      </c>
      <c r="U98" s="95" t="str">
        <f t="shared" si="123"/>
        <v/>
      </c>
      <c r="V98" s="95" t="str">
        <f t="shared" si="124"/>
        <v/>
      </c>
      <c r="W98" s="112" t="str">
        <f t="shared" si="125"/>
        <v/>
      </c>
      <c r="X98" s="144"/>
      <c r="Y98" s="144"/>
      <c r="Z98" s="111" t="str">
        <f t="shared" si="98"/>
        <v/>
      </c>
      <c r="AA98" s="95" t="str">
        <f t="shared" si="126"/>
        <v/>
      </c>
      <c r="AB98" s="95" t="str">
        <f t="shared" si="127"/>
        <v/>
      </c>
      <c r="AC98" s="112" t="str">
        <f t="shared" si="128"/>
        <v/>
      </c>
      <c r="AD98" s="144"/>
      <c r="AE98" s="144"/>
      <c r="AF98" s="177"/>
      <c r="AG98" s="180" t="str">
        <f t="shared" ca="1" si="135"/>
        <v/>
      </c>
      <c r="AH98" s="189"/>
      <c r="AI98" s="190" t="str" cm="1">
        <f t="array" aca="1" ref="AI98" ca="1">IF(AF97="","",INDIRECT(DS97&amp;DH98))</f>
        <v/>
      </c>
      <c r="AJ98" s="109" t="str">
        <f t="shared" si="136"/>
        <v/>
      </c>
      <c r="AK98" s="109" t="str">
        <f t="shared" si="137"/>
        <v/>
      </c>
      <c r="AL98" s="110" t="str">
        <f t="shared" si="138"/>
        <v/>
      </c>
      <c r="AM98" s="173"/>
      <c r="AN98" s="144"/>
      <c r="AO98" s="111" t="str">
        <f t="shared" si="99"/>
        <v/>
      </c>
      <c r="AP98" s="95" t="str">
        <f t="shared" si="100"/>
        <v/>
      </c>
      <c r="AQ98" s="95" t="str">
        <f t="shared" si="129"/>
        <v/>
      </c>
      <c r="AR98" s="112" t="str">
        <f t="shared" si="101"/>
        <v/>
      </c>
      <c r="AS98" s="144"/>
      <c r="AT98" s="144"/>
      <c r="AU98" s="111" t="str">
        <f t="shared" si="102"/>
        <v/>
      </c>
      <c r="AV98" s="95" t="str">
        <f t="shared" si="103"/>
        <v/>
      </c>
      <c r="AW98" s="95" t="str">
        <f t="shared" si="130"/>
        <v/>
      </c>
      <c r="AX98" s="112" t="str">
        <f t="shared" si="104"/>
        <v/>
      </c>
      <c r="AY98" s="144"/>
      <c r="AZ98" s="144"/>
      <c r="BA98" s="111" t="str">
        <f t="shared" si="105"/>
        <v/>
      </c>
      <c r="BB98" s="95" t="str">
        <f t="shared" si="106"/>
        <v/>
      </c>
      <c r="BC98" s="95" t="str">
        <f t="shared" si="131"/>
        <v/>
      </c>
      <c r="BD98" s="112" t="str">
        <f t="shared" si="107"/>
        <v/>
      </c>
      <c r="BE98" s="144"/>
      <c r="BF98" s="144"/>
      <c r="BG98" s="111" t="str">
        <f t="shared" si="108"/>
        <v/>
      </c>
      <c r="BH98" s="95" t="str">
        <f t="shared" si="109"/>
        <v/>
      </c>
      <c r="BI98" s="95" t="str">
        <f t="shared" si="132"/>
        <v/>
      </c>
      <c r="BJ98" s="112" t="str">
        <f t="shared" si="110"/>
        <v/>
      </c>
      <c r="BK98" s="144"/>
      <c r="BL98" s="144"/>
      <c r="BM98" s="111" t="str">
        <f t="shared" si="111"/>
        <v/>
      </c>
      <c r="BN98" s="95" t="str">
        <f t="shared" si="112"/>
        <v/>
      </c>
      <c r="BO98" s="95" t="str">
        <f t="shared" si="133"/>
        <v/>
      </c>
      <c r="BP98" s="112" t="str">
        <f t="shared" si="113"/>
        <v/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Dashboard'!BE98)</f>
        <v/>
      </c>
      <c r="BX98" s="14" t="str">
        <f>LEFT('Strategy Dashboard'!BN98)</f>
        <v/>
      </c>
      <c r="BY98" s="14" t="str">
        <f>LEFT('Strategy Dashboard'!BW98)</f>
        <v/>
      </c>
      <c r="BZ98" s="14" t="str">
        <f>LEFT('Strategy Dashboard'!CF98)</f>
        <v/>
      </c>
      <c r="CA98" s="14" t="str">
        <f>LEFT('Strategy Dashboard'!CO98)</f>
        <v/>
      </c>
      <c r="CB98" s="14">
        <f>IF(OR(BR98="N",REPLACE('Strategy Dashboard'!B98,1,1,"")=""),0,INT(REPLACE('Strategy Dashboard'!B98,1,1,"")))</f>
        <v>0</v>
      </c>
      <c r="CC98" s="14">
        <f>IF(OR(BS98="N",REPLACE('Strategy Dashboard'!K98,1,1,"")=""),0,INT(REPLACE('Strategy Dashboard'!K98,1,1,"")))</f>
        <v>0</v>
      </c>
      <c r="CD98" s="14">
        <f>IF(OR(BT98="N",REPLACE('Strategy Dashboard'!T98,1,1,"")=""),0,INT(REPLACE('Strategy Dashboard'!T98,1,1,"")))</f>
        <v>0</v>
      </c>
      <c r="CE98" s="14">
        <f>IF(OR(BU98="N",REPLACE('Strategy Dashboard'!AC98,1,1,"")=""),0,INT(REPLACE('Strategy Dashboard'!AC98,1,1,"")))</f>
        <v>0</v>
      </c>
      <c r="CF98" s="14">
        <f>IF(OR(BV98="N",REPLACE('Strategy Dashboard'!AL98,1,1,"")=""),0,INT(REPLACE('Strategy Dashboard'!AL98,1,1,"")))</f>
        <v>0</v>
      </c>
      <c r="CG98" s="14">
        <f>IF(OR(BW98="N",REPLACE('Strategy Dashboard'!BE98,1,1,"")=""),0,INT(REPLACE('Strategy Dashboard'!BE98,1,1,"")))</f>
        <v>0</v>
      </c>
      <c r="CH98" s="14">
        <f>IF(OR(BX98="N",REPLACE('Strategy Dashboard'!BN98,1,1,"")=""),0,INT(REPLACE('Strategy Dashboard'!BN98,1,1,"")))</f>
        <v>0</v>
      </c>
      <c r="CI98" s="14">
        <f>IF(OR(BY98="N",REPLACE('Strategy Dashboard'!BW98,1,1,"")=""),0,INT(REPLACE('Strategy Dashboard'!BW98,1,1,"")))</f>
        <v>0</v>
      </c>
      <c r="CJ98" s="14">
        <f>IF(OR(BZ98="N",REPLACE('Strategy Dashboard'!CF98,1,1,"")=""),0,INT(REPLACE('Strategy Dashboard'!CF98,1,1,"")))</f>
        <v>0</v>
      </c>
      <c r="CK98" s="14">
        <f>IF(OR(CA98="N",REPLACE('Strategy Dashboard'!CO98,1,1,"")=""),0,INT(REPLACE('Strategy Dashboard'!CO98,1,1,"")))</f>
        <v>0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143"/>
        <v/>
      </c>
      <c r="DJ98" s="14">
        <f ca="1">IF(DJ99="",0,COUNTIF(INDIRECT(DJ97&amp;DH95):INDIRECT(DJ97&amp;DH99),"Y"))</f>
        <v>0</v>
      </c>
      <c r="DK98" s="14">
        <f ca="1">IF(DK99="",0,COUNTIF(INDIRECT(DK97&amp;DI95):INDIRECT(DK97&amp;DI99),"Y"))</f>
        <v>0</v>
      </c>
      <c r="DL98" s="14">
        <f ca="1">IF(DL99="",0,COUNTIF(INDIRECT(DL97&amp;DJ95):INDIRECT(DL97&amp;DJ99),"Y"))</f>
        <v>0</v>
      </c>
      <c r="DM98" s="14">
        <f ca="1">IF(DM99="",0,COUNTIF(INDIRECT(DM97&amp;DK95):INDIRECT(DM97&amp;DK99),"Y"))</f>
        <v>0</v>
      </c>
      <c r="DN98" s="14" t="str" cm="1">
        <f t="array" aca="1" ref="DN98" ca="1">INDEX(DJ99:DM99,_xlfn.AGGREGATE(15,6,COLUMN(DJ99:DM99)-COLUMN(DI99)/(DJ98:DM98=MAX(DJ98:DM98)),COLUMNS(DJ99:DJ99)))</f>
        <v/>
      </c>
      <c r="DO98" s="14" t="str" cm="1">
        <f t="array" aca="1" ref="DO98" ca="1">INDEX(DK99:DN99,_xlfn.AGGREGATE(15,6,COLUMN(DK99:DN99)-COLUMN(DJ99)/(DK98:DN98=MAX(DK98:DN98)),COLUMNS(DK99:DK99)))</f>
        <v/>
      </c>
      <c r="DP98" s="14" t="str" cm="1">
        <f t="array" aca="1" ref="DP98" ca="1">INDEX(DL99:DO99,_xlfn.AGGREGATE(15,6,COLUMN(DL99:DO99)-COLUMN(DK99)/(DL98:DO98=MAX(DL98:DO98)),COLUMNS(DL99:DL99)))</f>
        <v/>
      </c>
      <c r="DS98" s="14" t="str">
        <f ca="1">$DN$99</f>
        <v/>
      </c>
    </row>
    <row r="99" spans="1:123" ht="26.25" customHeight="1" thickBot="1">
      <c r="A99" s="14">
        <v>90</v>
      </c>
      <c r="B99" s="113" t="str">
        <f t="shared" si="141"/>
        <v/>
      </c>
      <c r="C99" s="114" t="str">
        <f t="shared" si="114"/>
        <v/>
      </c>
      <c r="D99" s="114" t="str">
        <f t="shared" si="115"/>
        <v/>
      </c>
      <c r="E99" s="115" t="str">
        <f t="shared" si="116"/>
        <v/>
      </c>
      <c r="F99" s="144"/>
      <c r="G99" s="144"/>
      <c r="H99" s="113" t="str">
        <f t="shared" si="95"/>
        <v/>
      </c>
      <c r="I99" s="114" t="str">
        <f t="shared" si="117"/>
        <v/>
      </c>
      <c r="J99" s="114" t="str">
        <f t="shared" si="118"/>
        <v/>
      </c>
      <c r="K99" s="110" t="str">
        <f t="shared" si="119"/>
        <v/>
      </c>
      <c r="L99" s="144"/>
      <c r="M99" s="144"/>
      <c r="N99" s="113" t="str">
        <f t="shared" si="96"/>
        <v/>
      </c>
      <c r="O99" s="114" t="str">
        <f t="shared" si="120"/>
        <v/>
      </c>
      <c r="P99" s="114" t="str">
        <f t="shared" si="121"/>
        <v/>
      </c>
      <c r="Q99" s="115" t="str">
        <f t="shared" si="122"/>
        <v/>
      </c>
      <c r="R99" s="144"/>
      <c r="S99" s="144"/>
      <c r="T99" s="113" t="str">
        <f t="shared" si="97"/>
        <v/>
      </c>
      <c r="U99" s="114" t="str">
        <f t="shared" si="123"/>
        <v/>
      </c>
      <c r="V99" s="114" t="str">
        <f t="shared" si="124"/>
        <v/>
      </c>
      <c r="W99" s="115" t="str">
        <f t="shared" si="125"/>
        <v/>
      </c>
      <c r="X99" s="144"/>
      <c r="Y99" s="144"/>
      <c r="Z99" s="113" t="str">
        <f t="shared" si="98"/>
        <v/>
      </c>
      <c r="AA99" s="114" t="str">
        <f t="shared" si="126"/>
        <v/>
      </c>
      <c r="AB99" s="114" t="str">
        <f t="shared" si="127"/>
        <v/>
      </c>
      <c r="AC99" s="115" t="str">
        <f t="shared" si="128"/>
        <v/>
      </c>
      <c r="AD99" s="144"/>
      <c r="AE99" s="144"/>
      <c r="AF99" s="178"/>
      <c r="AG99" s="181" t="str">
        <f t="shared" ca="1" si="135"/>
        <v/>
      </c>
      <c r="AH99" s="189"/>
      <c r="AI99" s="190" t="str" cm="1">
        <f t="array" aca="1" ref="AI99" ca="1">IF(AF98="","",INDIRECT(DS98&amp;DH99))</f>
        <v/>
      </c>
      <c r="AJ99" s="109" t="str">
        <f t="shared" si="136"/>
        <v/>
      </c>
      <c r="AK99" s="109" t="str">
        <f t="shared" si="137"/>
        <v/>
      </c>
      <c r="AL99" s="110" t="str">
        <f t="shared" si="138"/>
        <v/>
      </c>
      <c r="AM99" s="173"/>
      <c r="AN99" s="144"/>
      <c r="AO99" s="113" t="str">
        <f t="shared" si="99"/>
        <v/>
      </c>
      <c r="AP99" s="114" t="str">
        <f t="shared" si="100"/>
        <v/>
      </c>
      <c r="AQ99" s="114" t="str">
        <f t="shared" si="129"/>
        <v/>
      </c>
      <c r="AR99" s="115" t="str">
        <f t="shared" si="101"/>
        <v/>
      </c>
      <c r="AS99" s="144"/>
      <c r="AT99" s="144"/>
      <c r="AU99" s="113" t="str">
        <f t="shared" si="102"/>
        <v/>
      </c>
      <c r="AV99" s="114" t="str">
        <f t="shared" si="103"/>
        <v/>
      </c>
      <c r="AW99" s="114" t="str">
        <f t="shared" si="130"/>
        <v/>
      </c>
      <c r="AX99" s="115" t="str">
        <f t="shared" si="104"/>
        <v/>
      </c>
      <c r="AY99" s="144"/>
      <c r="AZ99" s="144"/>
      <c r="BA99" s="113" t="str">
        <f t="shared" si="105"/>
        <v/>
      </c>
      <c r="BB99" s="114" t="str">
        <f t="shared" si="106"/>
        <v/>
      </c>
      <c r="BC99" s="114" t="str">
        <f t="shared" si="131"/>
        <v/>
      </c>
      <c r="BD99" s="115" t="str">
        <f t="shared" si="107"/>
        <v/>
      </c>
      <c r="BE99" s="144"/>
      <c r="BF99" s="144"/>
      <c r="BG99" s="113" t="str">
        <f t="shared" si="108"/>
        <v/>
      </c>
      <c r="BH99" s="114" t="str">
        <f t="shared" si="109"/>
        <v/>
      </c>
      <c r="BI99" s="114" t="str">
        <f t="shared" si="132"/>
        <v/>
      </c>
      <c r="BJ99" s="115" t="str">
        <f t="shared" si="110"/>
        <v/>
      </c>
      <c r="BK99" s="144"/>
      <c r="BL99" s="144"/>
      <c r="BM99" s="113" t="str">
        <f t="shared" si="111"/>
        <v/>
      </c>
      <c r="BN99" s="114" t="str">
        <f t="shared" si="112"/>
        <v/>
      </c>
      <c r="BO99" s="114" t="str">
        <f t="shared" si="133"/>
        <v/>
      </c>
      <c r="BP99" s="115" t="str">
        <f t="shared" si="113"/>
        <v/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Dashboard'!BE99)</f>
        <v/>
      </c>
      <c r="BX99" s="14" t="str">
        <f>LEFT('Strategy Dashboard'!BN99)</f>
        <v/>
      </c>
      <c r="BY99" s="14" t="str">
        <f>LEFT('Strategy Dashboard'!BW99)</f>
        <v/>
      </c>
      <c r="BZ99" s="14" t="str">
        <f>LEFT('Strategy Dashboard'!CF99)</f>
        <v/>
      </c>
      <c r="CA99" s="14" t="str">
        <f>LEFT('Strategy Dashboard'!CO99)</f>
        <v/>
      </c>
      <c r="CB99" s="14">
        <f>IF(OR(BR99="N",REPLACE('Strategy Dashboard'!B99,1,1,"")=""),0,INT(REPLACE('Strategy Dashboard'!B99,1,1,"")))</f>
        <v>0</v>
      </c>
      <c r="CC99" s="14">
        <f>IF(OR(BS99="N",REPLACE('Strategy Dashboard'!K99,1,1,"")=""),0,INT(REPLACE('Strategy Dashboard'!K99,1,1,"")))</f>
        <v>0</v>
      </c>
      <c r="CD99" s="14">
        <f>IF(OR(BT99="N",REPLACE('Strategy Dashboard'!T99,1,1,"")=""),0,INT(REPLACE('Strategy Dashboard'!T99,1,1,"")))</f>
        <v>0</v>
      </c>
      <c r="CE99" s="14">
        <f>IF(OR(BU99="N",REPLACE('Strategy Dashboard'!AC99,1,1,"")=""),0,INT(REPLACE('Strategy Dashboard'!AC99,1,1,"")))</f>
        <v>0</v>
      </c>
      <c r="CF99" s="14">
        <f>IF(OR(BV99="N",REPLACE('Strategy Dashboard'!AL99,1,1,"")=""),0,INT(REPLACE('Strategy Dashboard'!AL99,1,1,"")))</f>
        <v>0</v>
      </c>
      <c r="CG99" s="14">
        <f>IF(OR(BW99="N",REPLACE('Strategy Dashboard'!BE99,1,1,"")=""),0,INT(REPLACE('Strategy Dashboard'!BE99,1,1,"")))</f>
        <v>0</v>
      </c>
      <c r="CH99" s="14">
        <f>IF(OR(BX99="N",REPLACE('Strategy Dashboard'!BN99,1,1,"")=""),0,INT(REPLACE('Strategy Dashboard'!BN99,1,1,"")))</f>
        <v>0</v>
      </c>
      <c r="CI99" s="14">
        <f>IF(OR(BY99="N",REPLACE('Strategy Dashboard'!BW99,1,1,"")=""),0,INT(REPLACE('Strategy Dashboard'!BW99,1,1,"")))</f>
        <v>0</v>
      </c>
      <c r="CJ99" s="14">
        <f>IF(OR(BZ99="N",REPLACE('Strategy Dashboard'!CF99,1,1,"")=""),0,INT(REPLACE('Strategy Dashboard'!CF99,1,1,"")))</f>
        <v>0</v>
      </c>
      <c r="CK99" s="14">
        <f>IF(OR(CA99="N",REPLACE('Strategy Dashboard'!CO99,1,1,"")=""),0,INT(REPLACE('Strategy Dashboard'!CO99,1,1,"")))</f>
        <v>0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143"/>
        <v/>
      </c>
      <c r="DJ99" s="14" t="str" cm="1">
        <f t="array" ref="DJ99">IFERROR(INDEX($CW$4:$DF$4,_xlfn.AGGREGATE(15,6,COLUMN($CW$4:$DF$4)-COLUMN($CV$1)/(CW99:DF99=MAX(CW99:DF99)),COLUMNS($CW$4:CW89))),"")</f>
        <v/>
      </c>
      <c r="DK99" s="14" t="str" cm="1">
        <f t="array" ref="DK99">IFERROR(INDEX($CW$4:$DF$4,_xlfn.AGGREGATE(15,6,COLUMN($CW$4:$DF$4)-COLUMN($CV$1)/(CX99:DG99=MAX(CX99:DG99)),COLUMNS($CW$4:CX89))),"")</f>
        <v/>
      </c>
      <c r="DL99" s="14" t="str" cm="1">
        <f t="array" ref="DL99">IFERROR(INDEX($CW$4:$DF$4,_xlfn.AGGREGATE(15,6,COLUMN($CW$4:$DF$4)-COLUMN($CV$1)/(CY99:DH99=MAX(CY99:DH99)),COLUMNS($CW$4:CY89))),"")</f>
        <v/>
      </c>
      <c r="DM99" s="14" t="str" cm="1">
        <f t="array" ref="DM99">IFERROR(INDEX($CW$4:$DF$4,_xlfn.AGGREGATE(15,6,COLUMN($CW$4:$DF$4)-COLUMN($CV$1)/(CZ99:DI99=MAX(CZ99:DI99)),COLUMNS($CW$4:CZ89))),"")</f>
        <v/>
      </c>
      <c r="DN99" s="175" t="str">
        <f ca="1">IF(DO98="",DN98,DN95)</f>
        <v/>
      </c>
      <c r="DR99" s="14" t="str">
        <f ca="1">IF(DN96&gt;1,"R","N")</f>
        <v>R</v>
      </c>
      <c r="DS99" s="14" t="str">
        <f ca="1">DN99</f>
        <v/>
      </c>
    </row>
    <row r="100" spans="1:123" ht="26.25" customHeight="1" thickBot="1">
      <c r="A100" s="14">
        <v>91</v>
      </c>
      <c r="B100" s="108" t="str">
        <f t="shared" si="141"/>
        <v/>
      </c>
      <c r="C100" s="109" t="str">
        <f t="shared" si="114"/>
        <v/>
      </c>
      <c r="D100" s="109" t="str">
        <f t="shared" si="115"/>
        <v/>
      </c>
      <c r="E100" s="110" t="str">
        <f t="shared" si="116"/>
        <v/>
      </c>
      <c r="F100" s="144"/>
      <c r="G100" s="144"/>
      <c r="H100" s="108" t="str">
        <f t="shared" si="95"/>
        <v/>
      </c>
      <c r="I100" s="109" t="str">
        <f t="shared" si="117"/>
        <v/>
      </c>
      <c r="J100" s="109" t="str">
        <f t="shared" si="118"/>
        <v/>
      </c>
      <c r="K100" s="110" t="str">
        <f t="shared" si="119"/>
        <v/>
      </c>
      <c r="L100" s="144"/>
      <c r="M100" s="144"/>
      <c r="N100" s="108" t="str">
        <f t="shared" si="96"/>
        <v/>
      </c>
      <c r="O100" s="109" t="str">
        <f t="shared" si="120"/>
        <v/>
      </c>
      <c r="P100" s="109" t="str">
        <f t="shared" si="121"/>
        <v/>
      </c>
      <c r="Q100" s="110" t="str">
        <f t="shared" si="122"/>
        <v/>
      </c>
      <c r="R100" s="144"/>
      <c r="S100" s="144"/>
      <c r="T100" s="108" t="str">
        <f t="shared" si="97"/>
        <v/>
      </c>
      <c r="U100" s="109" t="str">
        <f t="shared" si="123"/>
        <v/>
      </c>
      <c r="V100" s="109" t="str">
        <f t="shared" si="124"/>
        <v/>
      </c>
      <c r="W100" s="110" t="str">
        <f t="shared" si="125"/>
        <v/>
      </c>
      <c r="X100" s="144"/>
      <c r="Y100" s="144"/>
      <c r="Z100" s="108" t="str">
        <f t="shared" si="98"/>
        <v/>
      </c>
      <c r="AA100" s="109" t="str">
        <f t="shared" si="126"/>
        <v/>
      </c>
      <c r="AB100" s="109" t="str">
        <f t="shared" si="127"/>
        <v/>
      </c>
      <c r="AC100" s="110" t="str">
        <f t="shared" si="128"/>
        <v/>
      </c>
      <c r="AD100" s="144"/>
      <c r="AE100" s="144"/>
      <c r="AF100" s="176"/>
      <c r="AG100" s="188" t="str">
        <f t="shared" si="135"/>
        <v/>
      </c>
      <c r="AH100" s="189" t="str">
        <f>IF(DS100="","",VLOOKUP(DS100,General!O:P,2,FALSE))</f>
        <v/>
      </c>
      <c r="AI100" s="190" t="str" cm="1">
        <f t="array" aca="1" ref="AI100" ca="1">IF(AF99="","",INDIRECT(DS99&amp;DH100))</f>
        <v/>
      </c>
      <c r="AJ100" s="109" t="str">
        <f t="shared" si="136"/>
        <v/>
      </c>
      <c r="AK100" s="109" t="str">
        <f t="shared" si="137"/>
        <v/>
      </c>
      <c r="AL100" s="110" t="str">
        <f t="shared" si="138"/>
        <v/>
      </c>
      <c r="AM100" s="173"/>
      <c r="AN100" s="144"/>
      <c r="AO100" s="108" t="str">
        <f t="shared" si="99"/>
        <v/>
      </c>
      <c r="AP100" s="109" t="str">
        <f t="shared" si="100"/>
        <v/>
      </c>
      <c r="AQ100" s="109" t="str">
        <f t="shared" si="129"/>
        <v/>
      </c>
      <c r="AR100" s="110" t="str">
        <f t="shared" si="101"/>
        <v/>
      </c>
      <c r="AS100" s="144"/>
      <c r="AT100" s="144"/>
      <c r="AU100" s="108" t="str">
        <f t="shared" si="102"/>
        <v/>
      </c>
      <c r="AV100" s="109" t="str">
        <f t="shared" si="103"/>
        <v/>
      </c>
      <c r="AW100" s="109" t="str">
        <f t="shared" si="130"/>
        <v/>
      </c>
      <c r="AX100" s="110" t="str">
        <f t="shared" si="104"/>
        <v/>
      </c>
      <c r="AY100" s="144"/>
      <c r="AZ100" s="144"/>
      <c r="BA100" s="108" t="str">
        <f t="shared" si="105"/>
        <v/>
      </c>
      <c r="BB100" s="109" t="str">
        <f t="shared" si="106"/>
        <v/>
      </c>
      <c r="BC100" s="109" t="str">
        <f t="shared" si="131"/>
        <v/>
      </c>
      <c r="BD100" s="110" t="str">
        <f t="shared" si="107"/>
        <v/>
      </c>
      <c r="BE100" s="144"/>
      <c r="BF100" s="144"/>
      <c r="BG100" s="108" t="str">
        <f t="shared" si="108"/>
        <v/>
      </c>
      <c r="BH100" s="109" t="str">
        <f t="shared" si="109"/>
        <v/>
      </c>
      <c r="BI100" s="109" t="str">
        <f t="shared" si="132"/>
        <v/>
      </c>
      <c r="BJ100" s="110" t="str">
        <f t="shared" si="110"/>
        <v/>
      </c>
      <c r="BK100" s="144"/>
      <c r="BL100" s="144"/>
      <c r="BM100" s="108" t="str">
        <f t="shared" si="111"/>
        <v/>
      </c>
      <c r="BN100" s="109" t="str">
        <f t="shared" si="112"/>
        <v/>
      </c>
      <c r="BO100" s="109" t="str">
        <f t="shared" si="133"/>
        <v/>
      </c>
      <c r="BP100" s="110" t="str">
        <f t="shared" si="113"/>
        <v/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Dashboard'!BE100)</f>
        <v/>
      </c>
      <c r="BX100" s="14" t="str">
        <f>LEFT('Strategy Dashboard'!BN100)</f>
        <v/>
      </c>
      <c r="BY100" s="14" t="str">
        <f>LEFT('Strategy Dashboard'!BW100)</f>
        <v/>
      </c>
      <c r="BZ100" s="14" t="str">
        <f>LEFT('Strategy Dashboard'!CF100)</f>
        <v/>
      </c>
      <c r="CA100" s="14" t="str">
        <f>LEFT('Strategy Dashboard'!CO100)</f>
        <v/>
      </c>
      <c r="CB100" s="14">
        <f>IF(OR(BR100="N",REPLACE('Strategy Dashboard'!B100,1,1,"")=""),0,INT(REPLACE('Strategy Dashboard'!B100,1,1,"")))</f>
        <v>0</v>
      </c>
      <c r="CC100" s="14">
        <f>IF(OR(BS100="N",REPLACE('Strategy Dashboard'!K100,1,1,"")=""),0,INT(REPLACE('Strategy Dashboard'!K100,1,1,"")))</f>
        <v>0</v>
      </c>
      <c r="CD100" s="14">
        <f>IF(OR(BT100="N",REPLACE('Strategy Dashboard'!T100,1,1,"")=""),0,INT(REPLACE('Strategy Dashboard'!T100,1,1,"")))</f>
        <v>0</v>
      </c>
      <c r="CE100" s="14">
        <f>IF(OR(BU100="N",REPLACE('Strategy Dashboard'!AC100,1,1,"")=""),0,INT(REPLACE('Strategy Dashboard'!AC100,1,1,"")))</f>
        <v>0</v>
      </c>
      <c r="CF100" s="14">
        <f>IF(OR(BV100="N",REPLACE('Strategy Dashboard'!AL100,1,1,"")=""),0,INT(REPLACE('Strategy Dashboard'!AL100,1,1,"")))</f>
        <v>0</v>
      </c>
      <c r="CG100" s="14">
        <f>IF(OR(BW100="N",REPLACE('Strategy Dashboard'!BE100,1,1,"")=""),0,INT(REPLACE('Strategy Dashboard'!BE100,1,1,"")))</f>
        <v>0</v>
      </c>
      <c r="CH100" s="14">
        <f>IF(OR(BX100="N",REPLACE('Strategy Dashboard'!BN100,1,1,"")=""),0,INT(REPLACE('Strategy Dashboard'!BN100,1,1,"")))</f>
        <v>0</v>
      </c>
      <c r="CI100" s="14">
        <f>IF(OR(BY100="N",REPLACE('Strategy Dashboard'!BW100,1,1,"")=""),0,INT(REPLACE('Strategy Dashboard'!BW100,1,1,"")))</f>
        <v>0</v>
      </c>
      <c r="CJ100" s="14">
        <f>IF(OR(BZ100="N",REPLACE('Strategy Dashboard'!CF100,1,1,"")=""),0,INT(REPLACE('Strategy Dashboard'!CF100,1,1,"")))</f>
        <v>0</v>
      </c>
      <c r="CK100" s="14">
        <f>IF(OR(CA100="N",REPLACE('Strategy Dashboard'!CO100,1,1,"")=""),0,INT(REPLACE('Strategy Dashboard'!CO100,1,1,"")))</f>
        <v>0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>
        <f ca="1">IF(DN101=1,DN103,IF(DN101=2,DO103,IF(DN101=3,DP103,DQ103)))</f>
        <v>0</v>
      </c>
    </row>
    <row r="101" spans="1:123" ht="26.25" customHeight="1" thickBot="1">
      <c r="A101" s="14">
        <v>92</v>
      </c>
      <c r="B101" s="111" t="str">
        <f t="shared" si="141"/>
        <v/>
      </c>
      <c r="C101" s="95" t="str">
        <f t="shared" si="114"/>
        <v/>
      </c>
      <c r="D101" s="95" t="str">
        <f t="shared" si="115"/>
        <v/>
      </c>
      <c r="E101" s="112" t="str">
        <f t="shared" si="116"/>
        <v/>
      </c>
      <c r="F101" s="144"/>
      <c r="G101" s="144"/>
      <c r="H101" s="111" t="str">
        <f t="shared" si="95"/>
        <v/>
      </c>
      <c r="I101" s="95" t="str">
        <f t="shared" si="117"/>
        <v/>
      </c>
      <c r="J101" s="95" t="str">
        <f t="shared" si="118"/>
        <v/>
      </c>
      <c r="K101" s="110" t="str">
        <f t="shared" si="119"/>
        <v/>
      </c>
      <c r="L101" s="144"/>
      <c r="M101" s="144"/>
      <c r="N101" s="111" t="str">
        <f t="shared" si="96"/>
        <v/>
      </c>
      <c r="O101" s="95" t="str">
        <f t="shared" si="120"/>
        <v/>
      </c>
      <c r="P101" s="95" t="str">
        <f t="shared" si="121"/>
        <v/>
      </c>
      <c r="Q101" s="112" t="str">
        <f t="shared" si="122"/>
        <v/>
      </c>
      <c r="R101" s="144"/>
      <c r="S101" s="144"/>
      <c r="T101" s="111" t="str">
        <f t="shared" si="97"/>
        <v/>
      </c>
      <c r="U101" s="95" t="str">
        <f t="shared" si="123"/>
        <v/>
      </c>
      <c r="V101" s="95" t="str">
        <f t="shared" si="124"/>
        <v/>
      </c>
      <c r="W101" s="112" t="str">
        <f t="shared" si="125"/>
        <v/>
      </c>
      <c r="X101" s="144"/>
      <c r="Y101" s="144"/>
      <c r="Z101" s="111" t="str">
        <f t="shared" si="98"/>
        <v/>
      </c>
      <c r="AA101" s="95" t="str">
        <f t="shared" si="126"/>
        <v/>
      </c>
      <c r="AB101" s="95" t="str">
        <f t="shared" si="127"/>
        <v/>
      </c>
      <c r="AC101" s="112" t="str">
        <f t="shared" si="128"/>
        <v/>
      </c>
      <c r="AD101" s="144"/>
      <c r="AE101" s="144"/>
      <c r="AF101" s="177"/>
      <c r="AG101" s="180" t="str">
        <f t="shared" si="135"/>
        <v/>
      </c>
      <c r="AH101" s="189"/>
      <c r="AI101" s="190" t="str" cm="1">
        <f t="array" aca="1" ref="AI101" ca="1">IF(AF100="","",INDIRECT(DS100&amp;DH101))</f>
        <v/>
      </c>
      <c r="AJ101" s="109" t="str">
        <f t="shared" si="136"/>
        <v/>
      </c>
      <c r="AK101" s="109" t="str">
        <f t="shared" si="137"/>
        <v/>
      </c>
      <c r="AL101" s="110" t="str">
        <f t="shared" si="138"/>
        <v/>
      </c>
      <c r="AM101" s="173"/>
      <c r="AN101" s="144"/>
      <c r="AO101" s="111" t="str">
        <f t="shared" si="99"/>
        <v/>
      </c>
      <c r="AP101" s="95" t="str">
        <f t="shared" si="100"/>
        <v/>
      </c>
      <c r="AQ101" s="95" t="str">
        <f t="shared" si="129"/>
        <v/>
      </c>
      <c r="AR101" s="112" t="str">
        <f t="shared" si="101"/>
        <v/>
      </c>
      <c r="AS101" s="144"/>
      <c r="AT101" s="144"/>
      <c r="AU101" s="111" t="str">
        <f t="shared" si="102"/>
        <v/>
      </c>
      <c r="AV101" s="95" t="str">
        <f t="shared" si="103"/>
        <v/>
      </c>
      <c r="AW101" s="95" t="str">
        <f t="shared" si="130"/>
        <v/>
      </c>
      <c r="AX101" s="112" t="str">
        <f t="shared" si="104"/>
        <v/>
      </c>
      <c r="AY101" s="144"/>
      <c r="AZ101" s="144"/>
      <c r="BA101" s="111" t="str">
        <f t="shared" si="105"/>
        <v/>
      </c>
      <c r="BB101" s="95" t="str">
        <f t="shared" si="106"/>
        <v/>
      </c>
      <c r="BC101" s="95" t="str">
        <f t="shared" si="131"/>
        <v/>
      </c>
      <c r="BD101" s="112" t="str">
        <f t="shared" si="107"/>
        <v/>
      </c>
      <c r="BE101" s="144"/>
      <c r="BF101" s="144"/>
      <c r="BG101" s="111" t="str">
        <f t="shared" si="108"/>
        <v/>
      </c>
      <c r="BH101" s="95" t="str">
        <f t="shared" si="109"/>
        <v/>
      </c>
      <c r="BI101" s="95" t="str">
        <f t="shared" si="132"/>
        <v/>
      </c>
      <c r="BJ101" s="112" t="str">
        <f t="shared" si="110"/>
        <v/>
      </c>
      <c r="BK101" s="144"/>
      <c r="BL101" s="144"/>
      <c r="BM101" s="111" t="str">
        <f t="shared" si="111"/>
        <v/>
      </c>
      <c r="BN101" s="95" t="str">
        <f t="shared" si="112"/>
        <v/>
      </c>
      <c r="BO101" s="95" t="str">
        <f t="shared" si="133"/>
        <v/>
      </c>
      <c r="BP101" s="112" t="str">
        <f t="shared" si="113"/>
        <v/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Dashboard'!BE101)</f>
        <v/>
      </c>
      <c r="BX101" s="14" t="str">
        <f>LEFT('Strategy Dashboard'!BN101)</f>
        <v/>
      </c>
      <c r="BY101" s="14" t="str">
        <f>LEFT('Strategy Dashboard'!BW101)</f>
        <v/>
      </c>
      <c r="BZ101" s="14" t="str">
        <f>LEFT('Strategy Dashboard'!CF101)</f>
        <v/>
      </c>
      <c r="CA101" s="14" t="str">
        <f>LEFT('Strategy Dashboard'!CO101)</f>
        <v/>
      </c>
      <c r="CB101" s="14">
        <f>IF(OR(BR101="N",REPLACE('Strategy Dashboard'!B101,1,1,"")=""),0,INT(REPLACE('Strategy Dashboard'!B101,1,1,"")))</f>
        <v>0</v>
      </c>
      <c r="CC101" s="14">
        <f>IF(OR(BS101="N",REPLACE('Strategy Dashboard'!K101,1,1,"")=""),0,INT(REPLACE('Strategy Dashboard'!K101,1,1,"")))</f>
        <v>0</v>
      </c>
      <c r="CD101" s="14">
        <f>IF(OR(BT101="N",REPLACE('Strategy Dashboard'!T101,1,1,"")=""),0,INT(REPLACE('Strategy Dashboard'!T101,1,1,"")))</f>
        <v>0</v>
      </c>
      <c r="CE101" s="14">
        <f>IF(OR(BU101="N",REPLACE('Strategy Dashboard'!AC101,1,1,"")=""),0,INT(REPLACE('Strategy Dashboard'!AC101,1,1,"")))</f>
        <v>0</v>
      </c>
      <c r="CF101" s="14">
        <f>IF(OR(BV101="N",REPLACE('Strategy Dashboard'!AL101,1,1,"")=""),0,INT(REPLACE('Strategy Dashboard'!AL101,1,1,"")))</f>
        <v>0</v>
      </c>
      <c r="CG101" s="14">
        <f>IF(OR(BW101="N",REPLACE('Strategy Dashboard'!BE101,1,1,"")=""),0,INT(REPLACE('Strategy Dashboard'!BE101,1,1,"")))</f>
        <v>0</v>
      </c>
      <c r="CH101" s="14">
        <f>IF(OR(BX101="N",REPLACE('Strategy Dashboard'!BN101,1,1,"")=""),0,INT(REPLACE('Strategy Dashboard'!BN101,1,1,"")))</f>
        <v>0</v>
      </c>
      <c r="CI101" s="14">
        <f>IF(OR(BY101="N",REPLACE('Strategy Dashboard'!BW101,1,1,"")=""),0,INT(REPLACE('Strategy Dashboard'!BW101,1,1,"")))</f>
        <v>0</v>
      </c>
      <c r="CJ101" s="14">
        <f>IF(OR(BZ101="N",REPLACE('Strategy Dashboard'!CF101,1,1,"")=""),0,INT(REPLACE('Strategy Dashboard'!CF101,1,1,"")))</f>
        <v>0</v>
      </c>
      <c r="CK101" s="14">
        <f>IF(OR(CA101="N",REPLACE('Strategy Dashboard'!CO101,1,1,"")=""),0,INT(REPLACE('Strategy Dashboard'!CO101,1,1,"")))</f>
        <v>0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 ca="1">RANDBETWEEN(1,DN102)</f>
        <v>4</v>
      </c>
    </row>
    <row r="102" spans="1:123" ht="26.25" customHeight="1" thickBot="1">
      <c r="A102" s="14">
        <v>93</v>
      </c>
      <c r="B102" s="111" t="str">
        <f t="shared" si="141"/>
        <v/>
      </c>
      <c r="C102" s="95" t="str">
        <f t="shared" si="114"/>
        <v/>
      </c>
      <c r="D102" s="95" t="str">
        <f t="shared" si="115"/>
        <v/>
      </c>
      <c r="E102" s="112" t="str">
        <f t="shared" si="116"/>
        <v/>
      </c>
      <c r="F102" s="144"/>
      <c r="G102" s="144"/>
      <c r="H102" s="111" t="str">
        <f t="shared" si="95"/>
        <v/>
      </c>
      <c r="I102" s="95" t="str">
        <f t="shared" si="117"/>
        <v/>
      </c>
      <c r="J102" s="95" t="str">
        <f t="shared" si="118"/>
        <v/>
      </c>
      <c r="K102" s="110" t="str">
        <f t="shared" si="119"/>
        <v/>
      </c>
      <c r="L102" s="144"/>
      <c r="M102" s="144"/>
      <c r="N102" s="111" t="str">
        <f t="shared" si="96"/>
        <v/>
      </c>
      <c r="O102" s="95" t="str">
        <f t="shared" si="120"/>
        <v/>
      </c>
      <c r="P102" s="95" t="str">
        <f t="shared" si="121"/>
        <v/>
      </c>
      <c r="Q102" s="112" t="str">
        <f t="shared" si="122"/>
        <v/>
      </c>
      <c r="R102" s="144"/>
      <c r="S102" s="144"/>
      <c r="T102" s="111" t="str">
        <f t="shared" si="97"/>
        <v/>
      </c>
      <c r="U102" s="95" t="str">
        <f t="shared" si="123"/>
        <v/>
      </c>
      <c r="V102" s="95" t="str">
        <f t="shared" si="124"/>
        <v/>
      </c>
      <c r="W102" s="112" t="str">
        <f t="shared" si="125"/>
        <v/>
      </c>
      <c r="X102" s="144"/>
      <c r="Y102" s="144"/>
      <c r="Z102" s="111" t="str">
        <f t="shared" si="98"/>
        <v/>
      </c>
      <c r="AA102" s="95" t="str">
        <f t="shared" si="126"/>
        <v/>
      </c>
      <c r="AB102" s="95" t="str">
        <f t="shared" si="127"/>
        <v/>
      </c>
      <c r="AC102" s="112" t="str">
        <f t="shared" si="128"/>
        <v/>
      </c>
      <c r="AD102" s="144"/>
      <c r="AE102" s="144"/>
      <c r="AF102" s="177"/>
      <c r="AG102" s="180" t="str">
        <f t="shared" si="135"/>
        <v/>
      </c>
      <c r="AH102" s="189"/>
      <c r="AI102" s="190" t="str" cm="1">
        <f t="array" aca="1" ref="AI102" ca="1">IF(AF101="","",INDIRECT(DS101&amp;DH102))</f>
        <v/>
      </c>
      <c r="AJ102" s="109" t="str">
        <f t="shared" si="136"/>
        <v/>
      </c>
      <c r="AK102" s="109" t="str">
        <f t="shared" si="137"/>
        <v/>
      </c>
      <c r="AL102" s="110" t="str">
        <f t="shared" si="138"/>
        <v/>
      </c>
      <c r="AM102" s="173"/>
      <c r="AN102" s="144"/>
      <c r="AO102" s="111" t="str">
        <f t="shared" si="99"/>
        <v/>
      </c>
      <c r="AP102" s="95" t="str">
        <f t="shared" si="100"/>
        <v/>
      </c>
      <c r="AQ102" s="95" t="str">
        <f t="shared" si="129"/>
        <v/>
      </c>
      <c r="AR102" s="112" t="str">
        <f t="shared" si="101"/>
        <v/>
      </c>
      <c r="AS102" s="144"/>
      <c r="AT102" s="144"/>
      <c r="AU102" s="111" t="str">
        <f t="shared" si="102"/>
        <v/>
      </c>
      <c r="AV102" s="95" t="str">
        <f t="shared" si="103"/>
        <v/>
      </c>
      <c r="AW102" s="95" t="str">
        <f t="shared" si="130"/>
        <v/>
      </c>
      <c r="AX102" s="112" t="str">
        <f t="shared" si="104"/>
        <v/>
      </c>
      <c r="AY102" s="144"/>
      <c r="AZ102" s="144"/>
      <c r="BA102" s="111" t="str">
        <f t="shared" si="105"/>
        <v/>
      </c>
      <c r="BB102" s="95" t="str">
        <f t="shared" si="106"/>
        <v/>
      </c>
      <c r="BC102" s="95" t="str">
        <f t="shared" si="131"/>
        <v/>
      </c>
      <c r="BD102" s="112" t="str">
        <f t="shared" si="107"/>
        <v/>
      </c>
      <c r="BE102" s="144"/>
      <c r="BF102" s="144"/>
      <c r="BG102" s="111" t="str">
        <f t="shared" si="108"/>
        <v/>
      </c>
      <c r="BH102" s="95" t="str">
        <f t="shared" si="109"/>
        <v/>
      </c>
      <c r="BI102" s="95" t="str">
        <f t="shared" si="132"/>
        <v/>
      </c>
      <c r="BJ102" s="112" t="str">
        <f t="shared" si="110"/>
        <v/>
      </c>
      <c r="BK102" s="144"/>
      <c r="BL102" s="144"/>
      <c r="BM102" s="111" t="str">
        <f t="shared" si="111"/>
        <v/>
      </c>
      <c r="BN102" s="95" t="str">
        <f t="shared" si="112"/>
        <v/>
      </c>
      <c r="BO102" s="95" t="str">
        <f t="shared" si="133"/>
        <v/>
      </c>
      <c r="BP102" s="112" t="str">
        <f t="shared" si="113"/>
        <v/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Dashboard'!BE102)</f>
        <v/>
      </c>
      <c r="BX102" s="14" t="str">
        <f>LEFT('Strategy Dashboard'!BN102)</f>
        <v/>
      </c>
      <c r="BY102" s="14" t="str">
        <f>LEFT('Strategy Dashboard'!BW102)</f>
        <v/>
      </c>
      <c r="BZ102" s="14" t="str">
        <f>LEFT('Strategy Dashboard'!CF102)</f>
        <v/>
      </c>
      <c r="CA102" s="14" t="str">
        <f>LEFT('Strategy Dashboard'!CO102)</f>
        <v/>
      </c>
      <c r="CB102" s="14">
        <f>IF(OR(BR102="N",REPLACE('Strategy Dashboard'!B102,1,1,"")=""),0,INT(REPLACE('Strategy Dashboard'!B102,1,1,"")))</f>
        <v>0</v>
      </c>
      <c r="CC102" s="14">
        <f>IF(OR(BS102="N",REPLACE('Strategy Dashboard'!K102,1,1,"")=""),0,INT(REPLACE('Strategy Dashboard'!K102,1,1,"")))</f>
        <v>0</v>
      </c>
      <c r="CD102" s="14">
        <f>IF(OR(BT102="N",REPLACE('Strategy Dashboard'!T102,1,1,"")=""),0,INT(REPLACE('Strategy Dashboard'!T102,1,1,"")))</f>
        <v>0</v>
      </c>
      <c r="CE102" s="14">
        <f>IF(OR(BU102="N",REPLACE('Strategy Dashboard'!AC102,1,1,"")=""),0,INT(REPLACE('Strategy Dashboard'!AC102,1,1,"")))</f>
        <v>0</v>
      </c>
      <c r="CF102" s="14">
        <f>IF(OR(BV102="N",REPLACE('Strategy Dashboard'!AL102,1,1,"")=""),0,INT(REPLACE('Strategy Dashboard'!AL102,1,1,"")))</f>
        <v>0</v>
      </c>
      <c r="CG102" s="14">
        <f>IF(OR(BW102="N",REPLACE('Strategy Dashboard'!BE102,1,1,"")=""),0,INT(REPLACE('Strategy Dashboard'!BE102,1,1,"")))</f>
        <v>0</v>
      </c>
      <c r="CH102" s="14">
        <f>IF(OR(BX102="N",REPLACE('Strategy Dashboard'!BN102,1,1,"")=""),0,INT(REPLACE('Strategy Dashboard'!BN102,1,1,"")))</f>
        <v>0</v>
      </c>
      <c r="CI102" s="14">
        <f>IF(OR(BY102="N",REPLACE('Strategy Dashboard'!BW102,1,1,"")=""),0,INT(REPLACE('Strategy Dashboard'!BW102,1,1,"")))</f>
        <v>0</v>
      </c>
      <c r="CJ102" s="14">
        <f>IF(OR(BZ102="N",REPLACE('Strategy Dashboard'!CF102,1,1,"")=""),0,INT(REPLACE('Strategy Dashboard'!CF102,1,1,"")))</f>
        <v>0</v>
      </c>
      <c r="CK102" s="14">
        <f>IF(OR(CA102="N",REPLACE('Strategy Dashboard'!CO102,1,1,"")=""),0,INT(REPLACE('Strategy Dashboard'!CO102,1,1,"")))</f>
        <v>0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IFERROR(VLOOKUP(DK104,General!M:N,2,FALSE),"")</f>
        <v/>
      </c>
      <c r="DL102" s="14" t="str">
        <f>IFERROR(VLOOKUP(DL104,General!N:O,2,FALSE),"")</f>
        <v/>
      </c>
      <c r="DM102" s="14" t="str">
        <f>IFERROR(VLOOKUP(DM104,General!O:P,2,FALSE),"")</f>
        <v/>
      </c>
      <c r="DN102" s="14">
        <f ca="1">COUNTIF(DJ103:DM103,MAX(DJ103:DM103))</f>
        <v>4</v>
      </c>
    </row>
    <row r="103" spans="1:123" ht="26.25" customHeight="1" thickBot="1">
      <c r="A103" s="14">
        <v>94</v>
      </c>
      <c r="B103" s="111" t="str">
        <f t="shared" si="141"/>
        <v/>
      </c>
      <c r="C103" s="95" t="str">
        <f t="shared" si="114"/>
        <v/>
      </c>
      <c r="D103" s="95" t="str">
        <f t="shared" si="115"/>
        <v/>
      </c>
      <c r="E103" s="112" t="str">
        <f t="shared" si="116"/>
        <v/>
      </c>
      <c r="F103" s="144"/>
      <c r="G103" s="144"/>
      <c r="H103" s="111" t="str">
        <f t="shared" si="95"/>
        <v/>
      </c>
      <c r="I103" s="95" t="str">
        <f t="shared" si="117"/>
        <v/>
      </c>
      <c r="J103" s="95" t="str">
        <f t="shared" si="118"/>
        <v/>
      </c>
      <c r="K103" s="110" t="str">
        <f t="shared" si="119"/>
        <v/>
      </c>
      <c r="L103" s="144"/>
      <c r="M103" s="144"/>
      <c r="N103" s="111" t="str">
        <f t="shared" si="96"/>
        <v/>
      </c>
      <c r="O103" s="95" t="str">
        <f t="shared" si="120"/>
        <v/>
      </c>
      <c r="P103" s="95" t="str">
        <f t="shared" si="121"/>
        <v/>
      </c>
      <c r="Q103" s="112" t="str">
        <f t="shared" si="122"/>
        <v/>
      </c>
      <c r="R103" s="144"/>
      <c r="S103" s="144"/>
      <c r="T103" s="111" t="str">
        <f t="shared" si="97"/>
        <v/>
      </c>
      <c r="U103" s="95" t="str">
        <f t="shared" si="123"/>
        <v/>
      </c>
      <c r="V103" s="95" t="str">
        <f t="shared" si="124"/>
        <v/>
      </c>
      <c r="W103" s="112" t="str">
        <f t="shared" si="125"/>
        <v/>
      </c>
      <c r="X103" s="144"/>
      <c r="Y103" s="144"/>
      <c r="Z103" s="111" t="str">
        <f t="shared" si="98"/>
        <v/>
      </c>
      <c r="AA103" s="95" t="str">
        <f t="shared" si="126"/>
        <v/>
      </c>
      <c r="AB103" s="95" t="str">
        <f t="shared" si="127"/>
        <v/>
      </c>
      <c r="AC103" s="112" t="str">
        <f t="shared" si="128"/>
        <v/>
      </c>
      <c r="AD103" s="144"/>
      <c r="AE103" s="144"/>
      <c r="AF103" s="177"/>
      <c r="AG103" s="180" t="str">
        <f t="shared" si="135"/>
        <v/>
      </c>
      <c r="AH103" s="189"/>
      <c r="AI103" s="190" t="str" cm="1">
        <f t="array" aca="1" ref="AI103" ca="1">IF(AF102="","",INDIRECT(DS102&amp;DH103))</f>
        <v/>
      </c>
      <c r="AJ103" s="109" t="str">
        <f t="shared" si="136"/>
        <v/>
      </c>
      <c r="AK103" s="109" t="str">
        <f t="shared" si="137"/>
        <v/>
      </c>
      <c r="AL103" s="110" t="str">
        <f t="shared" si="138"/>
        <v/>
      </c>
      <c r="AM103" s="173"/>
      <c r="AN103" s="144"/>
      <c r="AO103" s="111" t="str">
        <f t="shared" si="99"/>
        <v/>
      </c>
      <c r="AP103" s="95" t="str">
        <f t="shared" si="100"/>
        <v/>
      </c>
      <c r="AQ103" s="95" t="str">
        <f t="shared" si="129"/>
        <v/>
      </c>
      <c r="AR103" s="112" t="str">
        <f t="shared" si="101"/>
        <v/>
      </c>
      <c r="AS103" s="144"/>
      <c r="AT103" s="144"/>
      <c r="AU103" s="111" t="str">
        <f t="shared" si="102"/>
        <v/>
      </c>
      <c r="AV103" s="95" t="str">
        <f t="shared" si="103"/>
        <v/>
      </c>
      <c r="AW103" s="95" t="str">
        <f t="shared" si="130"/>
        <v/>
      </c>
      <c r="AX103" s="112" t="str">
        <f t="shared" si="104"/>
        <v/>
      </c>
      <c r="AY103" s="144"/>
      <c r="AZ103" s="144"/>
      <c r="BA103" s="111" t="str">
        <f t="shared" si="105"/>
        <v/>
      </c>
      <c r="BB103" s="95" t="str">
        <f t="shared" si="106"/>
        <v/>
      </c>
      <c r="BC103" s="95" t="str">
        <f t="shared" si="131"/>
        <v/>
      </c>
      <c r="BD103" s="112" t="str">
        <f t="shared" si="107"/>
        <v/>
      </c>
      <c r="BE103" s="144"/>
      <c r="BF103" s="144"/>
      <c r="BG103" s="111" t="str">
        <f t="shared" si="108"/>
        <v/>
      </c>
      <c r="BH103" s="95" t="str">
        <f t="shared" si="109"/>
        <v/>
      </c>
      <c r="BI103" s="95" t="str">
        <f t="shared" si="132"/>
        <v/>
      </c>
      <c r="BJ103" s="112" t="str">
        <f t="shared" si="110"/>
        <v/>
      </c>
      <c r="BK103" s="144"/>
      <c r="BL103" s="144"/>
      <c r="BM103" s="111" t="str">
        <f t="shared" si="111"/>
        <v/>
      </c>
      <c r="BN103" s="95" t="str">
        <f t="shared" si="112"/>
        <v/>
      </c>
      <c r="BO103" s="95" t="str">
        <f t="shared" si="133"/>
        <v/>
      </c>
      <c r="BP103" s="112" t="str">
        <f t="shared" si="113"/>
        <v/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Dashboard'!BE103)</f>
        <v/>
      </c>
      <c r="BX103" s="14" t="str">
        <f>LEFT('Strategy Dashboard'!BN103)</f>
        <v/>
      </c>
      <c r="BY103" s="14" t="str">
        <f>LEFT('Strategy Dashboard'!BW103)</f>
        <v/>
      </c>
      <c r="BZ103" s="14" t="str">
        <f>LEFT('Strategy Dashboard'!CF103)</f>
        <v/>
      </c>
      <c r="CA103" s="14" t="str">
        <f>LEFT('Strategy Dashboard'!CO103)</f>
        <v/>
      </c>
      <c r="CB103" s="14">
        <f>IF(OR(BR103="N",REPLACE('Strategy Dashboard'!B103,1,1,"")=""),0,INT(REPLACE('Strategy Dashboard'!B103,1,1,"")))</f>
        <v>0</v>
      </c>
      <c r="CC103" s="14">
        <f>IF(OR(BS103="N",REPLACE('Strategy Dashboard'!K103,1,1,"")=""),0,INT(REPLACE('Strategy Dashboard'!K103,1,1,"")))</f>
        <v>0</v>
      </c>
      <c r="CD103" s="14">
        <f>IF(OR(BT103="N",REPLACE('Strategy Dashboard'!T103,1,1,"")=""),0,INT(REPLACE('Strategy Dashboard'!T103,1,1,"")))</f>
        <v>0</v>
      </c>
      <c r="CE103" s="14">
        <f>IF(OR(BU103="N",REPLACE('Strategy Dashboard'!AC103,1,1,"")=""),0,INT(REPLACE('Strategy Dashboard'!AC103,1,1,"")))</f>
        <v>0</v>
      </c>
      <c r="CF103" s="14">
        <f>IF(OR(BV103="N",REPLACE('Strategy Dashboard'!AL103,1,1,"")=""),0,INT(REPLACE('Strategy Dashboard'!AL103,1,1,"")))</f>
        <v>0</v>
      </c>
      <c r="CG103" s="14">
        <f>IF(OR(BW103="N",REPLACE('Strategy Dashboard'!BE103,1,1,"")=""),0,INT(REPLACE('Strategy Dashboard'!BE103,1,1,"")))</f>
        <v>0</v>
      </c>
      <c r="CH103" s="14">
        <f>IF(OR(BX103="N",REPLACE('Strategy Dashboard'!BN103,1,1,"")=""),0,INT(REPLACE('Strategy Dashboard'!BN103,1,1,"")))</f>
        <v>0</v>
      </c>
      <c r="CI103" s="14">
        <f>IF(OR(BY103="N",REPLACE('Strategy Dashboard'!BW103,1,1,"")=""),0,INT(REPLACE('Strategy Dashboard'!BW103,1,1,"")))</f>
        <v>0</v>
      </c>
      <c r="CJ103" s="14">
        <f>IF(OR(BZ103="N",REPLACE('Strategy Dashboard'!CF103,1,1,"")=""),0,INT(REPLACE('Strategy Dashboard'!CF103,1,1,"")))</f>
        <v>0</v>
      </c>
      <c r="CK103" s="14">
        <f>IF(OR(CA103="N",REPLACE('Strategy Dashboard'!CO103,1,1,"")=""),0,INT(REPLACE('Strategy Dashboard'!CO103,1,1,"")))</f>
        <v>0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IF(DK104="",0,COUNTIF(INDIRECT(DK102&amp;DI100):INDIRECT(DK102&amp;DI104),"Y"))</f>
        <v>0</v>
      </c>
      <c r="DL103" s="14">
        <f ca="1">IF(DL104="",0,COUNTIF(INDIRECT(DL102&amp;DJ100):INDIRECT(DL102&amp;DJ104),"Y"))</f>
        <v>0</v>
      </c>
      <c r="DM103" s="14">
        <f ca="1">IF(DM104="",0,COUNTIF(INDIRECT(DM102&amp;DK100):INDIRECT(DM102&amp;DK104),"Y"))</f>
        <v>0</v>
      </c>
      <c r="DN103" s="14" t="str" cm="1">
        <f t="array" aca="1" ref="DN103" ca="1">INDEX(DJ104:DM104,_xlfn.AGGREGATE(15,6,COLUMN(DJ104:DM104)-COLUMN(DI104)/(DJ103:DM103=MAX(DJ103:DM103)),COLUMNS(DJ104:DJ104)))</f>
        <v/>
      </c>
      <c r="DO103" s="14" t="str" cm="1">
        <f t="array" aca="1" ref="DO103" ca="1">INDEX(DK104:DN104,_xlfn.AGGREGATE(15,6,COLUMN(DK104:DN104)-COLUMN(DJ104)/(DK103:DN103=MAX(DK103:DN103)),COLUMNS(DK104:DK104)))</f>
        <v/>
      </c>
      <c r="DP103" s="14" t="str" cm="1">
        <f t="array" aca="1" ref="DP103" ca="1">INDEX(DL104:DO104,_xlfn.AGGREGATE(15,6,COLUMN(DL104:DO104)-COLUMN(DK104)/(DL103:DO103=MAX(DL103:DO103)),COLUMNS(DL104:DL104)))</f>
        <v/>
      </c>
    </row>
    <row r="104" spans="1:123" ht="26.25" customHeight="1" thickBot="1">
      <c r="A104" s="14">
        <v>95</v>
      </c>
      <c r="B104" s="113" t="str">
        <f t="shared" si="141"/>
        <v/>
      </c>
      <c r="C104" s="114" t="str">
        <f t="shared" si="114"/>
        <v/>
      </c>
      <c r="D104" s="114" t="str">
        <f t="shared" si="115"/>
        <v/>
      </c>
      <c r="E104" s="115" t="str">
        <f t="shared" si="116"/>
        <v/>
      </c>
      <c r="F104" s="144"/>
      <c r="G104" s="144"/>
      <c r="H104" s="113" t="str">
        <f t="shared" si="95"/>
        <v/>
      </c>
      <c r="I104" s="114" t="str">
        <f t="shared" si="117"/>
        <v/>
      </c>
      <c r="J104" s="114" t="str">
        <f t="shared" si="118"/>
        <v/>
      </c>
      <c r="K104" s="110" t="str">
        <f t="shared" si="119"/>
        <v/>
      </c>
      <c r="L104" s="144"/>
      <c r="M104" s="144"/>
      <c r="N104" s="113" t="str">
        <f t="shared" si="96"/>
        <v/>
      </c>
      <c r="O104" s="114" t="str">
        <f t="shared" si="120"/>
        <v/>
      </c>
      <c r="P104" s="114" t="str">
        <f t="shared" si="121"/>
        <v/>
      </c>
      <c r="Q104" s="115" t="str">
        <f t="shared" si="122"/>
        <v/>
      </c>
      <c r="R104" s="144"/>
      <c r="S104" s="144"/>
      <c r="T104" s="113" t="str">
        <f t="shared" si="97"/>
        <v/>
      </c>
      <c r="U104" s="114" t="str">
        <f t="shared" si="123"/>
        <v/>
      </c>
      <c r="V104" s="114" t="str">
        <f t="shared" si="124"/>
        <v/>
      </c>
      <c r="W104" s="115" t="str">
        <f t="shared" si="125"/>
        <v/>
      </c>
      <c r="X104" s="144"/>
      <c r="Y104" s="144"/>
      <c r="Z104" s="113" t="str">
        <f t="shared" si="98"/>
        <v/>
      </c>
      <c r="AA104" s="114" t="str">
        <f t="shared" si="126"/>
        <v/>
      </c>
      <c r="AB104" s="114" t="str">
        <f t="shared" si="127"/>
        <v/>
      </c>
      <c r="AC104" s="115" t="str">
        <f t="shared" si="128"/>
        <v/>
      </c>
      <c r="AD104" s="144"/>
      <c r="AE104" s="144"/>
      <c r="AF104" s="178"/>
      <c r="AG104" s="181" t="str">
        <f t="shared" ca="1" si="135"/>
        <v/>
      </c>
      <c r="AH104" s="189"/>
      <c r="AI104" s="190" t="str" cm="1">
        <f t="array" aca="1" ref="AI104" ca="1">IF(AF103="","",INDIRECT(DS103&amp;DH104))</f>
        <v/>
      </c>
      <c r="AJ104" s="109" t="str">
        <f t="shared" si="136"/>
        <v/>
      </c>
      <c r="AK104" s="109" t="str">
        <f t="shared" si="137"/>
        <v/>
      </c>
      <c r="AL104" s="110" t="str">
        <f t="shared" si="138"/>
        <v/>
      </c>
      <c r="AM104" s="173"/>
      <c r="AN104" s="144"/>
      <c r="AO104" s="113" t="str">
        <f t="shared" si="99"/>
        <v/>
      </c>
      <c r="AP104" s="114" t="str">
        <f t="shared" si="100"/>
        <v/>
      </c>
      <c r="AQ104" s="114" t="str">
        <f t="shared" si="129"/>
        <v/>
      </c>
      <c r="AR104" s="115" t="str">
        <f t="shared" si="101"/>
        <v/>
      </c>
      <c r="AS104" s="144"/>
      <c r="AT104" s="144"/>
      <c r="AU104" s="113" t="str">
        <f t="shared" si="102"/>
        <v/>
      </c>
      <c r="AV104" s="114" t="str">
        <f t="shared" si="103"/>
        <v/>
      </c>
      <c r="AW104" s="114" t="str">
        <f t="shared" si="130"/>
        <v/>
      </c>
      <c r="AX104" s="115" t="str">
        <f t="shared" si="104"/>
        <v/>
      </c>
      <c r="AY104" s="144"/>
      <c r="AZ104" s="144"/>
      <c r="BA104" s="113" t="str">
        <f t="shared" si="105"/>
        <v/>
      </c>
      <c r="BB104" s="114" t="str">
        <f t="shared" si="106"/>
        <v/>
      </c>
      <c r="BC104" s="114" t="str">
        <f t="shared" si="131"/>
        <v/>
      </c>
      <c r="BD104" s="115" t="str">
        <f t="shared" si="107"/>
        <v/>
      </c>
      <c r="BE104" s="144"/>
      <c r="BF104" s="144"/>
      <c r="BG104" s="113" t="str">
        <f t="shared" si="108"/>
        <v/>
      </c>
      <c r="BH104" s="114" t="str">
        <f t="shared" si="109"/>
        <v/>
      </c>
      <c r="BI104" s="114" t="str">
        <f t="shared" si="132"/>
        <v/>
      </c>
      <c r="BJ104" s="115" t="str">
        <f t="shared" si="110"/>
        <v/>
      </c>
      <c r="BK104" s="144"/>
      <c r="BL104" s="144"/>
      <c r="BM104" s="113" t="str">
        <f t="shared" si="111"/>
        <v/>
      </c>
      <c r="BN104" s="114" t="str">
        <f t="shared" si="112"/>
        <v/>
      </c>
      <c r="BO104" s="114" t="str">
        <f t="shared" si="133"/>
        <v/>
      </c>
      <c r="BP104" s="115" t="str">
        <f t="shared" si="113"/>
        <v/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Dashboard'!BE104)</f>
        <v/>
      </c>
      <c r="BX104" s="14" t="str">
        <f>LEFT('Strategy Dashboard'!BN104)</f>
        <v/>
      </c>
      <c r="BY104" s="14" t="str">
        <f>LEFT('Strategy Dashboard'!BW104)</f>
        <v/>
      </c>
      <c r="BZ104" s="14" t="str">
        <f>LEFT('Strategy Dashboard'!CF104)</f>
        <v/>
      </c>
      <c r="CA104" s="14" t="str">
        <f>LEFT('Strategy Dashboard'!CO104)</f>
        <v/>
      </c>
      <c r="CB104" s="14">
        <f>IF(OR(BR104="N",REPLACE('Strategy Dashboard'!B104,1,1,"")=""),0,INT(REPLACE('Strategy Dashboard'!B104,1,1,"")))</f>
        <v>0</v>
      </c>
      <c r="CC104" s="14">
        <f>IF(OR(BS104="N",REPLACE('Strategy Dashboard'!K104,1,1,"")=""),0,INT(REPLACE('Strategy Dashboard'!K104,1,1,"")))</f>
        <v>0</v>
      </c>
      <c r="CD104" s="14">
        <f>IF(OR(BT104="N",REPLACE('Strategy Dashboard'!T104,1,1,"")=""),0,INT(REPLACE('Strategy Dashboard'!T104,1,1,"")))</f>
        <v>0</v>
      </c>
      <c r="CE104" s="14">
        <f>IF(OR(BU104="N",REPLACE('Strategy Dashboard'!AC104,1,1,"")=""),0,INT(REPLACE('Strategy Dashboard'!AC104,1,1,"")))</f>
        <v>0</v>
      </c>
      <c r="CF104" s="14">
        <f>IF(OR(BV104="N",REPLACE('Strategy Dashboard'!AL104,1,1,"")=""),0,INT(REPLACE('Strategy Dashboard'!AL104,1,1,"")))</f>
        <v>0</v>
      </c>
      <c r="CG104" s="14">
        <f>IF(OR(BW104="N",REPLACE('Strategy Dashboard'!BE104,1,1,"")=""),0,INT(REPLACE('Strategy Dashboard'!BE104,1,1,"")))</f>
        <v>0</v>
      </c>
      <c r="CH104" s="14">
        <f>IF(OR(BX104="N",REPLACE('Strategy Dashboard'!BN104,1,1,"")=""),0,INT(REPLACE('Strategy Dashboard'!BN104,1,1,"")))</f>
        <v>0</v>
      </c>
      <c r="CI104" s="14">
        <f>IF(OR(BY104="N",REPLACE('Strategy Dashboard'!BW104,1,1,"")=""),0,INT(REPLACE('Strategy Dashboard'!BW104,1,1,"")))</f>
        <v>0</v>
      </c>
      <c r="CJ104" s="14">
        <f>IF(OR(BZ104="N",REPLACE('Strategy Dashboard'!CF104,1,1,"")=""),0,INT(REPLACE('Strategy Dashboard'!CF104,1,1,"")))</f>
        <v>0</v>
      </c>
      <c r="CK104" s="14">
        <f>IF(OR(CA104="N",REPLACE('Strategy Dashboard'!CO104,1,1,"")=""),0,INT(REPLACE('Strategy Dashboard'!CO104,1,1,"")))</f>
        <v>0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Dashboard'!BK104</f>
        <v/>
      </c>
      <c r="DC104" s="14" t="str">
        <f>'Strategy Dashboard'!BT104</f>
        <v/>
      </c>
      <c r="DD104" s="14" t="str">
        <f>'Strategy Dashboard'!CC104</f>
        <v/>
      </c>
      <c r="DE104" s="14" t="str">
        <f>'Strategy Dashboard'!CL104</f>
        <v/>
      </c>
      <c r="DF104" s="14" t="str">
        <f>'Strategy Dashboard'!CU104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IFERROR(INDEX($CW$4:$DF$4,_xlfn.AGGREGATE(15,6,COLUMN($CW$4:$DF$4)-COLUMN($CV$1)/(CW104:DF104=MAX(CW104:DF104)),COLUMNS($CW$4:CW94))),"")</f>
        <v/>
      </c>
      <c r="DK104" s="14" t="str" cm="1">
        <f t="array" ref="DK104">IFERROR(INDEX($CW$4:$DF$4,_xlfn.AGGREGATE(15,6,COLUMN($CW$4:$DF$4)-COLUMN($CV$1)/(CX104:DG104=MAX(CX104:DG104)),COLUMNS($CW$4:CX94))),"")</f>
        <v/>
      </c>
      <c r="DL104" s="14" t="str" cm="1">
        <f t="array" ref="DL104">IFERROR(INDEX($CW$4:$DF$4,_xlfn.AGGREGATE(15,6,COLUMN($CW$4:$DF$4)-COLUMN($CV$1)/(CY104:DH104=MAX(CY104:DH104)),COLUMNS($CW$4:CY94))),"")</f>
        <v/>
      </c>
      <c r="DM104" s="14" t="str" cm="1">
        <f t="array" ref="DM104">IFERROR(INDEX($CW$4:$DF$4,_xlfn.AGGREGATE(15,6,COLUMN($CW$4:$DF$4)-COLUMN($CV$1)/(CZ104:DI104=MAX(CZ104:DI104)),COLUMNS($CW$4:CZ94))),"")</f>
        <v/>
      </c>
      <c r="DN104" s="175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</row>
    <row r="105" spans="1:123" ht="26.25" customHeight="1" thickBot="1">
      <c r="A105" s="14">
        <v>96</v>
      </c>
      <c r="B105" s="108" t="str">
        <f t="shared" si="141"/>
        <v/>
      </c>
      <c r="C105" s="109" t="str">
        <f t="shared" si="114"/>
        <v/>
      </c>
      <c r="D105" s="109" t="str">
        <f t="shared" si="115"/>
        <v/>
      </c>
      <c r="E105" s="110" t="str">
        <f t="shared" si="116"/>
        <v/>
      </c>
      <c r="F105" s="144"/>
      <c r="G105" s="144"/>
      <c r="H105" s="108" t="str">
        <f t="shared" si="95"/>
        <v/>
      </c>
      <c r="I105" s="109" t="str">
        <f t="shared" si="117"/>
        <v/>
      </c>
      <c r="J105" s="109" t="str">
        <f t="shared" si="118"/>
        <v/>
      </c>
      <c r="K105" s="110" t="str">
        <f t="shared" si="119"/>
        <v/>
      </c>
      <c r="L105" s="144"/>
      <c r="M105" s="144"/>
      <c r="N105" s="108" t="str">
        <f t="shared" si="96"/>
        <v/>
      </c>
      <c r="O105" s="109" t="str">
        <f t="shared" si="120"/>
        <v/>
      </c>
      <c r="P105" s="109" t="str">
        <f t="shared" si="121"/>
        <v/>
      </c>
      <c r="Q105" s="110" t="str">
        <f t="shared" si="122"/>
        <v/>
      </c>
      <c r="R105" s="144"/>
      <c r="S105" s="144"/>
      <c r="T105" s="108" t="str">
        <f t="shared" si="97"/>
        <v/>
      </c>
      <c r="U105" s="109" t="str">
        <f t="shared" si="123"/>
        <v/>
      </c>
      <c r="V105" s="109" t="str">
        <f t="shared" si="124"/>
        <v/>
      </c>
      <c r="W105" s="110" t="str">
        <f t="shared" si="125"/>
        <v/>
      </c>
      <c r="X105" s="144"/>
      <c r="Y105" s="144"/>
      <c r="Z105" s="108" t="str">
        <f t="shared" si="98"/>
        <v/>
      </c>
      <c r="AA105" s="109" t="str">
        <f t="shared" si="126"/>
        <v/>
      </c>
      <c r="AB105" s="109" t="str">
        <f t="shared" si="127"/>
        <v/>
      </c>
      <c r="AC105" s="110" t="str">
        <f t="shared" si="128"/>
        <v/>
      </c>
      <c r="AD105" s="144"/>
      <c r="AE105" s="144"/>
      <c r="AF105" s="176"/>
      <c r="AG105" s="188" t="str">
        <f t="shared" si="135"/>
        <v/>
      </c>
      <c r="AH105" s="189" t="str">
        <f>IF(DS105="","",VLOOKUP(DS105,General!O:P,2,FALSE))</f>
        <v/>
      </c>
      <c r="AI105" s="190" t="str" cm="1">
        <f t="array" aca="1" ref="AI105" ca="1">IF(AF104="","",INDIRECT(DS104&amp;DH105))</f>
        <v/>
      </c>
      <c r="AJ105" s="109" t="str">
        <f t="shared" si="136"/>
        <v/>
      </c>
      <c r="AK105" s="109" t="str">
        <f t="shared" si="137"/>
        <v/>
      </c>
      <c r="AL105" s="110" t="str">
        <f t="shared" si="138"/>
        <v/>
      </c>
      <c r="AM105" s="173"/>
      <c r="AN105" s="144"/>
      <c r="AO105" s="108" t="str">
        <f t="shared" si="99"/>
        <v/>
      </c>
      <c r="AP105" s="109" t="str">
        <f t="shared" si="100"/>
        <v/>
      </c>
      <c r="AQ105" s="109" t="str">
        <f t="shared" si="129"/>
        <v/>
      </c>
      <c r="AR105" s="110" t="str">
        <f t="shared" si="101"/>
        <v/>
      </c>
      <c r="AS105" s="144"/>
      <c r="AT105" s="144"/>
      <c r="AU105" s="108" t="str">
        <f t="shared" si="102"/>
        <v/>
      </c>
      <c r="AV105" s="109" t="str">
        <f t="shared" si="103"/>
        <v/>
      </c>
      <c r="AW105" s="109" t="str">
        <f t="shared" si="130"/>
        <v/>
      </c>
      <c r="AX105" s="110" t="str">
        <f t="shared" si="104"/>
        <v/>
      </c>
      <c r="AY105" s="144"/>
      <c r="AZ105" s="144"/>
      <c r="BA105" s="108" t="str">
        <f t="shared" si="105"/>
        <v/>
      </c>
      <c r="BB105" s="109" t="str">
        <f t="shared" si="106"/>
        <v/>
      </c>
      <c r="BC105" s="109" t="str">
        <f t="shared" si="131"/>
        <v/>
      </c>
      <c r="BD105" s="110" t="str">
        <f t="shared" si="107"/>
        <v/>
      </c>
      <c r="BE105" s="144"/>
      <c r="BF105" s="144"/>
      <c r="BG105" s="108" t="str">
        <f t="shared" si="108"/>
        <v/>
      </c>
      <c r="BH105" s="109" t="str">
        <f t="shared" si="109"/>
        <v/>
      </c>
      <c r="BI105" s="109" t="str">
        <f t="shared" si="132"/>
        <v/>
      </c>
      <c r="BJ105" s="110" t="str">
        <f t="shared" si="110"/>
        <v/>
      </c>
      <c r="BK105" s="144"/>
      <c r="BL105" s="144"/>
      <c r="BM105" s="108" t="str">
        <f t="shared" si="111"/>
        <v/>
      </c>
      <c r="BN105" s="109" t="str">
        <f t="shared" si="112"/>
        <v/>
      </c>
      <c r="BO105" s="109" t="str">
        <f t="shared" si="133"/>
        <v/>
      </c>
      <c r="BP105" s="110" t="str">
        <f t="shared" si="113"/>
        <v/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Dashboard'!BE105)</f>
        <v/>
      </c>
      <c r="BX105" s="14" t="str">
        <f>LEFT('Strategy Dashboard'!BN105)</f>
        <v/>
      </c>
      <c r="BY105" s="14" t="str">
        <f>LEFT('Strategy Dashboard'!BW105)</f>
        <v/>
      </c>
      <c r="BZ105" s="14" t="str">
        <f>LEFT('Strategy Dashboard'!CF105)</f>
        <v/>
      </c>
      <c r="CA105" s="14" t="str">
        <f>LEFT('Strategy Dashboard'!CO105)</f>
        <v/>
      </c>
      <c r="CB105" s="14">
        <f>IF(OR(BR105="N",REPLACE('Strategy Dashboard'!B105,1,1,"")=""),0,INT(REPLACE('Strategy Dashboard'!B105,1,1,"")))</f>
        <v>0</v>
      </c>
      <c r="CC105" s="14">
        <f>IF(OR(BS105="N",REPLACE('Strategy Dashboard'!K105,1,1,"")=""),0,INT(REPLACE('Strategy Dashboard'!K105,1,1,"")))</f>
        <v>0</v>
      </c>
      <c r="CD105" s="14">
        <f>IF(OR(BT105="N",REPLACE('Strategy Dashboard'!T105,1,1,"")=""),0,INT(REPLACE('Strategy Dashboard'!T105,1,1,"")))</f>
        <v>0</v>
      </c>
      <c r="CE105" s="14">
        <f>IF(OR(BU105="N",REPLACE('Strategy Dashboard'!AC105,1,1,"")=""),0,INT(REPLACE('Strategy Dashboard'!AC105,1,1,"")))</f>
        <v>0</v>
      </c>
      <c r="CF105" s="14">
        <f>IF(OR(BV105="N",REPLACE('Strategy Dashboard'!AL105,1,1,"")=""),0,INT(REPLACE('Strategy Dashboard'!AL105,1,1,"")))</f>
        <v>0</v>
      </c>
      <c r="CG105" s="14">
        <f>IF(OR(BW105="N",REPLACE('Strategy Dashboard'!BE105,1,1,"")=""),0,INT(REPLACE('Strategy Dashboard'!BE105,1,1,"")))</f>
        <v>0</v>
      </c>
      <c r="CH105" s="14">
        <f>IF(OR(BX105="N",REPLACE('Strategy Dashboard'!BN105,1,1,"")=""),0,INT(REPLACE('Strategy Dashboard'!BN105,1,1,"")))</f>
        <v>0</v>
      </c>
      <c r="CI105" s="14">
        <f>IF(OR(BY105="N",REPLACE('Strategy Dashboard'!BW105,1,1,"")=""),0,INT(REPLACE('Strategy Dashboard'!BW105,1,1,"")))</f>
        <v>0</v>
      </c>
      <c r="CJ105" s="14">
        <f>IF(OR(BZ105="N",REPLACE('Strategy Dashboard'!CF105,1,1,"")=""),0,INT(REPLACE('Strategy Dashboard'!CF105,1,1,"")))</f>
        <v>0</v>
      </c>
      <c r="CK105" s="14">
        <f>IF(OR(CA105="N",REPLACE('Strategy Dashboard'!CO105,1,1,"")=""),0,INT(REPLACE('Strategy Dashboard'!CO105,1,1,"")))</f>
        <v>0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</row>
    <row r="106" spans="1:123" ht="26.25" customHeight="1" thickBot="1">
      <c r="A106" s="14">
        <v>97</v>
      </c>
      <c r="B106" s="111" t="str">
        <f t="shared" si="141"/>
        <v/>
      </c>
      <c r="C106" s="95" t="str">
        <f t="shared" si="114"/>
        <v/>
      </c>
      <c r="D106" s="95" t="str">
        <f t="shared" si="115"/>
        <v/>
      </c>
      <c r="E106" s="112" t="str">
        <f t="shared" si="116"/>
        <v/>
      </c>
      <c r="F106" s="144"/>
      <c r="G106" s="144"/>
      <c r="H106" s="111" t="str">
        <f t="shared" si="95"/>
        <v/>
      </c>
      <c r="I106" s="95" t="str">
        <f t="shared" si="117"/>
        <v/>
      </c>
      <c r="J106" s="95" t="str">
        <f t="shared" si="118"/>
        <v/>
      </c>
      <c r="K106" s="110" t="str">
        <f t="shared" si="119"/>
        <v/>
      </c>
      <c r="L106" s="144"/>
      <c r="M106" s="144"/>
      <c r="N106" s="111" t="str">
        <f t="shared" si="96"/>
        <v/>
      </c>
      <c r="O106" s="95" t="str">
        <f t="shared" si="120"/>
        <v/>
      </c>
      <c r="P106" s="95" t="str">
        <f t="shared" si="121"/>
        <v/>
      </c>
      <c r="Q106" s="112" t="str">
        <f t="shared" si="122"/>
        <v/>
      </c>
      <c r="R106" s="144"/>
      <c r="S106" s="144"/>
      <c r="T106" s="111" t="str">
        <f t="shared" si="97"/>
        <v/>
      </c>
      <c r="U106" s="95" t="str">
        <f t="shared" si="123"/>
        <v/>
      </c>
      <c r="V106" s="95" t="str">
        <f t="shared" si="124"/>
        <v/>
      </c>
      <c r="W106" s="112" t="str">
        <f t="shared" si="125"/>
        <v/>
      </c>
      <c r="X106" s="144"/>
      <c r="Y106" s="144"/>
      <c r="Z106" s="111" t="str">
        <f t="shared" si="98"/>
        <v/>
      </c>
      <c r="AA106" s="95" t="str">
        <f t="shared" si="126"/>
        <v/>
      </c>
      <c r="AB106" s="95" t="str">
        <f t="shared" si="127"/>
        <v/>
      </c>
      <c r="AC106" s="112" t="str">
        <f t="shared" si="128"/>
        <v/>
      </c>
      <c r="AD106" s="144"/>
      <c r="AE106" s="144"/>
      <c r="AF106" s="177"/>
      <c r="AG106" s="180" t="str">
        <f t="shared" si="135"/>
        <v/>
      </c>
      <c r="AH106" s="189"/>
      <c r="AI106" s="190" t="str" cm="1">
        <f t="array" aca="1" ref="AI106" ca="1">IF(AF105="","",INDIRECT(DS105&amp;DH106))</f>
        <v/>
      </c>
      <c r="AJ106" s="109" t="str">
        <f t="shared" si="136"/>
        <v/>
      </c>
      <c r="AK106" s="109" t="str">
        <f t="shared" si="137"/>
        <v/>
      </c>
      <c r="AL106" s="110" t="str">
        <f t="shared" si="138"/>
        <v/>
      </c>
      <c r="AM106" s="173"/>
      <c r="AN106" s="144"/>
      <c r="AO106" s="111" t="str">
        <f t="shared" si="99"/>
        <v/>
      </c>
      <c r="AP106" s="95" t="str">
        <f t="shared" ref="AP106:AP109" si="144">IF(AF106="","",IF(AO106="NB","",IF(LEFT(AO106)=AF106,"Y","N")))</f>
        <v/>
      </c>
      <c r="AQ106" s="95" t="str">
        <f t="shared" si="129"/>
        <v/>
      </c>
      <c r="AR106" s="112" t="str">
        <f t="shared" si="101"/>
        <v/>
      </c>
      <c r="AS106" s="144"/>
      <c r="AT106" s="144"/>
      <c r="AU106" s="111" t="str">
        <f t="shared" si="102"/>
        <v/>
      </c>
      <c r="AV106" s="95" t="str">
        <f t="shared" ref="AV106:AV109" si="145">IF(AF106="","",IF(AU106="NB","",IF(LEFT(AU106)=AF106,"Y","N")))</f>
        <v/>
      </c>
      <c r="AW106" s="95" t="str">
        <f t="shared" si="130"/>
        <v/>
      </c>
      <c r="AX106" s="112" t="str">
        <f t="shared" si="104"/>
        <v/>
      </c>
      <c r="AY106" s="144"/>
      <c r="AZ106" s="144"/>
      <c r="BA106" s="111" t="str">
        <f t="shared" si="105"/>
        <v/>
      </c>
      <c r="BB106" s="95" t="str">
        <f t="shared" ref="BB106:BB109" si="146">IF(AF106="","",IF(BA106="NB","",IF(LEFT(BA106)=AF106,"Y","N")))</f>
        <v/>
      </c>
      <c r="BC106" s="95" t="str">
        <f t="shared" si="131"/>
        <v/>
      </c>
      <c r="BD106" s="112" t="str">
        <f t="shared" si="107"/>
        <v/>
      </c>
      <c r="BE106" s="144"/>
      <c r="BF106" s="144"/>
      <c r="BG106" s="111" t="str">
        <f t="shared" si="108"/>
        <v/>
      </c>
      <c r="BH106" s="95" t="str">
        <f t="shared" ref="BH106:BH109" si="147">IF(AF106="","",IF(BG106="NB","",IF(LEFT(BG106)=AF106,"Y","N")))</f>
        <v/>
      </c>
      <c r="BI106" s="95" t="str">
        <f t="shared" si="132"/>
        <v/>
      </c>
      <c r="BJ106" s="112" t="str">
        <f t="shared" si="110"/>
        <v/>
      </c>
      <c r="BK106" s="144"/>
      <c r="BL106" s="144"/>
      <c r="BM106" s="111" t="str">
        <f t="shared" si="111"/>
        <v/>
      </c>
      <c r="BN106" s="95" t="str">
        <f t="shared" ref="BN106:BN109" si="148">IF(AF106="","",IF(BM106="NB","",IF(LEFT(BM106)=AF106,"Y","N")))</f>
        <v/>
      </c>
      <c r="BO106" s="95" t="str">
        <f t="shared" si="133"/>
        <v/>
      </c>
      <c r="BP106" s="112" t="str">
        <f t="shared" si="113"/>
        <v/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Dashboard'!BE106)</f>
        <v/>
      </c>
      <c r="BX106" s="14" t="str">
        <f>LEFT('Strategy Dashboard'!BN106)</f>
        <v/>
      </c>
      <c r="BY106" s="14" t="str">
        <f>LEFT('Strategy Dashboard'!BW106)</f>
        <v/>
      </c>
      <c r="BZ106" s="14" t="str">
        <f>LEFT('Strategy Dashboard'!CF106)</f>
        <v/>
      </c>
      <c r="CA106" s="14" t="str">
        <f>LEFT('Strategy Dashboard'!CO106)</f>
        <v/>
      </c>
      <c r="CB106" s="14">
        <f>IF(OR(BR106="N",REPLACE('Strategy Dashboard'!B106,1,1,"")=""),0,INT(REPLACE('Strategy Dashboard'!B106,1,1,"")))</f>
        <v>0</v>
      </c>
      <c r="CC106" s="14">
        <f>IF(OR(BS106="N",REPLACE('Strategy Dashboard'!K106,1,1,"")=""),0,INT(REPLACE('Strategy Dashboard'!K106,1,1,"")))</f>
        <v>0</v>
      </c>
      <c r="CD106" s="14">
        <f>IF(OR(BT106="N",REPLACE('Strategy Dashboard'!T106,1,1,"")=""),0,INT(REPLACE('Strategy Dashboard'!T106,1,1,"")))</f>
        <v>0</v>
      </c>
      <c r="CE106" s="14">
        <f>IF(OR(BU106="N",REPLACE('Strategy Dashboard'!AC106,1,1,"")=""),0,INT(REPLACE('Strategy Dashboard'!AC106,1,1,"")))</f>
        <v>0</v>
      </c>
      <c r="CF106" s="14">
        <f>IF(OR(BV106="N",REPLACE('Strategy Dashboard'!AL106,1,1,"")=""),0,INT(REPLACE('Strategy Dashboard'!AL106,1,1,"")))</f>
        <v>0</v>
      </c>
      <c r="CG106" s="14">
        <f>IF(OR(BW106="N",REPLACE('Strategy Dashboard'!BE106,1,1,"")=""),0,INT(REPLACE('Strategy Dashboard'!BE106,1,1,"")))</f>
        <v>0</v>
      </c>
      <c r="CH106" s="14">
        <f>IF(OR(BX106="N",REPLACE('Strategy Dashboard'!BN106,1,1,"")=""),0,INT(REPLACE('Strategy Dashboard'!BN106,1,1,"")))</f>
        <v>0</v>
      </c>
      <c r="CI106" s="14">
        <f>IF(OR(BY106="N",REPLACE('Strategy Dashboard'!BW106,1,1,"")=""),0,INT(REPLACE('Strategy Dashboard'!BW106,1,1,"")))</f>
        <v>0</v>
      </c>
      <c r="CJ106" s="14">
        <f>IF(OR(BZ106="N",REPLACE('Strategy Dashboard'!CF106,1,1,"")=""),0,INT(REPLACE('Strategy Dashboard'!CF106,1,1,"")))</f>
        <v>0</v>
      </c>
      <c r="CK106" s="14">
        <f>IF(OR(CA106="N",REPLACE('Strategy Dashboard'!CO106,1,1,"")=""),0,INT(REPLACE('Strategy Dashboard'!CO106,1,1,"")))</f>
        <v>0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 ca="1">RANDBETWEEN(1,DN107)</f>
        <v>1</v>
      </c>
    </row>
    <row r="107" spans="1:123" ht="26.25" customHeight="1" thickBot="1">
      <c r="A107" s="14">
        <v>98</v>
      </c>
      <c r="B107" s="111" t="str">
        <f t="shared" si="141"/>
        <v/>
      </c>
      <c r="C107" s="95" t="str">
        <f t="shared" si="114"/>
        <v/>
      </c>
      <c r="D107" s="95" t="str">
        <f t="shared" si="115"/>
        <v/>
      </c>
      <c r="E107" s="112" t="str">
        <f t="shared" si="116"/>
        <v/>
      </c>
      <c r="F107" s="144"/>
      <c r="G107" s="144"/>
      <c r="H107" s="111" t="str">
        <f t="shared" si="95"/>
        <v/>
      </c>
      <c r="I107" s="95" t="str">
        <f t="shared" si="117"/>
        <v/>
      </c>
      <c r="J107" s="95" t="str">
        <f t="shared" si="118"/>
        <v/>
      </c>
      <c r="K107" s="110" t="str">
        <f t="shared" si="119"/>
        <v/>
      </c>
      <c r="L107" s="144"/>
      <c r="M107" s="144"/>
      <c r="N107" s="111" t="str">
        <f t="shared" si="96"/>
        <v/>
      </c>
      <c r="O107" s="95" t="str">
        <f t="shared" si="120"/>
        <v/>
      </c>
      <c r="P107" s="95" t="str">
        <f t="shared" si="121"/>
        <v/>
      </c>
      <c r="Q107" s="112" t="str">
        <f t="shared" si="122"/>
        <v/>
      </c>
      <c r="R107" s="144"/>
      <c r="S107" s="144"/>
      <c r="T107" s="111" t="str">
        <f t="shared" si="97"/>
        <v/>
      </c>
      <c r="U107" s="95" t="str">
        <f t="shared" si="123"/>
        <v/>
      </c>
      <c r="V107" s="95" t="str">
        <f t="shared" si="124"/>
        <v/>
      </c>
      <c r="W107" s="112" t="str">
        <f t="shared" si="125"/>
        <v/>
      </c>
      <c r="X107" s="144"/>
      <c r="Y107" s="144"/>
      <c r="Z107" s="111" t="str">
        <f t="shared" si="98"/>
        <v/>
      </c>
      <c r="AA107" s="95" t="str">
        <f t="shared" si="126"/>
        <v/>
      </c>
      <c r="AB107" s="95" t="str">
        <f t="shared" si="127"/>
        <v/>
      </c>
      <c r="AC107" s="112" t="str">
        <f t="shared" si="128"/>
        <v/>
      </c>
      <c r="AD107" s="144"/>
      <c r="AE107" s="144"/>
      <c r="AF107" s="177"/>
      <c r="AG107" s="180" t="str">
        <f t="shared" si="135"/>
        <v/>
      </c>
      <c r="AH107" s="189"/>
      <c r="AI107" s="190" t="str" cm="1">
        <f t="array" aca="1" ref="AI107" ca="1">IF(AF106="","",INDIRECT(DS106&amp;DH107))</f>
        <v/>
      </c>
      <c r="AJ107" s="109" t="str">
        <f t="shared" si="136"/>
        <v/>
      </c>
      <c r="AK107" s="109" t="str">
        <f t="shared" si="137"/>
        <v/>
      </c>
      <c r="AL107" s="110" t="str">
        <f t="shared" si="138"/>
        <v/>
      </c>
      <c r="AM107" s="173"/>
      <c r="AN107" s="144"/>
      <c r="AO107" s="111" t="str">
        <f t="shared" si="99"/>
        <v/>
      </c>
      <c r="AP107" s="95" t="str">
        <f t="shared" si="144"/>
        <v/>
      </c>
      <c r="AQ107" s="95" t="str">
        <f t="shared" si="129"/>
        <v/>
      </c>
      <c r="AR107" s="112" t="str">
        <f t="shared" si="101"/>
        <v/>
      </c>
      <c r="AS107" s="144"/>
      <c r="AT107" s="144"/>
      <c r="AU107" s="111" t="str">
        <f t="shared" si="102"/>
        <v/>
      </c>
      <c r="AV107" s="95" t="str">
        <f t="shared" si="145"/>
        <v/>
      </c>
      <c r="AW107" s="95" t="str">
        <f t="shared" si="130"/>
        <v/>
      </c>
      <c r="AX107" s="112" t="str">
        <f t="shared" si="104"/>
        <v/>
      </c>
      <c r="AY107" s="144"/>
      <c r="AZ107" s="144"/>
      <c r="BA107" s="111" t="str">
        <f t="shared" si="105"/>
        <v/>
      </c>
      <c r="BB107" s="95" t="str">
        <f t="shared" si="146"/>
        <v/>
      </c>
      <c r="BC107" s="95" t="str">
        <f t="shared" si="131"/>
        <v/>
      </c>
      <c r="BD107" s="112" t="str">
        <f t="shared" si="107"/>
        <v/>
      </c>
      <c r="BE107" s="144"/>
      <c r="BF107" s="144"/>
      <c r="BG107" s="111" t="str">
        <f t="shared" si="108"/>
        <v/>
      </c>
      <c r="BH107" s="95" t="str">
        <f t="shared" si="147"/>
        <v/>
      </c>
      <c r="BI107" s="95" t="str">
        <f t="shared" si="132"/>
        <v/>
      </c>
      <c r="BJ107" s="112" t="str">
        <f t="shared" si="110"/>
        <v/>
      </c>
      <c r="BK107" s="144"/>
      <c r="BL107" s="144"/>
      <c r="BM107" s="111" t="str">
        <f t="shared" si="111"/>
        <v/>
      </c>
      <c r="BN107" s="95" t="str">
        <f t="shared" si="148"/>
        <v/>
      </c>
      <c r="BO107" s="95" t="str">
        <f t="shared" si="133"/>
        <v/>
      </c>
      <c r="BP107" s="112" t="str">
        <f t="shared" si="113"/>
        <v/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Dashboard'!BE107)</f>
        <v/>
      </c>
      <c r="BX107" s="14" t="str">
        <f>LEFT('Strategy Dashboard'!BN107)</f>
        <v/>
      </c>
      <c r="BY107" s="14" t="str">
        <f>LEFT('Strategy Dashboard'!BW107)</f>
        <v/>
      </c>
      <c r="BZ107" s="14" t="str">
        <f>LEFT('Strategy Dashboard'!CF107)</f>
        <v/>
      </c>
      <c r="CA107" s="14" t="str">
        <f>LEFT('Strategy Dashboard'!CO107)</f>
        <v/>
      </c>
      <c r="CB107" s="14">
        <f>IF(OR(BR107="N",REPLACE('Strategy Dashboard'!B107,1,1,"")=""),0,INT(REPLACE('Strategy Dashboard'!B107,1,1,"")))</f>
        <v>0</v>
      </c>
      <c r="CC107" s="14">
        <f>IF(OR(BS107="N",REPLACE('Strategy Dashboard'!K107,1,1,"")=""),0,INT(REPLACE('Strategy Dashboard'!K107,1,1,"")))</f>
        <v>0</v>
      </c>
      <c r="CD107" s="14">
        <f>IF(OR(BT107="N",REPLACE('Strategy Dashboard'!T107,1,1,"")=""),0,INT(REPLACE('Strategy Dashboard'!T107,1,1,"")))</f>
        <v>0</v>
      </c>
      <c r="CE107" s="14">
        <f>IF(OR(BU107="N",REPLACE('Strategy Dashboard'!AC107,1,1,"")=""),0,INT(REPLACE('Strategy Dashboard'!AC107,1,1,"")))</f>
        <v>0</v>
      </c>
      <c r="CF107" s="14">
        <f>IF(OR(BV107="N",REPLACE('Strategy Dashboard'!AL107,1,1,"")=""),0,INT(REPLACE('Strategy Dashboard'!AL107,1,1,"")))</f>
        <v>0</v>
      </c>
      <c r="CG107" s="14">
        <f>IF(OR(BW107="N",REPLACE('Strategy Dashboard'!BE107,1,1,"")=""),0,INT(REPLACE('Strategy Dashboard'!BE107,1,1,"")))</f>
        <v>0</v>
      </c>
      <c r="CH107" s="14">
        <f>IF(OR(BX107="N",REPLACE('Strategy Dashboard'!BN107,1,1,"")=""),0,INT(REPLACE('Strategy Dashboard'!BN107,1,1,"")))</f>
        <v>0</v>
      </c>
      <c r="CI107" s="14">
        <f>IF(OR(BY107="N",REPLACE('Strategy Dashboard'!BW107,1,1,"")=""),0,INT(REPLACE('Strategy Dashboard'!BW107,1,1,"")))</f>
        <v>0</v>
      </c>
      <c r="CJ107" s="14">
        <f>IF(OR(BZ107="N",REPLACE('Strategy Dashboard'!CF107,1,1,"")=""),0,INT(REPLACE('Strategy Dashboard'!CF107,1,1,"")))</f>
        <v>0</v>
      </c>
      <c r="CK107" s="14">
        <f>IF(OR(CA107="N",REPLACE('Strategy Dashboard'!CO107,1,1,"")=""),0,INT(REPLACE('Strategy Dashboard'!CO107,1,1,"")))</f>
        <v>0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IFERROR(VLOOKUP(DK109,General!M:N,2,FALSE),"")</f>
        <v/>
      </c>
      <c r="DL107" s="14" t="str">
        <f>IFERROR(VLOOKUP(DL109,General!N:O,2,FALSE),"")</f>
        <v/>
      </c>
      <c r="DM107" s="14" t="str">
        <f>IFERROR(VLOOKUP(DM109,General!O:P,2,FALSE),"")</f>
        <v/>
      </c>
      <c r="DN107" s="14">
        <f ca="1">COUNTIF(DJ108:DM108,MAX(DJ108:DM108))</f>
        <v>4</v>
      </c>
    </row>
    <row r="108" spans="1:123" ht="26.25" customHeight="1" thickBot="1">
      <c r="A108" s="14">
        <v>99</v>
      </c>
      <c r="B108" s="111" t="str">
        <f t="shared" si="141"/>
        <v/>
      </c>
      <c r="C108" s="95" t="str">
        <f t="shared" si="114"/>
        <v/>
      </c>
      <c r="D108" s="95" t="str">
        <f t="shared" si="115"/>
        <v/>
      </c>
      <c r="E108" s="112" t="str">
        <f t="shared" si="116"/>
        <v/>
      </c>
      <c r="F108" s="144"/>
      <c r="G108" s="144"/>
      <c r="H108" s="111" t="str">
        <f t="shared" si="95"/>
        <v/>
      </c>
      <c r="I108" s="95" t="str">
        <f t="shared" si="117"/>
        <v/>
      </c>
      <c r="J108" s="95" t="str">
        <f t="shared" si="118"/>
        <v/>
      </c>
      <c r="K108" s="110" t="str">
        <f t="shared" si="119"/>
        <v/>
      </c>
      <c r="L108" s="144"/>
      <c r="M108" s="144"/>
      <c r="N108" s="111" t="str">
        <f t="shared" si="96"/>
        <v/>
      </c>
      <c r="O108" s="95" t="str">
        <f t="shared" si="120"/>
        <v/>
      </c>
      <c r="P108" s="95" t="str">
        <f t="shared" si="121"/>
        <v/>
      </c>
      <c r="Q108" s="112" t="str">
        <f t="shared" si="122"/>
        <v/>
      </c>
      <c r="R108" s="144"/>
      <c r="S108" s="144"/>
      <c r="T108" s="111" t="str">
        <f t="shared" si="97"/>
        <v/>
      </c>
      <c r="U108" s="95" t="str">
        <f t="shared" si="123"/>
        <v/>
      </c>
      <c r="V108" s="95" t="str">
        <f t="shared" si="124"/>
        <v/>
      </c>
      <c r="W108" s="112" t="str">
        <f t="shared" si="125"/>
        <v/>
      </c>
      <c r="X108" s="144"/>
      <c r="Y108" s="144"/>
      <c r="Z108" s="111" t="str">
        <f t="shared" si="98"/>
        <v/>
      </c>
      <c r="AA108" s="95" t="str">
        <f t="shared" si="126"/>
        <v/>
      </c>
      <c r="AB108" s="95" t="str">
        <f t="shared" si="127"/>
        <v/>
      </c>
      <c r="AC108" s="112" t="str">
        <f t="shared" si="128"/>
        <v/>
      </c>
      <c r="AD108" s="144"/>
      <c r="AE108" s="144"/>
      <c r="AF108" s="177"/>
      <c r="AG108" s="180" t="str">
        <f t="shared" si="135"/>
        <v/>
      </c>
      <c r="AH108" s="189"/>
      <c r="AI108" s="190" t="str" cm="1">
        <f t="array" aca="1" ref="AI108" ca="1">IF(AF107="","",INDIRECT(DS107&amp;DH108))</f>
        <v/>
      </c>
      <c r="AJ108" s="109" t="str">
        <f t="shared" si="136"/>
        <v/>
      </c>
      <c r="AK108" s="109" t="str">
        <f t="shared" si="137"/>
        <v/>
      </c>
      <c r="AL108" s="110" t="str">
        <f t="shared" si="138"/>
        <v/>
      </c>
      <c r="AM108" s="173"/>
      <c r="AN108" s="144"/>
      <c r="AO108" s="111" t="str">
        <f t="shared" si="99"/>
        <v/>
      </c>
      <c r="AP108" s="95" t="str">
        <f t="shared" si="144"/>
        <v/>
      </c>
      <c r="AQ108" s="95" t="str">
        <f t="shared" si="129"/>
        <v/>
      </c>
      <c r="AR108" s="112" t="str">
        <f t="shared" si="101"/>
        <v/>
      </c>
      <c r="AS108" s="144"/>
      <c r="AT108" s="144"/>
      <c r="AU108" s="111" t="str">
        <f t="shared" si="102"/>
        <v/>
      </c>
      <c r="AV108" s="95" t="str">
        <f t="shared" si="145"/>
        <v/>
      </c>
      <c r="AW108" s="95" t="str">
        <f t="shared" si="130"/>
        <v/>
      </c>
      <c r="AX108" s="112" t="str">
        <f t="shared" si="104"/>
        <v/>
      </c>
      <c r="AY108" s="144"/>
      <c r="AZ108" s="144"/>
      <c r="BA108" s="111" t="str">
        <f t="shared" si="105"/>
        <v/>
      </c>
      <c r="BB108" s="95" t="str">
        <f t="shared" si="146"/>
        <v/>
      </c>
      <c r="BC108" s="95" t="str">
        <f t="shared" si="131"/>
        <v/>
      </c>
      <c r="BD108" s="112" t="str">
        <f t="shared" si="107"/>
        <v/>
      </c>
      <c r="BE108" s="144"/>
      <c r="BF108" s="144"/>
      <c r="BG108" s="111" t="str">
        <f t="shared" si="108"/>
        <v/>
      </c>
      <c r="BH108" s="95" t="str">
        <f t="shared" si="147"/>
        <v/>
      </c>
      <c r="BI108" s="95" t="str">
        <f t="shared" si="132"/>
        <v/>
      </c>
      <c r="BJ108" s="112" t="str">
        <f t="shared" si="110"/>
        <v/>
      </c>
      <c r="BK108" s="144"/>
      <c r="BL108" s="144"/>
      <c r="BM108" s="111" t="str">
        <f t="shared" si="111"/>
        <v/>
      </c>
      <c r="BN108" s="95" t="str">
        <f t="shared" si="148"/>
        <v/>
      </c>
      <c r="BO108" s="95" t="str">
        <f t="shared" si="133"/>
        <v/>
      </c>
      <c r="BP108" s="112" t="str">
        <f t="shared" si="113"/>
        <v/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Dashboard'!BE108)</f>
        <v/>
      </c>
      <c r="BX108" s="14" t="str">
        <f>LEFT('Strategy Dashboard'!BN108)</f>
        <v/>
      </c>
      <c r="BY108" s="14" t="str">
        <f>LEFT('Strategy Dashboard'!BW108)</f>
        <v/>
      </c>
      <c r="BZ108" s="14" t="str">
        <f>LEFT('Strategy Dashboard'!CF108)</f>
        <v/>
      </c>
      <c r="CA108" s="14" t="str">
        <f>LEFT('Strategy Dashboard'!CO108)</f>
        <v/>
      </c>
      <c r="CB108" s="14">
        <f>IF(OR(BR108="N",REPLACE('Strategy Dashboard'!B108,1,1,"")=""),0,INT(REPLACE('Strategy Dashboard'!B108,1,1,"")))</f>
        <v>0</v>
      </c>
      <c r="CC108" s="14">
        <f>IF(OR(BS108="N",REPLACE('Strategy Dashboard'!K108,1,1,"")=""),0,INT(REPLACE('Strategy Dashboard'!K108,1,1,"")))</f>
        <v>0</v>
      </c>
      <c r="CD108" s="14">
        <f>IF(OR(BT108="N",REPLACE('Strategy Dashboard'!T108,1,1,"")=""),0,INT(REPLACE('Strategy Dashboard'!T108,1,1,"")))</f>
        <v>0</v>
      </c>
      <c r="CE108" s="14">
        <f>IF(OR(BU108="N",REPLACE('Strategy Dashboard'!AC108,1,1,"")=""),0,INT(REPLACE('Strategy Dashboard'!AC108,1,1,"")))</f>
        <v>0</v>
      </c>
      <c r="CF108" s="14">
        <f>IF(OR(BV108="N",REPLACE('Strategy Dashboard'!AL108,1,1,"")=""),0,INT(REPLACE('Strategy Dashboard'!AL108,1,1,"")))</f>
        <v>0</v>
      </c>
      <c r="CG108" s="14">
        <f>IF(OR(BW108="N",REPLACE('Strategy Dashboard'!BE108,1,1,"")=""),0,INT(REPLACE('Strategy Dashboard'!BE108,1,1,"")))</f>
        <v>0</v>
      </c>
      <c r="CH108" s="14">
        <f>IF(OR(BX108="N",REPLACE('Strategy Dashboard'!BN108,1,1,"")=""),0,INT(REPLACE('Strategy Dashboard'!BN108,1,1,"")))</f>
        <v>0</v>
      </c>
      <c r="CI108" s="14">
        <f>IF(OR(BY108="N",REPLACE('Strategy Dashboard'!BW108,1,1,"")=""),0,INT(REPLACE('Strategy Dashboard'!BW108,1,1,"")))</f>
        <v>0</v>
      </c>
      <c r="CJ108" s="14">
        <f>IF(OR(BZ108="N",REPLACE('Strategy Dashboard'!CF108,1,1,"")=""),0,INT(REPLACE('Strategy Dashboard'!CF108,1,1,"")))</f>
        <v>0</v>
      </c>
      <c r="CK108" s="14">
        <f>IF(OR(CA108="N",REPLACE('Strategy Dashboard'!CO108,1,1,"")=""),0,INT(REPLACE('Strategy Dashboard'!CO108,1,1,"")))</f>
        <v>0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IF(DK109="",0,COUNTIF(INDIRECT(DK107&amp;DI105):INDIRECT(DK107&amp;DI109),"Y"))</f>
        <v>0</v>
      </c>
      <c r="DL108" s="14">
        <f ca="1">IF(DL109="",0,COUNTIF(INDIRECT(DL107&amp;DJ105):INDIRECT(DL107&amp;DJ109),"Y"))</f>
        <v>0</v>
      </c>
      <c r="DM108" s="14">
        <f ca="1">IF(DM109="",0,COUNTIF(INDIRECT(DM107&amp;DK105):INDIRECT(DM107&amp;DK109),"Y"))</f>
        <v>0</v>
      </c>
      <c r="DN108" s="14" t="str" cm="1">
        <f t="array" aca="1" ref="DN108" ca="1">INDEX(DJ109:DM109,_xlfn.AGGREGATE(15,6,COLUMN(DJ109:DM109)-COLUMN(DI109)/(DJ108:DM108=MAX(DJ108:DM108)),COLUMNS(DJ109:DJ109)))</f>
        <v/>
      </c>
      <c r="DO108" s="14" t="str" cm="1">
        <f t="array" aca="1" ref="DO108" ca="1">INDEX(DK109:DN109,_xlfn.AGGREGATE(15,6,COLUMN(DK109:DN109)-COLUMN(DJ109)/(DK108:DN108=MAX(DK108:DN108)),COLUMNS(DK109:DK109)))</f>
        <v/>
      </c>
      <c r="DP108" s="14" t="str" cm="1">
        <f t="array" aca="1" ref="DP108" ca="1">INDEX(DL109:DO109,_xlfn.AGGREGATE(15,6,COLUMN(DL109:DO109)-COLUMN(DK109)/(DL108:DO108=MAX(DL108:DO108)),COLUMNS(DL109:DL109)))</f>
        <v/>
      </c>
    </row>
    <row r="109" spans="1:123" ht="26.25" customHeight="1" thickBot="1">
      <c r="A109" s="14">
        <v>100</v>
      </c>
      <c r="B109" s="113" t="str">
        <f t="shared" si="141"/>
        <v/>
      </c>
      <c r="C109" s="114" t="str">
        <f t="shared" si="114"/>
        <v/>
      </c>
      <c r="D109" s="114" t="str">
        <f t="shared" si="115"/>
        <v/>
      </c>
      <c r="E109" s="115" t="str">
        <f t="shared" si="116"/>
        <v/>
      </c>
      <c r="F109" s="144"/>
      <c r="G109" s="144"/>
      <c r="H109" s="113" t="str">
        <f t="shared" si="95"/>
        <v/>
      </c>
      <c r="I109" s="114" t="str">
        <f t="shared" si="117"/>
        <v/>
      </c>
      <c r="J109" s="114" t="str">
        <f t="shared" si="118"/>
        <v/>
      </c>
      <c r="K109" s="110" t="str">
        <f t="shared" si="119"/>
        <v/>
      </c>
      <c r="L109" s="144"/>
      <c r="M109" s="144"/>
      <c r="N109" s="113" t="str">
        <f t="shared" si="96"/>
        <v/>
      </c>
      <c r="O109" s="114" t="str">
        <f t="shared" si="120"/>
        <v/>
      </c>
      <c r="P109" s="114" t="str">
        <f t="shared" si="121"/>
        <v/>
      </c>
      <c r="Q109" s="115" t="str">
        <f t="shared" si="122"/>
        <v/>
      </c>
      <c r="R109" s="144"/>
      <c r="S109" s="144"/>
      <c r="T109" s="113" t="str">
        <f t="shared" si="97"/>
        <v/>
      </c>
      <c r="U109" s="114" t="str">
        <f t="shared" si="123"/>
        <v/>
      </c>
      <c r="V109" s="114" t="str">
        <f t="shared" si="124"/>
        <v/>
      </c>
      <c r="W109" s="115" t="str">
        <f t="shared" si="125"/>
        <v/>
      </c>
      <c r="X109" s="144"/>
      <c r="Y109" s="144"/>
      <c r="Z109" s="113" t="str">
        <f t="shared" si="98"/>
        <v/>
      </c>
      <c r="AA109" s="114" t="str">
        <f t="shared" si="126"/>
        <v/>
      </c>
      <c r="AB109" s="114" t="str">
        <f t="shared" si="127"/>
        <v/>
      </c>
      <c r="AC109" s="115" t="str">
        <f t="shared" si="128"/>
        <v/>
      </c>
      <c r="AD109" s="144"/>
      <c r="AE109" s="144"/>
      <c r="AF109" s="178"/>
      <c r="AG109" s="181" t="str">
        <f t="shared" ca="1" si="135"/>
        <v/>
      </c>
      <c r="AH109" s="189"/>
      <c r="AI109" s="190" t="str" cm="1">
        <f t="array" aca="1" ref="AI109" ca="1">IF(AF108="","",INDIRECT(DS108&amp;DH109))</f>
        <v/>
      </c>
      <c r="AJ109" s="109" t="str">
        <f t="shared" si="136"/>
        <v/>
      </c>
      <c r="AK109" s="109" t="str">
        <f t="shared" si="137"/>
        <v/>
      </c>
      <c r="AL109" s="110" t="str">
        <f t="shared" si="138"/>
        <v/>
      </c>
      <c r="AM109" s="173"/>
      <c r="AN109" s="144"/>
      <c r="AO109" s="113" t="str">
        <f t="shared" si="99"/>
        <v/>
      </c>
      <c r="AP109" s="114" t="str">
        <f t="shared" si="144"/>
        <v/>
      </c>
      <c r="AQ109" s="114" t="str">
        <f t="shared" si="129"/>
        <v/>
      </c>
      <c r="AR109" s="115" t="str">
        <f t="shared" si="101"/>
        <v/>
      </c>
      <c r="AS109" s="144"/>
      <c r="AT109" s="144"/>
      <c r="AU109" s="113" t="str">
        <f t="shared" si="102"/>
        <v/>
      </c>
      <c r="AV109" s="114" t="str">
        <f t="shared" si="145"/>
        <v/>
      </c>
      <c r="AW109" s="114" t="str">
        <f t="shared" si="130"/>
        <v/>
      </c>
      <c r="AX109" s="115" t="str">
        <f t="shared" si="104"/>
        <v/>
      </c>
      <c r="AY109" s="144"/>
      <c r="AZ109" s="144"/>
      <c r="BA109" s="113" t="str">
        <f t="shared" si="105"/>
        <v/>
      </c>
      <c r="BB109" s="114" t="str">
        <f t="shared" si="146"/>
        <v/>
      </c>
      <c r="BC109" s="114" t="str">
        <f t="shared" si="131"/>
        <v/>
      </c>
      <c r="BD109" s="115" t="str">
        <f t="shared" si="107"/>
        <v/>
      </c>
      <c r="BE109" s="144"/>
      <c r="BF109" s="144"/>
      <c r="BG109" s="113" t="str">
        <f t="shared" si="108"/>
        <v/>
      </c>
      <c r="BH109" s="114" t="str">
        <f t="shared" si="147"/>
        <v/>
      </c>
      <c r="BI109" s="114" t="str">
        <f t="shared" si="132"/>
        <v/>
      </c>
      <c r="BJ109" s="115" t="str">
        <f t="shared" si="110"/>
        <v/>
      </c>
      <c r="BK109" s="144"/>
      <c r="BL109" s="144"/>
      <c r="BM109" s="113" t="str">
        <f t="shared" si="111"/>
        <v/>
      </c>
      <c r="BN109" s="114" t="str">
        <f t="shared" si="148"/>
        <v/>
      </c>
      <c r="BO109" s="114" t="str">
        <f t="shared" si="133"/>
        <v/>
      </c>
      <c r="BP109" s="115" t="str">
        <f t="shared" si="113"/>
        <v/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Dashboard'!BE109)</f>
        <v/>
      </c>
      <c r="BX109" s="14" t="str">
        <f>LEFT('Strategy Dashboard'!BN109)</f>
        <v/>
      </c>
      <c r="BY109" s="14" t="str">
        <f>LEFT('Strategy Dashboard'!BW109)</f>
        <v/>
      </c>
      <c r="BZ109" s="14" t="str">
        <f>LEFT('Strategy Dashboard'!CF109)</f>
        <v/>
      </c>
      <c r="CA109" s="14" t="str">
        <f>LEFT('Strategy Dashboard'!CO109)</f>
        <v/>
      </c>
      <c r="CB109" s="14">
        <f>IF(OR(BR109="N",REPLACE('Strategy Dashboard'!B109,1,1,"")=""),0,INT(REPLACE('Strategy Dashboard'!B109,1,1,"")))</f>
        <v>0</v>
      </c>
      <c r="CC109" s="14">
        <f>IF(OR(BS109="N",REPLACE('Strategy Dashboard'!K109,1,1,"")=""),0,INT(REPLACE('Strategy Dashboard'!K109,1,1,"")))</f>
        <v>0</v>
      </c>
      <c r="CD109" s="14">
        <f>IF(OR(BT109="N",REPLACE('Strategy Dashboard'!T109,1,1,"")=""),0,INT(REPLACE('Strategy Dashboard'!T109,1,1,"")))</f>
        <v>0</v>
      </c>
      <c r="CE109" s="14">
        <f>IF(OR(BU109="N",REPLACE('Strategy Dashboard'!AC109,1,1,"")=""),0,INT(REPLACE('Strategy Dashboard'!AC109,1,1,"")))</f>
        <v>0</v>
      </c>
      <c r="CF109" s="14">
        <f>IF(OR(BV109="N",REPLACE('Strategy Dashboard'!AL109,1,1,"")=""),0,INT(REPLACE('Strategy Dashboard'!AL109,1,1,"")))</f>
        <v>0</v>
      </c>
      <c r="CG109" s="14">
        <f>IF(OR(BW109="N",REPLACE('Strategy Dashboard'!BE109,1,1,"")=""),0,INT(REPLACE('Strategy Dashboard'!BE109,1,1,"")))</f>
        <v>0</v>
      </c>
      <c r="CH109" s="14">
        <f>IF(OR(BX109="N",REPLACE('Strategy Dashboard'!BN109,1,1,"")=""),0,INT(REPLACE('Strategy Dashboard'!BN109,1,1,"")))</f>
        <v>0</v>
      </c>
      <c r="CI109" s="14">
        <f>IF(OR(BY109="N",REPLACE('Strategy Dashboard'!BW109,1,1,"")=""),0,INT(REPLACE('Strategy Dashboard'!BW109,1,1,"")))</f>
        <v>0</v>
      </c>
      <c r="CJ109" s="14">
        <f>IF(OR(BZ109="N",REPLACE('Strategy Dashboard'!CF109,1,1,"")=""),0,INT(REPLACE('Strategy Dashboard'!CF109,1,1,"")))</f>
        <v>0</v>
      </c>
      <c r="CK109" s="14">
        <f>IF(OR(CA109="N",REPLACE('Strategy Dashboard'!CO109,1,1,"")=""),0,INT(REPLACE('Strategy Dashboard'!CO109,1,1,"")))</f>
        <v>0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Dashboard'!BK109</f>
        <v/>
      </c>
      <c r="DC109" s="14" t="str">
        <f>'Strategy Dashboard'!BT109</f>
        <v/>
      </c>
      <c r="DD109" s="14" t="str">
        <f>'Strategy Dashboard'!CC109</f>
        <v/>
      </c>
      <c r="DE109" s="14" t="str">
        <f>'Strategy Dashboard'!CL109</f>
        <v/>
      </c>
      <c r="DF109" s="14" t="str">
        <f>'Strategy Dashboard'!CU109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IFERROR(INDEX($CW$4:$DF$4,_xlfn.AGGREGATE(15,6,COLUMN($CW$4:$DF$4)-COLUMN($CV$1)/(CW109:DF109=MAX(CW109:DF109)),COLUMNS($CW$4:CW99))),"")</f>
        <v/>
      </c>
      <c r="DK109" s="14" t="str" cm="1">
        <f t="array" ref="DK109">IFERROR(INDEX($CW$4:$DF$4,_xlfn.AGGREGATE(15,6,COLUMN($CW$4:$DF$4)-COLUMN($CV$1)/(CX109:DG109=MAX(CX109:DG109)),COLUMNS($CW$4:CX99))),"")</f>
        <v/>
      </c>
      <c r="DL109" s="14" t="str" cm="1">
        <f t="array" ref="DL109">IFERROR(INDEX($CW$4:$DF$4,_xlfn.AGGREGATE(15,6,COLUMN($CW$4:$DF$4)-COLUMN($CV$1)/(CY109:DH109=MAX(CY109:DH109)),COLUMNS($CW$4:CY99))),"")</f>
        <v/>
      </c>
      <c r="DM109" s="14" t="str" cm="1">
        <f t="array" ref="DM109">IFERROR(INDEX($CW$4:$DF$4,_xlfn.AGGREGATE(15,6,COLUMN($CW$4:$DF$4)-COLUMN($CV$1)/(CZ109:DI109=MAX(CZ109:DI109)),COLUMNS($CW$4:CZ99))),"")</f>
        <v/>
      </c>
      <c r="DN109" s="175" t="str">
        <f ca="1">IF(DO108="",DN108,DN105)</f>
        <v/>
      </c>
      <c r="DR109" s="14" t="str">
        <f ca="1">IF(DN106&gt;1,"R","N")</f>
        <v>N</v>
      </c>
      <c r="DS109" s="14" t="str">
        <f ca="1">DN109</f>
        <v/>
      </c>
    </row>
    <row r="110" spans="1:123" ht="26.25">
      <c r="A110" s="197" t="s">
        <v>255</v>
      </c>
      <c r="B110" s="197"/>
      <c r="C110" s="197"/>
      <c r="D110" s="197"/>
      <c r="E110" s="197"/>
      <c r="F110" s="197"/>
      <c r="G110" s="197"/>
      <c r="H110" s="197"/>
      <c r="I110" s="197"/>
      <c r="J110" s="197"/>
      <c r="K110" s="197"/>
      <c r="L110" s="197"/>
      <c r="M110" s="197"/>
      <c r="N110" s="197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  <c r="AA110" s="197"/>
      <c r="AB110" s="197"/>
      <c r="AC110" s="197"/>
      <c r="AD110" s="197"/>
      <c r="AE110" s="197"/>
      <c r="AF110" s="197"/>
      <c r="AG110" s="197"/>
      <c r="AH110" s="197"/>
      <c r="AI110" s="197"/>
      <c r="AJ110" s="197"/>
      <c r="AK110" s="197"/>
      <c r="AL110" s="197"/>
      <c r="AM110" s="197"/>
      <c r="AN110" s="197"/>
      <c r="AO110" s="197"/>
      <c r="AP110" s="197"/>
      <c r="AQ110" s="197"/>
      <c r="AR110" s="197"/>
      <c r="AS110" s="197"/>
      <c r="AT110" s="197"/>
      <c r="AU110" s="197"/>
      <c r="AV110" s="197"/>
      <c r="AW110" s="197"/>
      <c r="AX110" s="197"/>
      <c r="AY110" s="197"/>
      <c r="AZ110" s="197"/>
      <c r="BA110" s="197"/>
      <c r="BB110" s="197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23"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23"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100:111"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048532" spans="2:65">
      <c r="B1048532" s="76"/>
      <c r="H1048532" s="76"/>
      <c r="N1048532" s="76"/>
      <c r="T1048532" s="76"/>
      <c r="Z1048532" s="76"/>
      <c r="AI1048532" s="76"/>
      <c r="AO1048532" s="76"/>
      <c r="AU1048532" s="76"/>
      <c r="BA1048532" s="76"/>
      <c r="BG1048532" s="76"/>
      <c r="BM1048532" s="76"/>
    </row>
  </sheetData>
  <mergeCells count="21">
    <mergeCell ref="CL2:CU3"/>
    <mergeCell ref="CW2:DL2"/>
    <mergeCell ref="DJ4:DM4"/>
    <mergeCell ref="DN4:DQ4"/>
    <mergeCell ref="AG3:AL3"/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</mergeCells>
  <phoneticPr fontId="2" type="noConversion"/>
  <conditionalFormatting sqref="AF5:AF109">
    <cfRule type="cellIs" dxfId="206" priority="99" operator="equal">
      <formula>"P"</formula>
    </cfRule>
  </conditionalFormatting>
  <conditionalFormatting sqref="AF5:AF109">
    <cfRule type="cellIs" dxfId="205" priority="97" operator="equal">
      <formula>"B"</formula>
    </cfRule>
    <cfRule type="cellIs" dxfId="204" priority="98" operator="equal">
      <formula>"P"</formula>
    </cfRule>
  </conditionalFormatting>
  <conditionalFormatting sqref="C10:C109">
    <cfRule type="cellIs" dxfId="203" priority="89" operator="equal">
      <formula>"Y"</formula>
    </cfRule>
    <cfRule type="cellIs" dxfId="202" priority="90" operator="equal">
      <formula>"N"</formula>
    </cfRule>
  </conditionalFormatting>
  <conditionalFormatting sqref="D10:D109">
    <cfRule type="containsBlanks" dxfId="201" priority="91">
      <formula>LEN(TRIM(D10))=0</formula>
    </cfRule>
    <cfRule type="containsBlanks" priority="92">
      <formula>LEN(TRIM(D10))=0</formula>
    </cfRule>
    <cfRule type="cellIs" dxfId="200" priority="93" operator="equal">
      <formula>""""""</formula>
    </cfRule>
    <cfRule type="cellIs" dxfId="199" priority="94" operator="greaterThan">
      <formula>2</formula>
    </cfRule>
    <cfRule type="cellIs" dxfId="198" priority="95" operator="lessThan">
      <formula>-2</formula>
    </cfRule>
    <cfRule type="cellIs" dxfId="197" priority="96" operator="between">
      <formula>-2</formula>
      <formula>2</formula>
    </cfRule>
  </conditionalFormatting>
  <conditionalFormatting sqref="I10:I109">
    <cfRule type="cellIs" dxfId="196" priority="81" operator="equal">
      <formula>"Y"</formula>
    </cfRule>
    <cfRule type="cellIs" dxfId="195" priority="82" operator="equal">
      <formula>"N"</formula>
    </cfRule>
  </conditionalFormatting>
  <conditionalFormatting sqref="J10:J109">
    <cfRule type="containsBlanks" dxfId="194" priority="83">
      <formula>LEN(TRIM(J10))=0</formula>
    </cfRule>
    <cfRule type="containsBlanks" priority="84">
      <formula>LEN(TRIM(J10))=0</formula>
    </cfRule>
    <cfRule type="cellIs" dxfId="193" priority="85" operator="equal">
      <formula>""""""</formula>
    </cfRule>
    <cfRule type="cellIs" dxfId="192" priority="86" operator="greaterThan">
      <formula>2</formula>
    </cfRule>
    <cfRule type="cellIs" dxfId="191" priority="87" operator="lessThan">
      <formula>-2</formula>
    </cfRule>
    <cfRule type="cellIs" dxfId="190" priority="88" operator="between">
      <formula>-2</formula>
      <formula>2</formula>
    </cfRule>
  </conditionalFormatting>
  <conditionalFormatting sqref="O10:O109">
    <cfRule type="cellIs" dxfId="189" priority="73" operator="equal">
      <formula>"Y"</formula>
    </cfRule>
    <cfRule type="cellIs" dxfId="188" priority="74" operator="equal">
      <formula>"N"</formula>
    </cfRule>
  </conditionalFormatting>
  <conditionalFormatting sqref="P10:P109">
    <cfRule type="containsBlanks" dxfId="187" priority="75">
      <formula>LEN(TRIM(P10))=0</formula>
    </cfRule>
    <cfRule type="containsBlanks" priority="76">
      <formula>LEN(TRIM(P10))=0</formula>
    </cfRule>
    <cfRule type="cellIs" dxfId="186" priority="77" operator="equal">
      <formula>""""""</formula>
    </cfRule>
    <cfRule type="cellIs" dxfId="185" priority="78" operator="greaterThan">
      <formula>2</formula>
    </cfRule>
    <cfRule type="cellIs" dxfId="184" priority="79" operator="lessThan">
      <formula>-2</formula>
    </cfRule>
    <cfRule type="cellIs" dxfId="183" priority="80" operator="between">
      <formula>-2</formula>
      <formula>2</formula>
    </cfRule>
  </conditionalFormatting>
  <conditionalFormatting sqref="U10:U109">
    <cfRule type="cellIs" dxfId="182" priority="65" operator="equal">
      <formula>"Y"</formula>
    </cfRule>
    <cfRule type="cellIs" dxfId="181" priority="66" operator="equal">
      <formula>"N"</formula>
    </cfRule>
  </conditionalFormatting>
  <conditionalFormatting sqref="V10:V109">
    <cfRule type="containsBlanks" dxfId="180" priority="67">
      <formula>LEN(TRIM(V10))=0</formula>
    </cfRule>
    <cfRule type="containsBlanks" priority="68">
      <formula>LEN(TRIM(V10))=0</formula>
    </cfRule>
    <cfRule type="cellIs" dxfId="179" priority="69" operator="equal">
      <formula>""""""</formula>
    </cfRule>
    <cfRule type="cellIs" dxfId="178" priority="70" operator="greaterThan">
      <formula>2</formula>
    </cfRule>
    <cfRule type="cellIs" dxfId="177" priority="71" operator="lessThan">
      <formula>-2</formula>
    </cfRule>
    <cfRule type="cellIs" dxfId="176" priority="72" operator="between">
      <formula>-2</formula>
      <formula>2</formula>
    </cfRule>
  </conditionalFormatting>
  <conditionalFormatting sqref="AA10:AA109">
    <cfRule type="cellIs" dxfId="175" priority="57" operator="equal">
      <formula>"Y"</formula>
    </cfRule>
    <cfRule type="cellIs" dxfId="174" priority="58" operator="equal">
      <formula>"N"</formula>
    </cfRule>
  </conditionalFormatting>
  <conditionalFormatting sqref="AB10:AB109">
    <cfRule type="containsBlanks" dxfId="173" priority="59">
      <formula>LEN(TRIM(AB10))=0</formula>
    </cfRule>
    <cfRule type="containsBlanks" priority="60">
      <formula>LEN(TRIM(AB10))=0</formula>
    </cfRule>
    <cfRule type="cellIs" dxfId="172" priority="61" operator="equal">
      <formula>""""""</formula>
    </cfRule>
    <cfRule type="cellIs" dxfId="171" priority="62" operator="greaterThan">
      <formula>2</formula>
    </cfRule>
    <cfRule type="cellIs" dxfId="170" priority="63" operator="lessThan">
      <formula>-2</formula>
    </cfRule>
    <cfRule type="cellIs" dxfId="169" priority="64" operator="between">
      <formula>-2</formula>
      <formula>2</formula>
    </cfRule>
  </conditionalFormatting>
  <conditionalFormatting sqref="AP10:AP109">
    <cfRule type="cellIs" dxfId="168" priority="49" operator="equal">
      <formula>"Y"</formula>
    </cfRule>
    <cfRule type="cellIs" dxfId="167" priority="50" operator="equal">
      <formula>"N"</formula>
    </cfRule>
  </conditionalFormatting>
  <conditionalFormatting sqref="AQ10:AQ109">
    <cfRule type="containsBlanks" dxfId="166" priority="51">
      <formula>LEN(TRIM(AQ10))=0</formula>
    </cfRule>
    <cfRule type="containsBlanks" priority="52">
      <formula>LEN(TRIM(AQ10))=0</formula>
    </cfRule>
    <cfRule type="cellIs" dxfId="165" priority="53" operator="equal">
      <formula>""""""</formula>
    </cfRule>
    <cfRule type="cellIs" dxfId="164" priority="54" operator="greaterThan">
      <formula>2</formula>
    </cfRule>
    <cfRule type="cellIs" dxfId="163" priority="55" operator="lessThan">
      <formula>-2</formula>
    </cfRule>
    <cfRule type="cellIs" dxfId="162" priority="56" operator="between">
      <formula>-2</formula>
      <formula>2</formula>
    </cfRule>
  </conditionalFormatting>
  <conditionalFormatting sqref="AV10:AV109">
    <cfRule type="cellIs" dxfId="161" priority="41" operator="equal">
      <formula>"Y"</formula>
    </cfRule>
    <cfRule type="cellIs" dxfId="160" priority="42" operator="equal">
      <formula>"N"</formula>
    </cfRule>
  </conditionalFormatting>
  <conditionalFormatting sqref="AW10:AW109">
    <cfRule type="containsBlanks" dxfId="159" priority="43">
      <formula>LEN(TRIM(AW10))=0</formula>
    </cfRule>
    <cfRule type="containsBlanks" priority="44">
      <formula>LEN(TRIM(AW10))=0</formula>
    </cfRule>
    <cfRule type="cellIs" dxfId="158" priority="45" operator="equal">
      <formula>""""""</formula>
    </cfRule>
    <cfRule type="cellIs" dxfId="157" priority="46" operator="greaterThan">
      <formula>2</formula>
    </cfRule>
    <cfRule type="cellIs" dxfId="156" priority="47" operator="lessThan">
      <formula>-2</formula>
    </cfRule>
    <cfRule type="cellIs" dxfId="155" priority="48" operator="between">
      <formula>-2</formula>
      <formula>2</formula>
    </cfRule>
  </conditionalFormatting>
  <conditionalFormatting sqref="BB10:BB109">
    <cfRule type="cellIs" dxfId="154" priority="33" operator="equal">
      <formula>"Y"</formula>
    </cfRule>
    <cfRule type="cellIs" dxfId="153" priority="34" operator="equal">
      <formula>"N"</formula>
    </cfRule>
  </conditionalFormatting>
  <conditionalFormatting sqref="BC10:BC109">
    <cfRule type="containsBlanks" dxfId="152" priority="35">
      <formula>LEN(TRIM(BC10))=0</formula>
    </cfRule>
    <cfRule type="containsBlanks" priority="36">
      <formula>LEN(TRIM(BC10))=0</formula>
    </cfRule>
    <cfRule type="cellIs" dxfId="151" priority="37" operator="equal">
      <formula>""""""</formula>
    </cfRule>
    <cfRule type="cellIs" dxfId="150" priority="38" operator="greaterThan">
      <formula>2</formula>
    </cfRule>
    <cfRule type="cellIs" dxfId="149" priority="39" operator="lessThan">
      <formula>-2</formula>
    </cfRule>
    <cfRule type="cellIs" dxfId="148" priority="40" operator="between">
      <formula>-2</formula>
      <formula>2</formula>
    </cfRule>
  </conditionalFormatting>
  <conditionalFormatting sqref="BH10:BH109">
    <cfRule type="cellIs" dxfId="147" priority="25" operator="equal">
      <formula>"Y"</formula>
    </cfRule>
    <cfRule type="cellIs" dxfId="146" priority="26" operator="equal">
      <formula>"N"</formula>
    </cfRule>
  </conditionalFormatting>
  <conditionalFormatting sqref="BI10:BI109">
    <cfRule type="containsBlanks" dxfId="145" priority="27">
      <formula>LEN(TRIM(BI10))=0</formula>
    </cfRule>
    <cfRule type="containsBlanks" priority="28">
      <formula>LEN(TRIM(BI10))=0</formula>
    </cfRule>
    <cfRule type="cellIs" dxfId="144" priority="29" operator="equal">
      <formula>""""""</formula>
    </cfRule>
    <cfRule type="cellIs" dxfId="143" priority="30" operator="greaterThan">
      <formula>2</formula>
    </cfRule>
    <cfRule type="cellIs" dxfId="142" priority="31" operator="lessThan">
      <formula>-2</formula>
    </cfRule>
    <cfRule type="cellIs" dxfId="141" priority="32" operator="between">
      <formula>-2</formula>
      <formula>2</formula>
    </cfRule>
  </conditionalFormatting>
  <conditionalFormatting sqref="BN10:BN109">
    <cfRule type="cellIs" dxfId="140" priority="17" operator="equal">
      <formula>"Y"</formula>
    </cfRule>
    <cfRule type="cellIs" dxfId="139" priority="18" operator="equal">
      <formula>"N"</formula>
    </cfRule>
  </conditionalFormatting>
  <conditionalFormatting sqref="BO10:BO109">
    <cfRule type="containsBlanks" dxfId="138" priority="19">
      <formula>LEN(TRIM(BO10))=0</formula>
    </cfRule>
    <cfRule type="containsBlanks" priority="20">
      <formula>LEN(TRIM(BO10))=0</formula>
    </cfRule>
    <cfRule type="cellIs" dxfId="137" priority="21" operator="equal">
      <formula>""""""</formula>
    </cfRule>
    <cfRule type="cellIs" dxfId="136" priority="22" operator="greaterThan">
      <formula>2</formula>
    </cfRule>
    <cfRule type="cellIs" dxfId="135" priority="23" operator="lessThan">
      <formula>-2</formula>
    </cfRule>
    <cfRule type="cellIs" dxfId="134" priority="24" operator="between">
      <formula>-2</formula>
      <formula>2</formula>
    </cfRule>
  </conditionalFormatting>
  <conditionalFormatting sqref="AJ10:AJ109">
    <cfRule type="cellIs" dxfId="133" priority="1" operator="equal">
      <formula>"Y"</formula>
    </cfRule>
    <cfRule type="cellIs" dxfId="132" priority="2" operator="equal">
      <formula>"N"</formula>
    </cfRule>
  </conditionalFormatting>
  <conditionalFormatting sqref="AK10:AK109">
    <cfRule type="containsBlanks" dxfId="131" priority="3">
      <formula>LEN(TRIM(AK10))=0</formula>
    </cfRule>
    <cfRule type="containsBlanks" priority="4">
      <formula>LEN(TRIM(AK10))=0</formula>
    </cfRule>
    <cfRule type="cellIs" dxfId="130" priority="5" operator="equal">
      <formula>""""""</formula>
    </cfRule>
    <cfRule type="cellIs" dxfId="129" priority="6" operator="greaterThan">
      <formula>2</formula>
    </cfRule>
    <cfRule type="cellIs" dxfId="128" priority="7" operator="lessThan">
      <formula>-2</formula>
    </cfRule>
    <cfRule type="cellIs" dxfId="127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DC1048532"/>
  <sheetViews>
    <sheetView zoomScale="74" zoomScaleNormal="74" workbookViewId="0">
      <pane xSplit="1" ySplit="4" topLeftCell="S5" activePane="bottomRight" state="frozen"/>
      <selection pane="topRight" activeCell="B1" sqref="B1"/>
      <selection pane="bottomLeft" activeCell="A5" sqref="A5"/>
      <selection pane="bottomRight" activeCell="AV19" sqref="AV19"/>
    </sheetView>
  </sheetViews>
  <sheetFormatPr defaultRowHeight="15"/>
  <cols>
    <col min="1" max="1" width="5.28515625" style="14" customWidth="1"/>
    <col min="2" max="8" width="5.7109375" style="14" customWidth="1"/>
    <col min="9" max="10" width="6.42578125" style="14" customWidth="1"/>
    <col min="11" max="17" width="5.7109375" style="14" customWidth="1"/>
    <col min="18" max="19" width="6.42578125" style="14" customWidth="1"/>
    <col min="20" max="26" width="5.7109375" style="14" customWidth="1"/>
    <col min="27" max="28" width="6.42578125" style="14" customWidth="1"/>
    <col min="29" max="35" width="5.7109375" style="14" customWidth="1"/>
    <col min="36" max="37" width="6.42578125" style="14" customWidth="1"/>
    <col min="38" max="44" width="5.7109375" style="14" customWidth="1"/>
    <col min="45" max="46" width="6.42578125" style="14" customWidth="1"/>
    <col min="47" max="54" width="7.5703125" style="14" customWidth="1"/>
    <col min="55" max="56" width="6.42578125" style="14" customWidth="1"/>
    <col min="57" max="63" width="5.7109375" style="14" customWidth="1"/>
    <col min="64" max="65" width="6.42578125" style="14" customWidth="1"/>
    <col min="66" max="72" width="5.7109375" style="14" customWidth="1"/>
    <col min="73" max="74" width="6.42578125" style="14" customWidth="1"/>
    <col min="75" max="81" width="5.7109375" style="14" customWidth="1"/>
    <col min="82" max="83" width="6.42578125" style="14" customWidth="1"/>
    <col min="84" max="90" width="5.7109375" style="14" customWidth="1"/>
    <col min="91" max="92" width="6.42578125" style="14" customWidth="1"/>
    <col min="93" max="99" width="5.7109375" style="14" customWidth="1"/>
    <col min="100" max="16384" width="9.140625" style="14"/>
  </cols>
  <sheetData>
    <row r="1" spans="1:107" ht="15" customHeight="1">
      <c r="B1" s="229" t="s">
        <v>27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4"/>
      <c r="BI1" s="164"/>
      <c r="BJ1" s="164"/>
      <c r="BK1" s="164"/>
      <c r="BL1" s="164"/>
      <c r="BM1" s="164"/>
      <c r="BN1" s="164"/>
      <c r="BO1" s="164"/>
      <c r="BP1" s="164"/>
      <c r="BQ1" s="164"/>
      <c r="BR1" s="164"/>
      <c r="BS1" s="164"/>
      <c r="BT1" s="164"/>
      <c r="BU1" s="164"/>
      <c r="BV1" s="164"/>
      <c r="BW1" s="164"/>
      <c r="BX1" s="164"/>
      <c r="BY1" s="164"/>
      <c r="BZ1" s="164"/>
      <c r="CA1" s="164"/>
      <c r="CB1" s="164"/>
      <c r="CC1" s="164"/>
      <c r="CD1" s="164"/>
      <c r="CE1" s="164"/>
      <c r="CF1" s="164"/>
      <c r="CG1" s="164"/>
      <c r="CH1" s="164"/>
      <c r="CI1" s="164"/>
      <c r="CJ1" s="164"/>
      <c r="CK1" s="164"/>
      <c r="CL1" s="164"/>
      <c r="CM1" s="164"/>
      <c r="CN1" s="164"/>
      <c r="CO1" s="164"/>
      <c r="CP1" s="164"/>
      <c r="CQ1" s="164"/>
      <c r="CR1" s="164"/>
      <c r="CS1" s="164"/>
      <c r="CT1" s="164"/>
      <c r="CU1" s="164"/>
    </row>
    <row r="2" spans="1:107" ht="15.75" customHeight="1" thickBot="1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30"/>
      <c r="AV2" s="338"/>
      <c r="AW2" s="338"/>
      <c r="AX2" s="338"/>
      <c r="AY2" s="338"/>
      <c r="AZ2" s="338"/>
      <c r="BA2" s="338"/>
      <c r="BB2" s="338"/>
      <c r="BC2" s="164"/>
      <c r="BD2" s="164"/>
      <c r="BE2" s="164"/>
      <c r="BF2" s="164"/>
      <c r="BG2" s="164"/>
      <c r="BH2" s="164"/>
      <c r="BI2" s="164"/>
      <c r="BJ2" s="164"/>
      <c r="BK2" s="164"/>
      <c r="BL2" s="164"/>
      <c r="BM2" s="164"/>
      <c r="BN2" s="164"/>
      <c r="BO2" s="164"/>
      <c r="BP2" s="164"/>
      <c r="BQ2" s="164"/>
      <c r="BR2" s="164"/>
      <c r="BS2" s="164"/>
      <c r="BT2" s="164"/>
      <c r="BU2" s="164"/>
      <c r="BV2" s="164"/>
      <c r="BW2" s="164"/>
      <c r="BX2" s="164"/>
      <c r="BY2" s="164"/>
      <c r="BZ2" s="164"/>
      <c r="CA2" s="164"/>
      <c r="CB2" s="164"/>
      <c r="CC2" s="164"/>
      <c r="CD2" s="164"/>
      <c r="CE2" s="164"/>
      <c r="CF2" s="164"/>
      <c r="CG2" s="164"/>
      <c r="CH2" s="164"/>
      <c r="CI2" s="164"/>
      <c r="CJ2" s="164"/>
      <c r="CK2" s="164"/>
      <c r="CL2" s="164"/>
      <c r="CM2" s="164"/>
      <c r="CN2" s="164"/>
      <c r="CO2" s="164"/>
      <c r="CP2" s="164"/>
      <c r="CQ2" s="164"/>
      <c r="CR2" s="164"/>
      <c r="CS2" s="164"/>
      <c r="CT2" s="164"/>
      <c r="CU2" s="164"/>
    </row>
    <row r="3" spans="1:107" ht="30.75" customHeight="1" thickBot="1">
      <c r="B3" s="194" t="s">
        <v>3</v>
      </c>
      <c r="C3" s="195"/>
      <c r="D3" s="195"/>
      <c r="E3" s="195"/>
      <c r="F3" s="195"/>
      <c r="G3" s="195"/>
      <c r="H3" s="196"/>
      <c r="I3" s="145"/>
      <c r="J3" s="145"/>
      <c r="K3" s="209" t="s">
        <v>264</v>
      </c>
      <c r="L3" s="210"/>
      <c r="M3" s="210"/>
      <c r="N3" s="210"/>
      <c r="O3" s="210"/>
      <c r="P3" s="210"/>
      <c r="Q3" s="232"/>
      <c r="R3" s="145"/>
      <c r="S3" s="145"/>
      <c r="T3" s="211" t="s">
        <v>266</v>
      </c>
      <c r="U3" s="212"/>
      <c r="V3" s="212"/>
      <c r="W3" s="212"/>
      <c r="X3" s="212"/>
      <c r="Y3" s="212"/>
      <c r="Z3" s="233"/>
      <c r="AA3" s="145"/>
      <c r="AB3" s="145"/>
      <c r="AC3" s="213" t="s">
        <v>268</v>
      </c>
      <c r="AD3" s="214"/>
      <c r="AE3" s="214"/>
      <c r="AF3" s="214"/>
      <c r="AG3" s="214"/>
      <c r="AH3" s="214"/>
      <c r="AI3" s="234"/>
      <c r="AJ3" s="145"/>
      <c r="AK3" s="145"/>
      <c r="AL3" s="215" t="s">
        <v>270</v>
      </c>
      <c r="AM3" s="216"/>
      <c r="AN3" s="216"/>
      <c r="AO3" s="216"/>
      <c r="AP3" s="216"/>
      <c r="AQ3" s="216"/>
      <c r="AR3" s="235"/>
      <c r="AS3" s="145"/>
      <c r="AT3" s="145"/>
      <c r="AU3" s="217" t="s">
        <v>0</v>
      </c>
      <c r="AV3" s="226" t="s">
        <v>450</v>
      </c>
      <c r="AW3" s="227"/>
      <c r="AX3" s="227"/>
      <c r="AY3" s="227"/>
      <c r="AZ3" s="227"/>
      <c r="BA3" s="228"/>
      <c r="BB3" s="339"/>
      <c r="BC3" s="145"/>
      <c r="BD3" s="145"/>
      <c r="BE3" s="199" t="s">
        <v>271</v>
      </c>
      <c r="BF3" s="200"/>
      <c r="BG3" s="200"/>
      <c r="BH3" s="200"/>
      <c r="BI3" s="200"/>
      <c r="BJ3" s="200"/>
      <c r="BK3" s="236"/>
      <c r="BL3" s="145"/>
      <c r="BM3" s="145"/>
      <c r="BN3" s="201" t="s">
        <v>272</v>
      </c>
      <c r="BO3" s="202"/>
      <c r="BP3" s="202"/>
      <c r="BQ3" s="202"/>
      <c r="BR3" s="202"/>
      <c r="BS3" s="202"/>
      <c r="BT3" s="237"/>
      <c r="BU3" s="145"/>
      <c r="BV3" s="145"/>
      <c r="BW3" s="203" t="s">
        <v>273</v>
      </c>
      <c r="BX3" s="204"/>
      <c r="BY3" s="204"/>
      <c r="BZ3" s="204"/>
      <c r="CA3" s="204"/>
      <c r="CB3" s="204"/>
      <c r="CC3" s="238"/>
      <c r="CD3" s="145"/>
      <c r="CE3" s="145"/>
      <c r="CF3" s="205" t="s">
        <v>275</v>
      </c>
      <c r="CG3" s="206"/>
      <c r="CH3" s="206"/>
      <c r="CI3" s="206"/>
      <c r="CJ3" s="206"/>
      <c r="CK3" s="206"/>
      <c r="CL3" s="239"/>
      <c r="CM3" s="145"/>
      <c r="CN3" s="145"/>
      <c r="CO3" s="207" t="s">
        <v>276</v>
      </c>
      <c r="CP3" s="208"/>
      <c r="CQ3" s="208"/>
      <c r="CR3" s="208"/>
      <c r="CS3" s="208"/>
      <c r="CT3" s="208"/>
      <c r="CU3" s="240"/>
    </row>
    <row r="4" spans="1:107" s="88" customFormat="1" ht="25.5" customHeight="1" thickBot="1">
      <c r="B4" s="96" t="s">
        <v>73</v>
      </c>
      <c r="C4" s="97" t="s">
        <v>119</v>
      </c>
      <c r="D4" s="97" t="s">
        <v>118</v>
      </c>
      <c r="E4" s="97" t="s">
        <v>263</v>
      </c>
      <c r="F4" s="97" t="s">
        <v>24</v>
      </c>
      <c r="G4" s="97" t="s">
        <v>76</v>
      </c>
      <c r="H4" s="98" t="s">
        <v>77</v>
      </c>
      <c r="I4" s="146"/>
      <c r="J4" s="146"/>
      <c r="K4" s="96" t="s">
        <v>73</v>
      </c>
      <c r="L4" s="97" t="s">
        <v>119</v>
      </c>
      <c r="M4" s="97" t="s">
        <v>118</v>
      </c>
      <c r="N4" s="97" t="s">
        <v>263</v>
      </c>
      <c r="O4" s="97" t="s">
        <v>24</v>
      </c>
      <c r="P4" s="97" t="s">
        <v>76</v>
      </c>
      <c r="Q4" s="98" t="s">
        <v>77</v>
      </c>
      <c r="R4" s="146"/>
      <c r="S4" s="146"/>
      <c r="T4" s="96" t="s">
        <v>73</v>
      </c>
      <c r="U4" s="97" t="s">
        <v>119</v>
      </c>
      <c r="V4" s="97" t="s">
        <v>118</v>
      </c>
      <c r="W4" s="97" t="s">
        <v>263</v>
      </c>
      <c r="X4" s="97" t="s">
        <v>24</v>
      </c>
      <c r="Y4" s="97" t="s">
        <v>76</v>
      </c>
      <c r="Z4" s="98" t="s">
        <v>77</v>
      </c>
      <c r="AA4" s="146"/>
      <c r="AB4" s="146"/>
      <c r="AC4" s="96" t="s">
        <v>73</v>
      </c>
      <c r="AD4" s="97" t="s">
        <v>119</v>
      </c>
      <c r="AE4" s="97" t="s">
        <v>118</v>
      </c>
      <c r="AF4" s="97" t="s">
        <v>263</v>
      </c>
      <c r="AG4" s="97" t="s">
        <v>24</v>
      </c>
      <c r="AH4" s="97" t="s">
        <v>76</v>
      </c>
      <c r="AI4" s="98" t="s">
        <v>77</v>
      </c>
      <c r="AJ4" s="146"/>
      <c r="AK4" s="146"/>
      <c r="AL4" s="96" t="s">
        <v>73</v>
      </c>
      <c r="AM4" s="97" t="s">
        <v>119</v>
      </c>
      <c r="AN4" s="97" t="s">
        <v>118</v>
      </c>
      <c r="AO4" s="97" t="s">
        <v>263</v>
      </c>
      <c r="AP4" s="97" t="s">
        <v>24</v>
      </c>
      <c r="AQ4" s="97" t="s">
        <v>76</v>
      </c>
      <c r="AR4" s="98" t="s">
        <v>77</v>
      </c>
      <c r="AS4" s="146"/>
      <c r="AT4" s="146"/>
      <c r="AU4" s="231"/>
      <c r="AV4" s="182" t="s">
        <v>482</v>
      </c>
      <c r="AW4" s="183" t="s">
        <v>472</v>
      </c>
      <c r="AX4" s="179" t="s">
        <v>73</v>
      </c>
      <c r="AY4" s="97" t="s">
        <v>263</v>
      </c>
      <c r="AZ4" s="97" t="s">
        <v>24</v>
      </c>
      <c r="BA4" s="97" t="s">
        <v>76</v>
      </c>
      <c r="BB4" s="339"/>
      <c r="BC4" s="146"/>
      <c r="BD4" s="146"/>
      <c r="BE4" s="96" t="s">
        <v>73</v>
      </c>
      <c r="BF4" s="97" t="s">
        <v>119</v>
      </c>
      <c r="BG4" s="97" t="s">
        <v>118</v>
      </c>
      <c r="BH4" s="97" t="s">
        <v>263</v>
      </c>
      <c r="BI4" s="97" t="s">
        <v>24</v>
      </c>
      <c r="BJ4" s="97" t="s">
        <v>76</v>
      </c>
      <c r="BK4" s="98" t="s">
        <v>77</v>
      </c>
      <c r="BL4" s="146"/>
      <c r="BM4" s="146"/>
      <c r="BN4" s="96" t="s">
        <v>73</v>
      </c>
      <c r="BO4" s="97" t="s">
        <v>119</v>
      </c>
      <c r="BP4" s="97" t="s">
        <v>118</v>
      </c>
      <c r="BQ4" s="97" t="s">
        <v>263</v>
      </c>
      <c r="BR4" s="97" t="s">
        <v>24</v>
      </c>
      <c r="BS4" s="97" t="s">
        <v>76</v>
      </c>
      <c r="BT4" s="98" t="s">
        <v>77</v>
      </c>
      <c r="BU4" s="146"/>
      <c r="BV4" s="146"/>
      <c r="BW4" s="96" t="s">
        <v>73</v>
      </c>
      <c r="BX4" s="97" t="s">
        <v>119</v>
      </c>
      <c r="BY4" s="97" t="s">
        <v>118</v>
      </c>
      <c r="BZ4" s="97" t="s">
        <v>263</v>
      </c>
      <c r="CA4" s="97" t="s">
        <v>24</v>
      </c>
      <c r="CB4" s="97" t="s">
        <v>76</v>
      </c>
      <c r="CC4" s="98" t="s">
        <v>77</v>
      </c>
      <c r="CD4" s="146"/>
      <c r="CE4" s="146"/>
      <c r="CF4" s="96" t="s">
        <v>73</v>
      </c>
      <c r="CG4" s="97" t="s">
        <v>119</v>
      </c>
      <c r="CH4" s="97" t="s">
        <v>118</v>
      </c>
      <c r="CI4" s="97" t="s">
        <v>263</v>
      </c>
      <c r="CJ4" s="97" t="s">
        <v>24</v>
      </c>
      <c r="CK4" s="97" t="s">
        <v>76</v>
      </c>
      <c r="CL4" s="98" t="s">
        <v>77</v>
      </c>
      <c r="CM4" s="146"/>
      <c r="CN4" s="146"/>
      <c r="CO4" s="96" t="s">
        <v>73</v>
      </c>
      <c r="CP4" s="97" t="s">
        <v>119</v>
      </c>
      <c r="CQ4" s="97" t="s">
        <v>118</v>
      </c>
      <c r="CR4" s="97" t="s">
        <v>263</v>
      </c>
      <c r="CS4" s="97" t="s">
        <v>24</v>
      </c>
      <c r="CT4" s="97" t="s">
        <v>76</v>
      </c>
      <c r="CU4" s="98" t="s">
        <v>77</v>
      </c>
      <c r="CW4" s="241" t="s">
        <v>307</v>
      </c>
      <c r="CX4" s="241"/>
      <c r="CY4" s="241"/>
      <c r="CZ4" s="241"/>
      <c r="DA4" s="241"/>
    </row>
    <row r="5" spans="1:107" ht="26.25" customHeight="1" thickBot="1">
      <c r="B5" s="99"/>
      <c r="C5" s="100"/>
      <c r="D5" s="100"/>
      <c r="E5" s="100"/>
      <c r="F5" s="100"/>
      <c r="G5" s="100"/>
      <c r="H5" s="101"/>
      <c r="I5" s="144"/>
      <c r="J5" s="144"/>
      <c r="K5" s="99"/>
      <c r="L5" s="100"/>
      <c r="M5" s="100"/>
      <c r="N5" s="100"/>
      <c r="O5" s="100"/>
      <c r="P5" s="100"/>
      <c r="Q5" s="101"/>
      <c r="R5" s="144"/>
      <c r="S5" s="144"/>
      <c r="T5" s="99"/>
      <c r="U5" s="100"/>
      <c r="V5" s="100"/>
      <c r="W5" s="100"/>
      <c r="X5" s="100"/>
      <c r="Y5" s="100"/>
      <c r="Z5" s="101"/>
      <c r="AA5" s="144"/>
      <c r="AB5" s="144"/>
      <c r="AC5" s="99"/>
      <c r="AD5" s="100"/>
      <c r="AE5" s="100"/>
      <c r="AF5" s="100"/>
      <c r="AG5" s="100"/>
      <c r="AH5" s="100"/>
      <c r="AI5" s="101"/>
      <c r="AJ5" s="144"/>
      <c r="AK5" s="144"/>
      <c r="AL5" s="99"/>
      <c r="AM5" s="100"/>
      <c r="AN5" s="100"/>
      <c r="AO5" s="100"/>
      <c r="AP5" s="100"/>
      <c r="AQ5" s="100"/>
      <c r="AR5" s="101"/>
      <c r="AS5" s="144"/>
      <c r="AT5" s="144"/>
      <c r="AU5" s="176" t="str">
        <f>IF('Combo Dashboard'!AF5="","",'Combo Dashboard'!AF5)</f>
        <v>P</v>
      </c>
      <c r="AV5" s="104" t="str">
        <f>IF('Combo Dashboard'!AG5="","",'Combo Dashboard'!AG5)</f>
        <v/>
      </c>
      <c r="AW5" s="104" t="str">
        <f>IF('Combo Dashboard'!AH5="","",'Combo Dashboard'!AH5)</f>
        <v/>
      </c>
      <c r="AX5" s="104" t="str">
        <f>IF('Combo Dashboard'!AI5="","",'Combo Dashboard'!AI5)</f>
        <v/>
      </c>
      <c r="AY5" s="104" t="str">
        <f>IF('Combo Dashboard'!AJ5="","",'Combo Dashboard'!AJ5)</f>
        <v/>
      </c>
      <c r="AZ5" s="104" t="str">
        <f>IF('Combo Dashboard'!AK5="","",'Combo Dashboard'!AK5)</f>
        <v/>
      </c>
      <c r="BA5" s="104" t="str">
        <f>IF('Combo Dashboard'!AL5="","",'Combo Dashboard'!AL5)</f>
        <v/>
      </c>
      <c r="BB5" s="340"/>
      <c r="BC5" s="144"/>
      <c r="BD5" s="144"/>
      <c r="BE5" s="99"/>
      <c r="BF5" s="100"/>
      <c r="BG5" s="100"/>
      <c r="BH5" s="100"/>
      <c r="BI5" s="100"/>
      <c r="BJ5" s="100"/>
      <c r="BK5" s="101"/>
      <c r="BL5" s="144"/>
      <c r="BM5" s="144"/>
      <c r="BN5" s="99"/>
      <c r="BO5" s="100"/>
      <c r="BP5" s="100"/>
      <c r="BQ5" s="100"/>
      <c r="BR5" s="100"/>
      <c r="BS5" s="100"/>
      <c r="BT5" s="101"/>
      <c r="BU5" s="144"/>
      <c r="BV5" s="144"/>
      <c r="BW5" s="99"/>
      <c r="BX5" s="100"/>
      <c r="BY5" s="100"/>
      <c r="BZ5" s="100"/>
      <c r="CA5" s="100"/>
      <c r="CB5" s="100"/>
      <c r="CC5" s="101"/>
      <c r="CD5" s="144"/>
      <c r="CE5" s="144"/>
      <c r="CF5" s="99"/>
      <c r="CG5" s="100"/>
      <c r="CH5" s="100"/>
      <c r="CI5" s="100"/>
      <c r="CJ5" s="100"/>
      <c r="CK5" s="100"/>
      <c r="CL5" s="101"/>
      <c r="CM5" s="144"/>
      <c r="CN5" s="144"/>
      <c r="CO5" s="99"/>
      <c r="CP5" s="100"/>
      <c r="CQ5" s="100"/>
      <c r="CR5" s="100"/>
      <c r="CS5" s="100"/>
      <c r="CT5" s="100"/>
      <c r="CU5" s="101"/>
    </row>
    <row r="6" spans="1:107" ht="26.25" customHeight="1" thickBot="1">
      <c r="B6" s="103"/>
      <c r="C6" s="104"/>
      <c r="D6" s="104"/>
      <c r="E6" s="104"/>
      <c r="F6" s="104"/>
      <c r="G6" s="104"/>
      <c r="H6" s="105"/>
      <c r="I6" s="144"/>
      <c r="J6" s="144"/>
      <c r="K6" s="103"/>
      <c r="L6" s="104"/>
      <c r="M6" s="104"/>
      <c r="N6" s="104"/>
      <c r="O6" s="104"/>
      <c r="P6" s="104"/>
      <c r="Q6" s="105"/>
      <c r="R6" s="144"/>
      <c r="S6" s="144"/>
      <c r="T6" s="103"/>
      <c r="U6" s="104"/>
      <c r="V6" s="104"/>
      <c r="W6" s="104"/>
      <c r="X6" s="104"/>
      <c r="Y6" s="104"/>
      <c r="Z6" s="105"/>
      <c r="AA6" s="144"/>
      <c r="AB6" s="144"/>
      <c r="AC6" s="103"/>
      <c r="AD6" s="104"/>
      <c r="AE6" s="104"/>
      <c r="AF6" s="104"/>
      <c r="AG6" s="104"/>
      <c r="AH6" s="104"/>
      <c r="AI6" s="105"/>
      <c r="AJ6" s="144"/>
      <c r="AK6" s="144"/>
      <c r="AL6" s="103"/>
      <c r="AM6" s="104"/>
      <c r="AN6" s="104"/>
      <c r="AO6" s="104"/>
      <c r="AP6" s="104"/>
      <c r="AQ6" s="104"/>
      <c r="AR6" s="105"/>
      <c r="AS6" s="144"/>
      <c r="AT6" s="144"/>
      <c r="AU6" s="176" t="str">
        <f>IF('Combo Dashboard'!AF6="","",'Combo Dashboard'!AF6)</f>
        <v>P</v>
      </c>
      <c r="AV6" s="104" t="str">
        <f>IF('Combo Dashboard'!AG6="","",'Combo Dashboard'!AG6)</f>
        <v/>
      </c>
      <c r="AW6" s="104" t="str">
        <f>IF('Combo Dashboard'!AH6="","",'Combo Dashboard'!AH6)</f>
        <v/>
      </c>
      <c r="AX6" s="104" t="str">
        <f>IF('Combo Dashboard'!AI6="","",'Combo Dashboard'!AI6)</f>
        <v/>
      </c>
      <c r="AY6" s="104" t="str">
        <f>IF('Combo Dashboard'!AJ6="","",'Combo Dashboard'!AJ6)</f>
        <v/>
      </c>
      <c r="AZ6" s="104" t="str">
        <f>IF('Combo Dashboard'!AK6="","",'Combo Dashboard'!AK6)</f>
        <v/>
      </c>
      <c r="BA6" s="104" t="str">
        <f>IF('Combo Dashboard'!AL6="","",'Combo Dashboard'!AL6)</f>
        <v/>
      </c>
      <c r="BB6" s="340"/>
      <c r="BC6" s="144"/>
      <c r="BD6" s="144"/>
      <c r="BE6" s="103"/>
      <c r="BF6" s="104"/>
      <c r="BG6" s="104"/>
      <c r="BH6" s="104"/>
      <c r="BI6" s="104"/>
      <c r="BJ6" s="104"/>
      <c r="BK6" s="105"/>
      <c r="BL6" s="144"/>
      <c r="BM6" s="144"/>
      <c r="BN6" s="103"/>
      <c r="BO6" s="104"/>
      <c r="BP6" s="104"/>
      <c r="BQ6" s="104"/>
      <c r="BR6" s="104"/>
      <c r="BS6" s="104"/>
      <c r="BT6" s="105"/>
      <c r="BU6" s="144"/>
      <c r="BV6" s="144"/>
      <c r="BW6" s="103"/>
      <c r="BX6" s="104"/>
      <c r="BY6" s="104"/>
      <c r="BZ6" s="104"/>
      <c r="CA6" s="104"/>
      <c r="CB6" s="104"/>
      <c r="CC6" s="105"/>
      <c r="CD6" s="144"/>
      <c r="CE6" s="144"/>
      <c r="CF6" s="103"/>
      <c r="CG6" s="104"/>
      <c r="CH6" s="104"/>
      <c r="CI6" s="104"/>
      <c r="CJ6" s="104"/>
      <c r="CK6" s="104"/>
      <c r="CL6" s="105"/>
      <c r="CM6" s="144"/>
      <c r="CN6" s="144"/>
      <c r="CO6" s="103"/>
      <c r="CP6" s="104"/>
      <c r="CQ6" s="104"/>
      <c r="CR6" s="104"/>
      <c r="CS6" s="104"/>
      <c r="CT6" s="104"/>
      <c r="CU6" s="105"/>
    </row>
    <row r="7" spans="1:107" ht="26.25" customHeight="1" thickBot="1">
      <c r="B7" s="103"/>
      <c r="C7" s="104"/>
      <c r="D7" s="104"/>
      <c r="E7" s="104"/>
      <c r="F7" s="104"/>
      <c r="G7" s="104"/>
      <c r="H7" s="105"/>
      <c r="I7" s="144"/>
      <c r="J7" s="144"/>
      <c r="K7" s="103"/>
      <c r="L7" s="104"/>
      <c r="M7" s="104"/>
      <c r="N7" s="104"/>
      <c r="O7" s="104"/>
      <c r="P7" s="104"/>
      <c r="Q7" s="105"/>
      <c r="R7" s="144"/>
      <c r="S7" s="144"/>
      <c r="T7" s="103"/>
      <c r="U7" s="104"/>
      <c r="V7" s="104"/>
      <c r="W7" s="104"/>
      <c r="X7" s="104"/>
      <c r="Y7" s="104"/>
      <c r="Z7" s="105"/>
      <c r="AA7" s="144"/>
      <c r="AB7" s="144"/>
      <c r="AC7" s="103"/>
      <c r="AD7" s="104"/>
      <c r="AE7" s="104"/>
      <c r="AF7" s="104"/>
      <c r="AG7" s="104"/>
      <c r="AH7" s="104"/>
      <c r="AI7" s="105"/>
      <c r="AJ7" s="144"/>
      <c r="AK7" s="144"/>
      <c r="AL7" s="103"/>
      <c r="AM7" s="104"/>
      <c r="AN7" s="104"/>
      <c r="AO7" s="104"/>
      <c r="AP7" s="104"/>
      <c r="AQ7" s="104"/>
      <c r="AR7" s="105"/>
      <c r="AS7" s="144"/>
      <c r="AT7" s="144"/>
      <c r="AU7" s="176" t="str">
        <f>IF('Combo Dashboard'!AF7="","",'Combo Dashboard'!AF7)</f>
        <v>P</v>
      </c>
      <c r="AV7" s="104" t="str">
        <f>IF('Combo Dashboard'!AG7="","",'Combo Dashboard'!AG7)</f>
        <v/>
      </c>
      <c r="AW7" s="104" t="str">
        <f>IF('Combo Dashboard'!AH7="","",'Combo Dashboard'!AH7)</f>
        <v/>
      </c>
      <c r="AX7" s="104" t="str">
        <f>IF('Combo Dashboard'!AI7="","",'Combo Dashboard'!AI7)</f>
        <v/>
      </c>
      <c r="AY7" s="104" t="str">
        <f>IF('Combo Dashboard'!AJ7="","",'Combo Dashboard'!AJ7)</f>
        <v/>
      </c>
      <c r="AZ7" s="104" t="str">
        <f>IF('Combo Dashboard'!AK7="","",'Combo Dashboard'!AK7)</f>
        <v/>
      </c>
      <c r="BA7" s="104" t="str">
        <f>IF('Combo Dashboard'!AL7="","",'Combo Dashboard'!AL7)</f>
        <v/>
      </c>
      <c r="BB7" s="340"/>
      <c r="BC7" s="144"/>
      <c r="BD7" s="144"/>
      <c r="BE7" s="103"/>
      <c r="BF7" s="104"/>
      <c r="BG7" s="104"/>
      <c r="BH7" s="104"/>
      <c r="BI7" s="104"/>
      <c r="BJ7" s="104"/>
      <c r="BK7" s="105"/>
      <c r="BL7" s="144"/>
      <c r="BM7" s="144"/>
      <c r="BN7" s="103"/>
      <c r="BO7" s="104"/>
      <c r="BP7" s="104"/>
      <c r="BQ7" s="104"/>
      <c r="BR7" s="104"/>
      <c r="BS7" s="104"/>
      <c r="BT7" s="105"/>
      <c r="BU7" s="144"/>
      <c r="BV7" s="144"/>
      <c r="BW7" s="103"/>
      <c r="BX7" s="104"/>
      <c r="BY7" s="104"/>
      <c r="BZ7" s="104"/>
      <c r="CA7" s="104"/>
      <c r="CB7" s="104"/>
      <c r="CC7" s="105"/>
      <c r="CD7" s="144"/>
      <c r="CE7" s="144"/>
      <c r="CF7" s="103"/>
      <c r="CG7" s="104"/>
      <c r="CH7" s="104"/>
      <c r="CI7" s="104"/>
      <c r="CJ7" s="104"/>
      <c r="CK7" s="104"/>
      <c r="CL7" s="105"/>
      <c r="CM7" s="144"/>
      <c r="CN7" s="144"/>
      <c r="CO7" s="103"/>
      <c r="CP7" s="104"/>
      <c r="CQ7" s="104"/>
      <c r="CR7" s="104"/>
      <c r="CS7" s="104"/>
      <c r="CT7" s="104"/>
      <c r="CU7" s="105"/>
    </row>
    <row r="8" spans="1:107" ht="26.25" customHeight="1" thickBot="1">
      <c r="B8" s="103"/>
      <c r="C8" s="104"/>
      <c r="D8" s="104"/>
      <c r="E8" s="104"/>
      <c r="F8" s="104"/>
      <c r="G8" s="104"/>
      <c r="H8" s="105"/>
      <c r="I8" s="144"/>
      <c r="J8" s="144"/>
      <c r="K8" s="103"/>
      <c r="L8" s="104"/>
      <c r="M8" s="104"/>
      <c r="N8" s="104"/>
      <c r="O8" s="104"/>
      <c r="P8" s="104"/>
      <c r="Q8" s="105"/>
      <c r="R8" s="144"/>
      <c r="S8" s="144"/>
      <c r="T8" s="103"/>
      <c r="U8" s="104"/>
      <c r="V8" s="104"/>
      <c r="W8" s="104"/>
      <c r="X8" s="104"/>
      <c r="Y8" s="104"/>
      <c r="Z8" s="105"/>
      <c r="AA8" s="144"/>
      <c r="AB8" s="144"/>
      <c r="AC8" s="103"/>
      <c r="AD8" s="104"/>
      <c r="AE8" s="104"/>
      <c r="AF8" s="104"/>
      <c r="AG8" s="104"/>
      <c r="AH8" s="104"/>
      <c r="AI8" s="105"/>
      <c r="AJ8" s="144"/>
      <c r="AK8" s="144"/>
      <c r="AL8" s="103"/>
      <c r="AM8" s="104"/>
      <c r="AN8" s="104"/>
      <c r="AO8" s="104"/>
      <c r="AP8" s="104"/>
      <c r="AQ8" s="104"/>
      <c r="AR8" s="105"/>
      <c r="AS8" s="144"/>
      <c r="AT8" s="144"/>
      <c r="AU8" s="176" t="str">
        <f>IF('Combo Dashboard'!AF8="","",'Combo Dashboard'!AF8)</f>
        <v>P</v>
      </c>
      <c r="AV8" s="104" t="str">
        <f>IF('Combo Dashboard'!AG8="","",'Combo Dashboard'!AG8)</f>
        <v/>
      </c>
      <c r="AW8" s="104" t="str">
        <f>IF('Combo Dashboard'!AH8="","",'Combo Dashboard'!AH8)</f>
        <v/>
      </c>
      <c r="AX8" s="104" t="str">
        <f>IF('Combo Dashboard'!AI8="","",'Combo Dashboard'!AI8)</f>
        <v/>
      </c>
      <c r="AY8" s="104" t="str">
        <f>IF('Combo Dashboard'!AJ8="","",'Combo Dashboard'!AJ8)</f>
        <v/>
      </c>
      <c r="AZ8" s="104" t="str">
        <f>IF('Combo Dashboard'!AK8="","",'Combo Dashboard'!AK8)</f>
        <v/>
      </c>
      <c r="BA8" s="104" t="str">
        <f>IF('Combo Dashboard'!AL8="","",'Combo Dashboard'!AL8)</f>
        <v/>
      </c>
      <c r="BB8" s="340"/>
      <c r="BC8" s="144"/>
      <c r="BD8" s="144"/>
      <c r="BE8" s="103"/>
      <c r="BF8" s="104"/>
      <c r="BG8" s="104"/>
      <c r="BH8" s="104"/>
      <c r="BI8" s="104"/>
      <c r="BJ8" s="104"/>
      <c r="BK8" s="105"/>
      <c r="BL8" s="144"/>
      <c r="BM8" s="144"/>
      <c r="BN8" s="103"/>
      <c r="BO8" s="104"/>
      <c r="BP8" s="104"/>
      <c r="BQ8" s="104"/>
      <c r="BR8" s="104"/>
      <c r="BS8" s="104"/>
      <c r="BT8" s="105"/>
      <c r="BU8" s="144"/>
      <c r="BV8" s="144"/>
      <c r="BW8" s="103"/>
      <c r="BX8" s="104"/>
      <c r="BY8" s="104"/>
      <c r="BZ8" s="104"/>
      <c r="CA8" s="104"/>
      <c r="CB8" s="104"/>
      <c r="CC8" s="105"/>
      <c r="CD8" s="144"/>
      <c r="CE8" s="144"/>
      <c r="CF8" s="103"/>
      <c r="CG8" s="104"/>
      <c r="CH8" s="104"/>
      <c r="CI8" s="104"/>
      <c r="CJ8" s="104"/>
      <c r="CK8" s="104"/>
      <c r="CL8" s="105"/>
      <c r="CM8" s="144"/>
      <c r="CN8" s="144"/>
      <c r="CO8" s="103"/>
      <c r="CP8" s="104"/>
      <c r="CQ8" s="104"/>
      <c r="CR8" s="104"/>
      <c r="CS8" s="104"/>
      <c r="CT8" s="104"/>
      <c r="CU8" s="105"/>
    </row>
    <row r="9" spans="1:107" ht="26.25" customHeight="1" thickBot="1">
      <c r="B9" s="147"/>
      <c r="C9" s="148"/>
      <c r="D9" s="148"/>
      <c r="E9" s="148"/>
      <c r="F9" s="148"/>
      <c r="G9" s="148"/>
      <c r="H9" s="149"/>
      <c r="I9" s="144"/>
      <c r="J9" s="144"/>
      <c r="K9" s="147"/>
      <c r="L9" s="148"/>
      <c r="M9" s="148"/>
      <c r="N9" s="148"/>
      <c r="O9" s="148"/>
      <c r="P9" s="148"/>
      <c r="Q9" s="149"/>
      <c r="R9" s="144"/>
      <c r="S9" s="144"/>
      <c r="T9" s="147"/>
      <c r="U9" s="148"/>
      <c r="V9" s="148"/>
      <c r="W9" s="148"/>
      <c r="X9" s="148"/>
      <c r="Y9" s="148"/>
      <c r="Z9" s="149"/>
      <c r="AA9" s="144"/>
      <c r="AB9" s="144"/>
      <c r="AC9" s="147"/>
      <c r="AD9" s="148"/>
      <c r="AE9" s="148"/>
      <c r="AF9" s="148"/>
      <c r="AG9" s="148"/>
      <c r="AH9" s="148"/>
      <c r="AI9" s="149"/>
      <c r="AJ9" s="144"/>
      <c r="AK9" s="144"/>
      <c r="AL9" s="147"/>
      <c r="AM9" s="148"/>
      <c r="AN9" s="148"/>
      <c r="AO9" s="148"/>
      <c r="AP9" s="148"/>
      <c r="AQ9" s="148"/>
      <c r="AR9" s="149"/>
      <c r="AS9" s="144"/>
      <c r="AT9" s="144"/>
      <c r="AU9" s="176" t="str">
        <f>IF('Combo Dashboard'!AF9="","",'Combo Dashboard'!AF9)</f>
        <v>P</v>
      </c>
      <c r="AV9" s="104" t="str">
        <f>IF('Combo Dashboard'!AG9="","",'Combo Dashboard'!AG9)</f>
        <v/>
      </c>
      <c r="AW9" s="104" t="str">
        <f>IF('Combo Dashboard'!AH9="","",'Combo Dashboard'!AH9)</f>
        <v/>
      </c>
      <c r="AX9" s="104" t="str">
        <f>IF('Combo Dashboard'!AI9="","",'Combo Dashboard'!AI9)</f>
        <v/>
      </c>
      <c r="AY9" s="104" t="str">
        <f>IF('Combo Dashboard'!AJ9="","",'Combo Dashboard'!AJ9)</f>
        <v/>
      </c>
      <c r="AZ9" s="104" t="str">
        <f>IF('Combo Dashboard'!AK9="","",'Combo Dashboard'!AK9)</f>
        <v/>
      </c>
      <c r="BA9" s="104" t="str">
        <f>IF('Combo Dashboard'!AL9="","",'Combo Dashboard'!AL9)</f>
        <v/>
      </c>
      <c r="BB9" s="340"/>
      <c r="BC9" s="144"/>
      <c r="BD9" s="144"/>
      <c r="BE9" s="147"/>
      <c r="BF9" s="148"/>
      <c r="BG9" s="148"/>
      <c r="BH9" s="148"/>
      <c r="BI9" s="148"/>
      <c r="BJ9" s="148"/>
      <c r="BK9" s="149"/>
      <c r="BL9" s="144"/>
      <c r="BM9" s="144"/>
      <c r="BN9" s="147"/>
      <c r="BO9" s="148"/>
      <c r="BP9" s="148"/>
      <c r="BQ9" s="148"/>
      <c r="BR9" s="148"/>
      <c r="BS9" s="148"/>
      <c r="BT9" s="149"/>
      <c r="BU9" s="144"/>
      <c r="BV9" s="144"/>
      <c r="BW9" s="147"/>
      <c r="BX9" s="148"/>
      <c r="BY9" s="148"/>
      <c r="BZ9" s="148"/>
      <c r="CA9" s="148"/>
      <c r="CB9" s="148"/>
      <c r="CC9" s="149"/>
      <c r="CD9" s="144"/>
      <c r="CE9" s="144"/>
      <c r="CF9" s="147"/>
      <c r="CG9" s="148"/>
      <c r="CH9" s="148"/>
      <c r="CI9" s="148"/>
      <c r="CJ9" s="148"/>
      <c r="CK9" s="148"/>
      <c r="CL9" s="149"/>
      <c r="CM9" s="144"/>
      <c r="CN9" s="144"/>
      <c r="CO9" s="147"/>
      <c r="CP9" s="148"/>
      <c r="CQ9" s="148"/>
      <c r="CR9" s="148"/>
      <c r="CS9" s="148"/>
      <c r="CT9" s="148"/>
      <c r="CU9" s="149"/>
    </row>
    <row r="10" spans="1:107" ht="26.25" customHeight="1" thickBot="1">
      <c r="A10" s="14">
        <v>1</v>
      </c>
      <c r="B10" s="108" t="str">
        <f>'Strategy 1 | PD-TG'!B10</f>
        <v>P2</v>
      </c>
      <c r="C10" s="109" t="str">
        <f>'Strategy 1 | PD-TG'!C10</f>
        <v>PD</v>
      </c>
      <c r="D10" s="109" t="str">
        <f>'Strategy 1 | PD-TG'!J10</f>
        <v>TG</v>
      </c>
      <c r="E10" s="109" t="str">
        <f>IF(AU10="","",IF('Strategy 1 | PD-TG'!S10="W","Y",IF('Strategy 1 | PD-TG'!S10="L","N","")))</f>
        <v>Y</v>
      </c>
      <c r="F10" s="109">
        <f>'Strategy 1 | PD-TG'!T10</f>
        <v>1</v>
      </c>
      <c r="G10" s="109">
        <f>'Strategy 1 | PD-TG'!N10</f>
        <v>2</v>
      </c>
      <c r="H10" s="110">
        <f>'Strategy 1 | PD-TG'!P10</f>
        <v>2</v>
      </c>
      <c r="I10" s="144"/>
      <c r="J10" s="144"/>
      <c r="K10" s="108" t="str">
        <f>'Strategy 2 | PD-FE'!B10</f>
        <v>P2</v>
      </c>
      <c r="L10" s="109" t="str">
        <f>'Strategy 2 | PD-FE'!C10</f>
        <v>T-B</v>
      </c>
      <c r="M10" s="109" t="str">
        <f>'Strategy 2 | PD-FE'!J10</f>
        <v>T-B</v>
      </c>
      <c r="N10" s="109" t="str">
        <f>IF(AU10="","",IF('Strategy 2 | PD-FE'!S10="W","Y",IF('Strategy 2 | PD-FE'!S10="L","N","")))</f>
        <v>Y</v>
      </c>
      <c r="O10" s="109">
        <f>'Strategy 2 | PD-FE'!T10</f>
        <v>1</v>
      </c>
      <c r="P10" s="109">
        <f>'Strategy 2 | PD-FE'!N10</f>
        <v>2</v>
      </c>
      <c r="Q10" s="110">
        <f>'Strategy 2 | PD-FE'!P10</f>
        <v>2</v>
      </c>
      <c r="R10" s="144"/>
      <c r="S10" s="144"/>
      <c r="T10" s="108" t="str">
        <f>'Strategy 3 | M1-TG'!B10</f>
        <v>P2</v>
      </c>
      <c r="U10" s="109" t="str">
        <f>'Strategy 3 | M1-TG'!C10</f>
        <v>T-B</v>
      </c>
      <c r="V10" s="109" t="str">
        <f>'Strategy 3 | M1-TG'!J10</f>
        <v>T-B</v>
      </c>
      <c r="W10" s="109" t="str">
        <f>IF(AU10="","",IF('Strategy 3 | M1-TG'!S10="W","Y",IF('Strategy 3 | M1-TG'!S10="L","N","")))</f>
        <v>Y</v>
      </c>
      <c r="X10" s="109">
        <f>'Strategy 3 | M1-TG'!T10</f>
        <v>1</v>
      </c>
      <c r="Y10" s="109">
        <f>'Strategy 3 | M1-TG'!N10</f>
        <v>2</v>
      </c>
      <c r="Z10" s="110">
        <f>'Strategy 3 | M1-TG'!P10</f>
        <v>2</v>
      </c>
      <c r="AA10" s="144"/>
      <c r="AB10" s="144"/>
      <c r="AC10" s="108" t="str">
        <f>'Strategy 4 | HP-FE'!B10</f>
        <v>P2</v>
      </c>
      <c r="AD10" s="109" t="str">
        <f>'Strategy 4 | HP-FE'!C10</f>
        <v>T-B</v>
      </c>
      <c r="AE10" s="109" t="str">
        <f>'Strategy 4 | HP-FE'!J10</f>
        <v>T-B</v>
      </c>
      <c r="AF10" s="109" t="str">
        <f>IF(AU10="","",IF('Strategy 4 | HP-FE'!S10="W","Y",IF('Strategy 4 | HP-FE'!S10="L","N","")))</f>
        <v>Y</v>
      </c>
      <c r="AG10" s="109">
        <f>'Strategy 4 | HP-FE'!T10</f>
        <v>1</v>
      </c>
      <c r="AH10" s="109">
        <f>'Strategy 4 | HP-FE'!N10</f>
        <v>2</v>
      </c>
      <c r="AI10" s="110">
        <f>'Strategy 4 | HP-FE'!P10</f>
        <v>2</v>
      </c>
      <c r="AJ10" s="144"/>
      <c r="AK10" s="144"/>
      <c r="AL10" s="108" t="str">
        <f>'Strategy 5 | M1-FE'!B10</f>
        <v>P2</v>
      </c>
      <c r="AM10" s="109" t="str">
        <f>'Strategy 5 | M1-FE'!C10</f>
        <v>T-B</v>
      </c>
      <c r="AN10" s="109" t="str">
        <f>'Strategy 5 | M1-FE'!J10</f>
        <v>T-B</v>
      </c>
      <c r="AO10" s="109" t="str">
        <f>IF(AU10="","",IF('Strategy 5 | M1-FE'!S10="W","Y",IF('Strategy 5 | M1-FE'!S10="L","N","")))</f>
        <v>Y</v>
      </c>
      <c r="AP10" s="109">
        <f>'Strategy 5 | M1-FE'!T10</f>
        <v>1</v>
      </c>
      <c r="AQ10" s="109">
        <f>'Strategy 5 | M1-FE'!N10</f>
        <v>2</v>
      </c>
      <c r="AR10" s="110">
        <f>'Strategy 5 | M1-FE'!P10</f>
        <v>2</v>
      </c>
      <c r="AS10" s="144"/>
      <c r="AT10" s="144"/>
      <c r="AU10" s="102" t="str">
        <f>IF('Combo Dashboard'!AF10="","",'Combo Dashboard'!AF10)</f>
        <v>P</v>
      </c>
      <c r="AV10" s="188" t="str">
        <f>IF('Combo Dashboard'!AG10="","",'Combo Dashboard'!AG10)</f>
        <v/>
      </c>
      <c r="AW10" s="189" t="str">
        <f>IF('Combo Dashboard'!AH10="","",'Combo Dashboard'!AH10)</f>
        <v>C1</v>
      </c>
      <c r="AX10" s="190" t="str">
        <f>IF('Combo Dashboard'!AI10="","",'Combo Dashboard'!AI10)</f>
        <v>P4</v>
      </c>
      <c r="AY10" s="109" t="str">
        <f>IF('Combo Dashboard'!AJ10="","",'Combo Dashboard'!AJ10)</f>
        <v>Y</v>
      </c>
      <c r="AZ10" s="109">
        <f>IF('Combo Dashboard'!AK10="","",'Combo Dashboard'!AK10)</f>
        <v>1</v>
      </c>
      <c r="BA10" s="110">
        <f>IF('Combo Dashboard'!AL10="","",'Combo Dashboard'!AL10)</f>
        <v>4</v>
      </c>
      <c r="BB10" s="340"/>
      <c r="BC10" s="144"/>
      <c r="BD10" s="144"/>
      <c r="BE10" s="108" t="str">
        <f>'Strategy 6 | PD-M1'!B10</f>
        <v>P2</v>
      </c>
      <c r="BF10" s="109" t="str">
        <f>'Strategy 6 | PD-M1'!C10</f>
        <v>T-B</v>
      </c>
      <c r="BG10" s="109" t="str">
        <f>'Strategy 6 | PD-M1'!J10</f>
        <v>T-B</v>
      </c>
      <c r="BH10" s="109" t="str">
        <f>IF(AU10="","",IF('Strategy 6 | PD-M1'!S10="W","Y",IF('Strategy 6 | PD-M1'!S10="L","N","")))</f>
        <v>Y</v>
      </c>
      <c r="BI10" s="109">
        <f>'Strategy 6 | PD-M1'!T10</f>
        <v>1</v>
      </c>
      <c r="BJ10" s="109">
        <f>'Strategy 6 | PD-M1'!N10</f>
        <v>2</v>
      </c>
      <c r="BK10" s="110">
        <f>'Strategy 6 | PD-M1'!P10</f>
        <v>2</v>
      </c>
      <c r="BL10" s="144"/>
      <c r="BM10" s="144"/>
      <c r="BN10" s="108" t="str">
        <f>'Strategy 7 | TG-FE'!B10</f>
        <v>P2</v>
      </c>
      <c r="BO10" s="109" t="str">
        <f>'Strategy 7 | TG-FE'!C10</f>
        <v>T-B</v>
      </c>
      <c r="BP10" s="109" t="str">
        <f>'Strategy 7 | TG-FE'!J10</f>
        <v>T-B</v>
      </c>
      <c r="BQ10" s="109" t="str">
        <f>IF(AU10="","",IF('Strategy 7 | TG-FE'!S10="W","Y",IF('Strategy 7 | TG-FE'!S10="L","N","")))</f>
        <v>Y</v>
      </c>
      <c r="BR10" s="109">
        <f>'Strategy 7 | TG-FE'!T10</f>
        <v>1</v>
      </c>
      <c r="BS10" s="109">
        <f>'Strategy 7 | TG-FE'!N10</f>
        <v>2</v>
      </c>
      <c r="BT10" s="110">
        <f>'Strategy 7 | TG-FE'!P10</f>
        <v>2</v>
      </c>
      <c r="BU10" s="144"/>
      <c r="BV10" s="144"/>
      <c r="BW10" s="108" t="str">
        <f>'Strategy 8 | M1-WB'!B10</f>
        <v>P2</v>
      </c>
      <c r="BX10" s="109" t="str">
        <f>'Strategy 8 | M1-WB'!C10</f>
        <v>T-B</v>
      </c>
      <c r="BY10" s="109" t="str">
        <f>'Strategy 8 | M1-WB'!J10</f>
        <v>T-B</v>
      </c>
      <c r="BZ10" s="109" t="str">
        <f>IF(AU10="","",IF('Strategy 8 | M1-WB'!S10="W","Y",IF('Strategy 8 | M1-WB'!S10="L","N","")))</f>
        <v>Y</v>
      </c>
      <c r="CA10" s="109">
        <f>'Strategy 8 | M1-WB'!T10</f>
        <v>1</v>
      </c>
      <c r="CB10" s="109">
        <f>'Strategy 8 | M1-WB'!N10</f>
        <v>2</v>
      </c>
      <c r="CC10" s="110">
        <f>'Strategy 8 | M1-WB'!P10</f>
        <v>2</v>
      </c>
      <c r="CD10" s="144"/>
      <c r="CE10" s="144"/>
      <c r="CF10" s="108" t="str">
        <f>'Strategy 9 | HP-M1'!B10</f>
        <v>P2</v>
      </c>
      <c r="CG10" s="109" t="str">
        <f>'Strategy 9 | HP-M1'!C10</f>
        <v>T-B</v>
      </c>
      <c r="CH10" s="109" t="str">
        <f>'Strategy 9 | HP-M1'!J10</f>
        <v>T-B</v>
      </c>
      <c r="CI10" s="109" t="str">
        <f>IF(AU10="","",IF('Strategy 9 | HP-M1'!S10="W","Y",IF('Strategy 9 | HP-M1'!S10="L","N","")))</f>
        <v>Y</v>
      </c>
      <c r="CJ10" s="109">
        <f>'Strategy 9 | HP-M1'!T10</f>
        <v>1</v>
      </c>
      <c r="CK10" s="109">
        <f>'Strategy 9 | HP-M1'!N10</f>
        <v>2</v>
      </c>
      <c r="CL10" s="110">
        <f>'Strategy 9 | HP-M1'!P10</f>
        <v>2</v>
      </c>
      <c r="CM10" s="144"/>
      <c r="CN10" s="144"/>
      <c r="CO10" s="108" t="str">
        <f>'Strategy 10 | OP-OB'!B10</f>
        <v>P2</v>
      </c>
      <c r="CP10" s="109" t="str">
        <f>'Strategy 10 | OP-OB'!C10</f>
        <v>T-B</v>
      </c>
      <c r="CQ10" s="109" t="str">
        <f>'Strategy 10 | OP-OB'!J10</f>
        <v>T-B</v>
      </c>
      <c r="CR10" s="109" t="str">
        <f>IF(AU10="","",IF('Strategy 10 | OP-OB'!S10="W","Y",IF('Strategy 10 | OP-OB'!S10="L","N","")))</f>
        <v>Y</v>
      </c>
      <c r="CS10" s="109">
        <f>'Strategy 10 | OP-OB'!T10</f>
        <v>1</v>
      </c>
      <c r="CT10" s="109">
        <f>'Strategy 10 | OP-OB'!N10</f>
        <v>2</v>
      </c>
      <c r="CU10" s="110">
        <f>'Strategy 10 | OP-OB'!P10</f>
        <v>2</v>
      </c>
      <c r="CW10" s="108" t="s">
        <v>279</v>
      </c>
      <c r="CX10" s="109" t="s">
        <v>308</v>
      </c>
      <c r="CY10" s="109" t="s">
        <v>308</v>
      </c>
      <c r="CZ10" s="109" t="s">
        <v>280</v>
      </c>
      <c r="DA10" s="109">
        <v>1</v>
      </c>
      <c r="DB10" s="109">
        <v>2</v>
      </c>
      <c r="DC10" s="110">
        <v>2</v>
      </c>
    </row>
    <row r="11" spans="1:107" ht="26.25" customHeight="1" thickBot="1">
      <c r="A11" s="14">
        <v>2</v>
      </c>
      <c r="B11" s="111" t="str">
        <f>'Strategy 1 | PD-TG'!B11</f>
        <v>P7</v>
      </c>
      <c r="C11" s="95" t="str">
        <f>'Strategy 1 | PD-TG'!C11</f>
        <v/>
      </c>
      <c r="D11" s="95" t="str">
        <f>'Strategy 1 | PD-TG'!J11</f>
        <v/>
      </c>
      <c r="E11" s="109" t="str">
        <f>IF(AU11="","",IF('Strategy 1 | PD-TG'!S11="W","Y",IF('Strategy 1 | PD-TG'!S11="L","N","")))</f>
        <v>N</v>
      </c>
      <c r="F11" s="95">
        <f>'Strategy 1 | PD-TG'!T11</f>
        <v>0</v>
      </c>
      <c r="G11" s="95">
        <f>'Strategy 1 | PD-TG'!N11</f>
        <v>-5</v>
      </c>
      <c r="H11" s="112">
        <f>'Strategy 1 | PD-TG'!P11</f>
        <v>-5</v>
      </c>
      <c r="I11" s="144"/>
      <c r="J11" s="144"/>
      <c r="K11" s="111" t="str">
        <f>'Strategy 2 | PD-FE'!B11</f>
        <v>P7</v>
      </c>
      <c r="L11" s="95" t="str">
        <f>'Strategy 2 | PD-FE'!C11</f>
        <v/>
      </c>
      <c r="M11" s="95" t="str">
        <f>'Strategy 2 | PD-FE'!J11</f>
        <v/>
      </c>
      <c r="N11" s="109" t="str">
        <f>IF(AU11="","",IF('Strategy 2 | PD-FE'!S11="W","Y",IF('Strategy 2 | PD-FE'!S11="L","N","")))</f>
        <v>N</v>
      </c>
      <c r="O11" s="95">
        <f>'Strategy 2 | PD-FE'!T11</f>
        <v>0</v>
      </c>
      <c r="P11" s="95">
        <f>'Strategy 2 | PD-FE'!N11</f>
        <v>-5</v>
      </c>
      <c r="Q11" s="112">
        <f>'Strategy 2 | PD-FE'!P11</f>
        <v>-5</v>
      </c>
      <c r="R11" s="144"/>
      <c r="S11" s="144"/>
      <c r="T11" s="111" t="str">
        <f>'Strategy 3 | M1-TG'!B11</f>
        <v>P7</v>
      </c>
      <c r="U11" s="95" t="str">
        <f>'Strategy 3 | M1-TG'!C11</f>
        <v/>
      </c>
      <c r="V11" s="95" t="str">
        <f>'Strategy 3 | M1-TG'!J11</f>
        <v/>
      </c>
      <c r="W11" s="109" t="str">
        <f>IF(AU11="","",IF('Strategy 3 | M1-TG'!S11="W","Y",IF('Strategy 3 | M1-TG'!S11="L","N","")))</f>
        <v>N</v>
      </c>
      <c r="X11" s="95">
        <f>'Strategy 3 | M1-TG'!T11</f>
        <v>0</v>
      </c>
      <c r="Y11" s="95">
        <f>'Strategy 3 | M1-TG'!N11</f>
        <v>-5</v>
      </c>
      <c r="Z11" s="112">
        <f>'Strategy 3 | M1-TG'!P11</f>
        <v>-5</v>
      </c>
      <c r="AA11" s="144"/>
      <c r="AB11" s="144"/>
      <c r="AC11" s="111" t="str">
        <f>'Strategy 4 | HP-FE'!B11</f>
        <v>P7</v>
      </c>
      <c r="AD11" s="95" t="str">
        <f>'Strategy 4 | HP-FE'!C11</f>
        <v/>
      </c>
      <c r="AE11" s="95" t="str">
        <f>'Strategy 4 | HP-FE'!J11</f>
        <v/>
      </c>
      <c r="AF11" s="109" t="str">
        <f>IF(AU11="","",IF('Strategy 4 | HP-FE'!S11="W","Y",IF('Strategy 4 | HP-FE'!S11="L","N","")))</f>
        <v>N</v>
      </c>
      <c r="AG11" s="95">
        <f>'Strategy 4 | HP-FE'!T11</f>
        <v>0</v>
      </c>
      <c r="AH11" s="95">
        <f>'Strategy 4 | HP-FE'!N11</f>
        <v>-5</v>
      </c>
      <c r="AI11" s="112">
        <f>'Strategy 4 | HP-FE'!P11</f>
        <v>-5</v>
      </c>
      <c r="AJ11" s="144"/>
      <c r="AK11" s="144"/>
      <c r="AL11" s="111" t="str">
        <f>'Strategy 5 | M1-FE'!B11</f>
        <v>P7</v>
      </c>
      <c r="AM11" s="95" t="str">
        <f>'Strategy 5 | M1-FE'!C11</f>
        <v/>
      </c>
      <c r="AN11" s="95" t="str">
        <f>'Strategy 5 | M1-FE'!J11</f>
        <v/>
      </c>
      <c r="AO11" s="109" t="str">
        <f>IF(AU11="","",IF('Strategy 5 | M1-FE'!S11="W","Y",IF('Strategy 5 | M1-FE'!S11="L","N","")))</f>
        <v>N</v>
      </c>
      <c r="AP11" s="95">
        <f>'Strategy 5 | M1-FE'!T11</f>
        <v>0</v>
      </c>
      <c r="AQ11" s="95">
        <f>'Strategy 5 | M1-FE'!N11</f>
        <v>-5</v>
      </c>
      <c r="AR11" s="112">
        <f>'Strategy 5 | M1-FE'!P11</f>
        <v>-5</v>
      </c>
      <c r="AS11" s="144"/>
      <c r="AT11" s="144"/>
      <c r="AU11" s="102" t="str">
        <f>IF('Combo Dashboard'!AF11="","",'Combo Dashboard'!AF11)</f>
        <v>B</v>
      </c>
      <c r="AV11" s="180" t="str">
        <f>IF('Combo Dashboard'!AG11="","",'Combo Dashboard'!AG11)</f>
        <v/>
      </c>
      <c r="AW11" s="189" t="str">
        <f>IF('Combo Dashboard'!AH11="","",'Combo Dashboard'!AH11)</f>
        <v/>
      </c>
      <c r="AX11" s="187" t="str">
        <f>IF('Combo Dashboard'!AI11="","",'Combo Dashboard'!AI11)</f>
        <v>P14</v>
      </c>
      <c r="AY11" s="95" t="str">
        <f>IF('Combo Dashboard'!AJ11="","",'Combo Dashboard'!AJ11)</f>
        <v>N</v>
      </c>
      <c r="AZ11" s="95">
        <f>IF('Combo Dashboard'!AK11="","",'Combo Dashboard'!AK11)</f>
        <v>0</v>
      </c>
      <c r="BA11" s="112">
        <f>IF('Combo Dashboard'!AL11="","",'Combo Dashboard'!AL11)</f>
        <v>-10</v>
      </c>
      <c r="BB11" s="340"/>
      <c r="BC11" s="144"/>
      <c r="BD11" s="144"/>
      <c r="BE11" s="111" t="str">
        <f>'Strategy 6 | PD-M1'!B11</f>
        <v>P7</v>
      </c>
      <c r="BF11" s="95" t="str">
        <f>'Strategy 6 | PD-M1'!C11</f>
        <v/>
      </c>
      <c r="BG11" s="95" t="str">
        <f>'Strategy 6 | PD-M1'!J11</f>
        <v/>
      </c>
      <c r="BH11" s="95" t="str">
        <f>IF(AU11="","",IF('Strategy 6 | PD-M1'!R11&gt;0,"Y",IF('Strategy 6 | PD-M1'!R11=0,"","N")))</f>
        <v>N</v>
      </c>
      <c r="BI11" s="95">
        <f>'Strategy 6 | PD-M1'!T11</f>
        <v>0</v>
      </c>
      <c r="BJ11" s="95">
        <f>'Strategy 6 | PD-M1'!N11</f>
        <v>-5</v>
      </c>
      <c r="BK11" s="112">
        <f>'Strategy 6 | PD-M1'!P11</f>
        <v>-5</v>
      </c>
      <c r="BL11" s="144"/>
      <c r="BM11" s="144"/>
      <c r="BN11" s="111" t="str">
        <f>'Strategy 7 | TG-FE'!B11</f>
        <v>P7</v>
      </c>
      <c r="BO11" s="95" t="str">
        <f>'Strategy 7 | TG-FE'!C11</f>
        <v/>
      </c>
      <c r="BP11" s="95" t="str">
        <f>'Strategy 7 | TG-FE'!J11</f>
        <v/>
      </c>
      <c r="BQ11" s="109" t="str">
        <f>IF(AU11="","",IF('Strategy 7 | TG-FE'!S11="W","Y",IF('Strategy 7 | TG-FE'!S11="L","N","")))</f>
        <v>N</v>
      </c>
      <c r="BR11" s="95">
        <f>'Strategy 7 | TG-FE'!T11</f>
        <v>0</v>
      </c>
      <c r="BS11" s="95">
        <f>'Strategy 7 | TG-FE'!N11</f>
        <v>-5</v>
      </c>
      <c r="BT11" s="112">
        <f>'Strategy 7 | TG-FE'!P11</f>
        <v>-5</v>
      </c>
      <c r="BU11" s="144"/>
      <c r="BV11" s="144"/>
      <c r="BW11" s="111" t="str">
        <f>'Strategy 8 | M1-WB'!B11</f>
        <v>P7</v>
      </c>
      <c r="BX11" s="95" t="str">
        <f>'Strategy 8 | M1-WB'!C11</f>
        <v/>
      </c>
      <c r="BY11" s="95" t="str">
        <f>'Strategy 8 | M1-WB'!J11</f>
        <v/>
      </c>
      <c r="BZ11" s="109" t="str">
        <f>IF(AU11="","",IF('Strategy 8 | M1-WB'!S11="W","Y",IF('Strategy 8 | M1-WB'!S11="L","N","")))</f>
        <v>N</v>
      </c>
      <c r="CA11" s="95">
        <f>'Strategy 8 | M1-WB'!T11</f>
        <v>0</v>
      </c>
      <c r="CB11" s="95">
        <f>'Strategy 8 | M1-WB'!N11</f>
        <v>-5</v>
      </c>
      <c r="CC11" s="112">
        <f>'Strategy 8 | M1-WB'!P11</f>
        <v>-5</v>
      </c>
      <c r="CD11" s="144"/>
      <c r="CE11" s="144"/>
      <c r="CF11" s="111" t="str">
        <f>'Strategy 9 | HP-M1'!B11</f>
        <v>P7</v>
      </c>
      <c r="CG11" s="95" t="str">
        <f>'Strategy 9 | HP-M1'!C11</f>
        <v/>
      </c>
      <c r="CH11" s="95" t="str">
        <f>'Strategy 9 | HP-M1'!J11</f>
        <v/>
      </c>
      <c r="CI11" s="109" t="str">
        <f>IF(AU11="","",IF('Strategy 9 | HP-M1'!S11="W","Y",IF('Strategy 9 | HP-M1'!S11="L","N","")))</f>
        <v>N</v>
      </c>
      <c r="CJ11" s="95">
        <f>'Strategy 9 | HP-M1'!T11</f>
        <v>0</v>
      </c>
      <c r="CK11" s="95">
        <f>'Strategy 9 | HP-M1'!N11</f>
        <v>-5</v>
      </c>
      <c r="CL11" s="112">
        <f>'Strategy 9 | HP-M1'!P11</f>
        <v>-5</v>
      </c>
      <c r="CM11" s="144"/>
      <c r="CN11" s="144"/>
      <c r="CO11" s="111" t="str">
        <f>'Strategy 10 | OP-OB'!B11</f>
        <v>P7</v>
      </c>
      <c r="CP11" s="95" t="str">
        <f>'Strategy 10 | OP-OB'!C11</f>
        <v/>
      </c>
      <c r="CQ11" s="95" t="str">
        <f>'Strategy 10 | OP-OB'!J11</f>
        <v/>
      </c>
      <c r="CR11" s="109" t="str">
        <f>IF(AU11="","",IF('Strategy 10 | OP-OB'!S11="W","Y",IF('Strategy 10 | OP-OB'!S11="L","N","")))</f>
        <v>N</v>
      </c>
      <c r="CS11" s="95">
        <f>'Strategy 10 | OP-OB'!T11</f>
        <v>0</v>
      </c>
      <c r="CT11" s="95">
        <f>'Strategy 10 | OP-OB'!N11</f>
        <v>-5</v>
      </c>
      <c r="CU11" s="112">
        <f>'Strategy 10 | OP-OB'!P11</f>
        <v>-5</v>
      </c>
      <c r="CW11" s="111" t="s">
        <v>281</v>
      </c>
      <c r="CX11" s="95" t="s">
        <v>147</v>
      </c>
      <c r="CY11" s="95" t="s">
        <v>147</v>
      </c>
      <c r="CZ11" s="95" t="s">
        <v>282</v>
      </c>
      <c r="DA11" s="95">
        <v>0</v>
      </c>
      <c r="DB11" s="95">
        <v>-8</v>
      </c>
      <c r="DC11" s="112">
        <v>-8</v>
      </c>
    </row>
    <row r="12" spans="1:107" ht="26.25" customHeight="1" thickBot="1">
      <c r="A12" s="14">
        <v>3</v>
      </c>
      <c r="B12" s="111" t="str">
        <f>'Strategy 1 | PD-TG'!B12</f>
        <v>NB</v>
      </c>
      <c r="C12" s="95" t="str">
        <f>'Strategy 1 | PD-TG'!C12</f>
        <v>PD</v>
      </c>
      <c r="D12" s="95" t="str">
        <f>'Strategy 1 | PD-TG'!J12</f>
        <v>TG</v>
      </c>
      <c r="E12" s="109" t="str">
        <f>IF(AU12="","",IF('Strategy 1 | PD-TG'!S12="W","Y",IF('Strategy 1 | PD-TG'!S12="L","N","")))</f>
        <v/>
      </c>
      <c r="F12" s="95">
        <f>'Strategy 1 | PD-TG'!T12</f>
        <v>0</v>
      </c>
      <c r="G12" s="95">
        <f>'Strategy 1 | PD-TG'!N12</f>
        <v>-5</v>
      </c>
      <c r="H12" s="112">
        <f>'Strategy 1 | PD-TG'!P12</f>
        <v>-5</v>
      </c>
      <c r="I12" s="144"/>
      <c r="J12" s="144"/>
      <c r="K12" s="111" t="str">
        <f>'Strategy 2 | PD-FE'!B12</f>
        <v>NB</v>
      </c>
      <c r="L12" s="95" t="str">
        <f>'Strategy 2 | PD-FE'!C12</f>
        <v>PD</v>
      </c>
      <c r="M12" s="95" t="str">
        <f>'Strategy 2 | PD-FE'!J12</f>
        <v>FE</v>
      </c>
      <c r="N12" s="109" t="str">
        <f>IF(AU12="","",IF('Strategy 2 | PD-FE'!S12="W","Y",IF('Strategy 2 | PD-FE'!S12="L","N","")))</f>
        <v/>
      </c>
      <c r="O12" s="95">
        <f>'Strategy 2 | PD-FE'!T12</f>
        <v>0</v>
      </c>
      <c r="P12" s="95">
        <f>'Strategy 2 | PD-FE'!N12</f>
        <v>-5</v>
      </c>
      <c r="Q12" s="112">
        <f>'Strategy 2 | PD-FE'!P12</f>
        <v>-5</v>
      </c>
      <c r="R12" s="144"/>
      <c r="S12" s="144"/>
      <c r="T12" s="111" t="str">
        <f>'Strategy 3 | M1-TG'!B12</f>
        <v>NB</v>
      </c>
      <c r="U12" s="95" t="str">
        <f>'Strategy 3 | M1-TG'!C12</f>
        <v>M1</v>
      </c>
      <c r="V12" s="95" t="str">
        <f>'Strategy 3 | M1-TG'!J12</f>
        <v>TG</v>
      </c>
      <c r="W12" s="109" t="str">
        <f>IF(AU12="","",IF('Strategy 3 | M1-TG'!S12="W","Y",IF('Strategy 3 | M1-TG'!S12="L","N","")))</f>
        <v/>
      </c>
      <c r="X12" s="95">
        <f>'Strategy 3 | M1-TG'!T12</f>
        <v>0</v>
      </c>
      <c r="Y12" s="95">
        <f>'Strategy 3 | M1-TG'!N12</f>
        <v>-5</v>
      </c>
      <c r="Z12" s="112">
        <f>'Strategy 3 | M1-TG'!P12</f>
        <v>-5</v>
      </c>
      <c r="AA12" s="144"/>
      <c r="AB12" s="144"/>
      <c r="AC12" s="111" t="str">
        <f>'Strategy 4 | HP-FE'!B12</f>
        <v>B4</v>
      </c>
      <c r="AD12" s="95" t="str">
        <f>'Strategy 4 | HP-FE'!C12</f>
        <v>HP</v>
      </c>
      <c r="AE12" s="95" t="str">
        <f>'Strategy 4 | HP-FE'!J12</f>
        <v>FE</v>
      </c>
      <c r="AF12" s="109" t="str">
        <f>IF(AU12="","",IF('Strategy 4 | HP-FE'!S12="W","Y",IF('Strategy 4 | HP-FE'!S12="L","N","")))</f>
        <v>N</v>
      </c>
      <c r="AG12" s="95">
        <f>'Strategy 4 | HP-FE'!T12</f>
        <v>-3</v>
      </c>
      <c r="AH12" s="95">
        <f>'Strategy 4 | HP-FE'!N12</f>
        <v>-9</v>
      </c>
      <c r="AI12" s="112">
        <f>'Strategy 4 | HP-FE'!P12</f>
        <v>-9</v>
      </c>
      <c r="AJ12" s="144"/>
      <c r="AK12" s="144"/>
      <c r="AL12" s="111" t="str">
        <f>'Strategy 5 | M1-FE'!B12</f>
        <v>NB</v>
      </c>
      <c r="AM12" s="95" t="str">
        <f>'Strategy 5 | M1-FE'!C12</f>
        <v>M1</v>
      </c>
      <c r="AN12" s="95" t="str">
        <f>'Strategy 5 | M1-FE'!J12</f>
        <v>FE</v>
      </c>
      <c r="AO12" s="109" t="str">
        <f>IF(AU12="","",IF('Strategy 5 | M1-FE'!S12="W","Y",IF('Strategy 5 | M1-FE'!S12="L","N","")))</f>
        <v/>
      </c>
      <c r="AP12" s="95">
        <f>'Strategy 5 | M1-FE'!T12</f>
        <v>0</v>
      </c>
      <c r="AQ12" s="95">
        <f>'Strategy 5 | M1-FE'!N12</f>
        <v>-5</v>
      </c>
      <c r="AR12" s="112">
        <f>'Strategy 5 | M1-FE'!P12</f>
        <v>-5</v>
      </c>
      <c r="AS12" s="144"/>
      <c r="AT12" s="144"/>
      <c r="AU12" s="102" t="str">
        <f>IF('Combo Dashboard'!AF12="","",'Combo Dashboard'!AF12)</f>
        <v>P</v>
      </c>
      <c r="AV12" s="180" t="str">
        <f>IF('Combo Dashboard'!AG12="","",'Combo Dashboard'!AG12)</f>
        <v/>
      </c>
      <c r="AW12" s="189" t="str">
        <f>IF('Combo Dashboard'!AH12="","",'Combo Dashboard'!AH12)</f>
        <v/>
      </c>
      <c r="AX12" s="187" t="str">
        <f>IF('Combo Dashboard'!AI12="","",'Combo Dashboard'!AI12)</f>
        <v>NB</v>
      </c>
      <c r="AY12" s="95" t="str">
        <f>IF('Combo Dashboard'!AJ12="","",'Combo Dashboard'!AJ12)</f>
        <v/>
      </c>
      <c r="AZ12" s="95">
        <f>IF('Combo Dashboard'!AK12="","",'Combo Dashboard'!AK12)</f>
        <v>0</v>
      </c>
      <c r="BA12" s="112">
        <f>IF('Combo Dashboard'!AL12="","",'Combo Dashboard'!AL12)</f>
        <v>-10</v>
      </c>
      <c r="BB12" s="340"/>
      <c r="BC12" s="144"/>
      <c r="BD12" s="144"/>
      <c r="BE12" s="111" t="str">
        <f>'Strategy 6 | PD-M1'!B12</f>
        <v>P4</v>
      </c>
      <c r="BF12" s="95" t="str">
        <f>'Strategy 6 | PD-M1'!C12</f>
        <v>PD</v>
      </c>
      <c r="BG12" s="95" t="str">
        <f>'Strategy 6 | PD-M1'!J12</f>
        <v>M1</v>
      </c>
      <c r="BH12" s="95" t="str">
        <f>IF(AU12="","",IF('Strategy 6 | PD-M1'!R12&gt;0,"Y",IF('Strategy 6 | PD-M1'!R12=0,"","N")))</f>
        <v>Y</v>
      </c>
      <c r="BI12" s="95">
        <f>'Strategy 6 | PD-M1'!T12</f>
        <v>1</v>
      </c>
      <c r="BJ12" s="95">
        <f>'Strategy 6 | PD-M1'!N12</f>
        <v>-1</v>
      </c>
      <c r="BK12" s="112">
        <f>'Strategy 6 | PD-M1'!P12</f>
        <v>-1</v>
      </c>
      <c r="BL12" s="144"/>
      <c r="BM12" s="144"/>
      <c r="BN12" s="111" t="str">
        <f>'Strategy 7 | TG-FE'!B12</f>
        <v>B4</v>
      </c>
      <c r="BO12" s="95" t="str">
        <f>'Strategy 7 | TG-FE'!C12</f>
        <v>TG</v>
      </c>
      <c r="BP12" s="95" t="str">
        <f>'Strategy 7 | TG-FE'!J12</f>
        <v>FE</v>
      </c>
      <c r="BQ12" s="109" t="str">
        <f>IF(AU12="","",IF('Strategy 7 | TG-FE'!S12="W","Y",IF('Strategy 7 | TG-FE'!S12="L","N","")))</f>
        <v>N</v>
      </c>
      <c r="BR12" s="95">
        <f>'Strategy 7 | TG-FE'!T12</f>
        <v>-3</v>
      </c>
      <c r="BS12" s="95">
        <f>'Strategy 7 | TG-FE'!N12</f>
        <v>-9</v>
      </c>
      <c r="BT12" s="112">
        <f>'Strategy 7 | TG-FE'!P12</f>
        <v>-9</v>
      </c>
      <c r="BU12" s="144"/>
      <c r="BV12" s="144"/>
      <c r="BW12" s="111" t="str">
        <f>'Strategy 8 | M1-WB'!B12</f>
        <v>P4</v>
      </c>
      <c r="BX12" s="95" t="str">
        <f>'Strategy 8 | M1-WB'!C12</f>
        <v>M1</v>
      </c>
      <c r="BY12" s="95" t="str">
        <f>'Strategy 8 | M1-WB'!J12</f>
        <v>WB</v>
      </c>
      <c r="BZ12" s="109" t="str">
        <f>IF(AU12="","",IF('Strategy 8 | M1-WB'!S12="W","Y",IF('Strategy 8 | M1-WB'!S12="L","N","")))</f>
        <v>Y</v>
      </c>
      <c r="CA12" s="95">
        <f>'Strategy 8 | M1-WB'!T12</f>
        <v>1</v>
      </c>
      <c r="CB12" s="95">
        <f>'Strategy 8 | M1-WB'!N12</f>
        <v>-1</v>
      </c>
      <c r="CC12" s="112">
        <f>'Strategy 8 | M1-WB'!P12</f>
        <v>-1</v>
      </c>
      <c r="CD12" s="144"/>
      <c r="CE12" s="144"/>
      <c r="CF12" s="111" t="str">
        <f>'Strategy 9 | HP-M1'!B12</f>
        <v>NB</v>
      </c>
      <c r="CG12" s="95" t="str">
        <f>'Strategy 9 | HP-M1'!C12</f>
        <v>HP</v>
      </c>
      <c r="CH12" s="95" t="str">
        <f>'Strategy 9 | HP-M1'!J12</f>
        <v>M1</v>
      </c>
      <c r="CI12" s="109" t="str">
        <f>IF(AU12="","",IF('Strategy 9 | HP-M1'!S12="W","Y",IF('Strategy 9 | HP-M1'!S12="L","N","")))</f>
        <v/>
      </c>
      <c r="CJ12" s="95">
        <f>'Strategy 9 | HP-M1'!T12</f>
        <v>0</v>
      </c>
      <c r="CK12" s="95">
        <f>'Strategy 9 | HP-M1'!N12</f>
        <v>-5</v>
      </c>
      <c r="CL12" s="112">
        <f>'Strategy 9 | HP-M1'!P12</f>
        <v>-5</v>
      </c>
      <c r="CM12" s="144"/>
      <c r="CN12" s="144"/>
      <c r="CO12" s="111" t="str">
        <f>'Strategy 10 | OP-OB'!B12</f>
        <v>NB</v>
      </c>
      <c r="CP12" s="95" t="str">
        <f>'Strategy 10 | OP-OB'!C12</f>
        <v>OP</v>
      </c>
      <c r="CQ12" s="95" t="str">
        <f>'Strategy 10 | OP-OB'!J12</f>
        <v>OB</v>
      </c>
      <c r="CR12" s="109" t="str">
        <f>IF(AU12="","",IF('Strategy 10 | OP-OB'!S12="W","Y",IF('Strategy 10 | OP-OB'!S12="L","N","")))</f>
        <v/>
      </c>
      <c r="CS12" s="95">
        <f>'Strategy 10 | OP-OB'!T12</f>
        <v>0</v>
      </c>
      <c r="CT12" s="95">
        <f>'Strategy 10 | OP-OB'!N12</f>
        <v>-5</v>
      </c>
      <c r="CU12" s="112">
        <f>'Strategy 10 | OP-OB'!P12</f>
        <v>-5</v>
      </c>
      <c r="CW12" s="111" t="s">
        <v>283</v>
      </c>
      <c r="CX12" s="95" t="s">
        <v>277</v>
      </c>
      <c r="CY12" s="95" t="s">
        <v>278</v>
      </c>
      <c r="CZ12" s="95" t="s">
        <v>280</v>
      </c>
      <c r="DA12" s="95">
        <v>1</v>
      </c>
      <c r="DB12" s="95">
        <v>-7</v>
      </c>
      <c r="DC12" s="112">
        <v>-7</v>
      </c>
    </row>
    <row r="13" spans="1:107" ht="26.25" customHeight="1" thickBot="1">
      <c r="A13" s="14">
        <v>4</v>
      </c>
      <c r="B13" s="111" t="str">
        <f>'Strategy 1 | PD-TG'!B13</f>
        <v>P4</v>
      </c>
      <c r="C13" s="95" t="str">
        <f>'Strategy 1 | PD-TG'!C13</f>
        <v/>
      </c>
      <c r="D13" s="95" t="str">
        <f>'Strategy 1 | PD-TG'!J13</f>
        <v/>
      </c>
      <c r="E13" s="109" t="str">
        <f>IF(AU13="","",IF('Strategy 1 | PD-TG'!S13="W","Y",IF('Strategy 1 | PD-TG'!S13="L","N","")))</f>
        <v>N</v>
      </c>
      <c r="F13" s="95">
        <f>'Strategy 1 | PD-TG'!T13</f>
        <v>-3</v>
      </c>
      <c r="G13" s="95">
        <f>'Strategy 1 | PD-TG'!N13</f>
        <v>-9</v>
      </c>
      <c r="H13" s="112">
        <f>'Strategy 1 | PD-TG'!P13</f>
        <v>-9</v>
      </c>
      <c r="I13" s="144"/>
      <c r="J13" s="144"/>
      <c r="K13" s="111" t="str">
        <f>'Strategy 2 | PD-FE'!B13</f>
        <v>B2</v>
      </c>
      <c r="L13" s="95" t="str">
        <f>'Strategy 2 | PD-FE'!C13</f>
        <v/>
      </c>
      <c r="M13" s="95" t="str">
        <f>'Strategy 2 | PD-FE'!J13</f>
        <v/>
      </c>
      <c r="N13" s="109" t="str">
        <f>IF(AU13="","",IF('Strategy 2 | PD-FE'!S13="W","Y",IF('Strategy 2 | PD-FE'!S13="L","N","")))</f>
        <v>Y</v>
      </c>
      <c r="O13" s="95">
        <f>'Strategy 2 | PD-FE'!T13</f>
        <v>1</v>
      </c>
      <c r="P13" s="95">
        <f>'Strategy 2 | PD-FE'!N13</f>
        <v>-3</v>
      </c>
      <c r="Q13" s="112">
        <f>'Strategy 2 | PD-FE'!P13</f>
        <v>-3</v>
      </c>
      <c r="R13" s="144"/>
      <c r="S13" s="144"/>
      <c r="T13" s="111" t="str">
        <f>'Strategy 3 | M1-TG'!B13</f>
        <v>P2</v>
      </c>
      <c r="U13" s="95" t="str">
        <f>'Strategy 3 | M1-TG'!C13</f>
        <v/>
      </c>
      <c r="V13" s="95" t="str">
        <f>'Strategy 3 | M1-TG'!J13</f>
        <v/>
      </c>
      <c r="W13" s="109" t="str">
        <f>IF(AU13="","",IF('Strategy 3 | M1-TG'!S13="W","Y",IF('Strategy 3 | M1-TG'!S13="L","N","")))</f>
        <v>N</v>
      </c>
      <c r="X13" s="95">
        <f>'Strategy 3 | M1-TG'!T13</f>
        <v>-3</v>
      </c>
      <c r="Y13" s="95">
        <f>'Strategy 3 | M1-TG'!N13</f>
        <v>-7</v>
      </c>
      <c r="Z13" s="112">
        <f>'Strategy 3 | M1-TG'!P13</f>
        <v>-7</v>
      </c>
      <c r="AA13" s="144"/>
      <c r="AB13" s="144"/>
      <c r="AC13" s="111" t="str">
        <f>'Strategy 4 | HP-FE'!B13</f>
        <v>NB</v>
      </c>
      <c r="AD13" s="95" t="str">
        <f>'Strategy 4 | HP-FE'!C13</f>
        <v/>
      </c>
      <c r="AE13" s="95" t="str">
        <f>'Strategy 4 | HP-FE'!J13</f>
        <v/>
      </c>
      <c r="AF13" s="109" t="str">
        <f>IF(AU13="","",IF('Strategy 4 | HP-FE'!S13="W","Y",IF('Strategy 4 | HP-FE'!S13="L","N","")))</f>
        <v/>
      </c>
      <c r="AG13" s="95">
        <f>'Strategy 4 | HP-FE'!T13</f>
        <v>-3</v>
      </c>
      <c r="AH13" s="95">
        <f>'Strategy 4 | HP-FE'!N13</f>
        <v>-9</v>
      </c>
      <c r="AI13" s="112">
        <f>'Strategy 4 | HP-FE'!P13</f>
        <v>-9</v>
      </c>
      <c r="AJ13" s="144"/>
      <c r="AK13" s="144"/>
      <c r="AL13" s="111" t="str">
        <f>'Strategy 5 | M1-FE'!B13</f>
        <v>B4</v>
      </c>
      <c r="AM13" s="95" t="str">
        <f>'Strategy 5 | M1-FE'!C13</f>
        <v/>
      </c>
      <c r="AN13" s="95" t="str">
        <f>'Strategy 5 | M1-FE'!J13</f>
        <v/>
      </c>
      <c r="AO13" s="109" t="str">
        <f>IF(AU13="","",IF('Strategy 5 | M1-FE'!S13="W","Y",IF('Strategy 5 | M1-FE'!S13="L","N","")))</f>
        <v>Y</v>
      </c>
      <c r="AP13" s="95">
        <f>'Strategy 5 | M1-FE'!T13</f>
        <v>1</v>
      </c>
      <c r="AQ13" s="95">
        <f>'Strategy 5 | M1-FE'!N13</f>
        <v>-1</v>
      </c>
      <c r="AR13" s="112">
        <f>'Strategy 5 | M1-FE'!P13</f>
        <v>-1</v>
      </c>
      <c r="AS13" s="144"/>
      <c r="AT13" s="144"/>
      <c r="AU13" s="102" t="str">
        <f>IF('Combo Dashboard'!AF13="","",'Combo Dashboard'!AF13)</f>
        <v>B</v>
      </c>
      <c r="AV13" s="180" t="str">
        <f>IF('Combo Dashboard'!AG13="","",'Combo Dashboard'!AG13)</f>
        <v/>
      </c>
      <c r="AW13" s="189" t="str">
        <f>IF('Combo Dashboard'!AH13="","",'Combo Dashboard'!AH13)</f>
        <v/>
      </c>
      <c r="AX13" s="187" t="str">
        <f>IF('Combo Dashboard'!AI13="","",'Combo Dashboard'!AI13)</f>
        <v>NB</v>
      </c>
      <c r="AY13" s="95" t="str">
        <f>IF('Combo Dashboard'!AJ13="","",'Combo Dashboard'!AJ13)</f>
        <v/>
      </c>
      <c r="AZ13" s="95">
        <f>IF('Combo Dashboard'!AK13="","",'Combo Dashboard'!AK13)</f>
        <v>0</v>
      </c>
      <c r="BA13" s="112">
        <f>IF('Combo Dashboard'!AL13="","",'Combo Dashboard'!AL13)</f>
        <v>-10</v>
      </c>
      <c r="BB13" s="340"/>
      <c r="BC13" s="144"/>
      <c r="BD13" s="144"/>
      <c r="BE13" s="111" t="str">
        <f>'Strategy 6 | PD-M1'!B13</f>
        <v>NB</v>
      </c>
      <c r="BF13" s="95" t="str">
        <f>'Strategy 6 | PD-M1'!C13</f>
        <v/>
      </c>
      <c r="BG13" s="95" t="str">
        <f>'Strategy 6 | PD-M1'!J13</f>
        <v/>
      </c>
      <c r="BH13" s="95" t="str">
        <f>IF(AU13="","",IF('Strategy 6 | PD-M1'!R13&gt;0,"Y",IF('Strategy 6 | PD-M1'!R13=0,"","N")))</f>
        <v/>
      </c>
      <c r="BI13" s="95">
        <f>'Strategy 6 | PD-M1'!T13</f>
        <v>1</v>
      </c>
      <c r="BJ13" s="95">
        <f>'Strategy 6 | PD-M1'!N13</f>
        <v>0</v>
      </c>
      <c r="BK13" s="112">
        <f>'Strategy 6 | PD-M1'!P13</f>
        <v>-1</v>
      </c>
      <c r="BL13" s="144"/>
      <c r="BM13" s="144"/>
      <c r="BN13" s="111" t="str">
        <f>'Strategy 7 | TG-FE'!B13</f>
        <v>NB</v>
      </c>
      <c r="BO13" s="95" t="str">
        <f>'Strategy 7 | TG-FE'!C13</f>
        <v/>
      </c>
      <c r="BP13" s="95" t="str">
        <f>'Strategy 7 | TG-FE'!J13</f>
        <v/>
      </c>
      <c r="BQ13" s="109" t="str">
        <f>IF(AU13="","",IF('Strategy 7 | TG-FE'!S13="W","Y",IF('Strategy 7 | TG-FE'!S13="L","N","")))</f>
        <v/>
      </c>
      <c r="BR13" s="95">
        <f>'Strategy 7 | TG-FE'!T13</f>
        <v>-3</v>
      </c>
      <c r="BS13" s="95">
        <f>'Strategy 7 | TG-FE'!N13</f>
        <v>-9</v>
      </c>
      <c r="BT13" s="112">
        <f>'Strategy 7 | TG-FE'!P13</f>
        <v>-9</v>
      </c>
      <c r="BU13" s="144"/>
      <c r="BV13" s="144"/>
      <c r="BW13" s="111" t="str">
        <f>'Strategy 8 | M1-WB'!B13</f>
        <v>B2</v>
      </c>
      <c r="BX13" s="95" t="str">
        <f>'Strategy 8 | M1-WB'!C13</f>
        <v/>
      </c>
      <c r="BY13" s="95" t="str">
        <f>'Strategy 8 | M1-WB'!J13</f>
        <v/>
      </c>
      <c r="BZ13" s="109" t="str">
        <f>IF(AU13="","",IF('Strategy 8 | M1-WB'!S13="W","Y",IF('Strategy 8 | M1-WB'!S13="L","N","")))</f>
        <v>Y</v>
      </c>
      <c r="CA13" s="95">
        <f>'Strategy 8 | M1-WB'!T13</f>
        <v>4</v>
      </c>
      <c r="CB13" s="95">
        <f>'Strategy 8 | M1-WB'!N13</f>
        <v>2</v>
      </c>
      <c r="CC13" s="112">
        <f>'Strategy 8 | M1-WB'!P13</f>
        <v>1</v>
      </c>
      <c r="CD13" s="144"/>
      <c r="CE13" s="144"/>
      <c r="CF13" s="111" t="str">
        <f>'Strategy 9 | HP-M1'!B13</f>
        <v>P2</v>
      </c>
      <c r="CG13" s="95" t="str">
        <f>'Strategy 9 | HP-M1'!C13</f>
        <v/>
      </c>
      <c r="CH13" s="95" t="str">
        <f>'Strategy 9 | HP-M1'!J13</f>
        <v/>
      </c>
      <c r="CI13" s="109" t="str">
        <f>IF(AU13="","",IF('Strategy 9 | HP-M1'!S13="W","Y",IF('Strategy 9 | HP-M1'!S13="L","N","")))</f>
        <v>N</v>
      </c>
      <c r="CJ13" s="95">
        <f>'Strategy 9 | HP-M1'!T13</f>
        <v>-3</v>
      </c>
      <c r="CK13" s="95">
        <f>'Strategy 9 | HP-M1'!N13</f>
        <v>-7</v>
      </c>
      <c r="CL13" s="112">
        <f>'Strategy 9 | HP-M1'!P13</f>
        <v>-7</v>
      </c>
      <c r="CM13" s="144"/>
      <c r="CN13" s="144"/>
      <c r="CO13" s="111" t="str">
        <f>'Strategy 10 | OP-OB'!B13</f>
        <v>B2</v>
      </c>
      <c r="CP13" s="95" t="str">
        <f>'Strategy 10 | OP-OB'!C13</f>
        <v/>
      </c>
      <c r="CQ13" s="95" t="str">
        <f>'Strategy 10 | OP-OB'!J13</f>
        <v/>
      </c>
      <c r="CR13" s="109" t="str">
        <f>IF(AU13="","",IF('Strategy 10 | OP-OB'!S13="W","Y",IF('Strategy 10 | OP-OB'!S13="L","N","")))</f>
        <v>Y</v>
      </c>
      <c r="CS13" s="95">
        <f>'Strategy 10 | OP-OB'!T13</f>
        <v>1</v>
      </c>
      <c r="CT13" s="95">
        <f>'Strategy 10 | OP-OB'!N13</f>
        <v>-3</v>
      </c>
      <c r="CU13" s="112">
        <f>'Strategy 10 | OP-OB'!P13</f>
        <v>-3</v>
      </c>
      <c r="CW13" s="111" t="s">
        <v>41</v>
      </c>
      <c r="CX13" s="95" t="s">
        <v>147</v>
      </c>
      <c r="CY13" s="95" t="s">
        <v>147</v>
      </c>
      <c r="CZ13" s="95" t="s">
        <v>280</v>
      </c>
      <c r="DA13" s="95">
        <v>4</v>
      </c>
      <c r="DB13" s="95">
        <v>-6</v>
      </c>
      <c r="DC13" s="112">
        <v>-6</v>
      </c>
    </row>
    <row r="14" spans="1:107" ht="26.25" customHeight="1" thickBot="1">
      <c r="A14" s="14">
        <v>5</v>
      </c>
      <c r="B14" s="113" t="str">
        <f>'Strategy 1 | PD-TG'!B14</f>
        <v>B2</v>
      </c>
      <c r="C14" s="114" t="str">
        <f>'Strategy 1 | PD-TG'!C14</f>
        <v/>
      </c>
      <c r="D14" s="114" t="str">
        <f>'Strategy 1 | PD-TG'!J14</f>
        <v/>
      </c>
      <c r="E14" s="109" t="str">
        <f>IF(AU14="","",IF('Strategy 1 | PD-TG'!S14="W","Y",IF('Strategy 1 | PD-TG'!S14="L","N","")))</f>
        <v>N</v>
      </c>
      <c r="F14" s="114">
        <f>'Strategy 1 | PD-TG'!T14</f>
        <v>-9</v>
      </c>
      <c r="G14" s="114">
        <f>'Strategy 1 | PD-TG'!N14</f>
        <v>-11</v>
      </c>
      <c r="H14" s="115">
        <f>'Strategy 1 | PD-TG'!P14</f>
        <v>-11</v>
      </c>
      <c r="I14" s="144"/>
      <c r="J14" s="144"/>
      <c r="K14" s="113" t="str">
        <f>'Strategy 2 | PD-FE'!B14</f>
        <v>NB</v>
      </c>
      <c r="L14" s="114" t="str">
        <f>'Strategy 2 | PD-FE'!C14</f>
        <v/>
      </c>
      <c r="M14" s="114" t="str">
        <f>'Strategy 2 | PD-FE'!J14</f>
        <v/>
      </c>
      <c r="N14" s="109" t="str">
        <f>IF(AU14="","",IF('Strategy 2 | PD-FE'!S14="W","Y",IF('Strategy 2 | PD-FE'!S14="L","N","")))</f>
        <v/>
      </c>
      <c r="O14" s="114">
        <f>'Strategy 2 | PD-FE'!T14</f>
        <v>1</v>
      </c>
      <c r="P14" s="114">
        <f>'Strategy 2 | PD-FE'!N14</f>
        <v>-3</v>
      </c>
      <c r="Q14" s="115">
        <f>'Strategy 2 | PD-FE'!P14</f>
        <v>-3</v>
      </c>
      <c r="R14" s="144"/>
      <c r="S14" s="144"/>
      <c r="T14" s="113" t="str">
        <f>'Strategy 3 | M1-TG'!B14</f>
        <v>P1</v>
      </c>
      <c r="U14" s="114" t="str">
        <f>'Strategy 3 | M1-TG'!C14</f>
        <v/>
      </c>
      <c r="V14" s="114" t="str">
        <f>'Strategy 3 | M1-TG'!J14</f>
        <v/>
      </c>
      <c r="W14" s="109" t="str">
        <f>IF(AU14="","",IF('Strategy 3 | M1-TG'!S14="W","Y",IF('Strategy 3 | M1-TG'!S14="L","N","")))</f>
        <v>Y</v>
      </c>
      <c r="X14" s="114">
        <f>'Strategy 3 | M1-TG'!T14</f>
        <v>-2</v>
      </c>
      <c r="Y14" s="114">
        <f>'Strategy 3 | M1-TG'!N14</f>
        <v>-6</v>
      </c>
      <c r="Z14" s="115">
        <f>'Strategy 3 | M1-TG'!P14</f>
        <v>-6</v>
      </c>
      <c r="AA14" s="144"/>
      <c r="AB14" s="144"/>
      <c r="AC14" s="113" t="str">
        <f>'Strategy 4 | HP-FE'!B14</f>
        <v>B6</v>
      </c>
      <c r="AD14" s="114" t="str">
        <f>'Strategy 4 | HP-FE'!C14</f>
        <v/>
      </c>
      <c r="AE14" s="114" t="str">
        <f>'Strategy 4 | HP-FE'!J14</f>
        <v/>
      </c>
      <c r="AF14" s="109" t="str">
        <f>IF(AU14="","",IF('Strategy 4 | HP-FE'!S14="W","Y",IF('Strategy 4 | HP-FE'!S14="L","N","")))</f>
        <v>N</v>
      </c>
      <c r="AG14" s="114">
        <f>'Strategy 4 | HP-FE'!T14</f>
        <v>-9</v>
      </c>
      <c r="AH14" s="114">
        <f>'Strategy 4 | HP-FE'!N14</f>
        <v>-15</v>
      </c>
      <c r="AI14" s="115">
        <f>'Strategy 4 | HP-FE'!P14</f>
        <v>-15</v>
      </c>
      <c r="AJ14" s="144"/>
      <c r="AK14" s="144"/>
      <c r="AL14" s="113" t="str">
        <f>'Strategy 5 | M1-FE'!B14</f>
        <v>NB</v>
      </c>
      <c r="AM14" s="114" t="str">
        <f>'Strategy 5 | M1-FE'!C14</f>
        <v/>
      </c>
      <c r="AN14" s="114" t="str">
        <f>'Strategy 5 | M1-FE'!J14</f>
        <v/>
      </c>
      <c r="AO14" s="109" t="str">
        <f>IF(AU14="","",IF('Strategy 5 | M1-FE'!S14="W","Y",IF('Strategy 5 | M1-FE'!S14="L","N","")))</f>
        <v/>
      </c>
      <c r="AP14" s="114">
        <f>'Strategy 5 | M1-FE'!T14</f>
        <v>1</v>
      </c>
      <c r="AQ14" s="114">
        <f>'Strategy 5 | M1-FE'!N14</f>
        <v>0</v>
      </c>
      <c r="AR14" s="115">
        <f>'Strategy 5 | M1-FE'!P14</f>
        <v>-1</v>
      </c>
      <c r="AS14" s="144"/>
      <c r="AT14" s="144"/>
      <c r="AU14" s="102" t="str">
        <f>IF('Combo Dashboard'!AF14="","",'Combo Dashboard'!AF14)</f>
        <v>P</v>
      </c>
      <c r="AV14" s="181" t="str">
        <f>IF('Combo Dashboard'!AG14="","",'Combo Dashboard'!AG14)</f>
        <v/>
      </c>
      <c r="AW14" s="189" t="str">
        <f>IF('Combo Dashboard'!AH14="","",'Combo Dashboard'!AH14)</f>
        <v/>
      </c>
      <c r="AX14" s="191" t="str">
        <f>IF('Combo Dashboard'!AI14="","",'Combo Dashboard'!AI14)</f>
        <v>B2</v>
      </c>
      <c r="AY14" s="114" t="str">
        <f>IF('Combo Dashboard'!AJ14="","",'Combo Dashboard'!AJ14)</f>
        <v>N</v>
      </c>
      <c r="AZ14" s="114">
        <f>IF('Combo Dashboard'!AK14="","",'Combo Dashboard'!AK14)</f>
        <v>-3</v>
      </c>
      <c r="BA14" s="115">
        <f>IF('Combo Dashboard'!AL14="","",'Combo Dashboard'!AL14)</f>
        <v>-12</v>
      </c>
      <c r="BB14" s="340"/>
      <c r="BC14" s="144"/>
      <c r="BD14" s="144"/>
      <c r="BE14" s="113" t="str">
        <f>'Strategy 6 | PD-M1'!B14</f>
        <v>P7</v>
      </c>
      <c r="BF14" s="114" t="str">
        <f>'Strategy 6 | PD-M1'!C14</f>
        <v/>
      </c>
      <c r="BG14" s="114" t="str">
        <f>'Strategy 6 | PD-M1'!J14</f>
        <v/>
      </c>
      <c r="BH14" s="114" t="str">
        <f>IF(AU14="","",IF('Strategy 6 | PD-M1'!R14&gt;0,"Y",IF('Strategy 6 | PD-M1'!R14=0,"","N")))</f>
        <v>Y</v>
      </c>
      <c r="BI14" s="114">
        <f>'Strategy 6 | PD-M1'!T14</f>
        <v>4</v>
      </c>
      <c r="BJ14" s="114">
        <f>'Strategy 6 | PD-M1'!N14</f>
        <v>7</v>
      </c>
      <c r="BK14" s="115">
        <f>'Strategy 6 | PD-M1'!P14</f>
        <v>6</v>
      </c>
      <c r="BL14" s="144"/>
      <c r="BM14" s="144"/>
      <c r="BN14" s="113" t="str">
        <f>'Strategy 7 | TG-FE'!B14</f>
        <v>B6</v>
      </c>
      <c r="BO14" s="114" t="str">
        <f>'Strategy 7 | TG-FE'!C14</f>
        <v/>
      </c>
      <c r="BP14" s="114" t="str">
        <f>'Strategy 7 | TG-FE'!J14</f>
        <v/>
      </c>
      <c r="BQ14" s="109" t="str">
        <f>IF(AU14="","",IF('Strategy 7 | TG-FE'!S14="W","Y",IF('Strategy 7 | TG-FE'!S14="L","N","")))</f>
        <v>N</v>
      </c>
      <c r="BR14" s="114">
        <f>'Strategy 7 | TG-FE'!T14</f>
        <v>-9</v>
      </c>
      <c r="BS14" s="114">
        <f>'Strategy 7 | TG-FE'!N14</f>
        <v>-15</v>
      </c>
      <c r="BT14" s="115">
        <f>'Strategy 7 | TG-FE'!P14</f>
        <v>-15</v>
      </c>
      <c r="BU14" s="144"/>
      <c r="BV14" s="144"/>
      <c r="BW14" s="113" t="str">
        <f>'Strategy 8 | M1-WB'!B14</f>
        <v>P7</v>
      </c>
      <c r="BX14" s="114" t="str">
        <f>'Strategy 8 | M1-WB'!C14</f>
        <v/>
      </c>
      <c r="BY14" s="114" t="str">
        <f>'Strategy 8 | M1-WB'!J14</f>
        <v/>
      </c>
      <c r="BZ14" s="109" t="str">
        <f>IF(AU14="","",IF('Strategy 8 | M1-WB'!S14="W","Y",IF('Strategy 8 | M1-WB'!S14="L","N","")))</f>
        <v>Y</v>
      </c>
      <c r="CA14" s="114">
        <f>'Strategy 8 | M1-WB'!T14</f>
        <v>10</v>
      </c>
      <c r="CB14" s="114">
        <f>'Strategy 8 | M1-WB'!N14</f>
        <v>9</v>
      </c>
      <c r="CC14" s="115">
        <f>'Strategy 8 | M1-WB'!P14</f>
        <v>8</v>
      </c>
      <c r="CD14" s="144"/>
      <c r="CE14" s="144"/>
      <c r="CF14" s="113" t="str">
        <f>'Strategy 9 | HP-M1'!B14</f>
        <v>P1</v>
      </c>
      <c r="CG14" s="114" t="str">
        <f>'Strategy 9 | HP-M1'!C14</f>
        <v/>
      </c>
      <c r="CH14" s="114" t="str">
        <f>'Strategy 9 | HP-M1'!J14</f>
        <v/>
      </c>
      <c r="CI14" s="109" t="str">
        <f>IF(AU14="","",IF('Strategy 9 | HP-M1'!S14="W","Y",IF('Strategy 9 | HP-M1'!S14="L","N","")))</f>
        <v>Y</v>
      </c>
      <c r="CJ14" s="114">
        <f>'Strategy 9 | HP-M1'!T14</f>
        <v>-2</v>
      </c>
      <c r="CK14" s="114">
        <f>'Strategy 9 | HP-M1'!N14</f>
        <v>-6</v>
      </c>
      <c r="CL14" s="115">
        <f>'Strategy 9 | HP-M1'!P14</f>
        <v>-6</v>
      </c>
      <c r="CM14" s="144"/>
      <c r="CN14" s="144"/>
      <c r="CO14" s="113" t="str">
        <f>'Strategy 10 | OP-OB'!B14</f>
        <v>NB</v>
      </c>
      <c r="CP14" s="114" t="str">
        <f>'Strategy 10 | OP-OB'!C14</f>
        <v/>
      </c>
      <c r="CQ14" s="114" t="str">
        <f>'Strategy 10 | OP-OB'!J14</f>
        <v/>
      </c>
      <c r="CR14" s="109" t="str">
        <f>IF(AU14="","",IF('Strategy 10 | OP-OB'!S14="W","Y",IF('Strategy 10 | OP-OB'!S14="L","N","")))</f>
        <v/>
      </c>
      <c r="CS14" s="114">
        <f>'Strategy 10 | OP-OB'!T14</f>
        <v>1</v>
      </c>
      <c r="CT14" s="114">
        <f>'Strategy 10 | OP-OB'!N14</f>
        <v>-3</v>
      </c>
      <c r="CU14" s="115">
        <f>'Strategy 10 | OP-OB'!P14</f>
        <v>-3</v>
      </c>
      <c r="CW14" s="113" t="s">
        <v>283</v>
      </c>
      <c r="CX14" s="114" t="s">
        <v>147</v>
      </c>
      <c r="CY14" s="114" t="s">
        <v>147</v>
      </c>
      <c r="CZ14" s="114" t="s">
        <v>280</v>
      </c>
      <c r="DA14" s="114">
        <v>10</v>
      </c>
      <c r="DB14" s="114">
        <v>-5</v>
      </c>
      <c r="DC14" s="115">
        <v>-5</v>
      </c>
    </row>
    <row r="15" spans="1:107" ht="26.25" customHeight="1" thickBot="1">
      <c r="A15" s="14">
        <v>6</v>
      </c>
      <c r="B15" s="108" t="str">
        <f>'Strategy 1 | PD-TG'!B15</f>
        <v>P6</v>
      </c>
      <c r="C15" s="109" t="str">
        <f>'Strategy 1 | PD-TG'!C15</f>
        <v/>
      </c>
      <c r="D15" s="109" t="str">
        <f>'Strategy 1 | PD-TG'!J15</f>
        <v/>
      </c>
      <c r="E15" s="109" t="str">
        <f>IF(AU15="","",IF('Strategy 1 | PD-TG'!S15="W","Y",IF('Strategy 1 | PD-TG'!S15="L","N","")))</f>
        <v>N</v>
      </c>
      <c r="F15" s="109">
        <f>'Strategy 1 | PD-TG'!T15</f>
        <v>-10</v>
      </c>
      <c r="G15" s="109">
        <f>'Strategy 1 | PD-TG'!N15</f>
        <v>-17</v>
      </c>
      <c r="H15" s="110">
        <f>'Strategy 1 | PD-TG'!P15</f>
        <v>-17</v>
      </c>
      <c r="I15" s="144"/>
      <c r="J15" s="144"/>
      <c r="K15" s="108" t="str">
        <f>'Strategy 2 | PD-FE'!B15</f>
        <v>NB</v>
      </c>
      <c r="L15" s="109" t="str">
        <f>'Strategy 2 | PD-FE'!C15</f>
        <v/>
      </c>
      <c r="M15" s="109" t="str">
        <f>'Strategy 2 | PD-FE'!J15</f>
        <v/>
      </c>
      <c r="N15" s="109" t="str">
        <f>IF(AU15="","",IF('Strategy 2 | PD-FE'!S15="W","Y",IF('Strategy 2 | PD-FE'!S15="L","N","")))</f>
        <v/>
      </c>
      <c r="O15" s="109">
        <f>'Strategy 2 | PD-FE'!T15</f>
        <v>1</v>
      </c>
      <c r="P15" s="109">
        <f>'Strategy 2 | PD-FE'!N15</f>
        <v>0</v>
      </c>
      <c r="Q15" s="110">
        <f>'Strategy 2 | PD-FE'!P15</f>
        <v>-3</v>
      </c>
      <c r="R15" s="144"/>
      <c r="S15" s="144"/>
      <c r="T15" s="108" t="str">
        <f>'Strategy 3 | M1-TG'!B15</f>
        <v>B1</v>
      </c>
      <c r="U15" s="109" t="str">
        <f>'Strategy 3 | M1-TG'!C15</f>
        <v/>
      </c>
      <c r="V15" s="109" t="str">
        <f>'Strategy 3 | M1-TG'!J15</f>
        <v/>
      </c>
      <c r="W15" s="109" t="str">
        <f>IF(AU15="","",IF('Strategy 3 | M1-TG'!S15="W","Y",IF('Strategy 3 | M1-TG'!S15="L","N","")))</f>
        <v>Y</v>
      </c>
      <c r="X15" s="109">
        <f>'Strategy 3 | M1-TG'!T15</f>
        <v>1</v>
      </c>
      <c r="Y15" s="109">
        <f>'Strategy 3 | M1-TG'!N15</f>
        <v>-5</v>
      </c>
      <c r="Z15" s="110">
        <f>'Strategy 3 | M1-TG'!P15</f>
        <v>-5</v>
      </c>
      <c r="AA15" s="144"/>
      <c r="AB15" s="144"/>
      <c r="AC15" s="108" t="str">
        <f>'Strategy 4 | HP-FE'!B15</f>
        <v>P2</v>
      </c>
      <c r="AD15" s="109" t="str">
        <f>'Strategy 4 | HP-FE'!C15</f>
        <v/>
      </c>
      <c r="AE15" s="109" t="str">
        <f>'Strategy 4 | HP-FE'!J15</f>
        <v/>
      </c>
      <c r="AF15" s="109" t="str">
        <f>IF(AU15="","",IF('Strategy 4 | HP-FE'!S15="W","Y",IF('Strategy 4 | HP-FE'!S15="L","N","")))</f>
        <v>N</v>
      </c>
      <c r="AG15" s="109">
        <f>'Strategy 4 | HP-FE'!T15</f>
        <v>-10</v>
      </c>
      <c r="AH15" s="109">
        <f>'Strategy 4 | HP-FE'!N15</f>
        <v>-17</v>
      </c>
      <c r="AI15" s="110">
        <f>'Strategy 4 | HP-FE'!P15</f>
        <v>-17</v>
      </c>
      <c r="AJ15" s="144"/>
      <c r="AK15" s="144"/>
      <c r="AL15" s="108" t="str">
        <f>'Strategy 5 | M1-FE'!B15</f>
        <v>B7</v>
      </c>
      <c r="AM15" s="109" t="str">
        <f>'Strategy 5 | M1-FE'!C15</f>
        <v/>
      </c>
      <c r="AN15" s="109" t="str">
        <f>'Strategy 5 | M1-FE'!J15</f>
        <v/>
      </c>
      <c r="AO15" s="109" t="str">
        <f>IF(AU15="","",IF('Strategy 5 | M1-FE'!S15="W","Y",IF('Strategy 5 | M1-FE'!S15="L","N","")))</f>
        <v>Y</v>
      </c>
      <c r="AP15" s="109">
        <f>'Strategy 5 | M1-FE'!T15</f>
        <v>4</v>
      </c>
      <c r="AQ15" s="109">
        <f>'Strategy 5 | M1-FE'!N15</f>
        <v>7</v>
      </c>
      <c r="AR15" s="110">
        <f>'Strategy 5 | M1-FE'!P15</f>
        <v>6</v>
      </c>
      <c r="AS15" s="144"/>
      <c r="AT15" s="144"/>
      <c r="AU15" s="102" t="str">
        <f>IF('Combo Dashboard'!AF15="","",'Combo Dashboard'!AF15)</f>
        <v>B</v>
      </c>
      <c r="AV15" s="188" t="str">
        <f ca="1">IF('Combo Dashboard'!AG15="","",'Combo Dashboard'!AG15)</f>
        <v/>
      </c>
      <c r="AW15" s="189" t="str">
        <f ca="1">IF('Combo Dashboard'!AH15="","",'Combo Dashboard'!AH15)</f>
        <v>C10</v>
      </c>
      <c r="AX15" s="190" t="str">
        <f ca="1">IF('Combo Dashboard'!AI15="","",'Combo Dashboard'!AI15)</f>
        <v>P4</v>
      </c>
      <c r="AY15" s="109" t="str">
        <f ca="1">IF('Combo Dashboard'!AJ15="","",'Combo Dashboard'!AJ15)</f>
        <v>N</v>
      </c>
      <c r="AZ15" s="109">
        <f ca="1">IF('Combo Dashboard'!AK15="","",'Combo Dashboard'!AK15)</f>
        <v>-9</v>
      </c>
      <c r="BA15" s="110">
        <f ca="1">IF('Combo Dashboard'!AL15="","",'Combo Dashboard'!AL15)</f>
        <v>-16</v>
      </c>
      <c r="BB15" s="340"/>
      <c r="BC15" s="144"/>
      <c r="BD15" s="144"/>
      <c r="BE15" s="108" t="str">
        <f>'Strategy 6 | PD-M1'!B15</f>
        <v>NB</v>
      </c>
      <c r="BF15" s="109" t="str">
        <f>'Strategy 6 | PD-M1'!C15</f>
        <v/>
      </c>
      <c r="BG15" s="109" t="str">
        <f>'Strategy 6 | PD-M1'!J15</f>
        <v/>
      </c>
      <c r="BH15" s="109" t="str">
        <f>IF(AU15="","",IF('Strategy 6 | PD-M1'!R15&gt;0,"Y",IF('Strategy 6 | PD-M1'!R15=0,"","N")))</f>
        <v/>
      </c>
      <c r="BI15" s="109">
        <f>'Strategy 6 | PD-M1'!T15</f>
        <v>4</v>
      </c>
      <c r="BJ15" s="109">
        <f>'Strategy 6 | PD-M1'!N15</f>
        <v>0</v>
      </c>
      <c r="BK15" s="110">
        <f>'Strategy 6 | PD-M1'!P15</f>
        <v>6</v>
      </c>
      <c r="BL15" s="144"/>
      <c r="BM15" s="144"/>
      <c r="BN15" s="108" t="str">
        <f>'Strategy 7 | TG-FE'!B15</f>
        <v>P2</v>
      </c>
      <c r="BO15" s="109" t="str">
        <f>'Strategy 7 | TG-FE'!C15</f>
        <v/>
      </c>
      <c r="BP15" s="109" t="str">
        <f>'Strategy 7 | TG-FE'!J15</f>
        <v/>
      </c>
      <c r="BQ15" s="109" t="str">
        <f>IF(AU15="","",IF('Strategy 7 | TG-FE'!S15="W","Y",IF('Strategy 7 | TG-FE'!S15="L","N","")))</f>
        <v>N</v>
      </c>
      <c r="BR15" s="109">
        <f>'Strategy 7 | TG-FE'!T15</f>
        <v>-10</v>
      </c>
      <c r="BS15" s="109">
        <f>'Strategy 7 | TG-FE'!N15</f>
        <v>-17</v>
      </c>
      <c r="BT15" s="110">
        <f>'Strategy 7 | TG-FE'!P15</f>
        <v>-17</v>
      </c>
      <c r="BU15" s="144"/>
      <c r="BV15" s="144"/>
      <c r="BW15" s="108" t="str">
        <f>'Strategy 8 | M1-WB'!B15</f>
        <v>B2</v>
      </c>
      <c r="BX15" s="109" t="str">
        <f>'Strategy 8 | M1-WB'!C15</f>
        <v/>
      </c>
      <c r="BY15" s="109" t="str">
        <f>'Strategy 8 | M1-WB'!J15</f>
        <v/>
      </c>
      <c r="BZ15" s="109" t="str">
        <f>IF(AU15="","",IF('Strategy 8 | M1-WB'!S15="W","Y",IF('Strategy 8 | M1-WB'!S15="L","N","")))</f>
        <v>Y</v>
      </c>
      <c r="CA15" s="109">
        <f>'Strategy 8 | M1-WB'!T15</f>
        <v>10</v>
      </c>
      <c r="CB15" s="109">
        <f>'Strategy 8 | M1-WB'!N15</f>
        <v>2</v>
      </c>
      <c r="CC15" s="110">
        <f>'Strategy 8 | M1-WB'!P15</f>
        <v>10</v>
      </c>
      <c r="CD15" s="144"/>
      <c r="CE15" s="144"/>
      <c r="CF15" s="108" t="str">
        <f>'Strategy 9 | HP-M1'!B15</f>
        <v>B1</v>
      </c>
      <c r="CG15" s="109" t="str">
        <f>'Strategy 9 | HP-M1'!C15</f>
        <v/>
      </c>
      <c r="CH15" s="109" t="str">
        <f>'Strategy 9 | HP-M1'!J15</f>
        <v/>
      </c>
      <c r="CI15" s="109" t="str">
        <f>IF(AU15="","",IF('Strategy 9 | HP-M1'!S15="W","Y",IF('Strategy 9 | HP-M1'!S15="L","N","")))</f>
        <v>Y</v>
      </c>
      <c r="CJ15" s="109">
        <f>'Strategy 9 | HP-M1'!T15</f>
        <v>1</v>
      </c>
      <c r="CK15" s="109">
        <f>'Strategy 9 | HP-M1'!N15</f>
        <v>-5</v>
      </c>
      <c r="CL15" s="110">
        <f>'Strategy 9 | HP-M1'!P15</f>
        <v>-5</v>
      </c>
      <c r="CM15" s="144"/>
      <c r="CN15" s="144"/>
      <c r="CO15" s="108" t="str">
        <f>'Strategy 10 | OP-OB'!B15</f>
        <v>NB</v>
      </c>
      <c r="CP15" s="109" t="str">
        <f>'Strategy 10 | OP-OB'!C15</f>
        <v/>
      </c>
      <c r="CQ15" s="109" t="str">
        <f>'Strategy 10 | OP-OB'!J15</f>
        <v/>
      </c>
      <c r="CR15" s="109" t="str">
        <f>IF(AU15="","",IF('Strategy 10 | OP-OB'!S15="W","Y",IF('Strategy 10 | OP-OB'!S15="L","N","")))</f>
        <v/>
      </c>
      <c r="CS15" s="109">
        <f>'Strategy 10 | OP-OB'!T15</f>
        <v>1</v>
      </c>
      <c r="CT15" s="109">
        <f>'Strategy 10 | OP-OB'!N15</f>
        <v>0</v>
      </c>
      <c r="CU15" s="110">
        <f>'Strategy 10 | OP-OB'!P15</f>
        <v>-3</v>
      </c>
    </row>
    <row r="16" spans="1:107" ht="26.25" customHeight="1" thickBot="1">
      <c r="A16" s="14">
        <v>7</v>
      </c>
      <c r="B16" s="111" t="str">
        <f>'Strategy 1 | PD-TG'!B16</f>
        <v>P8</v>
      </c>
      <c r="C16" s="95" t="str">
        <f>'Strategy 1 | PD-TG'!C16</f>
        <v>T-C</v>
      </c>
      <c r="D16" s="95" t="str">
        <f>'Strategy 1 | PD-TG'!J16</f>
        <v>T-C</v>
      </c>
      <c r="E16" s="109" t="str">
        <f>IF(AU16="","",IF('Strategy 1 | PD-TG'!S16="W","Y",IF('Strategy 1 | PD-TG'!S16="L","N","")))</f>
        <v>Y</v>
      </c>
      <c r="F16" s="95">
        <f>'Strategy 1 | PD-TG'!T16</f>
        <v>-9</v>
      </c>
      <c r="G16" s="95">
        <f>'Strategy 1 | PD-TG'!N16</f>
        <v>-9</v>
      </c>
      <c r="H16" s="112">
        <f>'Strategy 1 | PD-TG'!P16</f>
        <v>-9</v>
      </c>
      <c r="I16" s="144"/>
      <c r="J16" s="144"/>
      <c r="K16" s="111" t="str">
        <f>'Strategy 2 | PD-FE'!B16</f>
        <v>P7</v>
      </c>
      <c r="L16" s="95" t="str">
        <f>'Strategy 2 | PD-FE'!C16</f>
        <v>T-C</v>
      </c>
      <c r="M16" s="95" t="str">
        <f>'Strategy 2 | PD-FE'!J16</f>
        <v>T-C</v>
      </c>
      <c r="N16" s="109" t="str">
        <f>IF(AU16="","",IF('Strategy 2 | PD-FE'!S16="W","Y",IF('Strategy 2 | PD-FE'!S16="L","N","")))</f>
        <v>Y</v>
      </c>
      <c r="O16" s="95">
        <f>'Strategy 2 | PD-FE'!T16</f>
        <v>4</v>
      </c>
      <c r="P16" s="95">
        <f>'Strategy 2 | PD-FE'!N16</f>
        <v>7</v>
      </c>
      <c r="Q16" s="112">
        <f>'Strategy 2 | PD-FE'!P16</f>
        <v>4</v>
      </c>
      <c r="R16" s="144"/>
      <c r="S16" s="144"/>
      <c r="T16" s="111" t="str">
        <f>'Strategy 3 | M1-TG'!B16</f>
        <v>P13</v>
      </c>
      <c r="U16" s="95" t="str">
        <f>'Strategy 3 | M1-TG'!C16</f>
        <v>T-C</v>
      </c>
      <c r="V16" s="95" t="str">
        <f>'Strategy 3 | M1-TG'!J16</f>
        <v>T-C</v>
      </c>
      <c r="W16" s="109" t="str">
        <f>IF(AU16="","",IF('Strategy 3 | M1-TG'!S16="W","Y",IF('Strategy 3 | M1-TG'!S16="L","N","")))</f>
        <v>Y</v>
      </c>
      <c r="X16" s="95">
        <f>'Strategy 3 | M1-TG'!T16</f>
        <v>7</v>
      </c>
      <c r="Y16" s="95">
        <f>'Strategy 3 | M1-TG'!N16</f>
        <v>8</v>
      </c>
      <c r="Z16" s="112">
        <f>'Strategy 3 | M1-TG'!P16</f>
        <v>8</v>
      </c>
      <c r="AA16" s="144"/>
      <c r="AB16" s="144"/>
      <c r="AC16" s="111" t="str">
        <f>'Strategy 4 | HP-FE'!B16</f>
        <v>P7</v>
      </c>
      <c r="AD16" s="95" t="str">
        <f>'Strategy 4 | HP-FE'!C16</f>
        <v>T-C</v>
      </c>
      <c r="AE16" s="95" t="str">
        <f>'Strategy 4 | HP-FE'!J16</f>
        <v>T-C</v>
      </c>
      <c r="AF16" s="109" t="str">
        <f>IF(AU16="","",IF('Strategy 4 | HP-FE'!S16="W","Y",IF('Strategy 4 | HP-FE'!S16="L","N","")))</f>
        <v>Y</v>
      </c>
      <c r="AG16" s="95">
        <f>'Strategy 4 | HP-FE'!T16</f>
        <v>-9</v>
      </c>
      <c r="AH16" s="95">
        <f>'Strategy 4 | HP-FE'!N16</f>
        <v>-10</v>
      </c>
      <c r="AI16" s="112">
        <f>'Strategy 4 | HP-FE'!P16</f>
        <v>-10</v>
      </c>
      <c r="AJ16" s="144"/>
      <c r="AK16" s="144"/>
      <c r="AL16" s="111" t="str">
        <f>'Strategy 5 | M1-FE'!B16</f>
        <v>P2</v>
      </c>
      <c r="AM16" s="95" t="str">
        <f>'Strategy 5 | M1-FE'!C16</f>
        <v>T-C</v>
      </c>
      <c r="AN16" s="95" t="str">
        <f>'Strategy 5 | M1-FE'!J16</f>
        <v>T-C</v>
      </c>
      <c r="AO16" s="109" t="str">
        <f>IF(AU16="","",IF('Strategy 5 | M1-FE'!S16="W","Y",IF('Strategy 5 | M1-FE'!S16="L","N","")))</f>
        <v>Y</v>
      </c>
      <c r="AP16" s="95">
        <f>'Strategy 5 | M1-FE'!T16</f>
        <v>10</v>
      </c>
      <c r="AQ16" s="95">
        <f>'Strategy 5 | M1-FE'!N16</f>
        <v>2</v>
      </c>
      <c r="AR16" s="112">
        <f>'Strategy 5 | M1-FE'!P16</f>
        <v>8</v>
      </c>
      <c r="AS16" s="144"/>
      <c r="AT16" s="144"/>
      <c r="AU16" s="102" t="str">
        <f>IF('Combo Dashboard'!AF16="","",'Combo Dashboard'!AF16)</f>
        <v>P</v>
      </c>
      <c r="AV16" s="180" t="str">
        <f ca="1">IF('Combo Dashboard'!AG16="","",'Combo Dashboard'!AG16)</f>
        <v/>
      </c>
      <c r="AW16" s="189" t="str">
        <f>IF('Combo Dashboard'!AH16="","",'Combo Dashboard'!AH16)</f>
        <v/>
      </c>
      <c r="AX16" s="187" t="str">
        <f ca="1">IF('Combo Dashboard'!AI16="","",'Combo Dashboard'!AI16)</f>
        <v>P15</v>
      </c>
      <c r="AY16" s="95" t="str">
        <f ca="1">IF('Combo Dashboard'!AJ16="","",'Combo Dashboard'!AJ16)</f>
        <v>Y</v>
      </c>
      <c r="AZ16" s="95">
        <f ca="1">IF('Combo Dashboard'!AK16="","",'Combo Dashboard'!AK16)</f>
        <v>-9</v>
      </c>
      <c r="BA16" s="112">
        <f ca="1">IF('Combo Dashboard'!AL16="","",'Combo Dashboard'!AL16)</f>
        <v>-1</v>
      </c>
      <c r="BB16" s="340"/>
      <c r="BC16" s="144"/>
      <c r="BD16" s="144"/>
      <c r="BE16" s="111" t="str">
        <f>'Strategy 6 | PD-M1'!B16</f>
        <v>P7</v>
      </c>
      <c r="BF16" s="95" t="str">
        <f>'Strategy 6 | PD-M1'!C16</f>
        <v>T-C</v>
      </c>
      <c r="BG16" s="95" t="str">
        <f>'Strategy 6 | PD-M1'!J16</f>
        <v>T-C</v>
      </c>
      <c r="BH16" s="95" t="str">
        <f>IF(AU16="","",IF('Strategy 6 | PD-M1'!R16&gt;0,"Y",IF('Strategy 6 | PD-M1'!R16=0,"","N")))</f>
        <v>Y</v>
      </c>
      <c r="BI16" s="95">
        <f>'Strategy 6 | PD-M1'!T16</f>
        <v>10</v>
      </c>
      <c r="BJ16" s="95">
        <f>'Strategy 6 | PD-M1'!N16</f>
        <v>7</v>
      </c>
      <c r="BK16" s="112">
        <f>'Strategy 6 | PD-M1'!P16</f>
        <v>13</v>
      </c>
      <c r="BL16" s="144"/>
      <c r="BM16" s="144"/>
      <c r="BN16" s="111" t="str">
        <f>'Strategy 7 | TG-FE'!B16</f>
        <v>P7</v>
      </c>
      <c r="BO16" s="95" t="str">
        <f>'Strategy 7 | TG-FE'!C16</f>
        <v>T-C</v>
      </c>
      <c r="BP16" s="95" t="str">
        <f>'Strategy 7 | TG-FE'!J16</f>
        <v>T-C</v>
      </c>
      <c r="BQ16" s="109" t="str">
        <f>IF(AU16="","",IF('Strategy 7 | TG-FE'!S16="W","Y",IF('Strategy 7 | TG-FE'!S16="L","N","")))</f>
        <v>Y</v>
      </c>
      <c r="BR16" s="95">
        <f>'Strategy 7 | TG-FE'!T16</f>
        <v>-9</v>
      </c>
      <c r="BS16" s="95">
        <f>'Strategy 7 | TG-FE'!N16</f>
        <v>-10</v>
      </c>
      <c r="BT16" s="112">
        <f>'Strategy 7 | TG-FE'!P16</f>
        <v>-10</v>
      </c>
      <c r="BU16" s="144"/>
      <c r="BV16" s="144"/>
      <c r="BW16" s="111" t="str">
        <f>'Strategy 8 | M1-WB'!B16</f>
        <v>P7</v>
      </c>
      <c r="BX16" s="95" t="str">
        <f>'Strategy 8 | M1-WB'!C16</f>
        <v>T-C</v>
      </c>
      <c r="BY16" s="95" t="str">
        <f>'Strategy 8 | M1-WB'!J16</f>
        <v>T-C</v>
      </c>
      <c r="BZ16" s="109" t="str">
        <f>IF(AU16="","",IF('Strategy 8 | M1-WB'!S16="W","Y",IF('Strategy 8 | M1-WB'!S16="L","N","")))</f>
        <v>Y</v>
      </c>
      <c r="CA16" s="95">
        <f>'Strategy 8 | M1-WB'!T16</f>
        <v>10</v>
      </c>
      <c r="CB16" s="95">
        <f>'Strategy 8 | M1-WB'!N16</f>
        <v>9</v>
      </c>
      <c r="CC16" s="112">
        <f>'Strategy 8 | M1-WB'!P16</f>
        <v>17</v>
      </c>
      <c r="CD16" s="144"/>
      <c r="CE16" s="144"/>
      <c r="CF16" s="111" t="str">
        <f>'Strategy 9 | HP-M1'!B16</f>
        <v>P13</v>
      </c>
      <c r="CG16" s="95" t="str">
        <f>'Strategy 9 | HP-M1'!C16</f>
        <v>T-C</v>
      </c>
      <c r="CH16" s="95" t="str">
        <f>'Strategy 9 | HP-M1'!J16</f>
        <v>T-C</v>
      </c>
      <c r="CI16" s="109" t="str">
        <f>IF(AU16="","",IF('Strategy 9 | HP-M1'!S16="W","Y",IF('Strategy 9 | HP-M1'!S16="L","N","")))</f>
        <v>Y</v>
      </c>
      <c r="CJ16" s="95">
        <f>'Strategy 9 | HP-M1'!T16</f>
        <v>7</v>
      </c>
      <c r="CK16" s="95">
        <f>'Strategy 9 | HP-M1'!N16</f>
        <v>8</v>
      </c>
      <c r="CL16" s="112">
        <f>'Strategy 9 | HP-M1'!P16</f>
        <v>8</v>
      </c>
      <c r="CM16" s="144"/>
      <c r="CN16" s="144"/>
      <c r="CO16" s="111" t="str">
        <f>'Strategy 10 | OP-OB'!B16</f>
        <v>P7</v>
      </c>
      <c r="CP16" s="95" t="str">
        <f>'Strategy 10 | OP-OB'!C16</f>
        <v>T-C</v>
      </c>
      <c r="CQ16" s="95" t="str">
        <f>'Strategy 10 | OP-OB'!J16</f>
        <v>T-C</v>
      </c>
      <c r="CR16" s="109" t="str">
        <f>IF(AU16="","",IF('Strategy 10 | OP-OB'!S16="W","Y",IF('Strategy 10 | OP-OB'!S16="L","N","")))</f>
        <v>Y</v>
      </c>
      <c r="CS16" s="95">
        <f>'Strategy 10 | OP-OB'!T16</f>
        <v>4</v>
      </c>
      <c r="CT16" s="95">
        <f>'Strategy 10 | OP-OB'!N16</f>
        <v>7</v>
      </c>
      <c r="CU16" s="112">
        <f>'Strategy 10 | OP-OB'!P16</f>
        <v>4</v>
      </c>
    </row>
    <row r="17" spans="1:99" ht="26.25" customHeight="1" thickBot="1">
      <c r="A17" s="14">
        <v>8</v>
      </c>
      <c r="B17" s="111" t="str">
        <f>'Strategy 1 | PD-TG'!B17</f>
        <v>B6</v>
      </c>
      <c r="C17" s="95" t="str">
        <f>'Strategy 1 | PD-TG'!C17</f>
        <v/>
      </c>
      <c r="D17" s="95" t="str">
        <f>'Strategy 1 | PD-TG'!J17</f>
        <v/>
      </c>
      <c r="E17" s="109" t="str">
        <f>IF(AU17="","",IF('Strategy 1 | PD-TG'!S17="W","Y",IF('Strategy 1 | PD-TG'!S17="L","N","")))</f>
        <v>N</v>
      </c>
      <c r="F17" s="95">
        <f>'Strategy 1 | PD-TG'!T17</f>
        <v>-10</v>
      </c>
      <c r="G17" s="95">
        <f>'Strategy 1 | PD-TG'!N17</f>
        <v>-15</v>
      </c>
      <c r="H17" s="112">
        <f>'Strategy 1 | PD-TG'!P17</f>
        <v>-15</v>
      </c>
      <c r="I17" s="144"/>
      <c r="J17" s="144"/>
      <c r="K17" s="111" t="str">
        <f>'Strategy 2 | PD-FE'!B17</f>
        <v>B2</v>
      </c>
      <c r="L17" s="95" t="str">
        <f>'Strategy 2 | PD-FE'!C17</f>
        <v/>
      </c>
      <c r="M17" s="95" t="str">
        <f>'Strategy 2 | PD-FE'!J17</f>
        <v/>
      </c>
      <c r="N17" s="109" t="str">
        <f>IF(AU17="","",IF('Strategy 2 | PD-FE'!S17="W","Y",IF('Strategy 2 | PD-FE'!S17="L","N","")))</f>
        <v>N</v>
      </c>
      <c r="O17" s="95">
        <f>'Strategy 2 | PD-FE'!T17</f>
        <v>3</v>
      </c>
      <c r="P17" s="95">
        <f>'Strategy 2 | PD-FE'!N17</f>
        <v>-2</v>
      </c>
      <c r="Q17" s="112">
        <f>'Strategy 2 | PD-FE'!P17</f>
        <v>2</v>
      </c>
      <c r="R17" s="144"/>
      <c r="S17" s="144"/>
      <c r="T17" s="111" t="str">
        <f>'Strategy 3 | M1-TG'!B17</f>
        <v>B2</v>
      </c>
      <c r="U17" s="95" t="str">
        <f>'Strategy 3 | M1-TG'!C17</f>
        <v/>
      </c>
      <c r="V17" s="95" t="str">
        <f>'Strategy 3 | M1-TG'!J17</f>
        <v/>
      </c>
      <c r="W17" s="109" t="str">
        <f>IF(AU17="","",IF('Strategy 3 | M1-TG'!S17="W","Y",IF('Strategy 3 | M1-TG'!S17="L","N","")))</f>
        <v>N</v>
      </c>
      <c r="X17" s="95">
        <f>'Strategy 3 | M1-TG'!T17</f>
        <v>6</v>
      </c>
      <c r="Y17" s="95">
        <f>'Strategy 3 | M1-TG'!N17</f>
        <v>-2</v>
      </c>
      <c r="Z17" s="112">
        <f>'Strategy 3 | M1-TG'!P17</f>
        <v>6</v>
      </c>
      <c r="AA17" s="144"/>
      <c r="AB17" s="144"/>
      <c r="AC17" s="111" t="str">
        <f>'Strategy 4 | HP-FE'!B17</f>
        <v>B10</v>
      </c>
      <c r="AD17" s="95" t="str">
        <f>'Strategy 4 | HP-FE'!C17</f>
        <v/>
      </c>
      <c r="AE17" s="95" t="str">
        <f>'Strategy 4 | HP-FE'!J17</f>
        <v/>
      </c>
      <c r="AF17" s="109" t="str">
        <f>IF(AU17="","",IF('Strategy 4 | HP-FE'!S17="W","Y",IF('Strategy 4 | HP-FE'!S17="L","N","")))</f>
        <v>N</v>
      </c>
      <c r="AG17" s="95">
        <f>'Strategy 4 | HP-FE'!T17</f>
        <v>-10</v>
      </c>
      <c r="AH17" s="95">
        <f>'Strategy 4 | HP-FE'!N17</f>
        <v>-20</v>
      </c>
      <c r="AI17" s="112">
        <f>'Strategy 4 | HP-FE'!P17</f>
        <v>-20</v>
      </c>
      <c r="AJ17" s="144"/>
      <c r="AK17" s="144"/>
      <c r="AL17" s="111" t="str">
        <f>'Strategy 5 | M1-FE'!B17</f>
        <v>B7</v>
      </c>
      <c r="AM17" s="95" t="str">
        <f>'Strategy 5 | M1-FE'!C17</f>
        <v/>
      </c>
      <c r="AN17" s="95" t="str">
        <f>'Strategy 5 | M1-FE'!J17</f>
        <v/>
      </c>
      <c r="AO17" s="109" t="str">
        <f>IF(AU17="","",IF('Strategy 5 | M1-FE'!S17="W","Y",IF('Strategy 5 | M1-FE'!S17="L","N","")))</f>
        <v>N</v>
      </c>
      <c r="AP17" s="95">
        <f>'Strategy 5 | M1-FE'!T17</f>
        <v>9</v>
      </c>
      <c r="AQ17" s="95">
        <f>'Strategy 5 | M1-FE'!N17</f>
        <v>-5</v>
      </c>
      <c r="AR17" s="112">
        <f>'Strategy 5 | M1-FE'!P17</f>
        <v>1</v>
      </c>
      <c r="AS17" s="144"/>
      <c r="AT17" s="144"/>
      <c r="AU17" s="102" t="str">
        <f>IF('Combo Dashboard'!AF17="","",'Combo Dashboard'!AF17)</f>
        <v>P</v>
      </c>
      <c r="AV17" s="180" t="str">
        <f ca="1">IF('Combo Dashboard'!AG17="","",'Combo Dashboard'!AG17)</f>
        <v/>
      </c>
      <c r="AW17" s="189" t="str">
        <f>IF('Combo Dashboard'!AH17="","",'Combo Dashboard'!AH17)</f>
        <v/>
      </c>
      <c r="AX17" s="187" t="str">
        <f ca="1">IF('Combo Dashboard'!AI17="","",'Combo Dashboard'!AI17)</f>
        <v>B8</v>
      </c>
      <c r="AY17" s="95" t="str">
        <f ca="1">IF('Combo Dashboard'!AJ17="","",'Combo Dashboard'!AJ17)</f>
        <v>N</v>
      </c>
      <c r="AZ17" s="95">
        <f ca="1">IF('Combo Dashboard'!AK17="","",'Combo Dashboard'!AK17)</f>
        <v>-10</v>
      </c>
      <c r="BA17" s="112">
        <f ca="1">IF('Combo Dashboard'!AL17="","",'Combo Dashboard'!AL17)</f>
        <v>-9</v>
      </c>
      <c r="BB17" s="340"/>
      <c r="BC17" s="144"/>
      <c r="BD17" s="144"/>
      <c r="BE17" s="111" t="str">
        <f>'Strategy 6 | PD-M1'!B17</f>
        <v>B2</v>
      </c>
      <c r="BF17" s="95" t="str">
        <f>'Strategy 6 | PD-M1'!C17</f>
        <v/>
      </c>
      <c r="BG17" s="95" t="str">
        <f>'Strategy 6 | PD-M1'!J17</f>
        <v/>
      </c>
      <c r="BH17" s="95" t="str">
        <f>IF(AU17="","",IF('Strategy 6 | PD-M1'!R17&gt;0,"Y",IF('Strategy 6 | PD-M1'!R17=0,"","N")))</f>
        <v>N</v>
      </c>
      <c r="BI17" s="95">
        <f>'Strategy 6 | PD-M1'!T17</f>
        <v>9</v>
      </c>
      <c r="BJ17" s="95">
        <f>'Strategy 6 | PD-M1'!N17</f>
        <v>-2</v>
      </c>
      <c r="BK17" s="112">
        <f>'Strategy 6 | PD-M1'!P17</f>
        <v>11</v>
      </c>
      <c r="BL17" s="144"/>
      <c r="BM17" s="144"/>
      <c r="BN17" s="111" t="str">
        <f>'Strategy 7 | TG-FE'!B17</f>
        <v>B10</v>
      </c>
      <c r="BO17" s="95" t="str">
        <f>'Strategy 7 | TG-FE'!C17</f>
        <v/>
      </c>
      <c r="BP17" s="95" t="str">
        <f>'Strategy 7 | TG-FE'!J17</f>
        <v/>
      </c>
      <c r="BQ17" s="109" t="str">
        <f>IF(AU17="","",IF('Strategy 7 | TG-FE'!S17="W","Y",IF('Strategy 7 | TG-FE'!S17="L","N","")))</f>
        <v>N</v>
      </c>
      <c r="BR17" s="95">
        <f>'Strategy 7 | TG-FE'!T17</f>
        <v>-10</v>
      </c>
      <c r="BS17" s="95">
        <f>'Strategy 7 | TG-FE'!N17</f>
        <v>-20</v>
      </c>
      <c r="BT17" s="112">
        <f>'Strategy 7 | TG-FE'!P17</f>
        <v>-20</v>
      </c>
      <c r="BU17" s="144"/>
      <c r="BV17" s="144"/>
      <c r="BW17" s="111" t="str">
        <f>'Strategy 8 | M1-WB'!B17</f>
        <v>B2</v>
      </c>
      <c r="BX17" s="95" t="str">
        <f>'Strategy 8 | M1-WB'!C17</f>
        <v/>
      </c>
      <c r="BY17" s="95" t="str">
        <f>'Strategy 8 | M1-WB'!J17</f>
        <v/>
      </c>
      <c r="BZ17" s="109" t="str">
        <f>IF(AU17="","",IF('Strategy 8 | M1-WB'!S17="W","Y",IF('Strategy 8 | M1-WB'!S17="L","N","")))</f>
        <v>N</v>
      </c>
      <c r="CA17" s="95">
        <f>'Strategy 8 | M1-WB'!T17</f>
        <v>9</v>
      </c>
      <c r="CB17" s="95">
        <f>'Strategy 8 | M1-WB'!N17</f>
        <v>-2</v>
      </c>
      <c r="CC17" s="112">
        <f>'Strategy 8 | M1-WB'!P17</f>
        <v>15</v>
      </c>
      <c r="CD17" s="144"/>
      <c r="CE17" s="144"/>
      <c r="CF17" s="111" t="str">
        <f>'Strategy 9 | HP-M1'!B17</f>
        <v>B2</v>
      </c>
      <c r="CG17" s="95" t="str">
        <f>'Strategy 9 | HP-M1'!C17</f>
        <v/>
      </c>
      <c r="CH17" s="95" t="str">
        <f>'Strategy 9 | HP-M1'!J17</f>
        <v/>
      </c>
      <c r="CI17" s="109" t="str">
        <f>IF(AU17="","",IF('Strategy 9 | HP-M1'!S17="W","Y",IF('Strategy 9 | HP-M1'!S17="L","N","")))</f>
        <v>N</v>
      </c>
      <c r="CJ17" s="95">
        <f>'Strategy 9 | HP-M1'!T17</f>
        <v>6</v>
      </c>
      <c r="CK17" s="95">
        <f>'Strategy 9 | HP-M1'!N17</f>
        <v>-2</v>
      </c>
      <c r="CL17" s="112">
        <f>'Strategy 9 | HP-M1'!P17</f>
        <v>6</v>
      </c>
      <c r="CM17" s="144"/>
      <c r="CN17" s="144"/>
      <c r="CO17" s="111" t="str">
        <f>'Strategy 10 | OP-OB'!B17</f>
        <v>B2</v>
      </c>
      <c r="CP17" s="95" t="str">
        <f>'Strategy 10 | OP-OB'!C17</f>
        <v/>
      </c>
      <c r="CQ17" s="95" t="str">
        <f>'Strategy 10 | OP-OB'!J17</f>
        <v/>
      </c>
      <c r="CR17" s="109" t="str">
        <f>IF(AU17="","",IF('Strategy 10 | OP-OB'!S17="W","Y",IF('Strategy 10 | OP-OB'!S17="L","N","")))</f>
        <v>N</v>
      </c>
      <c r="CS17" s="95">
        <f>'Strategy 10 | OP-OB'!T17</f>
        <v>3</v>
      </c>
      <c r="CT17" s="95">
        <f>'Strategy 10 | OP-OB'!N17</f>
        <v>-2</v>
      </c>
      <c r="CU17" s="112">
        <f>'Strategy 10 | OP-OB'!P17</f>
        <v>2</v>
      </c>
    </row>
    <row r="18" spans="1:99" ht="26.25" customHeight="1" thickBot="1">
      <c r="A18" s="14">
        <v>9</v>
      </c>
      <c r="B18" s="111" t="str">
        <f>'Strategy 1 | PD-TG'!B18</f>
        <v>B4</v>
      </c>
      <c r="C18" s="95" t="str">
        <f>'Strategy 1 | PD-TG'!C18</f>
        <v>PD</v>
      </c>
      <c r="D18" s="95" t="str">
        <f>'Strategy 1 | PD-TG'!J18</f>
        <v>TG</v>
      </c>
      <c r="E18" s="109" t="str">
        <f>IF(AU18="","",IF('Strategy 1 | PD-TG'!S18="W","Y",IF('Strategy 1 | PD-TG'!S18="L","N","")))</f>
        <v>N</v>
      </c>
      <c r="F18" s="95">
        <f>'Strategy 1 | PD-TG'!T18</f>
        <v>-10</v>
      </c>
      <c r="G18" s="95">
        <f>'Strategy 1 | PD-TG'!N18</f>
        <v>-19</v>
      </c>
      <c r="H18" s="112">
        <f>'Strategy 1 | PD-TG'!P18</f>
        <v>-19</v>
      </c>
      <c r="I18" s="144"/>
      <c r="J18" s="144"/>
      <c r="K18" s="111" t="str">
        <f>'Strategy 2 | PD-FE'!B18</f>
        <v>NB</v>
      </c>
      <c r="L18" s="95" t="str">
        <f>'Strategy 2 | PD-FE'!C18</f>
        <v>PD</v>
      </c>
      <c r="M18" s="95" t="str">
        <f>'Strategy 2 | PD-FE'!J18</f>
        <v>FE</v>
      </c>
      <c r="N18" s="109" t="str">
        <f>IF(AU18="","",IF('Strategy 2 | PD-FE'!S18="W","Y",IF('Strategy 2 | PD-FE'!S18="L","N","")))</f>
        <v/>
      </c>
      <c r="O18" s="95">
        <f>'Strategy 2 | PD-FE'!T18</f>
        <v>3</v>
      </c>
      <c r="P18" s="95">
        <f>'Strategy 2 | PD-FE'!N18</f>
        <v>-2</v>
      </c>
      <c r="Q18" s="112">
        <f>'Strategy 2 | PD-FE'!P18</f>
        <v>2</v>
      </c>
      <c r="R18" s="144"/>
      <c r="S18" s="144"/>
      <c r="T18" s="111" t="str">
        <f>'Strategy 3 | M1-TG'!B18</f>
        <v>NB</v>
      </c>
      <c r="U18" s="95" t="str">
        <f>'Strategy 3 | M1-TG'!C18</f>
        <v>M1</v>
      </c>
      <c r="V18" s="95" t="str">
        <f>'Strategy 3 | M1-TG'!J18</f>
        <v>TG</v>
      </c>
      <c r="W18" s="109" t="str">
        <f>IF(AU18="","",IF('Strategy 3 | M1-TG'!S18="W","Y",IF('Strategy 3 | M1-TG'!S18="L","N","")))</f>
        <v/>
      </c>
      <c r="X18" s="95">
        <f>'Strategy 3 | M1-TG'!T18</f>
        <v>6</v>
      </c>
      <c r="Y18" s="95">
        <f>'Strategy 3 | M1-TG'!N18</f>
        <v>-2</v>
      </c>
      <c r="Z18" s="112">
        <f>'Strategy 3 | M1-TG'!P18</f>
        <v>6</v>
      </c>
      <c r="AA18" s="144"/>
      <c r="AB18" s="144"/>
      <c r="AC18" s="111" t="str">
        <f>'Strategy 4 | HP-FE'!B18</f>
        <v>P4</v>
      </c>
      <c r="AD18" s="95" t="str">
        <f>'Strategy 4 | HP-FE'!C18</f>
        <v>HP</v>
      </c>
      <c r="AE18" s="95" t="str">
        <f>'Strategy 4 | HP-FE'!J18</f>
        <v>FE</v>
      </c>
      <c r="AF18" s="109" t="str">
        <f>IF(AU18="","",IF('Strategy 4 | HP-FE'!S18="W","Y",IF('Strategy 4 | HP-FE'!S18="L","N","")))</f>
        <v>Y</v>
      </c>
      <c r="AG18" s="95">
        <f>'Strategy 4 | HP-FE'!T18</f>
        <v>-9</v>
      </c>
      <c r="AH18" s="95">
        <f>'Strategy 4 | HP-FE'!N18</f>
        <v>-16</v>
      </c>
      <c r="AI18" s="112">
        <f>'Strategy 4 | HP-FE'!P18</f>
        <v>-16</v>
      </c>
      <c r="AJ18" s="144"/>
      <c r="AK18" s="144"/>
      <c r="AL18" s="111" t="str">
        <f>'Strategy 5 | M1-FE'!B18</f>
        <v>NB</v>
      </c>
      <c r="AM18" s="95" t="str">
        <f>'Strategy 5 | M1-FE'!C18</f>
        <v>M1</v>
      </c>
      <c r="AN18" s="95" t="str">
        <f>'Strategy 5 | M1-FE'!J18</f>
        <v>FE</v>
      </c>
      <c r="AO18" s="109" t="str">
        <f>IF(AU18="","",IF('Strategy 5 | M1-FE'!S18="W","Y",IF('Strategy 5 | M1-FE'!S18="L","N","")))</f>
        <v/>
      </c>
      <c r="AP18" s="95">
        <f>'Strategy 5 | M1-FE'!T18</f>
        <v>9</v>
      </c>
      <c r="AQ18" s="95">
        <f>'Strategy 5 | M1-FE'!N18</f>
        <v>-5</v>
      </c>
      <c r="AR18" s="112">
        <f>'Strategy 5 | M1-FE'!P18</f>
        <v>1</v>
      </c>
      <c r="AS18" s="144"/>
      <c r="AT18" s="144"/>
      <c r="AU18" s="102" t="str">
        <f>IF('Combo Dashboard'!AF18="","",'Combo Dashboard'!AF18)</f>
        <v>P</v>
      </c>
      <c r="AV18" s="180" t="str">
        <f ca="1">IF('Combo Dashboard'!AG18="","",'Combo Dashboard'!AG18)</f>
        <v/>
      </c>
      <c r="AW18" s="189" t="str">
        <f>IF('Combo Dashboard'!AH18="","",'Combo Dashboard'!AH18)</f>
        <v/>
      </c>
      <c r="AX18" s="187" t="str">
        <f ca="1">IF('Combo Dashboard'!AI18="","",'Combo Dashboard'!AI18)</f>
        <v>B4</v>
      </c>
      <c r="AY18" s="95" t="str">
        <f ca="1">IF('Combo Dashboard'!AJ18="","",'Combo Dashboard'!AJ18)</f>
        <v>N</v>
      </c>
      <c r="AZ18" s="95">
        <f ca="1">IF('Combo Dashboard'!AK18="","",'Combo Dashboard'!AK18)</f>
        <v>-10</v>
      </c>
      <c r="BA18" s="112">
        <f ca="1">IF('Combo Dashboard'!AL18="","",'Combo Dashboard'!AL18)</f>
        <v>-13</v>
      </c>
      <c r="BB18" s="340"/>
      <c r="BC18" s="144"/>
      <c r="BD18" s="144"/>
      <c r="BE18" s="111" t="str">
        <f>'Strategy 6 | PD-M1'!B18</f>
        <v>P4</v>
      </c>
      <c r="BF18" s="95" t="str">
        <f>'Strategy 6 | PD-M1'!C18</f>
        <v>PD</v>
      </c>
      <c r="BG18" s="95" t="str">
        <f>'Strategy 6 | PD-M1'!J18</f>
        <v>M1</v>
      </c>
      <c r="BH18" s="95" t="str">
        <f>IF(AU18="","",IF('Strategy 6 | PD-M1'!R18&gt;0,"Y",IF('Strategy 6 | PD-M1'!R18=0,"","N")))</f>
        <v>Y</v>
      </c>
      <c r="BI18" s="95">
        <f>'Strategy 6 | PD-M1'!T18</f>
        <v>10</v>
      </c>
      <c r="BJ18" s="95">
        <f>'Strategy 6 | PD-M1'!N18</f>
        <v>2</v>
      </c>
      <c r="BK18" s="112">
        <f>'Strategy 6 | PD-M1'!P18</f>
        <v>15</v>
      </c>
      <c r="BL18" s="144"/>
      <c r="BM18" s="144"/>
      <c r="BN18" s="111" t="str">
        <f>'Strategy 7 | TG-FE'!B18</f>
        <v>B8</v>
      </c>
      <c r="BO18" s="95" t="str">
        <f>'Strategy 7 | TG-FE'!C18</f>
        <v>TG</v>
      </c>
      <c r="BP18" s="95" t="str">
        <f>'Strategy 7 | TG-FE'!J18</f>
        <v>FE</v>
      </c>
      <c r="BQ18" s="109" t="str">
        <f>IF(AU18="","",IF('Strategy 7 | TG-FE'!S18="W","Y",IF('Strategy 7 | TG-FE'!S18="L","N","")))</f>
        <v>N</v>
      </c>
      <c r="BR18" s="95">
        <f>'Strategy 7 | TG-FE'!T18</f>
        <v>-10</v>
      </c>
      <c r="BS18" s="95">
        <f>'Strategy 7 | TG-FE'!N18</f>
        <v>-28</v>
      </c>
      <c r="BT18" s="112">
        <f>'Strategy 7 | TG-FE'!P18</f>
        <v>-28</v>
      </c>
      <c r="BU18" s="144"/>
      <c r="BV18" s="144"/>
      <c r="BW18" s="111" t="str">
        <f>'Strategy 8 | M1-WB'!B18</f>
        <v>NB</v>
      </c>
      <c r="BX18" s="95" t="str">
        <f>'Strategy 8 | M1-WB'!C18</f>
        <v>M1</v>
      </c>
      <c r="BY18" s="95" t="str">
        <f>'Strategy 8 | M1-WB'!J18</f>
        <v>WB</v>
      </c>
      <c r="BZ18" s="109" t="str">
        <f>IF(AU18="","",IF('Strategy 8 | M1-WB'!S18="W","Y",IF('Strategy 8 | M1-WB'!S18="L","N","")))</f>
        <v/>
      </c>
      <c r="CA18" s="95">
        <f>'Strategy 8 | M1-WB'!T18</f>
        <v>9</v>
      </c>
      <c r="CB18" s="95">
        <f>'Strategy 8 | M1-WB'!N18</f>
        <v>-2</v>
      </c>
      <c r="CC18" s="112">
        <f>'Strategy 8 | M1-WB'!P18</f>
        <v>15</v>
      </c>
      <c r="CD18" s="144"/>
      <c r="CE18" s="144"/>
      <c r="CF18" s="111" t="str">
        <f>'Strategy 9 | HP-M1'!B18</f>
        <v>P4</v>
      </c>
      <c r="CG18" s="95" t="str">
        <f>'Strategy 9 | HP-M1'!C18</f>
        <v>HP</v>
      </c>
      <c r="CH18" s="95" t="str">
        <f>'Strategy 9 | HP-M1'!J18</f>
        <v>M1</v>
      </c>
      <c r="CI18" s="109" t="str">
        <f>IF(AU18="","",IF('Strategy 9 | HP-M1'!S18="W","Y",IF('Strategy 9 | HP-M1'!S18="L","N","")))</f>
        <v>Y</v>
      </c>
      <c r="CJ18" s="95">
        <f>'Strategy 9 | HP-M1'!T18</f>
        <v>7</v>
      </c>
      <c r="CK18" s="95">
        <f>'Strategy 9 | HP-M1'!N18</f>
        <v>2</v>
      </c>
      <c r="CL18" s="112">
        <f>'Strategy 9 | HP-M1'!P18</f>
        <v>10</v>
      </c>
      <c r="CM18" s="144"/>
      <c r="CN18" s="144"/>
      <c r="CO18" s="111" t="str">
        <f>'Strategy 10 | OP-OB'!B18</f>
        <v>NB</v>
      </c>
      <c r="CP18" s="95" t="str">
        <f>'Strategy 10 | OP-OB'!C18</f>
        <v>OP</v>
      </c>
      <c r="CQ18" s="95" t="str">
        <f>'Strategy 10 | OP-OB'!J18</f>
        <v>OB</v>
      </c>
      <c r="CR18" s="109" t="str">
        <f>IF(AU18="","",IF('Strategy 10 | OP-OB'!S18="W","Y",IF('Strategy 10 | OP-OB'!S18="L","N","")))</f>
        <v/>
      </c>
      <c r="CS18" s="95">
        <f>'Strategy 10 | OP-OB'!T18</f>
        <v>3</v>
      </c>
      <c r="CT18" s="95">
        <f>'Strategy 10 | OP-OB'!N18</f>
        <v>-2</v>
      </c>
      <c r="CU18" s="112">
        <f>'Strategy 10 | OP-OB'!P18</f>
        <v>2</v>
      </c>
    </row>
    <row r="19" spans="1:99" ht="26.25" customHeight="1" thickBot="1">
      <c r="A19" s="14">
        <v>10</v>
      </c>
      <c r="B19" s="113" t="str">
        <f>'Strategy 1 | PD-TG'!B19</f>
        <v>B6</v>
      </c>
      <c r="C19" s="114" t="str">
        <f>'Strategy 1 | PD-TG'!C19</f>
        <v/>
      </c>
      <c r="D19" s="114" t="str">
        <f>'Strategy 1 | PD-TG'!J19</f>
        <v/>
      </c>
      <c r="E19" s="109" t="str">
        <f>IF(AU19="","",IF('Strategy 1 | PD-TG'!S19="W","Y",IF('Strategy 1 | PD-TG'!S19="L","N","")))</f>
        <v>N</v>
      </c>
      <c r="F19" s="114">
        <f>'Strategy 1 | PD-TG'!T19</f>
        <v>-10</v>
      </c>
      <c r="G19" s="114">
        <f>'Strategy 1 | PD-TG'!N19</f>
        <v>-25</v>
      </c>
      <c r="H19" s="115">
        <f>'Strategy 1 | PD-TG'!P19</f>
        <v>-25</v>
      </c>
      <c r="I19" s="144"/>
      <c r="J19" s="144"/>
      <c r="K19" s="113" t="str">
        <f>'Strategy 2 | PD-FE'!B19</f>
        <v>B2</v>
      </c>
      <c r="L19" s="114" t="str">
        <f>'Strategy 2 | PD-FE'!C19</f>
        <v/>
      </c>
      <c r="M19" s="114" t="str">
        <f>'Strategy 2 | PD-FE'!J19</f>
        <v/>
      </c>
      <c r="N19" s="109" t="str">
        <f>IF(AU19="","",IF('Strategy 2 | PD-FE'!S19="W","Y",IF('Strategy 2 | PD-FE'!S19="L","N","")))</f>
        <v>N</v>
      </c>
      <c r="O19" s="114">
        <f>'Strategy 2 | PD-FE'!T19</f>
        <v>0</v>
      </c>
      <c r="P19" s="114">
        <f>'Strategy 2 | PD-FE'!N19</f>
        <v>-4</v>
      </c>
      <c r="Q19" s="115">
        <f>'Strategy 2 | PD-FE'!P19</f>
        <v>0</v>
      </c>
      <c r="R19" s="144"/>
      <c r="S19" s="144"/>
      <c r="T19" s="113" t="str">
        <f>'Strategy 3 | M1-TG'!B19</f>
        <v>B2</v>
      </c>
      <c r="U19" s="114" t="str">
        <f>'Strategy 3 | M1-TG'!C19</f>
        <v/>
      </c>
      <c r="V19" s="114" t="str">
        <f>'Strategy 3 | M1-TG'!J19</f>
        <v/>
      </c>
      <c r="W19" s="109" t="str">
        <f>IF(AU19="","",IF('Strategy 3 | M1-TG'!S19="W","Y",IF('Strategy 3 | M1-TG'!S19="L","N","")))</f>
        <v>N</v>
      </c>
      <c r="X19" s="114">
        <f>'Strategy 3 | M1-TG'!T19</f>
        <v>3</v>
      </c>
      <c r="Y19" s="114">
        <f>'Strategy 3 | M1-TG'!N19</f>
        <v>-4</v>
      </c>
      <c r="Z19" s="115">
        <f>'Strategy 3 | M1-TG'!P19</f>
        <v>4</v>
      </c>
      <c r="AA19" s="144"/>
      <c r="AB19" s="144"/>
      <c r="AC19" s="113" t="str">
        <f>'Strategy 4 | HP-FE'!B19</f>
        <v>P2</v>
      </c>
      <c r="AD19" s="114" t="str">
        <f>'Strategy 4 | HP-FE'!C19</f>
        <v/>
      </c>
      <c r="AE19" s="114" t="str">
        <f>'Strategy 4 | HP-FE'!J19</f>
        <v/>
      </c>
      <c r="AF19" s="109" t="str">
        <f>IF(AU19="","",IF('Strategy 4 | HP-FE'!S19="W","Y",IF('Strategy 4 | HP-FE'!S19="L","N","")))</f>
        <v>Y</v>
      </c>
      <c r="AG19" s="114">
        <f>'Strategy 4 | HP-FE'!T19</f>
        <v>-6</v>
      </c>
      <c r="AH19" s="114">
        <f>'Strategy 4 | HP-FE'!N19</f>
        <v>-14</v>
      </c>
      <c r="AI19" s="115">
        <f>'Strategy 4 | HP-FE'!P19</f>
        <v>-14</v>
      </c>
      <c r="AJ19" s="144"/>
      <c r="AK19" s="144"/>
      <c r="AL19" s="113" t="str">
        <f>'Strategy 5 | M1-FE'!B19</f>
        <v>B2</v>
      </c>
      <c r="AM19" s="114" t="str">
        <f>'Strategy 5 | M1-FE'!C19</f>
        <v/>
      </c>
      <c r="AN19" s="114" t="str">
        <f>'Strategy 5 | M1-FE'!J19</f>
        <v/>
      </c>
      <c r="AO19" s="109" t="str">
        <f>IF(AU19="","",IF('Strategy 5 | M1-FE'!S19="W","Y",IF('Strategy 5 | M1-FE'!S19="L","N","")))</f>
        <v>N</v>
      </c>
      <c r="AP19" s="114">
        <f>'Strategy 5 | M1-FE'!T19</f>
        <v>6</v>
      </c>
      <c r="AQ19" s="114">
        <f>'Strategy 5 | M1-FE'!N19</f>
        <v>-7</v>
      </c>
      <c r="AR19" s="115">
        <f>'Strategy 5 | M1-FE'!P19</f>
        <v>-1</v>
      </c>
      <c r="AS19" s="144"/>
      <c r="AT19" s="144"/>
      <c r="AU19" s="102" t="str">
        <f>IF('Combo Dashboard'!AF19="","",'Combo Dashboard'!AF19)</f>
        <v>P</v>
      </c>
      <c r="AV19" s="181" t="e">
        <f ca="1">IF('Combo Dashboard'!AG19="","",'Combo Dashboard'!AG19)</f>
        <v>#NUM!</v>
      </c>
      <c r="AW19" s="189" t="str">
        <f>IF('Combo Dashboard'!AH19="","",'Combo Dashboard'!AH19)</f>
        <v/>
      </c>
      <c r="AX19" s="191" t="str">
        <f ca="1">IF('Combo Dashboard'!AI19="","",'Combo Dashboard'!AI19)</f>
        <v>B2</v>
      </c>
      <c r="AY19" s="114" t="str">
        <f ca="1">IF('Combo Dashboard'!AJ19="","",'Combo Dashboard'!AJ19)</f>
        <v>N</v>
      </c>
      <c r="AZ19" s="114">
        <f ca="1">IF('Combo Dashboard'!AK19="","",'Combo Dashboard'!AK19)</f>
        <v>-10</v>
      </c>
      <c r="BA19" s="115">
        <f ca="1">IF('Combo Dashboard'!AL19="","",'Combo Dashboard'!AL19)</f>
        <v>-15</v>
      </c>
      <c r="BB19" s="340"/>
      <c r="BC19" s="144"/>
      <c r="BD19" s="144"/>
      <c r="BE19" s="113" t="str">
        <f>'Strategy 6 | PD-M1'!B19</f>
        <v>P2</v>
      </c>
      <c r="BF19" s="114" t="str">
        <f>'Strategy 6 | PD-M1'!C19</f>
        <v/>
      </c>
      <c r="BG19" s="114" t="str">
        <f>'Strategy 6 | PD-M1'!J19</f>
        <v/>
      </c>
      <c r="BH19" s="114" t="str">
        <f>IF(AU19="","",IF('Strategy 6 | PD-M1'!R19&gt;0,"Y",IF('Strategy 6 | PD-M1'!R19=0,"","N")))</f>
        <v>Y</v>
      </c>
      <c r="BI19" s="114">
        <f>'Strategy 6 | PD-M1'!T19</f>
        <v>10</v>
      </c>
      <c r="BJ19" s="114">
        <f>'Strategy 6 | PD-M1'!N19</f>
        <v>2</v>
      </c>
      <c r="BK19" s="115">
        <f>'Strategy 6 | PD-M1'!P19</f>
        <v>17</v>
      </c>
      <c r="BL19" s="144"/>
      <c r="BM19" s="144"/>
      <c r="BN19" s="113" t="str">
        <f>'Strategy 7 | TG-FE'!B19</f>
        <v>B10</v>
      </c>
      <c r="BO19" s="114" t="str">
        <f>'Strategy 7 | TG-FE'!C19</f>
        <v/>
      </c>
      <c r="BP19" s="114" t="str">
        <f>'Strategy 7 | TG-FE'!J19</f>
        <v/>
      </c>
      <c r="BQ19" s="109" t="str">
        <f>IF(AU19="","",IF('Strategy 7 | TG-FE'!S19="W","Y",IF('Strategy 7 | TG-FE'!S19="L","N","")))</f>
        <v>N</v>
      </c>
      <c r="BR19" s="114">
        <f>'Strategy 7 | TG-FE'!T19</f>
        <v>-10</v>
      </c>
      <c r="BS19" s="114">
        <f>'Strategy 7 | TG-FE'!N19</f>
        <v>-38</v>
      </c>
      <c r="BT19" s="115">
        <f>'Strategy 7 | TG-FE'!P19</f>
        <v>-38</v>
      </c>
      <c r="BU19" s="144"/>
      <c r="BV19" s="144"/>
      <c r="BW19" s="113" t="str">
        <f>'Strategy 8 | M1-WB'!B19</f>
        <v>P4</v>
      </c>
      <c r="BX19" s="114" t="str">
        <f>'Strategy 8 | M1-WB'!C19</f>
        <v/>
      </c>
      <c r="BY19" s="114" t="str">
        <f>'Strategy 8 | M1-WB'!J19</f>
        <v/>
      </c>
      <c r="BZ19" s="109" t="str">
        <f>IF(AU19="","",IF('Strategy 8 | M1-WB'!S19="W","Y",IF('Strategy 8 | M1-WB'!S19="L","N","")))</f>
        <v>Y</v>
      </c>
      <c r="CA19" s="114">
        <f>'Strategy 8 | M1-WB'!T19</f>
        <v>10</v>
      </c>
      <c r="CB19" s="114">
        <f>'Strategy 8 | M1-WB'!N19</f>
        <v>2</v>
      </c>
      <c r="CC19" s="115">
        <f>'Strategy 8 | M1-WB'!P19</f>
        <v>19</v>
      </c>
      <c r="CD19" s="144"/>
      <c r="CE19" s="144"/>
      <c r="CF19" s="113" t="str">
        <f>'Strategy 9 | HP-M1'!B19</f>
        <v>P2</v>
      </c>
      <c r="CG19" s="114" t="str">
        <f>'Strategy 9 | HP-M1'!C19</f>
        <v/>
      </c>
      <c r="CH19" s="114" t="str">
        <f>'Strategy 9 | HP-M1'!J19</f>
        <v/>
      </c>
      <c r="CI19" s="109" t="str">
        <f>IF(AU19="","",IF('Strategy 9 | HP-M1'!S19="W","Y",IF('Strategy 9 | HP-M1'!S19="L","N","")))</f>
        <v>Y</v>
      </c>
      <c r="CJ19" s="114">
        <f>'Strategy 9 | HP-M1'!T19</f>
        <v>7</v>
      </c>
      <c r="CK19" s="114">
        <f>'Strategy 9 | HP-M1'!N19</f>
        <v>2</v>
      </c>
      <c r="CL19" s="115">
        <f>'Strategy 9 | HP-M1'!P19</f>
        <v>12</v>
      </c>
      <c r="CM19" s="144"/>
      <c r="CN19" s="144"/>
      <c r="CO19" s="113" t="str">
        <f>'Strategy 10 | OP-OB'!B19</f>
        <v>B2</v>
      </c>
      <c r="CP19" s="114" t="str">
        <f>'Strategy 10 | OP-OB'!C19</f>
        <v/>
      </c>
      <c r="CQ19" s="114" t="str">
        <f>'Strategy 10 | OP-OB'!J19</f>
        <v/>
      </c>
      <c r="CR19" s="109" t="str">
        <f>IF(AU19="","",IF('Strategy 10 | OP-OB'!S19="W","Y",IF('Strategy 10 | OP-OB'!S19="L","N","")))</f>
        <v>N</v>
      </c>
      <c r="CS19" s="114">
        <f>'Strategy 10 | OP-OB'!T19</f>
        <v>0</v>
      </c>
      <c r="CT19" s="114">
        <f>'Strategy 10 | OP-OB'!N19</f>
        <v>-4</v>
      </c>
      <c r="CU19" s="115">
        <f>'Strategy 10 | OP-OB'!P19</f>
        <v>0</v>
      </c>
    </row>
    <row r="20" spans="1:99" ht="26.25" customHeight="1" thickBot="1">
      <c r="A20" s="14">
        <v>11</v>
      </c>
      <c r="B20" s="108" t="str">
        <f>'Strategy 1 | PD-TG'!B20</f>
        <v>B3</v>
      </c>
      <c r="C20" s="109" t="str">
        <f>'Strategy 1 | PD-TG'!C20</f>
        <v/>
      </c>
      <c r="D20" s="109" t="str">
        <f>'Strategy 1 | PD-TG'!J20</f>
        <v/>
      </c>
      <c r="E20" s="109" t="str">
        <f>IF(AU20="","",IF('Strategy 1 | PD-TG'!S20="W","Y",IF('Strategy 1 | PD-TG'!S20="L","N","")))</f>
        <v>Y</v>
      </c>
      <c r="F20" s="109">
        <f>'Strategy 1 | PD-TG'!T20</f>
        <v>-9</v>
      </c>
      <c r="G20" s="109">
        <f>'Strategy 1 | PD-TG'!N20</f>
        <v>-22</v>
      </c>
      <c r="H20" s="110">
        <f>'Strategy 1 | PD-TG'!P20</f>
        <v>-22</v>
      </c>
      <c r="I20" s="144"/>
      <c r="J20" s="144"/>
      <c r="K20" s="108" t="str">
        <f>'Strategy 2 | PD-FE'!B20</f>
        <v>P1</v>
      </c>
      <c r="L20" s="109" t="str">
        <f>'Strategy 2 | PD-FE'!C20</f>
        <v/>
      </c>
      <c r="M20" s="109" t="str">
        <f>'Strategy 2 | PD-FE'!J20</f>
        <v/>
      </c>
      <c r="N20" s="109" t="str">
        <f>IF(AU20="","",IF('Strategy 2 | PD-FE'!S20="W","Y",IF('Strategy 2 | PD-FE'!S20="L","N","")))</f>
        <v>N</v>
      </c>
      <c r="O20" s="109">
        <f>'Strategy 2 | PD-FE'!T20</f>
        <v>-6</v>
      </c>
      <c r="P20" s="109">
        <f>'Strategy 2 | PD-FE'!N20</f>
        <v>-5</v>
      </c>
      <c r="Q20" s="110">
        <f>'Strategy 2 | PD-FE'!P20</f>
        <v>-1</v>
      </c>
      <c r="R20" s="144"/>
      <c r="S20" s="144"/>
      <c r="T20" s="108" t="str">
        <f>'Strategy 3 | M1-TG'!B20</f>
        <v>P1</v>
      </c>
      <c r="U20" s="109" t="str">
        <f>'Strategy 3 | M1-TG'!C20</f>
        <v/>
      </c>
      <c r="V20" s="109" t="str">
        <f>'Strategy 3 | M1-TG'!J20</f>
        <v/>
      </c>
      <c r="W20" s="109" t="str">
        <f>IF(AU20="","",IF('Strategy 3 | M1-TG'!S20="W","Y",IF('Strategy 3 | M1-TG'!S20="L","N","")))</f>
        <v>N</v>
      </c>
      <c r="X20" s="109">
        <f>'Strategy 3 | M1-TG'!T20</f>
        <v>-3</v>
      </c>
      <c r="Y20" s="109">
        <f>'Strategy 3 | M1-TG'!N20</f>
        <v>-5</v>
      </c>
      <c r="Z20" s="110">
        <f>'Strategy 3 | M1-TG'!P20</f>
        <v>3</v>
      </c>
      <c r="AA20" s="144"/>
      <c r="AB20" s="144"/>
      <c r="AC20" s="108" t="str">
        <f>'Strategy 4 | HP-FE'!B20</f>
        <v>NB</v>
      </c>
      <c r="AD20" s="109" t="str">
        <f>'Strategy 4 | HP-FE'!C20</f>
        <v/>
      </c>
      <c r="AE20" s="109" t="str">
        <f>'Strategy 4 | HP-FE'!J20</f>
        <v/>
      </c>
      <c r="AF20" s="109" t="str">
        <f>IF(AU20="","",IF('Strategy 4 | HP-FE'!S20="W","Y",IF('Strategy 4 | HP-FE'!S20="L","N","")))</f>
        <v/>
      </c>
      <c r="AG20" s="109">
        <f>'Strategy 4 | HP-FE'!T20</f>
        <v>-6</v>
      </c>
      <c r="AH20" s="109">
        <f>'Strategy 4 | HP-FE'!N20</f>
        <v>-14</v>
      </c>
      <c r="AI20" s="110">
        <f>'Strategy 4 | HP-FE'!P20</f>
        <v>-14</v>
      </c>
      <c r="AJ20" s="144"/>
      <c r="AK20" s="144"/>
      <c r="AL20" s="108" t="str">
        <f>'Strategy 5 | M1-FE'!B20</f>
        <v>P1</v>
      </c>
      <c r="AM20" s="109" t="str">
        <f>'Strategy 5 | M1-FE'!C20</f>
        <v/>
      </c>
      <c r="AN20" s="109" t="str">
        <f>'Strategy 5 | M1-FE'!J20</f>
        <v/>
      </c>
      <c r="AO20" s="109" t="str">
        <f>IF(AU20="","",IF('Strategy 5 | M1-FE'!S20="W","Y",IF('Strategy 5 | M1-FE'!S20="L","N","")))</f>
        <v>N</v>
      </c>
      <c r="AP20" s="109">
        <f>'Strategy 5 | M1-FE'!T20</f>
        <v>0</v>
      </c>
      <c r="AQ20" s="109">
        <f>'Strategy 5 | M1-FE'!N20</f>
        <v>-8</v>
      </c>
      <c r="AR20" s="110">
        <f>'Strategy 5 | M1-FE'!P20</f>
        <v>-2</v>
      </c>
      <c r="AS20" s="144"/>
      <c r="AT20" s="144"/>
      <c r="AU20" s="102" t="str">
        <f>IF('Combo Dashboard'!AF20="","",'Combo Dashboard'!AF20)</f>
        <v>B</v>
      </c>
      <c r="AV20" s="188" t="e">
        <f ca="1">IF('Combo Dashboard'!AG20="","",'Combo Dashboard'!AG20)</f>
        <v>#NUM!</v>
      </c>
      <c r="AW20" s="189" t="e">
        <f ca="1">IF('Combo Dashboard'!AH20="","",'Combo Dashboard'!AH20)</f>
        <v>#NUM!</v>
      </c>
      <c r="AX20" s="190" t="e">
        <f ca="1">IF('Combo Dashboard'!AI20="","",'Combo Dashboard'!AI20)</f>
        <v>#NUM!</v>
      </c>
      <c r="AY20" s="109" t="e">
        <f ca="1">IF('Combo Dashboard'!AJ20="","",'Combo Dashboard'!AJ20)</f>
        <v>#NUM!</v>
      </c>
      <c r="AZ20" s="109" t="e">
        <f ca="1">IF('Combo Dashboard'!AK20="","",'Combo Dashboard'!AK20)</f>
        <v>#NUM!</v>
      </c>
      <c r="BA20" s="110" t="e">
        <f ca="1">IF('Combo Dashboard'!AL20="","",'Combo Dashboard'!AL20)</f>
        <v>#NUM!</v>
      </c>
      <c r="BB20" s="340"/>
      <c r="BC20" s="144"/>
      <c r="BD20" s="144"/>
      <c r="BE20" s="108" t="str">
        <f>'Strategy 6 | PD-M1'!B20</f>
        <v>P7</v>
      </c>
      <c r="BF20" s="109" t="str">
        <f>'Strategy 6 | PD-M1'!C20</f>
        <v/>
      </c>
      <c r="BG20" s="109" t="str">
        <f>'Strategy 6 | PD-M1'!J20</f>
        <v/>
      </c>
      <c r="BH20" s="109" t="str">
        <f>IF(AU20="","",IF('Strategy 6 | PD-M1'!R20&gt;0,"Y",IF('Strategy 6 | PD-M1'!R20=0,"","N")))</f>
        <v>N</v>
      </c>
      <c r="BI20" s="109">
        <f>'Strategy 6 | PD-M1'!T20</f>
        <v>9</v>
      </c>
      <c r="BJ20" s="109">
        <f>'Strategy 6 | PD-M1'!N20</f>
        <v>-5</v>
      </c>
      <c r="BK20" s="110">
        <f>'Strategy 6 | PD-M1'!P20</f>
        <v>10</v>
      </c>
      <c r="BL20" s="144"/>
      <c r="BM20" s="144"/>
      <c r="BN20" s="108" t="str">
        <f>'Strategy 7 | TG-FE'!B20</f>
        <v>B12</v>
      </c>
      <c r="BO20" s="109" t="str">
        <f>'Strategy 7 | TG-FE'!C20</f>
        <v/>
      </c>
      <c r="BP20" s="109" t="str">
        <f>'Strategy 7 | TG-FE'!J20</f>
        <v/>
      </c>
      <c r="BQ20" s="109" t="str">
        <f>IF(AU20="","",IF('Strategy 7 | TG-FE'!S20="W","Y",IF('Strategy 7 | TG-FE'!S20="L","N","")))</f>
        <v>Y</v>
      </c>
      <c r="BR20" s="109">
        <f>'Strategy 7 | TG-FE'!T20</f>
        <v>-9</v>
      </c>
      <c r="BS20" s="109">
        <f>'Strategy 7 | TG-FE'!N20</f>
        <v>-26</v>
      </c>
      <c r="BT20" s="110">
        <f>'Strategy 7 | TG-FE'!P20</f>
        <v>-26</v>
      </c>
      <c r="BU20" s="144"/>
      <c r="BV20" s="144"/>
      <c r="BW20" s="108" t="str">
        <f>'Strategy 8 | M1-WB'!B20</f>
        <v>NB</v>
      </c>
      <c r="BX20" s="109" t="str">
        <f>'Strategy 8 | M1-WB'!C20</f>
        <v/>
      </c>
      <c r="BY20" s="109" t="str">
        <f>'Strategy 8 | M1-WB'!J20</f>
        <v/>
      </c>
      <c r="BZ20" s="109" t="str">
        <f>IF(AU20="","",IF('Strategy 8 | M1-WB'!S20="W","Y",IF('Strategy 8 | M1-WB'!S20="L","N","")))</f>
        <v/>
      </c>
      <c r="CA20" s="109">
        <f>'Strategy 8 | M1-WB'!T20</f>
        <v>10</v>
      </c>
      <c r="CB20" s="109">
        <f>'Strategy 8 | M1-WB'!N20</f>
        <v>0</v>
      </c>
      <c r="CC20" s="110">
        <f>'Strategy 8 | M1-WB'!P20</f>
        <v>19</v>
      </c>
      <c r="CD20" s="144"/>
      <c r="CE20" s="144"/>
      <c r="CF20" s="108" t="str">
        <f>'Strategy 9 | HP-M1'!B20</f>
        <v>P7</v>
      </c>
      <c r="CG20" s="109" t="str">
        <f>'Strategy 9 | HP-M1'!C20</f>
        <v/>
      </c>
      <c r="CH20" s="109" t="str">
        <f>'Strategy 9 | HP-M1'!J20</f>
        <v/>
      </c>
      <c r="CI20" s="109" t="str">
        <f>IF(AU20="","",IF('Strategy 9 | HP-M1'!S20="W","Y",IF('Strategy 9 | HP-M1'!S20="L","N","")))</f>
        <v>N</v>
      </c>
      <c r="CJ20" s="109">
        <f>'Strategy 9 | HP-M1'!T20</f>
        <v>6</v>
      </c>
      <c r="CK20" s="109">
        <f>'Strategy 9 | HP-M1'!N20</f>
        <v>-5</v>
      </c>
      <c r="CL20" s="110">
        <f>'Strategy 9 | HP-M1'!P20</f>
        <v>5</v>
      </c>
      <c r="CM20" s="144"/>
      <c r="CN20" s="144"/>
      <c r="CO20" s="108" t="str">
        <f>'Strategy 10 | OP-OB'!B20</f>
        <v>P1</v>
      </c>
      <c r="CP20" s="109" t="str">
        <f>'Strategy 10 | OP-OB'!C20</f>
        <v/>
      </c>
      <c r="CQ20" s="109" t="str">
        <f>'Strategy 10 | OP-OB'!J20</f>
        <v/>
      </c>
      <c r="CR20" s="109" t="str">
        <f>IF(AU20="","",IF('Strategy 10 | OP-OB'!S20="W","Y",IF('Strategy 10 | OP-OB'!S20="L","N","")))</f>
        <v>N</v>
      </c>
      <c r="CS20" s="109">
        <f>'Strategy 10 | OP-OB'!T20</f>
        <v>-6</v>
      </c>
      <c r="CT20" s="109">
        <f>'Strategy 10 | OP-OB'!N20</f>
        <v>-5</v>
      </c>
      <c r="CU20" s="110">
        <f>'Strategy 10 | OP-OB'!P20</f>
        <v>-1</v>
      </c>
    </row>
    <row r="21" spans="1:99" ht="26.25" customHeight="1" thickBot="1">
      <c r="A21" s="14">
        <v>12</v>
      </c>
      <c r="B21" s="111" t="str">
        <f>'Strategy 1 | PD-TG'!B21</f>
        <v>B5</v>
      </c>
      <c r="C21" s="95" t="str">
        <f>'Strategy 1 | PD-TG'!C21</f>
        <v/>
      </c>
      <c r="D21" s="95" t="str">
        <f>'Strategy 1 | PD-TG'!J21</f>
        <v/>
      </c>
      <c r="E21" s="109" t="str">
        <f>IF(AU21="","",IF('Strategy 1 | PD-TG'!S21="W","Y",IF('Strategy 1 | PD-TG'!S21="L","N","")))</f>
        <v>N</v>
      </c>
      <c r="F21" s="95">
        <f>'Strategy 1 | PD-TG'!T21</f>
        <v>-10</v>
      </c>
      <c r="G21" s="95">
        <f>'Strategy 1 | PD-TG'!N21</f>
        <v>-27</v>
      </c>
      <c r="H21" s="112">
        <f>'Strategy 1 | PD-TG'!P21</f>
        <v>-27</v>
      </c>
      <c r="I21" s="144"/>
      <c r="J21" s="144"/>
      <c r="K21" s="111" t="str">
        <f>'Strategy 2 | PD-FE'!B21</f>
        <v>B1</v>
      </c>
      <c r="L21" s="95" t="str">
        <f>'Strategy 2 | PD-FE'!C21</f>
        <v/>
      </c>
      <c r="M21" s="95" t="str">
        <f>'Strategy 2 | PD-FE'!J21</f>
        <v/>
      </c>
      <c r="N21" s="109" t="str">
        <f>IF(AU21="","",IF('Strategy 2 | PD-FE'!S21="W","Y",IF('Strategy 2 | PD-FE'!S21="L","N","")))</f>
        <v>N</v>
      </c>
      <c r="O21" s="95">
        <f>'Strategy 2 | PD-FE'!T21</f>
        <v>-10</v>
      </c>
      <c r="P21" s="95">
        <f>'Strategy 2 | PD-FE'!N21</f>
        <v>-6</v>
      </c>
      <c r="Q21" s="112">
        <f>'Strategy 2 | PD-FE'!P21</f>
        <v>-2</v>
      </c>
      <c r="R21" s="144"/>
      <c r="S21" s="144"/>
      <c r="T21" s="111" t="str">
        <f>'Strategy 3 | M1-TG'!B21</f>
        <v>B1</v>
      </c>
      <c r="U21" s="95" t="str">
        <f>'Strategy 3 | M1-TG'!C21</f>
        <v/>
      </c>
      <c r="V21" s="95" t="str">
        <f>'Strategy 3 | M1-TG'!J21</f>
        <v/>
      </c>
      <c r="W21" s="109" t="str">
        <f>IF(AU21="","",IF('Strategy 3 | M1-TG'!S21="W","Y",IF('Strategy 3 | M1-TG'!S21="L","N","")))</f>
        <v>N</v>
      </c>
      <c r="X21" s="95">
        <f>'Strategy 3 | M1-TG'!T21</f>
        <v>-9</v>
      </c>
      <c r="Y21" s="95">
        <f>'Strategy 3 | M1-TG'!N21</f>
        <v>-6</v>
      </c>
      <c r="Z21" s="112">
        <f>'Strategy 3 | M1-TG'!P21</f>
        <v>2</v>
      </c>
      <c r="AA21" s="144"/>
      <c r="AB21" s="144"/>
      <c r="AC21" s="111" t="str">
        <f>'Strategy 4 | HP-FE'!B21</f>
        <v>B8</v>
      </c>
      <c r="AD21" s="95" t="str">
        <f>'Strategy 4 | HP-FE'!C21</f>
        <v/>
      </c>
      <c r="AE21" s="95" t="str">
        <f>'Strategy 4 | HP-FE'!J21</f>
        <v/>
      </c>
      <c r="AF21" s="109" t="str">
        <f>IF(AU21="","",IF('Strategy 4 | HP-FE'!S21="W","Y",IF('Strategy 4 | HP-FE'!S21="L","N","")))</f>
        <v>N</v>
      </c>
      <c r="AG21" s="95">
        <f>'Strategy 4 | HP-FE'!T21</f>
        <v>-7</v>
      </c>
      <c r="AH21" s="95">
        <f>'Strategy 4 | HP-FE'!N21</f>
        <v>-22</v>
      </c>
      <c r="AI21" s="112">
        <f>'Strategy 4 | HP-FE'!P21</f>
        <v>-22</v>
      </c>
      <c r="AJ21" s="144"/>
      <c r="AK21" s="144"/>
      <c r="AL21" s="111" t="str">
        <f>'Strategy 5 | M1-FE'!B21</f>
        <v>B1</v>
      </c>
      <c r="AM21" s="95" t="str">
        <f>'Strategy 5 | M1-FE'!C21</f>
        <v/>
      </c>
      <c r="AN21" s="95" t="str">
        <f>'Strategy 5 | M1-FE'!J21</f>
        <v/>
      </c>
      <c r="AO21" s="109" t="str">
        <f>IF(AU21="","",IF('Strategy 5 | M1-FE'!S21="W","Y",IF('Strategy 5 | M1-FE'!S21="L","N","")))</f>
        <v>N</v>
      </c>
      <c r="AP21" s="95">
        <f>'Strategy 5 | M1-FE'!T21</f>
        <v>-6</v>
      </c>
      <c r="AQ21" s="95">
        <f>'Strategy 5 | M1-FE'!N21</f>
        <v>-9</v>
      </c>
      <c r="AR21" s="112">
        <f>'Strategy 5 | M1-FE'!P21</f>
        <v>-3</v>
      </c>
      <c r="AS21" s="144"/>
      <c r="AT21" s="144"/>
      <c r="AU21" s="102" t="str">
        <f>IF('Combo Dashboard'!AF21="","",'Combo Dashboard'!AF21)</f>
        <v>P</v>
      </c>
      <c r="AV21" s="180" t="e">
        <f ca="1">IF('Combo Dashboard'!AG21="","",'Combo Dashboard'!AG21)</f>
        <v>#NUM!</v>
      </c>
      <c r="AW21" s="189" t="str">
        <f>IF('Combo Dashboard'!AH21="","",'Combo Dashboard'!AH21)</f>
        <v/>
      </c>
      <c r="AX21" s="187" t="e">
        <f ca="1">IF('Combo Dashboard'!AI21="","",'Combo Dashboard'!AI21)</f>
        <v>#NUM!</v>
      </c>
      <c r="AY21" s="95" t="e">
        <f ca="1">IF('Combo Dashboard'!AJ21="","",'Combo Dashboard'!AJ21)</f>
        <v>#NUM!</v>
      </c>
      <c r="AZ21" s="95" t="e">
        <f ca="1">IF('Combo Dashboard'!AK21="","",'Combo Dashboard'!AK21)</f>
        <v>#NUM!</v>
      </c>
      <c r="BA21" s="112" t="e">
        <f ca="1">IF('Combo Dashboard'!AL21="","",'Combo Dashboard'!AL21)</f>
        <v>#NUM!</v>
      </c>
      <c r="BB21" s="340"/>
      <c r="BC21" s="144"/>
      <c r="BD21" s="144"/>
      <c r="BE21" s="111" t="str">
        <f>'Strategy 6 | PD-M1'!B21</f>
        <v>P4</v>
      </c>
      <c r="BF21" s="95" t="str">
        <f>'Strategy 6 | PD-M1'!C21</f>
        <v/>
      </c>
      <c r="BG21" s="95" t="str">
        <f>'Strategy 6 | PD-M1'!J21</f>
        <v/>
      </c>
      <c r="BH21" s="95" t="str">
        <f>IF(AU21="","",IF('Strategy 6 | PD-M1'!R21&gt;0,"Y",IF('Strategy 6 | PD-M1'!R21=0,"","N")))</f>
        <v>Y</v>
      </c>
      <c r="BI21" s="95">
        <f>'Strategy 6 | PD-M1'!T21</f>
        <v>10</v>
      </c>
      <c r="BJ21" s="95">
        <f>'Strategy 6 | PD-M1'!N21</f>
        <v>-1</v>
      </c>
      <c r="BK21" s="112">
        <f>'Strategy 6 | PD-M1'!P21</f>
        <v>14</v>
      </c>
      <c r="BL21" s="144"/>
      <c r="BM21" s="144"/>
      <c r="BN21" s="111" t="str">
        <f>'Strategy 7 | TG-FE'!B21</f>
        <v>B10</v>
      </c>
      <c r="BO21" s="95" t="str">
        <f>'Strategy 7 | TG-FE'!C21</f>
        <v/>
      </c>
      <c r="BP21" s="95" t="str">
        <f>'Strategy 7 | TG-FE'!J21</f>
        <v/>
      </c>
      <c r="BQ21" s="109" t="str">
        <f>IF(AU21="","",IF('Strategy 7 | TG-FE'!S21="W","Y",IF('Strategy 7 | TG-FE'!S21="L","N","")))</f>
        <v>N</v>
      </c>
      <c r="BR21" s="95">
        <f>'Strategy 7 | TG-FE'!T21</f>
        <v>-10</v>
      </c>
      <c r="BS21" s="95">
        <f>'Strategy 7 | TG-FE'!N21</f>
        <v>-36</v>
      </c>
      <c r="BT21" s="112">
        <f>'Strategy 7 | TG-FE'!P21</f>
        <v>-36</v>
      </c>
      <c r="BU21" s="144"/>
      <c r="BV21" s="144"/>
      <c r="BW21" s="111" t="str">
        <f>'Strategy 8 | M1-WB'!B21</f>
        <v>P7</v>
      </c>
      <c r="BX21" s="95" t="str">
        <f>'Strategy 8 | M1-WB'!C21</f>
        <v/>
      </c>
      <c r="BY21" s="95" t="str">
        <f>'Strategy 8 | M1-WB'!J21</f>
        <v/>
      </c>
      <c r="BZ21" s="109" t="str">
        <f>IF(AU21="","",IF('Strategy 8 | M1-WB'!S21="W","Y",IF('Strategy 8 | M1-WB'!S21="L","N","")))</f>
        <v>Y</v>
      </c>
      <c r="CA21" s="95">
        <f>'Strategy 8 | M1-WB'!T21</f>
        <v>10</v>
      </c>
      <c r="CB21" s="95">
        <f>'Strategy 8 | M1-WB'!N21</f>
        <v>7</v>
      </c>
      <c r="CC21" s="112">
        <f>'Strategy 8 | M1-WB'!P21</f>
        <v>26</v>
      </c>
      <c r="CD21" s="144"/>
      <c r="CE21" s="144"/>
      <c r="CF21" s="111" t="str">
        <f>'Strategy 9 | HP-M1'!B21</f>
        <v>NB</v>
      </c>
      <c r="CG21" s="95" t="str">
        <f>'Strategy 9 | HP-M1'!C21</f>
        <v/>
      </c>
      <c r="CH21" s="95" t="str">
        <f>'Strategy 9 | HP-M1'!J21</f>
        <v/>
      </c>
      <c r="CI21" s="109" t="str">
        <f>IF(AU21="","",IF('Strategy 9 | HP-M1'!S21="W","Y",IF('Strategy 9 | HP-M1'!S21="L","N","")))</f>
        <v/>
      </c>
      <c r="CJ21" s="95">
        <f>'Strategy 9 | HP-M1'!T21</f>
        <v>6</v>
      </c>
      <c r="CK21" s="95">
        <f>'Strategy 9 | HP-M1'!N21</f>
        <v>-5</v>
      </c>
      <c r="CL21" s="112">
        <f>'Strategy 9 | HP-M1'!P21</f>
        <v>5</v>
      </c>
      <c r="CM21" s="144"/>
      <c r="CN21" s="144"/>
      <c r="CO21" s="111" t="str">
        <f>'Strategy 10 | OP-OB'!B21</f>
        <v>B1</v>
      </c>
      <c r="CP21" s="95" t="str">
        <f>'Strategy 10 | OP-OB'!C21</f>
        <v/>
      </c>
      <c r="CQ21" s="95" t="str">
        <f>'Strategy 10 | OP-OB'!J21</f>
        <v/>
      </c>
      <c r="CR21" s="109" t="str">
        <f>IF(AU21="","",IF('Strategy 10 | OP-OB'!S21="W","Y",IF('Strategy 10 | OP-OB'!S21="L","N","")))</f>
        <v>N</v>
      </c>
      <c r="CS21" s="95">
        <f>'Strategy 10 | OP-OB'!T21</f>
        <v>-10</v>
      </c>
      <c r="CT21" s="95">
        <f>'Strategy 10 | OP-OB'!N21</f>
        <v>-6</v>
      </c>
      <c r="CU21" s="112">
        <f>'Strategy 10 | OP-OB'!P21</f>
        <v>-2</v>
      </c>
    </row>
    <row r="22" spans="1:99" ht="26.25" customHeight="1" thickBot="1">
      <c r="A22" s="14">
        <v>13</v>
      </c>
      <c r="B22" s="111" t="str">
        <f>'Strategy 1 | PD-TG'!B22</f>
        <v>P9</v>
      </c>
      <c r="C22" s="95" t="str">
        <f>'Strategy 1 | PD-TG'!C22</f>
        <v/>
      </c>
      <c r="D22" s="95" t="str">
        <f>'Strategy 1 | PD-TG'!J22</f>
        <v/>
      </c>
      <c r="E22" s="109" t="str">
        <f>IF(AU22="","",IF('Strategy 1 | PD-TG'!S22="W","Y",IF('Strategy 1 | PD-TG'!S22="L","N","")))</f>
        <v>N</v>
      </c>
      <c r="F22" s="95">
        <f>'Strategy 1 | PD-TG'!T22</f>
        <v>-10</v>
      </c>
      <c r="G22" s="95">
        <f>'Strategy 1 | PD-TG'!N22</f>
        <v>-36</v>
      </c>
      <c r="H22" s="112">
        <f>'Strategy 1 | PD-TG'!P22</f>
        <v>-36</v>
      </c>
      <c r="I22" s="144"/>
      <c r="J22" s="144"/>
      <c r="K22" s="111" t="str">
        <f>'Strategy 2 | PD-FE'!B22</f>
        <v>B3</v>
      </c>
      <c r="L22" s="95" t="str">
        <f>'Strategy 2 | PD-FE'!C22</f>
        <v/>
      </c>
      <c r="M22" s="95" t="str">
        <f>'Strategy 2 | PD-FE'!J22</f>
        <v/>
      </c>
      <c r="N22" s="109" t="str">
        <f>IF(AU22="","",IF('Strategy 2 | PD-FE'!S22="W","Y",IF('Strategy 2 | PD-FE'!S22="L","N","")))</f>
        <v>Y</v>
      </c>
      <c r="O22" s="95">
        <f>'Strategy 2 | PD-FE'!T22</f>
        <v>-9</v>
      </c>
      <c r="P22" s="95">
        <f>'Strategy 2 | PD-FE'!N22</f>
        <v>-3</v>
      </c>
      <c r="Q22" s="112">
        <f>'Strategy 2 | PD-FE'!P22</f>
        <v>1</v>
      </c>
      <c r="R22" s="144"/>
      <c r="S22" s="144"/>
      <c r="T22" s="111" t="str">
        <f>'Strategy 3 | M1-TG'!B22</f>
        <v>P3</v>
      </c>
      <c r="U22" s="95" t="str">
        <f>'Strategy 3 | M1-TG'!C22</f>
        <v/>
      </c>
      <c r="V22" s="95" t="str">
        <f>'Strategy 3 | M1-TG'!J22</f>
        <v/>
      </c>
      <c r="W22" s="109" t="str">
        <f>IF(AU22="","",IF('Strategy 3 | M1-TG'!S22="W","Y",IF('Strategy 3 | M1-TG'!S22="L","N","")))</f>
        <v>N</v>
      </c>
      <c r="X22" s="95">
        <f>'Strategy 3 | M1-TG'!T22</f>
        <v>-10</v>
      </c>
      <c r="Y22" s="95">
        <f>'Strategy 3 | M1-TG'!N22</f>
        <v>-9</v>
      </c>
      <c r="Z22" s="112">
        <f>'Strategy 3 | M1-TG'!P22</f>
        <v>-1</v>
      </c>
      <c r="AA22" s="144"/>
      <c r="AB22" s="144"/>
      <c r="AC22" s="111" t="str">
        <f>'Strategy 4 | HP-FE'!B22</f>
        <v>P2</v>
      </c>
      <c r="AD22" s="95" t="str">
        <f>'Strategy 4 | HP-FE'!C22</f>
        <v/>
      </c>
      <c r="AE22" s="95" t="str">
        <f>'Strategy 4 | HP-FE'!J22</f>
        <v/>
      </c>
      <c r="AF22" s="109" t="str">
        <f>IF(AU22="","",IF('Strategy 4 | HP-FE'!S22="W","Y",IF('Strategy 4 | HP-FE'!S22="L","N","")))</f>
        <v>N</v>
      </c>
      <c r="AG22" s="95">
        <f>'Strategy 4 | HP-FE'!T22</f>
        <v>-10</v>
      </c>
      <c r="AH22" s="95">
        <f>'Strategy 4 | HP-FE'!N22</f>
        <v>-24</v>
      </c>
      <c r="AI22" s="112">
        <f>'Strategy 4 | HP-FE'!P22</f>
        <v>-24</v>
      </c>
      <c r="AJ22" s="144"/>
      <c r="AK22" s="144"/>
      <c r="AL22" s="111" t="str">
        <f>'Strategy 5 | M1-FE'!B22</f>
        <v>B5</v>
      </c>
      <c r="AM22" s="95" t="str">
        <f>'Strategy 5 | M1-FE'!C22</f>
        <v/>
      </c>
      <c r="AN22" s="95" t="str">
        <f>'Strategy 5 | M1-FE'!J22</f>
        <v/>
      </c>
      <c r="AO22" s="109" t="str">
        <f>IF(AU22="","",IF('Strategy 5 | M1-FE'!S22="W","Y",IF('Strategy 5 | M1-FE'!S22="L","N","")))</f>
        <v>Y</v>
      </c>
      <c r="AP22" s="95">
        <f>'Strategy 5 | M1-FE'!T22</f>
        <v>-5</v>
      </c>
      <c r="AQ22" s="95">
        <f>'Strategy 5 | M1-FE'!N22</f>
        <v>-4</v>
      </c>
      <c r="AR22" s="112">
        <f>'Strategy 5 | M1-FE'!P22</f>
        <v>2</v>
      </c>
      <c r="AS22" s="144"/>
      <c r="AT22" s="144"/>
      <c r="AU22" s="102" t="str">
        <f>IF('Combo Dashboard'!AF22="","",'Combo Dashboard'!AF22)</f>
        <v>B</v>
      </c>
      <c r="AV22" s="180" t="e">
        <f ca="1">IF('Combo Dashboard'!AG22="","",'Combo Dashboard'!AG22)</f>
        <v>#NUM!</v>
      </c>
      <c r="AW22" s="189" t="str">
        <f>IF('Combo Dashboard'!AH22="","",'Combo Dashboard'!AH22)</f>
        <v/>
      </c>
      <c r="AX22" s="187" t="e">
        <f ca="1">IF('Combo Dashboard'!AI22="","",'Combo Dashboard'!AI22)</f>
        <v>#NUM!</v>
      </c>
      <c r="AY22" s="95" t="e">
        <f ca="1">IF('Combo Dashboard'!AJ22="","",'Combo Dashboard'!AJ22)</f>
        <v>#NUM!</v>
      </c>
      <c r="AZ22" s="95" t="e">
        <f ca="1">IF('Combo Dashboard'!AK22="","",'Combo Dashboard'!AK22)</f>
        <v>#NUM!</v>
      </c>
      <c r="BA22" s="112" t="e">
        <f ca="1">IF('Combo Dashboard'!AL22="","",'Combo Dashboard'!AL22)</f>
        <v>#NUM!</v>
      </c>
      <c r="BB22" s="340"/>
      <c r="BC22" s="144"/>
      <c r="BD22" s="144"/>
      <c r="BE22" s="111" t="str">
        <f>'Strategy 6 | PD-M1'!B22</f>
        <v>NB</v>
      </c>
      <c r="BF22" s="95" t="str">
        <f>'Strategy 6 | PD-M1'!C22</f>
        <v/>
      </c>
      <c r="BG22" s="95" t="str">
        <f>'Strategy 6 | PD-M1'!J22</f>
        <v/>
      </c>
      <c r="BH22" s="95" t="str">
        <f>IF(AU22="","",IF('Strategy 6 | PD-M1'!R22&gt;0,"Y",IF('Strategy 6 | PD-M1'!R22=0,"","N")))</f>
        <v/>
      </c>
      <c r="BI22" s="95">
        <f>'Strategy 6 | PD-M1'!T22</f>
        <v>10</v>
      </c>
      <c r="BJ22" s="95">
        <f>'Strategy 6 | PD-M1'!N22</f>
        <v>0</v>
      </c>
      <c r="BK22" s="112">
        <f>'Strategy 6 | PD-M1'!P22</f>
        <v>14</v>
      </c>
      <c r="BL22" s="144"/>
      <c r="BM22" s="144"/>
      <c r="BN22" s="111" t="str">
        <f>'Strategy 7 | TG-FE'!B22</f>
        <v>P4</v>
      </c>
      <c r="BO22" s="95" t="str">
        <f>'Strategy 7 | TG-FE'!C22</f>
        <v/>
      </c>
      <c r="BP22" s="95" t="str">
        <f>'Strategy 7 | TG-FE'!J22</f>
        <v/>
      </c>
      <c r="BQ22" s="109" t="str">
        <f>IF(AU22="","",IF('Strategy 7 | TG-FE'!S22="W","Y",IF('Strategy 7 | TG-FE'!S22="L","N","")))</f>
        <v>N</v>
      </c>
      <c r="BR22" s="95">
        <f>'Strategy 7 | TG-FE'!T22</f>
        <v>-10</v>
      </c>
      <c r="BS22" s="95">
        <f>'Strategy 7 | TG-FE'!N22</f>
        <v>-40</v>
      </c>
      <c r="BT22" s="112">
        <f>'Strategy 7 | TG-FE'!P22</f>
        <v>-40</v>
      </c>
      <c r="BU22" s="144"/>
      <c r="BV22" s="144"/>
      <c r="BW22" s="111" t="str">
        <f>'Strategy 8 | M1-WB'!B22</f>
        <v>B2</v>
      </c>
      <c r="BX22" s="95" t="str">
        <f>'Strategy 8 | M1-WB'!C22</f>
        <v/>
      </c>
      <c r="BY22" s="95" t="str">
        <f>'Strategy 8 | M1-WB'!J22</f>
        <v/>
      </c>
      <c r="BZ22" s="109" t="str">
        <f>IF(AU22="","",IF('Strategy 8 | M1-WB'!S22="W","Y",IF('Strategy 8 | M1-WB'!S22="L","N","")))</f>
        <v>Y</v>
      </c>
      <c r="CA22" s="95">
        <f>'Strategy 8 | M1-WB'!T22</f>
        <v>10</v>
      </c>
      <c r="CB22" s="95">
        <f>'Strategy 8 | M1-WB'!N22</f>
        <v>2</v>
      </c>
      <c r="CC22" s="112">
        <f>'Strategy 8 | M1-WB'!P22</f>
        <v>28</v>
      </c>
      <c r="CD22" s="144"/>
      <c r="CE22" s="144"/>
      <c r="CF22" s="111" t="str">
        <f>'Strategy 9 | HP-M1'!B22</f>
        <v>P2</v>
      </c>
      <c r="CG22" s="95" t="str">
        <f>'Strategy 9 | HP-M1'!C22</f>
        <v/>
      </c>
      <c r="CH22" s="95" t="str">
        <f>'Strategy 9 | HP-M1'!J22</f>
        <v/>
      </c>
      <c r="CI22" s="109" t="str">
        <f>IF(AU22="","",IF('Strategy 9 | HP-M1'!S22="W","Y",IF('Strategy 9 | HP-M1'!S22="L","N","")))</f>
        <v>N</v>
      </c>
      <c r="CJ22" s="95">
        <f>'Strategy 9 | HP-M1'!T22</f>
        <v>3</v>
      </c>
      <c r="CK22" s="95">
        <f>'Strategy 9 | HP-M1'!N22</f>
        <v>-7</v>
      </c>
      <c r="CL22" s="112">
        <f>'Strategy 9 | HP-M1'!P22</f>
        <v>3</v>
      </c>
      <c r="CM22" s="144"/>
      <c r="CN22" s="144"/>
      <c r="CO22" s="111" t="str">
        <f>'Strategy 10 | OP-OB'!B22</f>
        <v>B3</v>
      </c>
      <c r="CP22" s="95" t="str">
        <f>'Strategy 10 | OP-OB'!C22</f>
        <v/>
      </c>
      <c r="CQ22" s="95" t="str">
        <f>'Strategy 10 | OP-OB'!J22</f>
        <v/>
      </c>
      <c r="CR22" s="109" t="str">
        <f>IF(AU22="","",IF('Strategy 10 | OP-OB'!S22="W","Y",IF('Strategy 10 | OP-OB'!S22="L","N","")))</f>
        <v>Y</v>
      </c>
      <c r="CS22" s="95">
        <f>'Strategy 10 | OP-OB'!T22</f>
        <v>-9</v>
      </c>
      <c r="CT22" s="95">
        <f>'Strategy 10 | OP-OB'!N22</f>
        <v>-3</v>
      </c>
      <c r="CU22" s="112">
        <f>'Strategy 10 | OP-OB'!P22</f>
        <v>1</v>
      </c>
    </row>
    <row r="23" spans="1:99" ht="26.25" customHeight="1" thickBot="1">
      <c r="A23" s="14">
        <v>14</v>
      </c>
      <c r="B23" s="111" t="str">
        <f>'Strategy 1 | PD-TG'!B23</f>
        <v>B7</v>
      </c>
      <c r="C23" s="95" t="str">
        <f>'Strategy 1 | PD-TG'!C23</f>
        <v/>
      </c>
      <c r="D23" s="95" t="str">
        <f>'Strategy 1 | PD-TG'!J23</f>
        <v/>
      </c>
      <c r="E23" s="109" t="str">
        <f>IF(AU23="","",IF('Strategy 1 | PD-TG'!S23="W","Y",IF('Strategy 1 | PD-TG'!S23="L","N","")))</f>
        <v>N</v>
      </c>
      <c r="F23" s="95">
        <f>'Strategy 1 | PD-TG'!T23</f>
        <v>-10</v>
      </c>
      <c r="G23" s="95">
        <f>'Strategy 1 | PD-TG'!N23</f>
        <v>-43</v>
      </c>
      <c r="H23" s="112">
        <f>'Strategy 1 | PD-TG'!P23</f>
        <v>-43</v>
      </c>
      <c r="I23" s="144"/>
      <c r="J23" s="144"/>
      <c r="K23" s="111" t="str">
        <f>'Strategy 2 | PD-FE'!B23</f>
        <v>NB</v>
      </c>
      <c r="L23" s="95" t="str">
        <f>'Strategy 2 | PD-FE'!C23</f>
        <v/>
      </c>
      <c r="M23" s="95" t="str">
        <f>'Strategy 2 | PD-FE'!J23</f>
        <v/>
      </c>
      <c r="N23" s="109" t="str">
        <f>IF(AU23="","",IF('Strategy 2 | PD-FE'!S23="W","Y",IF('Strategy 2 | PD-FE'!S23="L","N","")))</f>
        <v/>
      </c>
      <c r="O23" s="95">
        <f>'Strategy 2 | PD-FE'!T23</f>
        <v>-9</v>
      </c>
      <c r="P23" s="95">
        <f>'Strategy 2 | PD-FE'!N23</f>
        <v>0</v>
      </c>
      <c r="Q23" s="112">
        <f>'Strategy 2 | PD-FE'!P23</f>
        <v>1</v>
      </c>
      <c r="R23" s="144"/>
      <c r="S23" s="144"/>
      <c r="T23" s="111" t="str">
        <f>'Strategy 3 | M1-TG'!B23</f>
        <v>NB</v>
      </c>
      <c r="U23" s="95" t="str">
        <f>'Strategy 3 | M1-TG'!C23</f>
        <v/>
      </c>
      <c r="V23" s="95" t="str">
        <f>'Strategy 3 | M1-TG'!J23</f>
        <v/>
      </c>
      <c r="W23" s="109" t="str">
        <f>IF(AU23="","",IF('Strategy 3 | M1-TG'!S23="W","Y",IF('Strategy 3 | M1-TG'!S23="L","N","")))</f>
        <v/>
      </c>
      <c r="X23" s="95">
        <f>'Strategy 3 | M1-TG'!T23</f>
        <v>-10</v>
      </c>
      <c r="Y23" s="95">
        <f>'Strategy 3 | M1-TG'!N23</f>
        <v>-9</v>
      </c>
      <c r="Z23" s="112">
        <f>'Strategy 3 | M1-TG'!P23</f>
        <v>-1</v>
      </c>
      <c r="AA23" s="144"/>
      <c r="AB23" s="144"/>
      <c r="AC23" s="111" t="str">
        <f>'Strategy 4 | HP-FE'!B23</f>
        <v>B8</v>
      </c>
      <c r="AD23" s="95" t="str">
        <f>'Strategy 4 | HP-FE'!C23</f>
        <v/>
      </c>
      <c r="AE23" s="95" t="str">
        <f>'Strategy 4 | HP-FE'!J23</f>
        <v/>
      </c>
      <c r="AF23" s="109" t="str">
        <f>IF(AU23="","",IF('Strategy 4 | HP-FE'!S23="W","Y",IF('Strategy 4 | HP-FE'!S23="L","N","")))</f>
        <v>N</v>
      </c>
      <c r="AG23" s="95">
        <f>'Strategy 4 | HP-FE'!T23</f>
        <v>-10</v>
      </c>
      <c r="AH23" s="95">
        <f>'Strategy 4 | HP-FE'!N23</f>
        <v>-32</v>
      </c>
      <c r="AI23" s="112">
        <f>'Strategy 4 | HP-FE'!P23</f>
        <v>-32</v>
      </c>
      <c r="AJ23" s="144"/>
      <c r="AK23" s="144"/>
      <c r="AL23" s="111" t="str">
        <f>'Strategy 5 | M1-FE'!B23</f>
        <v>NB</v>
      </c>
      <c r="AM23" s="95" t="str">
        <f>'Strategy 5 | M1-FE'!C23</f>
        <v/>
      </c>
      <c r="AN23" s="95" t="str">
        <f>'Strategy 5 | M1-FE'!J23</f>
        <v/>
      </c>
      <c r="AO23" s="109" t="str">
        <f>IF(AU23="","",IF('Strategy 5 | M1-FE'!S23="W","Y",IF('Strategy 5 | M1-FE'!S23="L","N","")))</f>
        <v/>
      </c>
      <c r="AP23" s="95">
        <f>'Strategy 5 | M1-FE'!T23</f>
        <v>-5</v>
      </c>
      <c r="AQ23" s="95">
        <f>'Strategy 5 | M1-FE'!N23</f>
        <v>0</v>
      </c>
      <c r="AR23" s="112">
        <f>'Strategy 5 | M1-FE'!P23</f>
        <v>2</v>
      </c>
      <c r="AS23" s="144"/>
      <c r="AT23" s="144"/>
      <c r="AU23" s="102" t="str">
        <f>IF('Combo Dashboard'!AF23="","",'Combo Dashboard'!AF23)</f>
        <v>P</v>
      </c>
      <c r="AV23" s="180" t="e">
        <f ca="1">IF('Combo Dashboard'!AG23="","",'Combo Dashboard'!AG23)</f>
        <v>#NUM!</v>
      </c>
      <c r="AW23" s="189" t="str">
        <f>IF('Combo Dashboard'!AH23="","",'Combo Dashboard'!AH23)</f>
        <v/>
      </c>
      <c r="AX23" s="187" t="e">
        <f ca="1">IF('Combo Dashboard'!AI23="","",'Combo Dashboard'!AI23)</f>
        <v>#NUM!</v>
      </c>
      <c r="AY23" s="95" t="e">
        <f ca="1">IF('Combo Dashboard'!AJ23="","",'Combo Dashboard'!AJ23)</f>
        <v>#NUM!</v>
      </c>
      <c r="AZ23" s="95" t="e">
        <f ca="1">IF('Combo Dashboard'!AK23="","",'Combo Dashboard'!AK23)</f>
        <v>#NUM!</v>
      </c>
      <c r="BA23" s="112" t="e">
        <f ca="1">IF('Combo Dashboard'!AL23="","",'Combo Dashboard'!AL23)</f>
        <v>#NUM!</v>
      </c>
      <c r="BB23" s="340"/>
      <c r="BC23" s="144"/>
      <c r="BD23" s="144"/>
      <c r="BE23" s="111" t="str">
        <f>'Strategy 6 | PD-M1'!B23</f>
        <v>P7</v>
      </c>
      <c r="BF23" s="95" t="str">
        <f>'Strategy 6 | PD-M1'!C23</f>
        <v/>
      </c>
      <c r="BG23" s="95" t="str">
        <f>'Strategy 6 | PD-M1'!J23</f>
        <v/>
      </c>
      <c r="BH23" s="95" t="str">
        <f>IF(AU23="","",IF('Strategy 6 | PD-M1'!R23&gt;0,"Y",IF('Strategy 6 | PD-M1'!R23=0,"","N")))</f>
        <v>Y</v>
      </c>
      <c r="BI23" s="95">
        <f>'Strategy 6 | PD-M1'!T23</f>
        <v>10</v>
      </c>
      <c r="BJ23" s="95">
        <f>'Strategy 6 | PD-M1'!N23</f>
        <v>7</v>
      </c>
      <c r="BK23" s="112">
        <f>'Strategy 6 | PD-M1'!P23</f>
        <v>21</v>
      </c>
      <c r="BL23" s="144"/>
      <c r="BM23" s="144"/>
      <c r="BN23" s="111" t="str">
        <f>'Strategy 7 | TG-FE'!B23</f>
        <v>B10</v>
      </c>
      <c r="BO23" s="95" t="str">
        <f>'Strategy 7 | TG-FE'!C23</f>
        <v/>
      </c>
      <c r="BP23" s="95" t="str">
        <f>'Strategy 7 | TG-FE'!J23</f>
        <v/>
      </c>
      <c r="BQ23" s="109" t="str">
        <f>IF(AU23="","",IF('Strategy 7 | TG-FE'!S23="W","Y",IF('Strategy 7 | TG-FE'!S23="L","N","")))</f>
        <v>N</v>
      </c>
      <c r="BR23" s="95">
        <f>'Strategy 7 | TG-FE'!T23</f>
        <v>-10</v>
      </c>
      <c r="BS23" s="95">
        <f>'Strategy 7 | TG-FE'!N23</f>
        <v>-50</v>
      </c>
      <c r="BT23" s="112">
        <f>'Strategy 7 | TG-FE'!P23</f>
        <v>-50</v>
      </c>
      <c r="BU23" s="144"/>
      <c r="BV23" s="144"/>
      <c r="BW23" s="111" t="str">
        <f>'Strategy 8 | M1-WB'!B23</f>
        <v>P7</v>
      </c>
      <c r="BX23" s="95" t="str">
        <f>'Strategy 8 | M1-WB'!C23</f>
        <v/>
      </c>
      <c r="BY23" s="95" t="str">
        <f>'Strategy 8 | M1-WB'!J23</f>
        <v/>
      </c>
      <c r="BZ23" s="109" t="str">
        <f>IF(AU23="","",IF('Strategy 8 | M1-WB'!S23="W","Y",IF('Strategy 8 | M1-WB'!S23="L","N","")))</f>
        <v>Y</v>
      </c>
      <c r="CA23" s="95">
        <f>'Strategy 8 | M1-WB'!T23</f>
        <v>10</v>
      </c>
      <c r="CB23" s="95">
        <f>'Strategy 8 | M1-WB'!N23</f>
        <v>9</v>
      </c>
      <c r="CC23" s="112">
        <f>'Strategy 8 | M1-WB'!P23</f>
        <v>35</v>
      </c>
      <c r="CD23" s="144"/>
      <c r="CE23" s="144"/>
      <c r="CF23" s="111" t="str">
        <f>'Strategy 9 | HP-M1'!B23</f>
        <v>P1</v>
      </c>
      <c r="CG23" s="95" t="str">
        <f>'Strategy 9 | HP-M1'!C23</f>
        <v/>
      </c>
      <c r="CH23" s="95" t="str">
        <f>'Strategy 9 | HP-M1'!J23</f>
        <v/>
      </c>
      <c r="CI23" s="109" t="str">
        <f>IF(AU23="","",IF('Strategy 9 | HP-M1'!S23="W","Y",IF('Strategy 9 | HP-M1'!S23="L","N","")))</f>
        <v>Y</v>
      </c>
      <c r="CJ23" s="95">
        <f>'Strategy 9 | HP-M1'!T23</f>
        <v>4</v>
      </c>
      <c r="CK23" s="95">
        <f>'Strategy 9 | HP-M1'!N23</f>
        <v>-6</v>
      </c>
      <c r="CL23" s="112">
        <f>'Strategy 9 | HP-M1'!P23</f>
        <v>4</v>
      </c>
      <c r="CM23" s="144"/>
      <c r="CN23" s="144"/>
      <c r="CO23" s="111" t="str">
        <f>'Strategy 10 | OP-OB'!B23</f>
        <v>NB</v>
      </c>
      <c r="CP23" s="95" t="str">
        <f>'Strategy 10 | OP-OB'!C23</f>
        <v/>
      </c>
      <c r="CQ23" s="95" t="str">
        <f>'Strategy 10 | OP-OB'!J23</f>
        <v/>
      </c>
      <c r="CR23" s="109" t="str">
        <f>IF(AU23="","",IF('Strategy 10 | OP-OB'!S23="W","Y",IF('Strategy 10 | OP-OB'!S23="L","N","")))</f>
        <v/>
      </c>
      <c r="CS23" s="95">
        <f>'Strategy 10 | OP-OB'!T23</f>
        <v>-9</v>
      </c>
      <c r="CT23" s="95">
        <f>'Strategy 10 | OP-OB'!N23</f>
        <v>0</v>
      </c>
      <c r="CU23" s="112">
        <f>'Strategy 10 | OP-OB'!P23</f>
        <v>1</v>
      </c>
    </row>
    <row r="24" spans="1:99" ht="26.25" customHeight="1" thickBot="1">
      <c r="A24" s="14">
        <v>15</v>
      </c>
      <c r="B24" s="113" t="str">
        <f>'Strategy 1 | PD-TG'!B24</f>
        <v>P11</v>
      </c>
      <c r="C24" s="114" t="str">
        <f>'Strategy 1 | PD-TG'!C24</f>
        <v/>
      </c>
      <c r="D24" s="114" t="str">
        <f>'Strategy 1 | PD-TG'!J24</f>
        <v/>
      </c>
      <c r="E24" s="109" t="str">
        <f>IF(AU24="","",IF('Strategy 1 | PD-TG'!S24="W","Y",IF('Strategy 1 | PD-TG'!S24="L","N","")))</f>
        <v>N</v>
      </c>
      <c r="F24" s="114">
        <f>'Strategy 1 | PD-TG'!T24</f>
        <v>-10</v>
      </c>
      <c r="G24" s="114">
        <f>'Strategy 1 | PD-TG'!N24</f>
        <v>-54</v>
      </c>
      <c r="H24" s="115">
        <f>'Strategy 1 | PD-TG'!P24</f>
        <v>-54</v>
      </c>
      <c r="I24" s="144"/>
      <c r="J24" s="144"/>
      <c r="K24" s="113" t="str">
        <f>'Strategy 2 | PD-FE'!B24</f>
        <v>P3</v>
      </c>
      <c r="L24" s="114" t="str">
        <f>'Strategy 2 | PD-FE'!C24</f>
        <v/>
      </c>
      <c r="M24" s="114" t="str">
        <f>'Strategy 2 | PD-FE'!J24</f>
        <v/>
      </c>
      <c r="N24" s="109" t="str">
        <f>IF(AU24="","",IF('Strategy 2 | PD-FE'!S24="W","Y",IF('Strategy 2 | PD-FE'!S24="L","N","")))</f>
        <v>N</v>
      </c>
      <c r="O24" s="114">
        <f>'Strategy 2 | PD-FE'!T24</f>
        <v>-10</v>
      </c>
      <c r="P24" s="114">
        <f>'Strategy 2 | PD-FE'!N24</f>
        <v>-3</v>
      </c>
      <c r="Q24" s="115">
        <f>'Strategy 2 | PD-FE'!P24</f>
        <v>-2</v>
      </c>
      <c r="R24" s="144"/>
      <c r="S24" s="144"/>
      <c r="T24" s="113" t="str">
        <f>'Strategy 3 | M1-TG'!B24</f>
        <v>NB</v>
      </c>
      <c r="U24" s="114" t="str">
        <f>'Strategy 3 | M1-TG'!C24</f>
        <v/>
      </c>
      <c r="V24" s="114" t="str">
        <f>'Strategy 3 | M1-TG'!J24</f>
        <v/>
      </c>
      <c r="W24" s="109" t="str">
        <f>IF(AU24="","",IF('Strategy 3 | M1-TG'!S24="W","Y",IF('Strategy 3 | M1-TG'!S24="L","N","")))</f>
        <v/>
      </c>
      <c r="X24" s="114">
        <f>'Strategy 3 | M1-TG'!T24</f>
        <v>-10</v>
      </c>
      <c r="Y24" s="114">
        <f>'Strategy 3 | M1-TG'!N24</f>
        <v>-9</v>
      </c>
      <c r="Z24" s="115">
        <f>'Strategy 3 | M1-TG'!P24</f>
        <v>-1</v>
      </c>
      <c r="AA24" s="144"/>
      <c r="AB24" s="144"/>
      <c r="AC24" s="113" t="str">
        <f>'Strategy 4 | HP-FE'!B24</f>
        <v>P6</v>
      </c>
      <c r="AD24" s="114" t="str">
        <f>'Strategy 4 | HP-FE'!C24</f>
        <v/>
      </c>
      <c r="AE24" s="114" t="str">
        <f>'Strategy 4 | HP-FE'!J24</f>
        <v/>
      </c>
      <c r="AF24" s="109" t="str">
        <f>IF(AU24="","",IF('Strategy 4 | HP-FE'!S24="W","Y",IF('Strategy 4 | HP-FE'!S24="L","N","")))</f>
        <v>N</v>
      </c>
      <c r="AG24" s="114">
        <f>'Strategy 4 | HP-FE'!T24</f>
        <v>-10</v>
      </c>
      <c r="AH24" s="114">
        <f>'Strategy 4 | HP-FE'!N24</f>
        <v>-38</v>
      </c>
      <c r="AI24" s="115">
        <f>'Strategy 4 | HP-FE'!P24</f>
        <v>-38</v>
      </c>
      <c r="AJ24" s="144"/>
      <c r="AK24" s="144"/>
      <c r="AL24" s="113" t="str">
        <f>'Strategy 5 | M1-FE'!B24</f>
        <v>B7</v>
      </c>
      <c r="AM24" s="114" t="str">
        <f>'Strategy 5 | M1-FE'!C24</f>
        <v/>
      </c>
      <c r="AN24" s="114" t="str">
        <f>'Strategy 5 | M1-FE'!J24</f>
        <v/>
      </c>
      <c r="AO24" s="109" t="str">
        <f>IF(AU24="","",IF('Strategy 5 | M1-FE'!S24="W","Y",IF('Strategy 5 | M1-FE'!S24="L","N","")))</f>
        <v>Y</v>
      </c>
      <c r="AP24" s="114">
        <f>'Strategy 5 | M1-FE'!T24</f>
        <v>-2</v>
      </c>
      <c r="AQ24" s="114">
        <f>'Strategy 5 | M1-FE'!N24</f>
        <v>7</v>
      </c>
      <c r="AR24" s="115">
        <f>'Strategy 5 | M1-FE'!P24</f>
        <v>9</v>
      </c>
      <c r="AS24" s="144"/>
      <c r="AT24" s="144"/>
      <c r="AU24" s="102" t="str">
        <f>IF('Combo Dashboard'!AF24="","",'Combo Dashboard'!AF24)</f>
        <v>B</v>
      </c>
      <c r="AV24" s="181" t="e">
        <f ca="1">IF('Combo Dashboard'!AG24="","",'Combo Dashboard'!AG24)</f>
        <v>#NUM!</v>
      </c>
      <c r="AW24" s="189" t="str">
        <f>IF('Combo Dashboard'!AH24="","",'Combo Dashboard'!AH24)</f>
        <v/>
      </c>
      <c r="AX24" s="191" t="e">
        <f ca="1">IF('Combo Dashboard'!AI24="","",'Combo Dashboard'!AI24)</f>
        <v>#NUM!</v>
      </c>
      <c r="AY24" s="114" t="e">
        <f ca="1">IF('Combo Dashboard'!AJ24="","",'Combo Dashboard'!AJ24)</f>
        <v>#NUM!</v>
      </c>
      <c r="AZ24" s="114" t="e">
        <f ca="1">IF('Combo Dashboard'!AK24="","",'Combo Dashboard'!AK24)</f>
        <v>#NUM!</v>
      </c>
      <c r="BA24" s="115" t="e">
        <f ca="1">IF('Combo Dashboard'!AL24="","",'Combo Dashboard'!AL24)</f>
        <v>#NUM!</v>
      </c>
      <c r="BB24" s="340"/>
      <c r="BC24" s="144"/>
      <c r="BD24" s="144"/>
      <c r="BE24" s="113" t="str">
        <f>'Strategy 6 | PD-M1'!B24</f>
        <v>NB</v>
      </c>
      <c r="BF24" s="114" t="str">
        <f>'Strategy 6 | PD-M1'!C24</f>
        <v/>
      </c>
      <c r="BG24" s="114" t="str">
        <f>'Strategy 6 | PD-M1'!J24</f>
        <v/>
      </c>
      <c r="BH24" s="114" t="str">
        <f>IF(AU24="","",IF('Strategy 6 | PD-M1'!R24&gt;0,"Y",IF('Strategy 6 | PD-M1'!R24=0,"","N")))</f>
        <v/>
      </c>
      <c r="BI24" s="114">
        <f>'Strategy 6 | PD-M1'!T24</f>
        <v>10</v>
      </c>
      <c r="BJ24" s="114">
        <f>'Strategy 6 | PD-M1'!N24</f>
        <v>0</v>
      </c>
      <c r="BK24" s="115">
        <f>'Strategy 6 | PD-M1'!P24</f>
        <v>21</v>
      </c>
      <c r="BL24" s="144"/>
      <c r="BM24" s="144"/>
      <c r="BN24" s="113" t="str">
        <f>'Strategy 7 | TG-FE'!B24</f>
        <v>P8</v>
      </c>
      <c r="BO24" s="114" t="str">
        <f>'Strategy 7 | TG-FE'!C24</f>
        <v/>
      </c>
      <c r="BP24" s="114" t="str">
        <f>'Strategy 7 | TG-FE'!J24</f>
        <v/>
      </c>
      <c r="BQ24" s="109" t="str">
        <f>IF(AU24="","",IF('Strategy 7 | TG-FE'!S24="W","Y",IF('Strategy 7 | TG-FE'!S24="L","N","")))</f>
        <v>N</v>
      </c>
      <c r="BR24" s="114">
        <f>'Strategy 7 | TG-FE'!T24</f>
        <v>-10</v>
      </c>
      <c r="BS24" s="114">
        <f>'Strategy 7 | TG-FE'!N24</f>
        <v>-58</v>
      </c>
      <c r="BT24" s="115">
        <f>'Strategy 7 | TG-FE'!P24</f>
        <v>-58</v>
      </c>
      <c r="BU24" s="144"/>
      <c r="BV24" s="144"/>
      <c r="BW24" s="113" t="str">
        <f>'Strategy 8 | M1-WB'!B24</f>
        <v>B2</v>
      </c>
      <c r="BX24" s="114" t="str">
        <f>'Strategy 8 | M1-WB'!C24</f>
        <v/>
      </c>
      <c r="BY24" s="114" t="str">
        <f>'Strategy 8 | M1-WB'!J24</f>
        <v/>
      </c>
      <c r="BZ24" s="109" t="str">
        <f>IF(AU24="","",IF('Strategy 8 | M1-WB'!S24="W","Y",IF('Strategy 8 | M1-WB'!S24="L","N","")))</f>
        <v>Y</v>
      </c>
      <c r="CA24" s="114">
        <f>'Strategy 8 | M1-WB'!T24</f>
        <v>10</v>
      </c>
      <c r="CB24" s="114">
        <f>'Strategy 8 | M1-WB'!N24</f>
        <v>2</v>
      </c>
      <c r="CC24" s="115">
        <f>'Strategy 8 | M1-WB'!P24</f>
        <v>37</v>
      </c>
      <c r="CD24" s="144"/>
      <c r="CE24" s="144"/>
      <c r="CF24" s="113" t="str">
        <f>'Strategy 9 | HP-M1'!B24</f>
        <v>B1</v>
      </c>
      <c r="CG24" s="114" t="str">
        <f>'Strategy 9 | HP-M1'!C24</f>
        <v/>
      </c>
      <c r="CH24" s="114" t="str">
        <f>'Strategy 9 | HP-M1'!J24</f>
        <v/>
      </c>
      <c r="CI24" s="109" t="str">
        <f>IF(AU24="","",IF('Strategy 9 | HP-M1'!S24="W","Y",IF('Strategy 9 | HP-M1'!S24="L","N","")))</f>
        <v>Y</v>
      </c>
      <c r="CJ24" s="114">
        <f>'Strategy 9 | HP-M1'!T24</f>
        <v>7</v>
      </c>
      <c r="CK24" s="114">
        <f>'Strategy 9 | HP-M1'!N24</f>
        <v>-5</v>
      </c>
      <c r="CL24" s="115">
        <f>'Strategy 9 | HP-M1'!P24</f>
        <v>5</v>
      </c>
      <c r="CM24" s="144"/>
      <c r="CN24" s="144"/>
      <c r="CO24" s="113" t="str">
        <f>'Strategy 10 | OP-OB'!B24</f>
        <v>P3</v>
      </c>
      <c r="CP24" s="114" t="str">
        <f>'Strategy 10 | OP-OB'!C24</f>
        <v/>
      </c>
      <c r="CQ24" s="114" t="str">
        <f>'Strategy 10 | OP-OB'!J24</f>
        <v/>
      </c>
      <c r="CR24" s="109" t="str">
        <f>IF(AU24="","",IF('Strategy 10 | OP-OB'!S24="W","Y",IF('Strategy 10 | OP-OB'!S24="L","N","")))</f>
        <v>N</v>
      </c>
      <c r="CS24" s="114">
        <f>'Strategy 10 | OP-OB'!T24</f>
        <v>-10</v>
      </c>
      <c r="CT24" s="114">
        <f>'Strategy 10 | OP-OB'!N24</f>
        <v>-3</v>
      </c>
      <c r="CU24" s="115">
        <f>'Strategy 10 | OP-OB'!P24</f>
        <v>-2</v>
      </c>
    </row>
    <row r="25" spans="1:99" ht="26.25" customHeight="1" thickBot="1">
      <c r="A25" s="14">
        <v>16</v>
      </c>
      <c r="B25" s="108" t="str">
        <f>'Strategy 1 | PD-TG'!B25</f>
        <v>P13</v>
      </c>
      <c r="C25" s="109" t="str">
        <f>'Strategy 1 | PD-TG'!C25</f>
        <v>T-C</v>
      </c>
      <c r="D25" s="109" t="str">
        <f>'Strategy 1 | PD-TG'!J25</f>
        <v>T-C</v>
      </c>
      <c r="E25" s="109" t="str">
        <f>IF(AU25="","",IF('Strategy 1 | PD-TG'!S25="W","Y",IF('Strategy 1 | PD-TG'!S25="L","N","")))</f>
        <v>Y</v>
      </c>
      <c r="F25" s="109">
        <f>'Strategy 1 | PD-TG'!T25</f>
        <v>-9</v>
      </c>
      <c r="G25" s="109">
        <f>'Strategy 1 | PD-TG'!N25</f>
        <v>-41</v>
      </c>
      <c r="H25" s="110">
        <f>'Strategy 1 | PD-TG'!P25</f>
        <v>-41</v>
      </c>
      <c r="I25" s="144"/>
      <c r="J25" s="144"/>
      <c r="K25" s="108" t="str">
        <f>'Strategy 2 | PD-FE'!B25</f>
        <v>P3</v>
      </c>
      <c r="L25" s="109" t="str">
        <f>'Strategy 2 | PD-FE'!C25</f>
        <v>T-C</v>
      </c>
      <c r="M25" s="109" t="str">
        <f>'Strategy 2 | PD-FE'!J25</f>
        <v>T-C</v>
      </c>
      <c r="N25" s="109" t="str">
        <f>IF(AU25="","",IF('Strategy 2 | PD-FE'!S25="W","Y",IF('Strategy 2 | PD-FE'!S25="L","N","")))</f>
        <v>Y</v>
      </c>
      <c r="O25" s="109">
        <f>'Strategy 2 | PD-FE'!T25</f>
        <v>-9</v>
      </c>
      <c r="P25" s="109">
        <f>'Strategy 2 | PD-FE'!N25</f>
        <v>0</v>
      </c>
      <c r="Q25" s="110">
        <f>'Strategy 2 | PD-FE'!P25</f>
        <v>1</v>
      </c>
      <c r="R25" s="144"/>
      <c r="S25" s="144"/>
      <c r="T25" s="108" t="str">
        <f>'Strategy 3 | M1-TG'!B25</f>
        <v>P14</v>
      </c>
      <c r="U25" s="109" t="str">
        <f>'Strategy 3 | M1-TG'!C25</f>
        <v>T-C</v>
      </c>
      <c r="V25" s="109" t="str">
        <f>'Strategy 3 | M1-TG'!J25</f>
        <v>T-C</v>
      </c>
      <c r="W25" s="109" t="str">
        <f>IF(AU25="","",IF('Strategy 3 | M1-TG'!S25="W","Y",IF('Strategy 3 | M1-TG'!S25="L","N","")))</f>
        <v>Y</v>
      </c>
      <c r="X25" s="109">
        <f>'Strategy 3 | M1-TG'!T25</f>
        <v>-10</v>
      </c>
      <c r="Y25" s="109">
        <f>'Strategy 3 | M1-TG'!N25</f>
        <v>5</v>
      </c>
      <c r="Z25" s="110">
        <f>'Strategy 3 | M1-TG'!P25</f>
        <v>13</v>
      </c>
      <c r="AA25" s="144"/>
      <c r="AB25" s="144"/>
      <c r="AC25" s="108" t="str">
        <f>'Strategy 4 | HP-FE'!B25</f>
        <v>P10</v>
      </c>
      <c r="AD25" s="109" t="str">
        <f>'Strategy 4 | HP-FE'!C25</f>
        <v>T-C</v>
      </c>
      <c r="AE25" s="109" t="str">
        <f>'Strategy 4 | HP-FE'!J25</f>
        <v>T-C</v>
      </c>
      <c r="AF25" s="109" t="str">
        <f>IF(AU25="","",IF('Strategy 4 | HP-FE'!S25="W","Y",IF('Strategy 4 | HP-FE'!S25="L","N","")))</f>
        <v>Y</v>
      </c>
      <c r="AG25" s="109">
        <f>'Strategy 4 | HP-FE'!T25</f>
        <v>-9</v>
      </c>
      <c r="AH25" s="109">
        <f>'Strategy 4 | HP-FE'!N25</f>
        <v>-28</v>
      </c>
      <c r="AI25" s="110">
        <f>'Strategy 4 | HP-FE'!P25</f>
        <v>-28</v>
      </c>
      <c r="AJ25" s="144"/>
      <c r="AK25" s="144"/>
      <c r="AL25" s="108" t="str">
        <f>'Strategy 5 | M1-FE'!B25</f>
        <v>P2</v>
      </c>
      <c r="AM25" s="109" t="str">
        <f>'Strategy 5 | M1-FE'!C25</f>
        <v>T-C</v>
      </c>
      <c r="AN25" s="109" t="str">
        <f>'Strategy 5 | M1-FE'!J25</f>
        <v>T-C</v>
      </c>
      <c r="AO25" s="109" t="str">
        <f>IF(AU25="","",IF('Strategy 5 | M1-FE'!S25="W","Y",IF('Strategy 5 | M1-FE'!S25="L","N","")))</f>
        <v>Y</v>
      </c>
      <c r="AP25" s="109">
        <f>'Strategy 5 | M1-FE'!T25</f>
        <v>4</v>
      </c>
      <c r="AQ25" s="109">
        <f>'Strategy 5 | M1-FE'!N25</f>
        <v>2</v>
      </c>
      <c r="AR25" s="110">
        <f>'Strategy 5 | M1-FE'!P25</f>
        <v>11</v>
      </c>
      <c r="AS25" s="144"/>
      <c r="AT25" s="144"/>
      <c r="AU25" s="102" t="str">
        <f>IF('Combo Dashboard'!AF25="","",'Combo Dashboard'!AF25)</f>
        <v>P</v>
      </c>
      <c r="AV25" s="188" t="e">
        <f ca="1">IF('Combo Dashboard'!AG25="","",'Combo Dashboard'!AG25)</f>
        <v>#NUM!</v>
      </c>
      <c r="AW25" s="189" t="e">
        <f ca="1">IF('Combo Dashboard'!AH25="","",'Combo Dashboard'!AH25)</f>
        <v>#NUM!</v>
      </c>
      <c r="AX25" s="190" t="e">
        <f ca="1">IF('Combo Dashboard'!AI25="","",'Combo Dashboard'!AI25)</f>
        <v>#NUM!</v>
      </c>
      <c r="AY25" s="109" t="e">
        <f ca="1">IF('Combo Dashboard'!AJ25="","",'Combo Dashboard'!AJ25)</f>
        <v>#NUM!</v>
      </c>
      <c r="AZ25" s="109" t="e">
        <f ca="1">IF('Combo Dashboard'!AK25="","",'Combo Dashboard'!AK25)</f>
        <v>#NUM!</v>
      </c>
      <c r="BA25" s="110" t="e">
        <f ca="1">IF('Combo Dashboard'!AL25="","",'Combo Dashboard'!AL25)</f>
        <v>#NUM!</v>
      </c>
      <c r="BB25" s="340"/>
      <c r="BC25" s="144"/>
      <c r="BD25" s="144"/>
      <c r="BE25" s="108" t="str">
        <f>'Strategy 6 | PD-M1'!B25</f>
        <v>P7</v>
      </c>
      <c r="BF25" s="109" t="str">
        <f>'Strategy 6 | PD-M1'!C25</f>
        <v>T-C</v>
      </c>
      <c r="BG25" s="109" t="str">
        <f>'Strategy 6 | PD-M1'!J25</f>
        <v>T-C</v>
      </c>
      <c r="BH25" s="109" t="str">
        <f>IF(AU25="","",IF('Strategy 6 | PD-M1'!R25&gt;0,"Y",IF('Strategy 6 | PD-M1'!R25=0,"","N")))</f>
        <v>Y</v>
      </c>
      <c r="BI25" s="109">
        <f>'Strategy 6 | PD-M1'!T25</f>
        <v>10</v>
      </c>
      <c r="BJ25" s="109">
        <f>'Strategy 6 | PD-M1'!N25</f>
        <v>7</v>
      </c>
      <c r="BK25" s="110">
        <f>'Strategy 6 | PD-M1'!P25</f>
        <v>28</v>
      </c>
      <c r="BL25" s="144"/>
      <c r="BM25" s="144"/>
      <c r="BN25" s="108" t="str">
        <f>'Strategy 7 | TG-FE'!B25</f>
        <v>P12</v>
      </c>
      <c r="BO25" s="109" t="str">
        <f>'Strategy 7 | TG-FE'!C25</f>
        <v>T-C</v>
      </c>
      <c r="BP25" s="109" t="str">
        <f>'Strategy 7 | TG-FE'!J25</f>
        <v>T-C</v>
      </c>
      <c r="BQ25" s="109" t="str">
        <f>IF(AU25="","",IF('Strategy 7 | TG-FE'!S25="W","Y",IF('Strategy 7 | TG-FE'!S25="L","N","")))</f>
        <v>Y</v>
      </c>
      <c r="BR25" s="109">
        <f>'Strategy 7 | TG-FE'!T25</f>
        <v>-9</v>
      </c>
      <c r="BS25" s="109">
        <f>'Strategy 7 | TG-FE'!N25</f>
        <v>-46</v>
      </c>
      <c r="BT25" s="110">
        <f>'Strategy 7 | TG-FE'!P25</f>
        <v>-46</v>
      </c>
      <c r="BU25" s="144"/>
      <c r="BV25" s="144"/>
      <c r="BW25" s="108" t="str">
        <f>'Strategy 8 | M1-WB'!B25</f>
        <v>P7</v>
      </c>
      <c r="BX25" s="109" t="str">
        <f>'Strategy 8 | M1-WB'!C25</f>
        <v>T-C</v>
      </c>
      <c r="BY25" s="109" t="str">
        <f>'Strategy 8 | M1-WB'!J25</f>
        <v>T-C</v>
      </c>
      <c r="BZ25" s="109" t="str">
        <f>IF(AU25="","",IF('Strategy 8 | M1-WB'!S25="W","Y",IF('Strategy 8 | M1-WB'!S25="L","N","")))</f>
        <v>Y</v>
      </c>
      <c r="CA25" s="109">
        <f>'Strategy 8 | M1-WB'!T25</f>
        <v>10</v>
      </c>
      <c r="CB25" s="109">
        <f>'Strategy 8 | M1-WB'!N25</f>
        <v>9</v>
      </c>
      <c r="CC25" s="110">
        <f>'Strategy 8 | M1-WB'!P25</f>
        <v>44</v>
      </c>
      <c r="CD25" s="144"/>
      <c r="CE25" s="144"/>
      <c r="CF25" s="108" t="str">
        <f>'Strategy 9 | HP-M1'!B25</f>
        <v>P13</v>
      </c>
      <c r="CG25" s="109" t="str">
        <f>'Strategy 9 | HP-M1'!C25</f>
        <v>T-C</v>
      </c>
      <c r="CH25" s="109" t="str">
        <f>'Strategy 9 | HP-M1'!J25</f>
        <v>T-C</v>
      </c>
      <c r="CI25" s="109" t="str">
        <f>IF(AU25="","",IF('Strategy 9 | HP-M1'!S25="W","Y",IF('Strategy 9 | HP-M1'!S25="L","N","")))</f>
        <v>Y</v>
      </c>
      <c r="CJ25" s="109">
        <f>'Strategy 9 | HP-M1'!T25</f>
        <v>10</v>
      </c>
      <c r="CK25" s="109">
        <f>'Strategy 9 | HP-M1'!N25</f>
        <v>8</v>
      </c>
      <c r="CL25" s="110">
        <f>'Strategy 9 | HP-M1'!P25</f>
        <v>18</v>
      </c>
      <c r="CM25" s="144"/>
      <c r="CN25" s="144"/>
      <c r="CO25" s="108" t="str">
        <f>'Strategy 10 | OP-OB'!B25</f>
        <v>P3</v>
      </c>
      <c r="CP25" s="109" t="str">
        <f>'Strategy 10 | OP-OB'!C25</f>
        <v>T-C</v>
      </c>
      <c r="CQ25" s="109" t="str">
        <f>'Strategy 10 | OP-OB'!J25</f>
        <v>T-C</v>
      </c>
      <c r="CR25" s="109" t="str">
        <f>IF(AU25="","",IF('Strategy 10 | OP-OB'!S25="W","Y",IF('Strategy 10 | OP-OB'!S25="L","N","")))</f>
        <v>Y</v>
      </c>
      <c r="CS25" s="109">
        <f>'Strategy 10 | OP-OB'!T25</f>
        <v>-9</v>
      </c>
      <c r="CT25" s="109">
        <f>'Strategy 10 | OP-OB'!N25</f>
        <v>0</v>
      </c>
      <c r="CU25" s="110">
        <f>'Strategy 10 | OP-OB'!P25</f>
        <v>1</v>
      </c>
    </row>
    <row r="26" spans="1:99" ht="26.25" customHeight="1" thickBot="1">
      <c r="A26" s="14">
        <v>17</v>
      </c>
      <c r="B26" s="111" t="str">
        <f>'Strategy 1 | PD-TG'!B26</f>
        <v>B11</v>
      </c>
      <c r="C26" s="95" t="str">
        <f>'Strategy 1 | PD-TG'!C26</f>
        <v/>
      </c>
      <c r="D26" s="95" t="str">
        <f>'Strategy 1 | PD-TG'!J26</f>
        <v/>
      </c>
      <c r="E26" s="109" t="str">
        <f>IF(AU26="","",IF('Strategy 1 | PD-TG'!S26="W","Y",IF('Strategy 1 | PD-TG'!S26="L","N","")))</f>
        <v>Y</v>
      </c>
      <c r="F26" s="95">
        <f>'Strategy 1 | PD-TG'!T26</f>
        <v>-6</v>
      </c>
      <c r="G26" s="95">
        <f>'Strategy 1 | PD-TG'!N26</f>
        <v>-30</v>
      </c>
      <c r="H26" s="112">
        <f>'Strategy 1 | PD-TG'!P26</f>
        <v>-30</v>
      </c>
      <c r="I26" s="144"/>
      <c r="J26" s="144"/>
      <c r="K26" s="111" t="str">
        <f>'Strategy 2 | PD-FE'!B26</f>
        <v>B6</v>
      </c>
      <c r="L26" s="95" t="str">
        <f>'Strategy 2 | PD-FE'!C26</f>
        <v/>
      </c>
      <c r="M26" s="95" t="str">
        <f>'Strategy 2 | PD-FE'!J26</f>
        <v/>
      </c>
      <c r="N26" s="109" t="str">
        <f>IF(AU26="","",IF('Strategy 2 | PD-FE'!S26="W","Y",IF('Strategy 2 | PD-FE'!S26="L","N","")))</f>
        <v>Y</v>
      </c>
      <c r="O26" s="95">
        <f>'Strategy 2 | PD-FE'!T26</f>
        <v>-6</v>
      </c>
      <c r="P26" s="95">
        <f>'Strategy 2 | PD-FE'!N26</f>
        <v>6</v>
      </c>
      <c r="Q26" s="112">
        <f>'Strategy 2 | PD-FE'!P26</f>
        <v>7</v>
      </c>
      <c r="R26" s="144"/>
      <c r="S26" s="144"/>
      <c r="T26" s="111" t="str">
        <f>'Strategy 3 | M1-TG'!B26</f>
        <v>B2</v>
      </c>
      <c r="U26" s="95" t="str">
        <f>'Strategy 3 | M1-TG'!C26</f>
        <v/>
      </c>
      <c r="V26" s="95" t="str">
        <f>'Strategy 3 | M1-TG'!J26</f>
        <v/>
      </c>
      <c r="W26" s="109" t="str">
        <f>IF(AU26="","",IF('Strategy 3 | M1-TG'!S26="W","Y",IF('Strategy 3 | M1-TG'!S26="L","N","")))</f>
        <v>Y</v>
      </c>
      <c r="X26" s="95">
        <f>'Strategy 3 | M1-TG'!T26</f>
        <v>-7</v>
      </c>
      <c r="Y26" s="95">
        <f>'Strategy 3 | M1-TG'!N26</f>
        <v>2</v>
      </c>
      <c r="Z26" s="112">
        <f>'Strategy 3 | M1-TG'!P26</f>
        <v>15</v>
      </c>
      <c r="AA26" s="144"/>
      <c r="AB26" s="144"/>
      <c r="AC26" s="111" t="str">
        <f>'Strategy 4 | HP-FE'!B26</f>
        <v>B13</v>
      </c>
      <c r="AD26" s="95" t="str">
        <f>'Strategy 4 | HP-FE'!C26</f>
        <v/>
      </c>
      <c r="AE26" s="95" t="str">
        <f>'Strategy 4 | HP-FE'!J26</f>
        <v/>
      </c>
      <c r="AF26" s="109" t="str">
        <f>IF(AU26="","",IF('Strategy 4 | HP-FE'!S26="W","Y",IF('Strategy 4 | HP-FE'!S26="L","N","")))</f>
        <v>Y</v>
      </c>
      <c r="AG26" s="95">
        <f>'Strategy 4 | HP-FE'!T26</f>
        <v>-6</v>
      </c>
      <c r="AH26" s="95">
        <f>'Strategy 4 | HP-FE'!N26</f>
        <v>-15</v>
      </c>
      <c r="AI26" s="112">
        <f>'Strategy 4 | HP-FE'!P26</f>
        <v>-15</v>
      </c>
      <c r="AJ26" s="144"/>
      <c r="AK26" s="144"/>
      <c r="AL26" s="111" t="str">
        <f>'Strategy 5 | M1-FE'!B26</f>
        <v>B7</v>
      </c>
      <c r="AM26" s="95" t="str">
        <f>'Strategy 5 | M1-FE'!C26</f>
        <v/>
      </c>
      <c r="AN26" s="95" t="str">
        <f>'Strategy 5 | M1-FE'!J26</f>
        <v/>
      </c>
      <c r="AO26" s="109" t="str">
        <f>IF(AU26="","",IF('Strategy 5 | M1-FE'!S26="W","Y",IF('Strategy 5 | M1-FE'!S26="L","N","")))</f>
        <v>Y</v>
      </c>
      <c r="AP26" s="95">
        <f>'Strategy 5 | M1-FE'!T26</f>
        <v>10</v>
      </c>
      <c r="AQ26" s="95">
        <f>'Strategy 5 | M1-FE'!N26</f>
        <v>9</v>
      </c>
      <c r="AR26" s="112">
        <f>'Strategy 5 | M1-FE'!P26</f>
        <v>18</v>
      </c>
      <c r="AS26" s="144"/>
      <c r="AT26" s="144"/>
      <c r="AU26" s="102" t="str">
        <f>IF('Combo Dashboard'!AF26="","",'Combo Dashboard'!AF26)</f>
        <v>B</v>
      </c>
      <c r="AV26" s="180" t="e">
        <f ca="1">IF('Combo Dashboard'!AG26="","",'Combo Dashboard'!AG26)</f>
        <v>#NUM!</v>
      </c>
      <c r="AW26" s="189" t="str">
        <f>IF('Combo Dashboard'!AH26="","",'Combo Dashboard'!AH26)</f>
        <v/>
      </c>
      <c r="AX26" s="187" t="e">
        <f ca="1">IF('Combo Dashboard'!AI26="","",'Combo Dashboard'!AI26)</f>
        <v>#NUM!</v>
      </c>
      <c r="AY26" s="95" t="e">
        <f ca="1">IF('Combo Dashboard'!AJ26="","",'Combo Dashboard'!AJ26)</f>
        <v>#NUM!</v>
      </c>
      <c r="AZ26" s="95" t="e">
        <f ca="1">IF('Combo Dashboard'!AK26="","",'Combo Dashboard'!AK26)</f>
        <v>#NUM!</v>
      </c>
      <c r="BA26" s="112" t="e">
        <f ca="1">IF('Combo Dashboard'!AL26="","",'Combo Dashboard'!AL26)</f>
        <v>#NUM!</v>
      </c>
      <c r="BB26" s="340"/>
      <c r="BC26" s="144"/>
      <c r="BD26" s="144"/>
      <c r="BE26" s="111" t="str">
        <f>'Strategy 6 | PD-M1'!B26</f>
        <v>B2</v>
      </c>
      <c r="BF26" s="95" t="str">
        <f>'Strategy 6 | PD-M1'!C26</f>
        <v/>
      </c>
      <c r="BG26" s="95" t="str">
        <f>'Strategy 6 | PD-M1'!J26</f>
        <v/>
      </c>
      <c r="BH26" s="95" t="str">
        <f>IF(AU26="","",IF('Strategy 6 | PD-M1'!R26&gt;0,"Y",IF('Strategy 6 | PD-M1'!R26=0,"","N")))</f>
        <v>Y</v>
      </c>
      <c r="BI26" s="95">
        <f>'Strategy 6 | PD-M1'!T26</f>
        <v>10</v>
      </c>
      <c r="BJ26" s="95">
        <f>'Strategy 6 | PD-M1'!N26</f>
        <v>2</v>
      </c>
      <c r="BK26" s="112">
        <f>'Strategy 6 | PD-M1'!P26</f>
        <v>30</v>
      </c>
      <c r="BL26" s="144"/>
      <c r="BM26" s="144"/>
      <c r="BN26" s="111" t="str">
        <f>'Strategy 7 | TG-FE'!B26</f>
        <v>B15</v>
      </c>
      <c r="BO26" s="95" t="str">
        <f>'Strategy 7 | TG-FE'!C26</f>
        <v/>
      </c>
      <c r="BP26" s="95" t="str">
        <f>'Strategy 7 | TG-FE'!J26</f>
        <v/>
      </c>
      <c r="BQ26" s="109" t="str">
        <f>IF(AU26="","",IF('Strategy 7 | TG-FE'!S26="W","Y",IF('Strategy 7 | TG-FE'!S26="L","N","")))</f>
        <v>Y</v>
      </c>
      <c r="BR26" s="95">
        <f>'Strategy 7 | TG-FE'!T26</f>
        <v>-6</v>
      </c>
      <c r="BS26" s="95">
        <f>'Strategy 7 | TG-FE'!N26</f>
        <v>-31</v>
      </c>
      <c r="BT26" s="112">
        <f>'Strategy 7 | TG-FE'!P26</f>
        <v>-31</v>
      </c>
      <c r="BU26" s="144"/>
      <c r="BV26" s="144"/>
      <c r="BW26" s="111" t="str">
        <f>'Strategy 8 | M1-WB'!B26</f>
        <v>B2</v>
      </c>
      <c r="BX26" s="95" t="str">
        <f>'Strategy 8 | M1-WB'!C26</f>
        <v/>
      </c>
      <c r="BY26" s="95" t="str">
        <f>'Strategy 8 | M1-WB'!J26</f>
        <v/>
      </c>
      <c r="BZ26" s="109" t="str">
        <f>IF(AU26="","",IF('Strategy 8 | M1-WB'!S26="W","Y",IF('Strategy 8 | M1-WB'!S26="L","N","")))</f>
        <v>Y</v>
      </c>
      <c r="CA26" s="95">
        <f>'Strategy 8 | M1-WB'!T26</f>
        <v>10</v>
      </c>
      <c r="CB26" s="95">
        <f>'Strategy 8 | M1-WB'!N26</f>
        <v>2</v>
      </c>
      <c r="CC26" s="112">
        <f>'Strategy 8 | M1-WB'!P26</f>
        <v>46</v>
      </c>
      <c r="CD26" s="144"/>
      <c r="CE26" s="144"/>
      <c r="CF26" s="111" t="str">
        <f>'Strategy 9 | HP-M1'!B26</f>
        <v>B2</v>
      </c>
      <c r="CG26" s="95" t="str">
        <f>'Strategy 9 | HP-M1'!C26</f>
        <v/>
      </c>
      <c r="CH26" s="95" t="str">
        <f>'Strategy 9 | HP-M1'!J26</f>
        <v/>
      </c>
      <c r="CI26" s="109" t="str">
        <f>IF(AU26="","",IF('Strategy 9 | HP-M1'!S26="W","Y",IF('Strategy 9 | HP-M1'!S26="L","N","")))</f>
        <v>Y</v>
      </c>
      <c r="CJ26" s="95">
        <f>'Strategy 9 | HP-M1'!T26</f>
        <v>10</v>
      </c>
      <c r="CK26" s="95">
        <f>'Strategy 9 | HP-M1'!N26</f>
        <v>2</v>
      </c>
      <c r="CL26" s="112">
        <f>'Strategy 9 | HP-M1'!P26</f>
        <v>20</v>
      </c>
      <c r="CM26" s="144"/>
      <c r="CN26" s="144"/>
      <c r="CO26" s="111" t="str">
        <f>'Strategy 10 | OP-OB'!B26</f>
        <v>B6</v>
      </c>
      <c r="CP26" s="95" t="str">
        <f>'Strategy 10 | OP-OB'!C26</f>
        <v/>
      </c>
      <c r="CQ26" s="95" t="str">
        <f>'Strategy 10 | OP-OB'!J26</f>
        <v/>
      </c>
      <c r="CR26" s="109" t="str">
        <f>IF(AU26="","",IF('Strategy 10 | OP-OB'!S26="W","Y",IF('Strategy 10 | OP-OB'!S26="L","N","")))</f>
        <v>Y</v>
      </c>
      <c r="CS26" s="95">
        <f>'Strategy 10 | OP-OB'!T26</f>
        <v>-6</v>
      </c>
      <c r="CT26" s="95">
        <f>'Strategy 10 | OP-OB'!N26</f>
        <v>6</v>
      </c>
      <c r="CU26" s="112">
        <f>'Strategy 10 | OP-OB'!P26</f>
        <v>7</v>
      </c>
    </row>
    <row r="27" spans="1:99" ht="26.25" customHeight="1" thickBot="1">
      <c r="A27" s="14">
        <v>18</v>
      </c>
      <c r="B27" s="111" t="str">
        <f>'Strategy 1 | PD-TG'!B27</f>
        <v>P6</v>
      </c>
      <c r="C27" s="95" t="str">
        <f>'Strategy 1 | PD-TG'!C27</f>
        <v/>
      </c>
      <c r="D27" s="95" t="str">
        <f>'Strategy 1 | PD-TG'!J27</f>
        <v/>
      </c>
      <c r="E27" s="109" t="str">
        <f>IF(AU27="","",IF('Strategy 1 | PD-TG'!S27="W","Y",IF('Strategy 1 | PD-TG'!S27="L","N","")))</f>
        <v>Y</v>
      </c>
      <c r="F27" s="95">
        <f>'Strategy 1 | PD-TG'!T27</f>
        <v>0</v>
      </c>
      <c r="G27" s="95">
        <f>'Strategy 1 | PD-TG'!N27</f>
        <v>-24</v>
      </c>
      <c r="H27" s="112">
        <f>'Strategy 1 | PD-TG'!P27</f>
        <v>-24</v>
      </c>
      <c r="I27" s="144"/>
      <c r="J27" s="144"/>
      <c r="K27" s="111" t="str">
        <f>'Strategy 2 | PD-FE'!B27</f>
        <v>P2</v>
      </c>
      <c r="L27" s="95" t="str">
        <f>'Strategy 2 | PD-FE'!C27</f>
        <v/>
      </c>
      <c r="M27" s="95" t="str">
        <f>'Strategy 2 | PD-FE'!J27</f>
        <v/>
      </c>
      <c r="N27" s="109" t="str">
        <f>IF(AU27="","",IF('Strategy 2 | PD-FE'!S27="W","Y",IF('Strategy 2 | PD-FE'!S27="L","N","")))</f>
        <v>Y</v>
      </c>
      <c r="O27" s="95">
        <f>'Strategy 2 | PD-FE'!T27</f>
        <v>0</v>
      </c>
      <c r="P27" s="95">
        <f>'Strategy 2 | PD-FE'!N27</f>
        <v>2</v>
      </c>
      <c r="Q27" s="112">
        <f>'Strategy 2 | PD-FE'!P27</f>
        <v>9</v>
      </c>
      <c r="R27" s="144"/>
      <c r="S27" s="144"/>
      <c r="T27" s="111" t="str">
        <f>'Strategy 3 | M1-TG'!B27</f>
        <v>P7</v>
      </c>
      <c r="U27" s="95" t="str">
        <f>'Strategy 3 | M1-TG'!C27</f>
        <v/>
      </c>
      <c r="V27" s="95" t="str">
        <f>'Strategy 3 | M1-TG'!J27</f>
        <v/>
      </c>
      <c r="W27" s="109" t="str">
        <f>IF(AU27="","",IF('Strategy 3 | M1-TG'!S27="W","Y",IF('Strategy 3 | M1-TG'!S27="L","N","")))</f>
        <v>Y</v>
      </c>
      <c r="X27" s="95">
        <f>'Strategy 3 | M1-TG'!T27</f>
        <v>-1</v>
      </c>
      <c r="Y27" s="95">
        <f>'Strategy 3 | M1-TG'!N27</f>
        <v>9</v>
      </c>
      <c r="Z27" s="112">
        <f>'Strategy 3 | M1-TG'!P27</f>
        <v>22</v>
      </c>
      <c r="AA27" s="144"/>
      <c r="AB27" s="144"/>
      <c r="AC27" s="111" t="str">
        <f>'Strategy 4 | HP-FE'!B27</f>
        <v>P2</v>
      </c>
      <c r="AD27" s="95" t="str">
        <f>'Strategy 4 | HP-FE'!C27</f>
        <v/>
      </c>
      <c r="AE27" s="95" t="str">
        <f>'Strategy 4 | HP-FE'!J27</f>
        <v/>
      </c>
      <c r="AF27" s="109" t="str">
        <f>IF(AU27="","",IF('Strategy 4 | HP-FE'!S27="W","Y",IF('Strategy 4 | HP-FE'!S27="L","N","")))</f>
        <v>Y</v>
      </c>
      <c r="AG27" s="95">
        <f>'Strategy 4 | HP-FE'!T27</f>
        <v>0</v>
      </c>
      <c r="AH27" s="95">
        <f>'Strategy 4 | HP-FE'!N27</f>
        <v>2</v>
      </c>
      <c r="AI27" s="112">
        <f>'Strategy 4 | HP-FE'!P27</f>
        <v>-13</v>
      </c>
      <c r="AJ27" s="144"/>
      <c r="AK27" s="144"/>
      <c r="AL27" s="111" t="str">
        <f>'Strategy 5 | M1-FE'!B27</f>
        <v>P2</v>
      </c>
      <c r="AM27" s="95" t="str">
        <f>'Strategy 5 | M1-FE'!C27</f>
        <v/>
      </c>
      <c r="AN27" s="95" t="str">
        <f>'Strategy 5 | M1-FE'!J27</f>
        <v/>
      </c>
      <c r="AO27" s="109" t="str">
        <f>IF(AU27="","",IF('Strategy 5 | M1-FE'!S27="W","Y",IF('Strategy 5 | M1-FE'!S27="L","N","")))</f>
        <v>Y</v>
      </c>
      <c r="AP27" s="95">
        <f>'Strategy 5 | M1-FE'!T27</f>
        <v>10</v>
      </c>
      <c r="AQ27" s="95">
        <f>'Strategy 5 | M1-FE'!N27</f>
        <v>2</v>
      </c>
      <c r="AR27" s="112">
        <f>'Strategy 5 | M1-FE'!P27</f>
        <v>20</v>
      </c>
      <c r="AS27" s="144"/>
      <c r="AT27" s="144"/>
      <c r="AU27" s="102" t="str">
        <f>IF('Combo Dashboard'!AF27="","",'Combo Dashboard'!AF27)</f>
        <v>P</v>
      </c>
      <c r="AV27" s="180" t="e">
        <f ca="1">IF('Combo Dashboard'!AG27="","",'Combo Dashboard'!AG27)</f>
        <v>#NUM!</v>
      </c>
      <c r="AW27" s="189" t="str">
        <f>IF('Combo Dashboard'!AH27="","",'Combo Dashboard'!AH27)</f>
        <v/>
      </c>
      <c r="AX27" s="187" t="e">
        <f ca="1">IF('Combo Dashboard'!AI27="","",'Combo Dashboard'!AI27)</f>
        <v>#NUM!</v>
      </c>
      <c r="AY27" s="95" t="e">
        <f ca="1">IF('Combo Dashboard'!AJ27="","",'Combo Dashboard'!AJ27)</f>
        <v>#NUM!</v>
      </c>
      <c r="AZ27" s="95" t="e">
        <f ca="1">IF('Combo Dashboard'!AK27="","",'Combo Dashboard'!AK27)</f>
        <v>#NUM!</v>
      </c>
      <c r="BA27" s="112" t="e">
        <f ca="1">IF('Combo Dashboard'!AL27="","",'Combo Dashboard'!AL27)</f>
        <v>#NUM!</v>
      </c>
      <c r="BB27" s="340"/>
      <c r="BC27" s="144"/>
      <c r="BD27" s="144"/>
      <c r="BE27" s="111" t="str">
        <f>'Strategy 6 | PD-M1'!B27</f>
        <v>P7</v>
      </c>
      <c r="BF27" s="95" t="str">
        <f>'Strategy 6 | PD-M1'!C27</f>
        <v/>
      </c>
      <c r="BG27" s="95" t="str">
        <f>'Strategy 6 | PD-M1'!J27</f>
        <v/>
      </c>
      <c r="BH27" s="95" t="str">
        <f>IF(AU27="","",IF('Strategy 6 | PD-M1'!R27&gt;0,"Y",IF('Strategy 6 | PD-M1'!R27=0,"","N")))</f>
        <v>Y</v>
      </c>
      <c r="BI27" s="95">
        <f>'Strategy 6 | PD-M1'!T27</f>
        <v>10</v>
      </c>
      <c r="BJ27" s="95">
        <f>'Strategy 6 | PD-M1'!N27</f>
        <v>9</v>
      </c>
      <c r="BK27" s="112">
        <f>'Strategy 6 | PD-M1'!P27</f>
        <v>37</v>
      </c>
      <c r="BL27" s="144"/>
      <c r="BM27" s="144"/>
      <c r="BN27" s="111" t="str">
        <f>'Strategy 7 | TG-FE'!B27</f>
        <v>P7</v>
      </c>
      <c r="BO27" s="95" t="str">
        <f>'Strategy 7 | TG-FE'!C27</f>
        <v/>
      </c>
      <c r="BP27" s="95" t="str">
        <f>'Strategy 7 | TG-FE'!J27</f>
        <v/>
      </c>
      <c r="BQ27" s="109" t="str">
        <f>IF(AU27="","",IF('Strategy 7 | TG-FE'!S27="W","Y",IF('Strategy 7 | TG-FE'!S27="L","N","")))</f>
        <v>Y</v>
      </c>
      <c r="BR27" s="95">
        <f>'Strategy 7 | TG-FE'!T27</f>
        <v>0</v>
      </c>
      <c r="BS27" s="95">
        <f>'Strategy 7 | TG-FE'!N27</f>
        <v>-24</v>
      </c>
      <c r="BT27" s="112">
        <f>'Strategy 7 | TG-FE'!P27</f>
        <v>-24</v>
      </c>
      <c r="BU27" s="144"/>
      <c r="BV27" s="144"/>
      <c r="BW27" s="111" t="str">
        <f>'Strategy 8 | M1-WB'!B27</f>
        <v>P7</v>
      </c>
      <c r="BX27" s="95" t="str">
        <f>'Strategy 8 | M1-WB'!C27</f>
        <v/>
      </c>
      <c r="BY27" s="95" t="str">
        <f>'Strategy 8 | M1-WB'!J27</f>
        <v/>
      </c>
      <c r="BZ27" s="109" t="str">
        <f>IF(AU27="","",IF('Strategy 8 | M1-WB'!S27="W","Y",IF('Strategy 8 | M1-WB'!S27="L","N","")))</f>
        <v>Y</v>
      </c>
      <c r="CA27" s="95">
        <f>'Strategy 8 | M1-WB'!T27</f>
        <v>10</v>
      </c>
      <c r="CB27" s="95">
        <f>'Strategy 8 | M1-WB'!N27</f>
        <v>9</v>
      </c>
      <c r="CC27" s="112">
        <f>'Strategy 8 | M1-WB'!P27</f>
        <v>53</v>
      </c>
      <c r="CD27" s="144"/>
      <c r="CE27" s="144"/>
      <c r="CF27" s="111" t="str">
        <f>'Strategy 9 | HP-M1'!B27</f>
        <v>P7</v>
      </c>
      <c r="CG27" s="95" t="str">
        <f>'Strategy 9 | HP-M1'!C27</f>
        <v/>
      </c>
      <c r="CH27" s="95" t="str">
        <f>'Strategy 9 | HP-M1'!J27</f>
        <v/>
      </c>
      <c r="CI27" s="109" t="str">
        <f>IF(AU27="","",IF('Strategy 9 | HP-M1'!S27="W","Y",IF('Strategy 9 | HP-M1'!S27="L","N","")))</f>
        <v>Y</v>
      </c>
      <c r="CJ27" s="95">
        <f>'Strategy 9 | HP-M1'!T27</f>
        <v>10</v>
      </c>
      <c r="CK27" s="95">
        <f>'Strategy 9 | HP-M1'!N27</f>
        <v>9</v>
      </c>
      <c r="CL27" s="112">
        <f>'Strategy 9 | HP-M1'!P27</f>
        <v>27</v>
      </c>
      <c r="CM27" s="144"/>
      <c r="CN27" s="144"/>
      <c r="CO27" s="111" t="str">
        <f>'Strategy 10 | OP-OB'!B27</f>
        <v>P2</v>
      </c>
      <c r="CP27" s="95" t="str">
        <f>'Strategy 10 | OP-OB'!C27</f>
        <v/>
      </c>
      <c r="CQ27" s="95" t="str">
        <f>'Strategy 10 | OP-OB'!J27</f>
        <v/>
      </c>
      <c r="CR27" s="109" t="str">
        <f>IF(AU27="","",IF('Strategy 10 | OP-OB'!S27="W","Y",IF('Strategy 10 | OP-OB'!S27="L","N","")))</f>
        <v>Y</v>
      </c>
      <c r="CS27" s="95">
        <f>'Strategy 10 | OP-OB'!T27</f>
        <v>0</v>
      </c>
      <c r="CT27" s="95">
        <f>'Strategy 10 | OP-OB'!N27</f>
        <v>2</v>
      </c>
      <c r="CU27" s="112">
        <f>'Strategy 10 | OP-OB'!P27</f>
        <v>9</v>
      </c>
    </row>
    <row r="28" spans="1:99" ht="26.25" customHeight="1" thickBot="1">
      <c r="A28" s="14">
        <v>19</v>
      </c>
      <c r="B28" s="111" t="str">
        <f>'Strategy 1 | PD-TG'!B28</f>
        <v>B11</v>
      </c>
      <c r="C28" s="95" t="str">
        <f>'Strategy 1 | PD-TG'!C28</f>
        <v/>
      </c>
      <c r="D28" s="95" t="str">
        <f>'Strategy 1 | PD-TG'!J28</f>
        <v/>
      </c>
      <c r="E28" s="109" t="str">
        <f>IF(AU28="","",IF('Strategy 1 | PD-TG'!S28="W","Y",IF('Strategy 1 | PD-TG'!S28="L","N","")))</f>
        <v>Y</v>
      </c>
      <c r="F28" s="95">
        <f>'Strategy 1 | PD-TG'!T28</f>
        <v>6</v>
      </c>
      <c r="G28" s="95">
        <f>'Strategy 1 | PD-TG'!N28</f>
        <v>-13</v>
      </c>
      <c r="H28" s="112">
        <f>'Strategy 1 | PD-TG'!P28</f>
        <v>-13</v>
      </c>
      <c r="I28" s="144"/>
      <c r="J28" s="144"/>
      <c r="K28" s="111" t="str">
        <f>'Strategy 2 | PD-FE'!B28</f>
        <v>B7</v>
      </c>
      <c r="L28" s="95" t="str">
        <f>'Strategy 2 | PD-FE'!C28</f>
        <v/>
      </c>
      <c r="M28" s="95" t="str">
        <f>'Strategy 2 | PD-FE'!J28</f>
        <v/>
      </c>
      <c r="N28" s="109" t="str">
        <f>IF(AU28="","",IF('Strategy 2 | PD-FE'!S28="W","Y",IF('Strategy 2 | PD-FE'!S28="L","N","")))</f>
        <v>Y</v>
      </c>
      <c r="O28" s="95">
        <f>'Strategy 2 | PD-FE'!T28</f>
        <v>6</v>
      </c>
      <c r="P28" s="95">
        <f>'Strategy 2 | PD-FE'!N28</f>
        <v>9</v>
      </c>
      <c r="Q28" s="112">
        <f>'Strategy 2 | PD-FE'!P28</f>
        <v>16</v>
      </c>
      <c r="R28" s="144"/>
      <c r="S28" s="144"/>
      <c r="T28" s="111" t="str">
        <f>'Strategy 3 | M1-TG'!B28</f>
        <v>B2</v>
      </c>
      <c r="U28" s="95" t="str">
        <f>'Strategy 3 | M1-TG'!C28</f>
        <v/>
      </c>
      <c r="V28" s="95" t="str">
        <f>'Strategy 3 | M1-TG'!J28</f>
        <v/>
      </c>
      <c r="W28" s="109" t="str">
        <f>IF(AU28="","",IF('Strategy 3 | M1-TG'!S28="W","Y",IF('Strategy 3 | M1-TG'!S28="L","N","")))</f>
        <v>Y</v>
      </c>
      <c r="X28" s="95">
        <f>'Strategy 3 | M1-TG'!T28</f>
        <v>5</v>
      </c>
      <c r="Y28" s="95">
        <f>'Strategy 3 | M1-TG'!N28</f>
        <v>2</v>
      </c>
      <c r="Z28" s="112">
        <f>'Strategy 3 | M1-TG'!P28</f>
        <v>24</v>
      </c>
      <c r="AA28" s="144"/>
      <c r="AB28" s="144"/>
      <c r="AC28" s="111" t="str">
        <f>'Strategy 4 | HP-FE'!B28</f>
        <v>B7</v>
      </c>
      <c r="AD28" s="95" t="str">
        <f>'Strategy 4 | HP-FE'!C28</f>
        <v/>
      </c>
      <c r="AE28" s="95" t="str">
        <f>'Strategy 4 | HP-FE'!J28</f>
        <v/>
      </c>
      <c r="AF28" s="109" t="str">
        <f>IF(AU28="","",IF('Strategy 4 | HP-FE'!S28="W","Y",IF('Strategy 4 | HP-FE'!S28="L","N","")))</f>
        <v>Y</v>
      </c>
      <c r="AG28" s="95">
        <f>'Strategy 4 | HP-FE'!T28</f>
        <v>6</v>
      </c>
      <c r="AH28" s="95">
        <f>'Strategy 4 | HP-FE'!N28</f>
        <v>9</v>
      </c>
      <c r="AI28" s="112">
        <f>'Strategy 4 | HP-FE'!P28</f>
        <v>-6</v>
      </c>
      <c r="AJ28" s="144"/>
      <c r="AK28" s="144"/>
      <c r="AL28" s="111" t="str">
        <f>'Strategy 5 | M1-FE'!B28</f>
        <v>B7</v>
      </c>
      <c r="AM28" s="95" t="str">
        <f>'Strategy 5 | M1-FE'!C28</f>
        <v/>
      </c>
      <c r="AN28" s="95" t="str">
        <f>'Strategy 5 | M1-FE'!J28</f>
        <v/>
      </c>
      <c r="AO28" s="109" t="str">
        <f>IF(AU28="","",IF('Strategy 5 | M1-FE'!S28="W","Y",IF('Strategy 5 | M1-FE'!S28="L","N","")))</f>
        <v>Y</v>
      </c>
      <c r="AP28" s="95">
        <f>'Strategy 5 | M1-FE'!T28</f>
        <v>10</v>
      </c>
      <c r="AQ28" s="95">
        <f>'Strategy 5 | M1-FE'!N28</f>
        <v>9</v>
      </c>
      <c r="AR28" s="112">
        <f>'Strategy 5 | M1-FE'!P28</f>
        <v>27</v>
      </c>
      <c r="AS28" s="144"/>
      <c r="AT28" s="144"/>
      <c r="AU28" s="102" t="str">
        <f>IF('Combo Dashboard'!AF28="","",'Combo Dashboard'!AF28)</f>
        <v>B</v>
      </c>
      <c r="AV28" s="180" t="e">
        <f ca="1">IF('Combo Dashboard'!AG28="","",'Combo Dashboard'!AG28)</f>
        <v>#NUM!</v>
      </c>
      <c r="AW28" s="189" t="str">
        <f>IF('Combo Dashboard'!AH28="","",'Combo Dashboard'!AH28)</f>
        <v/>
      </c>
      <c r="AX28" s="187" t="e">
        <f ca="1">IF('Combo Dashboard'!AI28="","",'Combo Dashboard'!AI28)</f>
        <v>#NUM!</v>
      </c>
      <c r="AY28" s="95" t="e">
        <f ca="1">IF('Combo Dashboard'!AJ28="","",'Combo Dashboard'!AJ28)</f>
        <v>#NUM!</v>
      </c>
      <c r="AZ28" s="95" t="e">
        <f ca="1">IF('Combo Dashboard'!AK28="","",'Combo Dashboard'!AK28)</f>
        <v>#NUM!</v>
      </c>
      <c r="BA28" s="112" t="e">
        <f ca="1">IF('Combo Dashboard'!AL28="","",'Combo Dashboard'!AL28)</f>
        <v>#NUM!</v>
      </c>
      <c r="BB28" s="340"/>
      <c r="BC28" s="144"/>
      <c r="BD28" s="144"/>
      <c r="BE28" s="111" t="str">
        <f>'Strategy 6 | PD-M1'!B28</f>
        <v>B2</v>
      </c>
      <c r="BF28" s="95" t="str">
        <f>'Strategy 6 | PD-M1'!C28</f>
        <v/>
      </c>
      <c r="BG28" s="95" t="str">
        <f>'Strategy 6 | PD-M1'!J28</f>
        <v/>
      </c>
      <c r="BH28" s="95" t="str">
        <f>IF(AU28="","",IF('Strategy 6 | PD-M1'!R28&gt;0,"Y",IF('Strategy 6 | PD-M1'!R28=0,"","N")))</f>
        <v>Y</v>
      </c>
      <c r="BI28" s="95">
        <f>'Strategy 6 | PD-M1'!T28</f>
        <v>10</v>
      </c>
      <c r="BJ28" s="95">
        <f>'Strategy 6 | PD-M1'!N28</f>
        <v>2</v>
      </c>
      <c r="BK28" s="112">
        <f>'Strategy 6 | PD-M1'!P28</f>
        <v>39</v>
      </c>
      <c r="BL28" s="144"/>
      <c r="BM28" s="144"/>
      <c r="BN28" s="111" t="str">
        <f>'Strategy 7 | TG-FE'!B28</f>
        <v>B12</v>
      </c>
      <c r="BO28" s="95" t="str">
        <f>'Strategy 7 | TG-FE'!C28</f>
        <v/>
      </c>
      <c r="BP28" s="95" t="str">
        <f>'Strategy 7 | TG-FE'!J28</f>
        <v/>
      </c>
      <c r="BQ28" s="109" t="str">
        <f>IF(AU28="","",IF('Strategy 7 | TG-FE'!S28="W","Y",IF('Strategy 7 | TG-FE'!S28="L","N","")))</f>
        <v>Y</v>
      </c>
      <c r="BR28" s="95">
        <f>'Strategy 7 | TG-FE'!T28</f>
        <v>6</v>
      </c>
      <c r="BS28" s="95">
        <f>'Strategy 7 | TG-FE'!N28</f>
        <v>-12</v>
      </c>
      <c r="BT28" s="112">
        <f>'Strategy 7 | TG-FE'!P28</f>
        <v>-12</v>
      </c>
      <c r="BU28" s="144"/>
      <c r="BV28" s="144"/>
      <c r="BW28" s="111" t="str">
        <f>'Strategy 8 | M1-WB'!B28</f>
        <v>B2</v>
      </c>
      <c r="BX28" s="95" t="str">
        <f>'Strategy 8 | M1-WB'!C28</f>
        <v/>
      </c>
      <c r="BY28" s="95" t="str">
        <f>'Strategy 8 | M1-WB'!J28</f>
        <v/>
      </c>
      <c r="BZ28" s="109" t="str">
        <f>IF(AU28="","",IF('Strategy 8 | M1-WB'!S28="W","Y",IF('Strategy 8 | M1-WB'!S28="L","N","")))</f>
        <v>Y</v>
      </c>
      <c r="CA28" s="95">
        <f>'Strategy 8 | M1-WB'!T28</f>
        <v>10</v>
      </c>
      <c r="CB28" s="95">
        <f>'Strategy 8 | M1-WB'!N28</f>
        <v>2</v>
      </c>
      <c r="CC28" s="112">
        <f>'Strategy 8 | M1-WB'!P28</f>
        <v>55</v>
      </c>
      <c r="CD28" s="144"/>
      <c r="CE28" s="144"/>
      <c r="CF28" s="111" t="str">
        <f>'Strategy 9 | HP-M1'!B28</f>
        <v>B2</v>
      </c>
      <c r="CG28" s="95" t="str">
        <f>'Strategy 9 | HP-M1'!C28</f>
        <v/>
      </c>
      <c r="CH28" s="95" t="str">
        <f>'Strategy 9 | HP-M1'!J28</f>
        <v/>
      </c>
      <c r="CI28" s="109" t="str">
        <f>IF(AU28="","",IF('Strategy 9 | HP-M1'!S28="W","Y",IF('Strategy 9 | HP-M1'!S28="L","N","")))</f>
        <v>Y</v>
      </c>
      <c r="CJ28" s="95">
        <f>'Strategy 9 | HP-M1'!T28</f>
        <v>10</v>
      </c>
      <c r="CK28" s="95">
        <f>'Strategy 9 | HP-M1'!N28</f>
        <v>2</v>
      </c>
      <c r="CL28" s="112">
        <f>'Strategy 9 | HP-M1'!P28</f>
        <v>29</v>
      </c>
      <c r="CM28" s="144"/>
      <c r="CN28" s="144"/>
      <c r="CO28" s="111" t="str">
        <f>'Strategy 10 | OP-OB'!B28</f>
        <v>B7</v>
      </c>
      <c r="CP28" s="95" t="str">
        <f>'Strategy 10 | OP-OB'!C28</f>
        <v/>
      </c>
      <c r="CQ28" s="95" t="str">
        <f>'Strategy 10 | OP-OB'!J28</f>
        <v/>
      </c>
      <c r="CR28" s="109" t="str">
        <f>IF(AU28="","",IF('Strategy 10 | OP-OB'!S28="W","Y",IF('Strategy 10 | OP-OB'!S28="L","N","")))</f>
        <v>Y</v>
      </c>
      <c r="CS28" s="95">
        <f>'Strategy 10 | OP-OB'!T28</f>
        <v>6</v>
      </c>
      <c r="CT28" s="95">
        <f>'Strategy 10 | OP-OB'!N28</f>
        <v>9</v>
      </c>
      <c r="CU28" s="112">
        <f>'Strategy 10 | OP-OB'!P28</f>
        <v>16</v>
      </c>
    </row>
    <row r="29" spans="1:99" ht="26.25" customHeight="1" thickBot="1">
      <c r="A29" s="14">
        <v>20</v>
      </c>
      <c r="B29" s="113" t="str">
        <f>'Strategy 1 | PD-TG'!B29</f>
        <v>P2</v>
      </c>
      <c r="C29" s="114" t="str">
        <f>'Strategy 1 | PD-TG'!C29</f>
        <v/>
      </c>
      <c r="D29" s="114" t="str">
        <f>'Strategy 1 | PD-TG'!J29</f>
        <v/>
      </c>
      <c r="E29" s="109" t="str">
        <f>IF(AU29="","",IF('Strategy 1 | PD-TG'!S29="W","Y",IF('Strategy 1 | PD-TG'!S29="L","N","")))</f>
        <v/>
      </c>
      <c r="F29" s="114" t="str">
        <f>'Strategy 1 | PD-TG'!T29</f>
        <v/>
      </c>
      <c r="G29" s="114" t="str">
        <f>'Strategy 1 | PD-TG'!N29</f>
        <v/>
      </c>
      <c r="H29" s="115" t="str">
        <f>'Strategy 1 | PD-TG'!P29</f>
        <v/>
      </c>
      <c r="I29" s="144"/>
      <c r="J29" s="144"/>
      <c r="K29" s="113" t="str">
        <f>'Strategy 2 | PD-FE'!B29</f>
        <v>P2</v>
      </c>
      <c r="L29" s="114" t="str">
        <f>'Strategy 2 | PD-FE'!C29</f>
        <v/>
      </c>
      <c r="M29" s="114" t="str">
        <f>'Strategy 2 | PD-FE'!J29</f>
        <v/>
      </c>
      <c r="N29" s="109" t="str">
        <f>IF(AU29="","",IF('Strategy 2 | PD-FE'!S29="W","Y",IF('Strategy 2 | PD-FE'!S29="L","N","")))</f>
        <v/>
      </c>
      <c r="O29" s="114" t="str">
        <f>'Strategy 2 | PD-FE'!T29</f>
        <v/>
      </c>
      <c r="P29" s="114" t="str">
        <f>'Strategy 2 | PD-FE'!N29</f>
        <v/>
      </c>
      <c r="Q29" s="115" t="str">
        <f>'Strategy 2 | PD-FE'!P29</f>
        <v/>
      </c>
      <c r="R29" s="144"/>
      <c r="S29" s="144"/>
      <c r="T29" s="113" t="str">
        <f>'Strategy 3 | M1-TG'!B29</f>
        <v>P7</v>
      </c>
      <c r="U29" s="114" t="str">
        <f>'Strategy 3 | M1-TG'!C29</f>
        <v/>
      </c>
      <c r="V29" s="114" t="str">
        <f>'Strategy 3 | M1-TG'!J29</f>
        <v/>
      </c>
      <c r="W29" s="109" t="str">
        <f>IF(AU29="","",IF('Strategy 3 | M1-TG'!S29="W","Y",IF('Strategy 3 | M1-TG'!S29="L","N","")))</f>
        <v/>
      </c>
      <c r="X29" s="114" t="str">
        <f>'Strategy 3 | M1-TG'!T29</f>
        <v/>
      </c>
      <c r="Y29" s="114" t="str">
        <f>'Strategy 3 | M1-TG'!N29</f>
        <v/>
      </c>
      <c r="Z29" s="115" t="str">
        <f>'Strategy 3 | M1-TG'!P29</f>
        <v/>
      </c>
      <c r="AA29" s="144"/>
      <c r="AB29" s="144"/>
      <c r="AC29" s="113" t="str">
        <f>'Strategy 4 | HP-FE'!B29</f>
        <v>P2</v>
      </c>
      <c r="AD29" s="114" t="str">
        <f>'Strategy 4 | HP-FE'!C29</f>
        <v/>
      </c>
      <c r="AE29" s="114" t="str">
        <f>'Strategy 4 | HP-FE'!J29</f>
        <v/>
      </c>
      <c r="AF29" s="109" t="str">
        <f>IF(AU29="","",IF('Strategy 4 | HP-FE'!S29="W","Y",IF('Strategy 4 | HP-FE'!S29="L","N","")))</f>
        <v/>
      </c>
      <c r="AG29" s="114" t="str">
        <f>'Strategy 4 | HP-FE'!T29</f>
        <v/>
      </c>
      <c r="AH29" s="114" t="str">
        <f>'Strategy 4 | HP-FE'!N29</f>
        <v/>
      </c>
      <c r="AI29" s="115" t="str">
        <f>'Strategy 4 | HP-FE'!P29</f>
        <v/>
      </c>
      <c r="AJ29" s="144"/>
      <c r="AK29" s="144"/>
      <c r="AL29" s="113" t="str">
        <f>'Strategy 5 | M1-FE'!B29</f>
        <v>P2</v>
      </c>
      <c r="AM29" s="114" t="str">
        <f>'Strategy 5 | M1-FE'!C29</f>
        <v/>
      </c>
      <c r="AN29" s="114" t="str">
        <f>'Strategy 5 | M1-FE'!J29</f>
        <v/>
      </c>
      <c r="AO29" s="109" t="str">
        <f>IF(AU29="","",IF('Strategy 5 | M1-FE'!S29="W","Y",IF('Strategy 5 | M1-FE'!S29="L","N","")))</f>
        <v/>
      </c>
      <c r="AP29" s="114" t="str">
        <f>'Strategy 5 | M1-FE'!T29</f>
        <v/>
      </c>
      <c r="AQ29" s="114" t="str">
        <f>'Strategy 5 | M1-FE'!N29</f>
        <v/>
      </c>
      <c r="AR29" s="115" t="str">
        <f>'Strategy 5 | M1-FE'!P29</f>
        <v/>
      </c>
      <c r="AS29" s="144"/>
      <c r="AT29" s="144"/>
      <c r="AU29" s="107"/>
      <c r="AV29" s="181" t="e">
        <f ca="1">IF('Combo Dashboard'!AG29="","",'Combo Dashboard'!AG29)</f>
        <v>#NUM!</v>
      </c>
      <c r="AW29" s="189" t="str">
        <f>IF('Combo Dashboard'!AH29="","",'Combo Dashboard'!AH29)</f>
        <v/>
      </c>
      <c r="AX29" s="191" t="e">
        <f ca="1">IF('Combo Dashboard'!AI29="","",'Combo Dashboard'!AI29)</f>
        <v>#NUM!</v>
      </c>
      <c r="AY29" s="114" t="e">
        <f ca="1">IF('Combo Dashboard'!AJ29="","",'Combo Dashboard'!AJ29)</f>
        <v>#NUM!</v>
      </c>
      <c r="AZ29" s="114" t="e">
        <f ca="1">IF('Combo Dashboard'!AK29="","",'Combo Dashboard'!AK29)</f>
        <v>#NUM!</v>
      </c>
      <c r="BA29" s="115" t="e">
        <f ca="1">IF('Combo Dashboard'!AL29="","",'Combo Dashboard'!AL29)</f>
        <v>#NUM!</v>
      </c>
      <c r="BB29" s="340"/>
      <c r="BC29" s="144"/>
      <c r="BD29" s="144"/>
      <c r="BE29" s="113" t="str">
        <f>'Strategy 6 | PD-M1'!B29</f>
        <v>P7</v>
      </c>
      <c r="BF29" s="114" t="str">
        <f>'Strategy 6 | PD-M1'!C29</f>
        <v/>
      </c>
      <c r="BG29" s="114" t="str">
        <f>'Strategy 6 | PD-M1'!J29</f>
        <v/>
      </c>
      <c r="BH29" s="114" t="str">
        <f>IF(AU29="","",IF('Strategy 6 | PD-M1'!R29&gt;0,"Y",IF('Strategy 6 | PD-M1'!R29=0,"","N")))</f>
        <v/>
      </c>
      <c r="BI29" s="114" t="str">
        <f>'Strategy 6 | PD-M1'!T29</f>
        <v/>
      </c>
      <c r="BJ29" s="114" t="str">
        <f>'Strategy 6 | PD-M1'!N29</f>
        <v/>
      </c>
      <c r="BK29" s="115" t="str">
        <f>'Strategy 6 | PD-M1'!P29</f>
        <v/>
      </c>
      <c r="BL29" s="144"/>
      <c r="BM29" s="144"/>
      <c r="BN29" s="113" t="str">
        <f>'Strategy 7 | TG-FE'!B29</f>
        <v>P2</v>
      </c>
      <c r="BO29" s="114" t="str">
        <f>'Strategy 7 | TG-FE'!C29</f>
        <v/>
      </c>
      <c r="BP29" s="114" t="str">
        <f>'Strategy 7 | TG-FE'!J29</f>
        <v/>
      </c>
      <c r="BQ29" s="109" t="str">
        <f>IF(AU29="","",IF('Strategy 7 | TG-FE'!S29="W","Y",IF('Strategy 7 | TG-FE'!S29="L","N","")))</f>
        <v/>
      </c>
      <c r="BR29" s="114" t="str">
        <f>'Strategy 7 | TG-FE'!T29</f>
        <v/>
      </c>
      <c r="BS29" s="114" t="str">
        <f>'Strategy 7 | TG-FE'!N29</f>
        <v/>
      </c>
      <c r="BT29" s="115" t="str">
        <f>'Strategy 7 | TG-FE'!P29</f>
        <v/>
      </c>
      <c r="BU29" s="144"/>
      <c r="BV29" s="144"/>
      <c r="BW29" s="113" t="str">
        <f>'Strategy 8 | M1-WB'!B29</f>
        <v>P7</v>
      </c>
      <c r="BX29" s="114" t="str">
        <f>'Strategy 8 | M1-WB'!C29</f>
        <v/>
      </c>
      <c r="BY29" s="114" t="str">
        <f>'Strategy 8 | M1-WB'!J29</f>
        <v/>
      </c>
      <c r="BZ29" s="109" t="str">
        <f>IF(AU29="","",IF('Strategy 8 | M1-WB'!S29="W","Y",IF('Strategy 8 | M1-WB'!S29="L","N","")))</f>
        <v/>
      </c>
      <c r="CA29" s="114" t="str">
        <f>'Strategy 8 | M1-WB'!T29</f>
        <v/>
      </c>
      <c r="CB29" s="114" t="str">
        <f>'Strategy 8 | M1-WB'!N29</f>
        <v/>
      </c>
      <c r="CC29" s="115" t="str">
        <f>'Strategy 8 | M1-WB'!P29</f>
        <v/>
      </c>
      <c r="CD29" s="144"/>
      <c r="CE29" s="144"/>
      <c r="CF29" s="113" t="str">
        <f>'Strategy 9 | HP-M1'!B29</f>
        <v>P7</v>
      </c>
      <c r="CG29" s="114" t="str">
        <f>'Strategy 9 | HP-M1'!C29</f>
        <v/>
      </c>
      <c r="CH29" s="114" t="str">
        <f>'Strategy 9 | HP-M1'!J29</f>
        <v/>
      </c>
      <c r="CI29" s="109" t="str">
        <f>IF(AU29="","",IF('Strategy 9 | HP-M1'!S29="W","Y",IF('Strategy 9 | HP-M1'!S29="L","N","")))</f>
        <v/>
      </c>
      <c r="CJ29" s="114" t="str">
        <f>'Strategy 9 | HP-M1'!T29</f>
        <v/>
      </c>
      <c r="CK29" s="114" t="str">
        <f>'Strategy 9 | HP-M1'!N29</f>
        <v/>
      </c>
      <c r="CL29" s="115" t="str">
        <f>'Strategy 9 | HP-M1'!P29</f>
        <v/>
      </c>
      <c r="CM29" s="144"/>
      <c r="CN29" s="144"/>
      <c r="CO29" s="113" t="str">
        <f>'Strategy 10 | OP-OB'!B29</f>
        <v>P2</v>
      </c>
      <c r="CP29" s="114" t="str">
        <f>'Strategy 10 | OP-OB'!C29</f>
        <v/>
      </c>
      <c r="CQ29" s="114" t="str">
        <f>'Strategy 10 | OP-OB'!J29</f>
        <v/>
      </c>
      <c r="CR29" s="109" t="str">
        <f>IF(AU29="","",IF('Strategy 10 | OP-OB'!S29="W","Y",IF('Strategy 10 | OP-OB'!S29="L","N","")))</f>
        <v/>
      </c>
      <c r="CS29" s="114" t="str">
        <f>'Strategy 10 | OP-OB'!T29</f>
        <v/>
      </c>
      <c r="CT29" s="114" t="str">
        <f>'Strategy 10 | OP-OB'!N29</f>
        <v/>
      </c>
      <c r="CU29" s="115" t="str">
        <f>'Strategy 10 | OP-OB'!P29</f>
        <v/>
      </c>
    </row>
    <row r="30" spans="1:99" ht="26.25" customHeight="1" thickBot="1">
      <c r="A30" s="14">
        <v>21</v>
      </c>
      <c r="B30" s="108" t="str">
        <f>'Strategy 1 | PD-TG'!B30</f>
        <v/>
      </c>
      <c r="C30" s="109" t="str">
        <f>'Strategy 1 | PD-TG'!C30</f>
        <v/>
      </c>
      <c r="D30" s="109" t="str">
        <f>'Strategy 1 | PD-TG'!J30</f>
        <v/>
      </c>
      <c r="E30" s="109" t="str">
        <f>IF(AU30="","",IF('Strategy 1 | PD-TG'!S30="W","Y",IF('Strategy 1 | PD-TG'!S30="L","N","")))</f>
        <v/>
      </c>
      <c r="F30" s="109" t="str">
        <f>'Strategy 1 | PD-TG'!T30</f>
        <v/>
      </c>
      <c r="G30" s="109" t="str">
        <f>'Strategy 1 | PD-TG'!N30</f>
        <v/>
      </c>
      <c r="H30" s="110" t="str">
        <f>'Strategy 1 | PD-TG'!P30</f>
        <v/>
      </c>
      <c r="I30" s="144"/>
      <c r="J30" s="144"/>
      <c r="K30" s="108" t="str">
        <f>'Strategy 2 | PD-FE'!B30</f>
        <v/>
      </c>
      <c r="L30" s="109" t="str">
        <f>'Strategy 2 | PD-FE'!C30</f>
        <v/>
      </c>
      <c r="M30" s="109" t="str">
        <f>'Strategy 2 | PD-FE'!J30</f>
        <v/>
      </c>
      <c r="N30" s="109" t="str">
        <f>IF(AU30="","",IF('Strategy 2 | PD-FE'!S30="W","Y",IF('Strategy 2 | PD-FE'!S30="L","N","")))</f>
        <v/>
      </c>
      <c r="O30" s="109" t="str">
        <f>'Strategy 2 | PD-FE'!T30</f>
        <v/>
      </c>
      <c r="P30" s="109" t="str">
        <f>'Strategy 2 | PD-FE'!N30</f>
        <v/>
      </c>
      <c r="Q30" s="110" t="str">
        <f>'Strategy 2 | PD-FE'!P30</f>
        <v/>
      </c>
      <c r="R30" s="144"/>
      <c r="S30" s="144"/>
      <c r="T30" s="108" t="str">
        <f>'Strategy 3 | M1-TG'!B30</f>
        <v/>
      </c>
      <c r="U30" s="109" t="str">
        <f>'Strategy 3 | M1-TG'!C30</f>
        <v/>
      </c>
      <c r="V30" s="109" t="str">
        <f>'Strategy 3 | M1-TG'!J30</f>
        <v/>
      </c>
      <c r="W30" s="109" t="str">
        <f>IF(AU30="","",IF('Strategy 3 | M1-TG'!S30="W","Y",IF('Strategy 3 | M1-TG'!S30="L","N","")))</f>
        <v/>
      </c>
      <c r="X30" s="109" t="str">
        <f>'Strategy 3 | M1-TG'!T30</f>
        <v/>
      </c>
      <c r="Y30" s="109" t="str">
        <f>'Strategy 3 | M1-TG'!N30</f>
        <v/>
      </c>
      <c r="Z30" s="110" t="str">
        <f>'Strategy 3 | M1-TG'!P30</f>
        <v/>
      </c>
      <c r="AA30" s="144"/>
      <c r="AB30" s="144"/>
      <c r="AC30" s="108" t="str">
        <f>'Strategy 4 | HP-FE'!B30</f>
        <v/>
      </c>
      <c r="AD30" s="109" t="str">
        <f>'Strategy 4 | HP-FE'!C30</f>
        <v/>
      </c>
      <c r="AE30" s="109" t="str">
        <f>'Strategy 4 | HP-FE'!J30</f>
        <v/>
      </c>
      <c r="AF30" s="109" t="str">
        <f>IF(AU30="","",IF('Strategy 4 | HP-FE'!S30="W","Y",IF('Strategy 4 | HP-FE'!S30="L","N","")))</f>
        <v/>
      </c>
      <c r="AG30" s="109" t="str">
        <f>'Strategy 4 | HP-FE'!T30</f>
        <v/>
      </c>
      <c r="AH30" s="109" t="str">
        <f>'Strategy 4 | HP-FE'!N30</f>
        <v/>
      </c>
      <c r="AI30" s="110" t="str">
        <f>'Strategy 4 | HP-FE'!P30</f>
        <v/>
      </c>
      <c r="AJ30" s="144"/>
      <c r="AK30" s="144"/>
      <c r="AL30" s="108" t="str">
        <f>'Strategy 5 | M1-FE'!B30</f>
        <v/>
      </c>
      <c r="AM30" s="109" t="str">
        <f>'Strategy 5 | M1-FE'!C30</f>
        <v/>
      </c>
      <c r="AN30" s="109" t="str">
        <f>'Strategy 5 | M1-FE'!J30</f>
        <v/>
      </c>
      <c r="AO30" s="109" t="str">
        <f>IF(AU30="","",IF('Strategy 5 | M1-FE'!S30="W","Y",IF('Strategy 5 | M1-FE'!S30="L","N","")))</f>
        <v/>
      </c>
      <c r="AP30" s="109" t="str">
        <f>'Strategy 5 | M1-FE'!T30</f>
        <v/>
      </c>
      <c r="AQ30" s="109" t="str">
        <f>'Strategy 5 | M1-FE'!N30</f>
        <v/>
      </c>
      <c r="AR30" s="110" t="str">
        <f>'Strategy 5 | M1-FE'!P30</f>
        <v/>
      </c>
      <c r="AS30" s="144"/>
      <c r="AT30" s="144"/>
      <c r="AU30" s="102"/>
      <c r="AV30" s="188" t="e">
        <f ca="1">IF('Combo Dashboard'!AG30="","",'Combo Dashboard'!AG30)</f>
        <v>#NUM!</v>
      </c>
      <c r="AW30" s="189" t="e">
        <f ca="1">IF('Combo Dashboard'!AH30="","",'Combo Dashboard'!AH30)</f>
        <v>#NUM!</v>
      </c>
      <c r="AX30" s="190" t="e">
        <f ca="1">IF('Combo Dashboard'!AI30="","",'Combo Dashboard'!AI30)</f>
        <v>#NUM!</v>
      </c>
      <c r="AY30" s="109" t="str">
        <f>IF('Combo Dashboard'!AJ30="","",'Combo Dashboard'!AJ30)</f>
        <v/>
      </c>
      <c r="AZ30" s="109" t="str">
        <f>IF('Combo Dashboard'!AK30="","",'Combo Dashboard'!AK30)</f>
        <v/>
      </c>
      <c r="BA30" s="110" t="str">
        <f>IF('Combo Dashboard'!AL30="","",'Combo Dashboard'!AL30)</f>
        <v/>
      </c>
      <c r="BB30" s="340"/>
      <c r="BC30" s="144"/>
      <c r="BD30" s="144"/>
      <c r="BE30" s="108" t="str">
        <f>'Strategy 6 | PD-M1'!B30</f>
        <v/>
      </c>
      <c r="BF30" s="109" t="str">
        <f>'Strategy 6 | PD-M1'!C30</f>
        <v/>
      </c>
      <c r="BG30" s="109" t="str">
        <f>'Strategy 6 | PD-M1'!J30</f>
        <v/>
      </c>
      <c r="BH30" s="109" t="str">
        <f>IF(AU30="","",IF('Strategy 6 | PD-M1'!R30&gt;0,"Y",IF('Strategy 6 | PD-M1'!R30=0,"","N")))</f>
        <v/>
      </c>
      <c r="BI30" s="109" t="str">
        <f>'Strategy 6 | PD-M1'!T30</f>
        <v/>
      </c>
      <c r="BJ30" s="109" t="str">
        <f>'Strategy 6 | PD-M1'!N30</f>
        <v/>
      </c>
      <c r="BK30" s="110" t="str">
        <f>'Strategy 6 | PD-M1'!P30</f>
        <v/>
      </c>
      <c r="BL30" s="144"/>
      <c r="BM30" s="144"/>
      <c r="BN30" s="108" t="str">
        <f>'Strategy 7 | TG-FE'!B30</f>
        <v/>
      </c>
      <c r="BO30" s="109" t="str">
        <f>'Strategy 7 | TG-FE'!C30</f>
        <v/>
      </c>
      <c r="BP30" s="109" t="str">
        <f>'Strategy 7 | TG-FE'!J30</f>
        <v/>
      </c>
      <c r="BQ30" s="109" t="str">
        <f>IF(AU30="","",IF('Strategy 7 | TG-FE'!S30="W","Y",IF('Strategy 7 | TG-FE'!S30="L","N","")))</f>
        <v/>
      </c>
      <c r="BR30" s="109" t="str">
        <f>'Strategy 7 | TG-FE'!T30</f>
        <v/>
      </c>
      <c r="BS30" s="109" t="str">
        <f>'Strategy 7 | TG-FE'!N30</f>
        <v/>
      </c>
      <c r="BT30" s="110" t="str">
        <f>'Strategy 7 | TG-FE'!P30</f>
        <v/>
      </c>
      <c r="BU30" s="144"/>
      <c r="BV30" s="144"/>
      <c r="BW30" s="108" t="str">
        <f>'Strategy 8 | M1-WB'!B30</f>
        <v/>
      </c>
      <c r="BX30" s="109" t="str">
        <f>'Strategy 8 | M1-WB'!C30</f>
        <v/>
      </c>
      <c r="BY30" s="109" t="str">
        <f>'Strategy 8 | M1-WB'!J30</f>
        <v/>
      </c>
      <c r="BZ30" s="109" t="str">
        <f>IF(AU30="","",IF('Strategy 8 | M1-WB'!S30="W","Y",IF('Strategy 8 | M1-WB'!S30="L","N","")))</f>
        <v/>
      </c>
      <c r="CA30" s="109" t="str">
        <f>'Strategy 8 | M1-WB'!T30</f>
        <v/>
      </c>
      <c r="CB30" s="109" t="str">
        <f>'Strategy 8 | M1-WB'!N30</f>
        <v/>
      </c>
      <c r="CC30" s="110" t="str">
        <f>'Strategy 8 | M1-WB'!P30</f>
        <v/>
      </c>
      <c r="CD30" s="144"/>
      <c r="CE30" s="144"/>
      <c r="CF30" s="108" t="str">
        <f>'Strategy 9 | HP-M1'!B30</f>
        <v/>
      </c>
      <c r="CG30" s="109" t="str">
        <f>'Strategy 9 | HP-M1'!C30</f>
        <v/>
      </c>
      <c r="CH30" s="109" t="str">
        <f>'Strategy 9 | HP-M1'!J30</f>
        <v/>
      </c>
      <c r="CI30" s="109" t="str">
        <f>IF(AU30="","",IF('Strategy 9 | HP-M1'!S30="W","Y",IF('Strategy 9 | HP-M1'!S30="L","N","")))</f>
        <v/>
      </c>
      <c r="CJ30" s="109" t="str">
        <f>'Strategy 9 | HP-M1'!T30</f>
        <v/>
      </c>
      <c r="CK30" s="109" t="str">
        <f>'Strategy 9 | HP-M1'!N30</f>
        <v/>
      </c>
      <c r="CL30" s="110" t="str">
        <f>'Strategy 9 | HP-M1'!P30</f>
        <v/>
      </c>
      <c r="CM30" s="144"/>
      <c r="CN30" s="144"/>
      <c r="CO30" s="108" t="str">
        <f>'Strategy 10 | OP-OB'!B30</f>
        <v/>
      </c>
      <c r="CP30" s="109" t="str">
        <f>'Strategy 10 | OP-OB'!C30</f>
        <v/>
      </c>
      <c r="CQ30" s="109" t="str">
        <f>'Strategy 10 | OP-OB'!J30</f>
        <v/>
      </c>
      <c r="CR30" s="109" t="str">
        <f>IF(AU30="","",IF('Strategy 10 | OP-OB'!S30="W","Y",IF('Strategy 10 | OP-OB'!S30="L","N","")))</f>
        <v/>
      </c>
      <c r="CS30" s="109" t="str">
        <f>'Strategy 10 | OP-OB'!T30</f>
        <v/>
      </c>
      <c r="CT30" s="109" t="str">
        <f>'Strategy 10 | OP-OB'!N30</f>
        <v/>
      </c>
      <c r="CU30" s="110" t="str">
        <f>'Strategy 10 | OP-OB'!P30</f>
        <v/>
      </c>
    </row>
    <row r="31" spans="1:99" ht="26.25" customHeight="1" thickBot="1">
      <c r="A31" s="14">
        <v>22</v>
      </c>
      <c r="B31" s="111" t="str">
        <f>'Strategy 1 | PD-TG'!B31</f>
        <v/>
      </c>
      <c r="C31" s="95" t="str">
        <f>'Strategy 1 | PD-TG'!C31</f>
        <v/>
      </c>
      <c r="D31" s="95" t="str">
        <f>'Strategy 1 | PD-TG'!J31</f>
        <v/>
      </c>
      <c r="E31" s="109" t="str">
        <f>IF(AU31="","",IF('Strategy 1 | PD-TG'!S31="W","Y",IF('Strategy 1 | PD-TG'!S31="L","N","")))</f>
        <v/>
      </c>
      <c r="F31" s="95" t="str">
        <f>'Strategy 1 | PD-TG'!T31</f>
        <v/>
      </c>
      <c r="G31" s="95" t="str">
        <f>'Strategy 1 | PD-TG'!N31</f>
        <v/>
      </c>
      <c r="H31" s="112" t="str">
        <f>'Strategy 1 | PD-TG'!P31</f>
        <v/>
      </c>
      <c r="I31" s="144"/>
      <c r="J31" s="144"/>
      <c r="K31" s="111" t="str">
        <f>'Strategy 2 | PD-FE'!B31</f>
        <v/>
      </c>
      <c r="L31" s="95" t="str">
        <f>'Strategy 2 | PD-FE'!C31</f>
        <v/>
      </c>
      <c r="M31" s="95" t="str">
        <f>'Strategy 2 | PD-FE'!J31</f>
        <v/>
      </c>
      <c r="N31" s="109" t="str">
        <f>IF(AU31="","",IF('Strategy 2 | PD-FE'!S31="W","Y",IF('Strategy 2 | PD-FE'!S31="L","N","")))</f>
        <v/>
      </c>
      <c r="O31" s="95" t="str">
        <f>'Strategy 2 | PD-FE'!T31</f>
        <v/>
      </c>
      <c r="P31" s="95" t="str">
        <f>'Strategy 2 | PD-FE'!N31</f>
        <v/>
      </c>
      <c r="Q31" s="112" t="str">
        <f>'Strategy 2 | PD-FE'!P31</f>
        <v/>
      </c>
      <c r="R31" s="144"/>
      <c r="S31" s="144"/>
      <c r="T31" s="111" t="str">
        <f>'Strategy 3 | M1-TG'!B31</f>
        <v/>
      </c>
      <c r="U31" s="95" t="str">
        <f>'Strategy 3 | M1-TG'!C31</f>
        <v/>
      </c>
      <c r="V31" s="95" t="str">
        <f>'Strategy 3 | M1-TG'!J31</f>
        <v/>
      </c>
      <c r="W31" s="109" t="str">
        <f>IF(AU31="","",IF('Strategy 3 | M1-TG'!S31="W","Y",IF('Strategy 3 | M1-TG'!S31="L","N","")))</f>
        <v/>
      </c>
      <c r="X31" s="95" t="str">
        <f>'Strategy 3 | M1-TG'!T31</f>
        <v/>
      </c>
      <c r="Y31" s="95" t="str">
        <f>'Strategy 3 | M1-TG'!N31</f>
        <v/>
      </c>
      <c r="Z31" s="112" t="str">
        <f>'Strategy 3 | M1-TG'!P31</f>
        <v/>
      </c>
      <c r="AA31" s="144"/>
      <c r="AB31" s="144"/>
      <c r="AC31" s="111" t="str">
        <f>'Strategy 4 | HP-FE'!B31</f>
        <v/>
      </c>
      <c r="AD31" s="95" t="str">
        <f>'Strategy 4 | HP-FE'!C31</f>
        <v/>
      </c>
      <c r="AE31" s="95" t="str">
        <f>'Strategy 4 | HP-FE'!J31</f>
        <v/>
      </c>
      <c r="AF31" s="109" t="str">
        <f>IF(AU31="","",IF('Strategy 4 | HP-FE'!S31="W","Y",IF('Strategy 4 | HP-FE'!S31="L","N","")))</f>
        <v/>
      </c>
      <c r="AG31" s="95" t="str">
        <f>'Strategy 4 | HP-FE'!T31</f>
        <v/>
      </c>
      <c r="AH31" s="95" t="str">
        <f>'Strategy 4 | HP-FE'!N31</f>
        <v/>
      </c>
      <c r="AI31" s="112" t="str">
        <f>'Strategy 4 | HP-FE'!P31</f>
        <v/>
      </c>
      <c r="AJ31" s="144"/>
      <c r="AK31" s="144"/>
      <c r="AL31" s="111" t="str">
        <f>'Strategy 5 | M1-FE'!B31</f>
        <v/>
      </c>
      <c r="AM31" s="95" t="str">
        <f>'Strategy 5 | M1-FE'!C31</f>
        <v/>
      </c>
      <c r="AN31" s="95" t="str">
        <f>'Strategy 5 | M1-FE'!J31</f>
        <v/>
      </c>
      <c r="AO31" s="109" t="str">
        <f>IF(AU31="","",IF('Strategy 5 | M1-FE'!S31="W","Y",IF('Strategy 5 | M1-FE'!S31="L","N","")))</f>
        <v/>
      </c>
      <c r="AP31" s="95" t="str">
        <f>'Strategy 5 | M1-FE'!T31</f>
        <v/>
      </c>
      <c r="AQ31" s="95" t="str">
        <f>'Strategy 5 | M1-FE'!N31</f>
        <v/>
      </c>
      <c r="AR31" s="112" t="str">
        <f>'Strategy 5 | M1-FE'!P31</f>
        <v/>
      </c>
      <c r="AS31" s="144"/>
      <c r="AT31" s="144"/>
      <c r="AU31" s="106"/>
      <c r="AV31" s="180" t="e">
        <f ca="1">IF('Combo Dashboard'!AG31="","",'Combo Dashboard'!AG31)</f>
        <v>#NUM!</v>
      </c>
      <c r="AW31" s="189" t="str">
        <f>IF('Combo Dashboard'!AH31="","",'Combo Dashboard'!AH31)</f>
        <v/>
      </c>
      <c r="AX31" s="187" t="str">
        <f ca="1">IF('Combo Dashboard'!AI31="","",'Combo Dashboard'!AI31)</f>
        <v/>
      </c>
      <c r="AY31" s="95" t="str">
        <f>IF('Combo Dashboard'!AJ31="","",'Combo Dashboard'!AJ31)</f>
        <v/>
      </c>
      <c r="AZ31" s="95" t="str">
        <f>IF('Combo Dashboard'!AK31="","",'Combo Dashboard'!AK31)</f>
        <v/>
      </c>
      <c r="BA31" s="112" t="str">
        <f>IF('Combo Dashboard'!AL31="","",'Combo Dashboard'!AL31)</f>
        <v/>
      </c>
      <c r="BB31" s="340"/>
      <c r="BC31" s="144"/>
      <c r="BD31" s="144"/>
      <c r="BE31" s="111" t="str">
        <f>'Strategy 6 | PD-M1'!B31</f>
        <v/>
      </c>
      <c r="BF31" s="95" t="str">
        <f>'Strategy 6 | PD-M1'!C31</f>
        <v/>
      </c>
      <c r="BG31" s="95" t="str">
        <f>'Strategy 6 | PD-M1'!J31</f>
        <v/>
      </c>
      <c r="BH31" s="95" t="str">
        <f>IF(AU31="","",IF('Strategy 6 | PD-M1'!R31&gt;0,"Y",IF('Strategy 6 | PD-M1'!R31=0,"","N")))</f>
        <v/>
      </c>
      <c r="BI31" s="95" t="str">
        <f>'Strategy 6 | PD-M1'!T31</f>
        <v/>
      </c>
      <c r="BJ31" s="95" t="str">
        <f>'Strategy 6 | PD-M1'!N31</f>
        <v/>
      </c>
      <c r="BK31" s="112" t="str">
        <f>'Strategy 6 | PD-M1'!P31</f>
        <v/>
      </c>
      <c r="BL31" s="144"/>
      <c r="BM31" s="144"/>
      <c r="BN31" s="111" t="str">
        <f>'Strategy 7 | TG-FE'!B31</f>
        <v/>
      </c>
      <c r="BO31" s="95" t="str">
        <f>'Strategy 7 | TG-FE'!C31</f>
        <v/>
      </c>
      <c r="BP31" s="95" t="str">
        <f>'Strategy 7 | TG-FE'!J31</f>
        <v/>
      </c>
      <c r="BQ31" s="109" t="str">
        <f>IF(AU31="","",IF('Strategy 7 | TG-FE'!S31="W","Y",IF('Strategy 7 | TG-FE'!S31="L","N","")))</f>
        <v/>
      </c>
      <c r="BR31" s="95" t="str">
        <f>'Strategy 7 | TG-FE'!T31</f>
        <v/>
      </c>
      <c r="BS31" s="95" t="str">
        <f>'Strategy 7 | TG-FE'!N31</f>
        <v/>
      </c>
      <c r="BT31" s="112" t="str">
        <f>'Strategy 7 | TG-FE'!P31</f>
        <v/>
      </c>
      <c r="BU31" s="144"/>
      <c r="BV31" s="144"/>
      <c r="BW31" s="111" t="str">
        <f>'Strategy 8 | M1-WB'!B31</f>
        <v/>
      </c>
      <c r="BX31" s="95" t="str">
        <f>'Strategy 8 | M1-WB'!C31</f>
        <v/>
      </c>
      <c r="BY31" s="95" t="str">
        <f>'Strategy 8 | M1-WB'!J31</f>
        <v/>
      </c>
      <c r="BZ31" s="109" t="str">
        <f>IF(AU31="","",IF('Strategy 8 | M1-WB'!S31="W","Y",IF('Strategy 8 | M1-WB'!S31="L","N","")))</f>
        <v/>
      </c>
      <c r="CA31" s="95" t="str">
        <f>'Strategy 8 | M1-WB'!T31</f>
        <v/>
      </c>
      <c r="CB31" s="95" t="str">
        <f>'Strategy 8 | M1-WB'!N31</f>
        <v/>
      </c>
      <c r="CC31" s="112" t="str">
        <f>'Strategy 8 | M1-WB'!P31</f>
        <v/>
      </c>
      <c r="CD31" s="144"/>
      <c r="CE31" s="144"/>
      <c r="CF31" s="111" t="str">
        <f>'Strategy 9 | HP-M1'!B31</f>
        <v/>
      </c>
      <c r="CG31" s="95" t="str">
        <f>'Strategy 9 | HP-M1'!C31</f>
        <v/>
      </c>
      <c r="CH31" s="95" t="str">
        <f>'Strategy 9 | HP-M1'!J31</f>
        <v/>
      </c>
      <c r="CI31" s="109" t="str">
        <f>IF(AU31="","",IF('Strategy 9 | HP-M1'!S31="W","Y",IF('Strategy 9 | HP-M1'!S31="L","N","")))</f>
        <v/>
      </c>
      <c r="CJ31" s="95" t="str">
        <f>'Strategy 9 | HP-M1'!T31</f>
        <v/>
      </c>
      <c r="CK31" s="95" t="str">
        <f>'Strategy 9 | HP-M1'!N31</f>
        <v/>
      </c>
      <c r="CL31" s="112" t="str">
        <f>'Strategy 9 | HP-M1'!P31</f>
        <v/>
      </c>
      <c r="CM31" s="144"/>
      <c r="CN31" s="144"/>
      <c r="CO31" s="111" t="str">
        <f>'Strategy 10 | OP-OB'!B31</f>
        <v/>
      </c>
      <c r="CP31" s="95" t="str">
        <f>'Strategy 10 | OP-OB'!C31</f>
        <v/>
      </c>
      <c r="CQ31" s="95" t="str">
        <f>'Strategy 10 | OP-OB'!J31</f>
        <v/>
      </c>
      <c r="CR31" s="109" t="str">
        <f>IF(AU31="","",IF('Strategy 10 | OP-OB'!S31="W","Y",IF('Strategy 10 | OP-OB'!S31="L","N","")))</f>
        <v/>
      </c>
      <c r="CS31" s="95" t="str">
        <f>'Strategy 10 | OP-OB'!T31</f>
        <v/>
      </c>
      <c r="CT31" s="95" t="str">
        <f>'Strategy 10 | OP-OB'!N31</f>
        <v/>
      </c>
      <c r="CU31" s="112" t="str">
        <f>'Strategy 10 | OP-OB'!P31</f>
        <v/>
      </c>
    </row>
    <row r="32" spans="1:99" ht="26.25" customHeight="1" thickBot="1">
      <c r="A32" s="14">
        <v>23</v>
      </c>
      <c r="B32" s="111" t="str">
        <f>'Strategy 1 | PD-TG'!B32</f>
        <v/>
      </c>
      <c r="C32" s="95" t="str">
        <f>'Strategy 1 | PD-TG'!C32</f>
        <v/>
      </c>
      <c r="D32" s="95" t="str">
        <f>'Strategy 1 | PD-TG'!J32</f>
        <v/>
      </c>
      <c r="E32" s="109" t="str">
        <f>IF(AU32="","",IF('Strategy 1 | PD-TG'!S32="W","Y",IF('Strategy 1 | PD-TG'!S32="L","N","")))</f>
        <v/>
      </c>
      <c r="F32" s="95" t="str">
        <f>'Strategy 1 | PD-TG'!T32</f>
        <v/>
      </c>
      <c r="G32" s="95" t="str">
        <f>'Strategy 1 | PD-TG'!N32</f>
        <v/>
      </c>
      <c r="H32" s="112" t="str">
        <f>'Strategy 1 | PD-TG'!P32</f>
        <v/>
      </c>
      <c r="I32" s="144"/>
      <c r="J32" s="144"/>
      <c r="K32" s="111" t="str">
        <f>'Strategy 2 | PD-FE'!B32</f>
        <v/>
      </c>
      <c r="L32" s="95" t="str">
        <f>'Strategy 2 | PD-FE'!C32</f>
        <v/>
      </c>
      <c r="M32" s="95" t="str">
        <f>'Strategy 2 | PD-FE'!J32</f>
        <v/>
      </c>
      <c r="N32" s="109" t="str">
        <f>IF(AU32="","",IF('Strategy 2 | PD-FE'!S32="W","Y",IF('Strategy 2 | PD-FE'!S32="L","N","")))</f>
        <v/>
      </c>
      <c r="O32" s="95" t="str">
        <f>'Strategy 2 | PD-FE'!T32</f>
        <v/>
      </c>
      <c r="P32" s="95" t="str">
        <f>'Strategy 2 | PD-FE'!N32</f>
        <v/>
      </c>
      <c r="Q32" s="112" t="str">
        <f>'Strategy 2 | PD-FE'!P32</f>
        <v/>
      </c>
      <c r="R32" s="144"/>
      <c r="S32" s="144"/>
      <c r="T32" s="111" t="str">
        <f>'Strategy 3 | M1-TG'!B32</f>
        <v/>
      </c>
      <c r="U32" s="95" t="str">
        <f>'Strategy 3 | M1-TG'!C32</f>
        <v/>
      </c>
      <c r="V32" s="95" t="str">
        <f>'Strategy 3 | M1-TG'!J32</f>
        <v/>
      </c>
      <c r="W32" s="109" t="str">
        <f>IF(AU32="","",IF('Strategy 3 | M1-TG'!S32="W","Y",IF('Strategy 3 | M1-TG'!S32="L","N","")))</f>
        <v/>
      </c>
      <c r="X32" s="95" t="str">
        <f>'Strategy 3 | M1-TG'!T32</f>
        <v/>
      </c>
      <c r="Y32" s="95" t="str">
        <f>'Strategy 3 | M1-TG'!N32</f>
        <v/>
      </c>
      <c r="Z32" s="112" t="str">
        <f>'Strategy 3 | M1-TG'!P32</f>
        <v/>
      </c>
      <c r="AA32" s="144"/>
      <c r="AB32" s="144"/>
      <c r="AC32" s="111" t="str">
        <f>'Strategy 4 | HP-FE'!B32</f>
        <v/>
      </c>
      <c r="AD32" s="95" t="str">
        <f>'Strategy 4 | HP-FE'!C32</f>
        <v/>
      </c>
      <c r="AE32" s="95" t="str">
        <f>'Strategy 4 | HP-FE'!J32</f>
        <v/>
      </c>
      <c r="AF32" s="109" t="str">
        <f>IF(AU32="","",IF('Strategy 4 | HP-FE'!S32="W","Y",IF('Strategy 4 | HP-FE'!S32="L","N","")))</f>
        <v/>
      </c>
      <c r="AG32" s="95" t="str">
        <f>'Strategy 4 | HP-FE'!T32</f>
        <v/>
      </c>
      <c r="AH32" s="95" t="str">
        <f>'Strategy 4 | HP-FE'!N32</f>
        <v/>
      </c>
      <c r="AI32" s="112" t="str">
        <f>'Strategy 4 | HP-FE'!P32</f>
        <v/>
      </c>
      <c r="AJ32" s="144"/>
      <c r="AK32" s="144"/>
      <c r="AL32" s="111" t="str">
        <f>'Strategy 5 | M1-FE'!B32</f>
        <v/>
      </c>
      <c r="AM32" s="95" t="str">
        <f>'Strategy 5 | M1-FE'!C32</f>
        <v/>
      </c>
      <c r="AN32" s="95" t="str">
        <f>'Strategy 5 | M1-FE'!J32</f>
        <v/>
      </c>
      <c r="AO32" s="109" t="str">
        <f>IF(AU32="","",IF('Strategy 5 | M1-FE'!S32="W","Y",IF('Strategy 5 | M1-FE'!S32="L","N","")))</f>
        <v/>
      </c>
      <c r="AP32" s="95" t="str">
        <f>'Strategy 5 | M1-FE'!T32</f>
        <v/>
      </c>
      <c r="AQ32" s="95" t="str">
        <f>'Strategy 5 | M1-FE'!N32</f>
        <v/>
      </c>
      <c r="AR32" s="112" t="str">
        <f>'Strategy 5 | M1-FE'!P32</f>
        <v/>
      </c>
      <c r="AS32" s="144"/>
      <c r="AT32" s="144"/>
      <c r="AU32" s="106"/>
      <c r="AV32" s="180" t="e">
        <f ca="1">IF('Combo Dashboard'!AG32="","",'Combo Dashboard'!AG32)</f>
        <v>#NUM!</v>
      </c>
      <c r="AW32" s="189" t="str">
        <f>IF('Combo Dashboard'!AH32="","",'Combo Dashboard'!AH32)</f>
        <v/>
      </c>
      <c r="AX32" s="187" t="str">
        <f ca="1">IF('Combo Dashboard'!AI32="","",'Combo Dashboard'!AI32)</f>
        <v/>
      </c>
      <c r="AY32" s="95" t="str">
        <f>IF('Combo Dashboard'!AJ32="","",'Combo Dashboard'!AJ32)</f>
        <v/>
      </c>
      <c r="AZ32" s="95" t="str">
        <f>IF('Combo Dashboard'!AK32="","",'Combo Dashboard'!AK32)</f>
        <v/>
      </c>
      <c r="BA32" s="112" t="str">
        <f>IF('Combo Dashboard'!AL32="","",'Combo Dashboard'!AL32)</f>
        <v/>
      </c>
      <c r="BB32" s="340"/>
      <c r="BC32" s="144"/>
      <c r="BD32" s="144"/>
      <c r="BE32" s="111" t="str">
        <f>'Strategy 6 | PD-M1'!B32</f>
        <v/>
      </c>
      <c r="BF32" s="95" t="str">
        <f>'Strategy 6 | PD-M1'!C32</f>
        <v/>
      </c>
      <c r="BG32" s="95" t="str">
        <f>'Strategy 6 | PD-M1'!J32</f>
        <v/>
      </c>
      <c r="BH32" s="95" t="str">
        <f>IF(AU32="","",IF('Strategy 6 | PD-M1'!R32&gt;0,"Y",IF('Strategy 6 | PD-M1'!R32=0,"","N")))</f>
        <v/>
      </c>
      <c r="BI32" s="95" t="str">
        <f>'Strategy 6 | PD-M1'!T32</f>
        <v/>
      </c>
      <c r="BJ32" s="95" t="str">
        <f>'Strategy 6 | PD-M1'!N32</f>
        <v/>
      </c>
      <c r="BK32" s="112" t="str">
        <f>'Strategy 6 | PD-M1'!P32</f>
        <v/>
      </c>
      <c r="BL32" s="144"/>
      <c r="BM32" s="144"/>
      <c r="BN32" s="111" t="str">
        <f>'Strategy 7 | TG-FE'!B32</f>
        <v/>
      </c>
      <c r="BO32" s="95" t="str">
        <f>'Strategy 7 | TG-FE'!C32</f>
        <v/>
      </c>
      <c r="BP32" s="95" t="str">
        <f>'Strategy 7 | TG-FE'!J32</f>
        <v/>
      </c>
      <c r="BQ32" s="109" t="str">
        <f>IF(AU32="","",IF('Strategy 7 | TG-FE'!S32="W","Y",IF('Strategy 7 | TG-FE'!S32="L","N","")))</f>
        <v/>
      </c>
      <c r="BR32" s="95" t="str">
        <f>'Strategy 7 | TG-FE'!T32</f>
        <v/>
      </c>
      <c r="BS32" s="95" t="str">
        <f>'Strategy 7 | TG-FE'!N32</f>
        <v/>
      </c>
      <c r="BT32" s="112" t="str">
        <f>'Strategy 7 | TG-FE'!P32</f>
        <v/>
      </c>
      <c r="BU32" s="144"/>
      <c r="BV32" s="144"/>
      <c r="BW32" s="111" t="str">
        <f>'Strategy 8 | M1-WB'!B32</f>
        <v/>
      </c>
      <c r="BX32" s="95" t="str">
        <f>'Strategy 8 | M1-WB'!C32</f>
        <v/>
      </c>
      <c r="BY32" s="95" t="str">
        <f>'Strategy 8 | M1-WB'!J32</f>
        <v/>
      </c>
      <c r="BZ32" s="109" t="str">
        <f>IF(AU32="","",IF('Strategy 8 | M1-WB'!S32="W","Y",IF('Strategy 8 | M1-WB'!S32="L","N","")))</f>
        <v/>
      </c>
      <c r="CA32" s="95" t="str">
        <f>'Strategy 8 | M1-WB'!T32</f>
        <v/>
      </c>
      <c r="CB32" s="95" t="str">
        <f>'Strategy 8 | M1-WB'!N32</f>
        <v/>
      </c>
      <c r="CC32" s="112" t="str">
        <f>'Strategy 8 | M1-WB'!P32</f>
        <v/>
      </c>
      <c r="CD32" s="144"/>
      <c r="CE32" s="144"/>
      <c r="CF32" s="111" t="str">
        <f>'Strategy 9 | HP-M1'!B32</f>
        <v/>
      </c>
      <c r="CG32" s="95" t="str">
        <f>'Strategy 9 | HP-M1'!C32</f>
        <v/>
      </c>
      <c r="CH32" s="95" t="str">
        <f>'Strategy 9 | HP-M1'!J32</f>
        <v/>
      </c>
      <c r="CI32" s="109" t="str">
        <f>IF(AU32="","",IF('Strategy 9 | HP-M1'!S32="W","Y",IF('Strategy 9 | HP-M1'!S32="L","N","")))</f>
        <v/>
      </c>
      <c r="CJ32" s="95" t="str">
        <f>'Strategy 9 | HP-M1'!T32</f>
        <v/>
      </c>
      <c r="CK32" s="95" t="str">
        <f>'Strategy 9 | HP-M1'!N32</f>
        <v/>
      </c>
      <c r="CL32" s="112" t="str">
        <f>'Strategy 9 | HP-M1'!P32</f>
        <v/>
      </c>
      <c r="CM32" s="144"/>
      <c r="CN32" s="144"/>
      <c r="CO32" s="111" t="str">
        <f>'Strategy 10 | OP-OB'!B32</f>
        <v/>
      </c>
      <c r="CP32" s="95" t="str">
        <f>'Strategy 10 | OP-OB'!C32</f>
        <v/>
      </c>
      <c r="CQ32" s="95" t="str">
        <f>'Strategy 10 | OP-OB'!J32</f>
        <v/>
      </c>
      <c r="CR32" s="109" t="str">
        <f>IF(AU32="","",IF('Strategy 10 | OP-OB'!S32="W","Y",IF('Strategy 10 | OP-OB'!S32="L","N","")))</f>
        <v/>
      </c>
      <c r="CS32" s="95" t="str">
        <f>'Strategy 10 | OP-OB'!T32</f>
        <v/>
      </c>
      <c r="CT32" s="95" t="str">
        <f>'Strategy 10 | OP-OB'!N32</f>
        <v/>
      </c>
      <c r="CU32" s="112" t="str">
        <f>'Strategy 10 | OP-OB'!P32</f>
        <v/>
      </c>
    </row>
    <row r="33" spans="1:99" ht="26.25" customHeight="1" thickBot="1">
      <c r="A33" s="14">
        <v>24</v>
      </c>
      <c r="B33" s="111" t="str">
        <f>'Strategy 1 | PD-TG'!B33</f>
        <v/>
      </c>
      <c r="C33" s="95" t="str">
        <f>'Strategy 1 | PD-TG'!C33</f>
        <v/>
      </c>
      <c r="D33" s="95" t="str">
        <f>'Strategy 1 | PD-TG'!J33</f>
        <v/>
      </c>
      <c r="E33" s="109" t="str">
        <f>IF(AU33="","",IF('Strategy 1 | PD-TG'!S33="W","Y",IF('Strategy 1 | PD-TG'!S33="L","N","")))</f>
        <v/>
      </c>
      <c r="F33" s="95" t="str">
        <f>'Strategy 1 | PD-TG'!T33</f>
        <v/>
      </c>
      <c r="G33" s="95" t="str">
        <f>'Strategy 1 | PD-TG'!N33</f>
        <v/>
      </c>
      <c r="H33" s="112" t="str">
        <f>'Strategy 1 | PD-TG'!P33</f>
        <v/>
      </c>
      <c r="I33" s="144"/>
      <c r="J33" s="144"/>
      <c r="K33" s="111" t="str">
        <f>'Strategy 2 | PD-FE'!B33</f>
        <v/>
      </c>
      <c r="L33" s="95" t="str">
        <f>'Strategy 2 | PD-FE'!C33</f>
        <v/>
      </c>
      <c r="M33" s="95" t="str">
        <f>'Strategy 2 | PD-FE'!J33</f>
        <v/>
      </c>
      <c r="N33" s="109" t="str">
        <f>IF(AU33="","",IF('Strategy 2 | PD-FE'!S33="W","Y",IF('Strategy 2 | PD-FE'!S33="L","N","")))</f>
        <v/>
      </c>
      <c r="O33" s="95" t="str">
        <f>'Strategy 2 | PD-FE'!T33</f>
        <v/>
      </c>
      <c r="P33" s="95" t="str">
        <f>'Strategy 2 | PD-FE'!N33</f>
        <v/>
      </c>
      <c r="Q33" s="112" t="str">
        <f>'Strategy 2 | PD-FE'!P33</f>
        <v/>
      </c>
      <c r="R33" s="144"/>
      <c r="S33" s="144"/>
      <c r="T33" s="111" t="str">
        <f>'Strategy 3 | M1-TG'!B33</f>
        <v/>
      </c>
      <c r="U33" s="95" t="str">
        <f>'Strategy 3 | M1-TG'!C33</f>
        <v/>
      </c>
      <c r="V33" s="95" t="str">
        <f>'Strategy 3 | M1-TG'!J33</f>
        <v/>
      </c>
      <c r="W33" s="109" t="str">
        <f>IF(AU33="","",IF('Strategy 3 | M1-TG'!S33="W","Y",IF('Strategy 3 | M1-TG'!S33="L","N","")))</f>
        <v/>
      </c>
      <c r="X33" s="95" t="str">
        <f>'Strategy 3 | M1-TG'!T33</f>
        <v/>
      </c>
      <c r="Y33" s="95" t="str">
        <f>'Strategy 3 | M1-TG'!N33</f>
        <v/>
      </c>
      <c r="Z33" s="112" t="str">
        <f>'Strategy 3 | M1-TG'!P33</f>
        <v/>
      </c>
      <c r="AA33" s="144"/>
      <c r="AB33" s="144"/>
      <c r="AC33" s="111" t="str">
        <f>'Strategy 4 | HP-FE'!B33</f>
        <v/>
      </c>
      <c r="AD33" s="95" t="str">
        <f>'Strategy 4 | HP-FE'!C33</f>
        <v/>
      </c>
      <c r="AE33" s="95" t="str">
        <f>'Strategy 4 | HP-FE'!J33</f>
        <v/>
      </c>
      <c r="AF33" s="109" t="str">
        <f>IF(AU33="","",IF('Strategy 4 | HP-FE'!S33="W","Y",IF('Strategy 4 | HP-FE'!S33="L","N","")))</f>
        <v/>
      </c>
      <c r="AG33" s="95" t="str">
        <f>'Strategy 4 | HP-FE'!T33</f>
        <v/>
      </c>
      <c r="AH33" s="95" t="str">
        <f>'Strategy 4 | HP-FE'!N33</f>
        <v/>
      </c>
      <c r="AI33" s="112" t="str">
        <f>'Strategy 4 | HP-FE'!P33</f>
        <v/>
      </c>
      <c r="AJ33" s="144"/>
      <c r="AK33" s="144"/>
      <c r="AL33" s="111" t="str">
        <f>'Strategy 5 | M1-FE'!B33</f>
        <v/>
      </c>
      <c r="AM33" s="95" t="str">
        <f>'Strategy 5 | M1-FE'!C33</f>
        <v/>
      </c>
      <c r="AN33" s="95" t="str">
        <f>'Strategy 5 | M1-FE'!J33</f>
        <v/>
      </c>
      <c r="AO33" s="109" t="str">
        <f>IF(AU33="","",IF('Strategy 5 | M1-FE'!S33="W","Y",IF('Strategy 5 | M1-FE'!S33="L","N","")))</f>
        <v/>
      </c>
      <c r="AP33" s="95" t="str">
        <f>'Strategy 5 | M1-FE'!T33</f>
        <v/>
      </c>
      <c r="AQ33" s="95" t="str">
        <f>'Strategy 5 | M1-FE'!N33</f>
        <v/>
      </c>
      <c r="AR33" s="112" t="str">
        <f>'Strategy 5 | M1-FE'!P33</f>
        <v/>
      </c>
      <c r="AS33" s="144"/>
      <c r="AT33" s="144"/>
      <c r="AU33" s="106"/>
      <c r="AV33" s="180" t="e">
        <f ca="1">IF('Combo Dashboard'!AG33="","",'Combo Dashboard'!AG33)</f>
        <v>#NUM!</v>
      </c>
      <c r="AW33" s="189" t="str">
        <f>IF('Combo Dashboard'!AH33="","",'Combo Dashboard'!AH33)</f>
        <v/>
      </c>
      <c r="AX33" s="187" t="str">
        <f ca="1">IF('Combo Dashboard'!AI33="","",'Combo Dashboard'!AI33)</f>
        <v/>
      </c>
      <c r="AY33" s="95" t="str">
        <f>IF('Combo Dashboard'!AJ33="","",'Combo Dashboard'!AJ33)</f>
        <v/>
      </c>
      <c r="AZ33" s="95" t="str">
        <f>IF('Combo Dashboard'!AK33="","",'Combo Dashboard'!AK33)</f>
        <v/>
      </c>
      <c r="BA33" s="112" t="str">
        <f>IF('Combo Dashboard'!AL33="","",'Combo Dashboard'!AL33)</f>
        <v/>
      </c>
      <c r="BB33" s="340"/>
      <c r="BC33" s="144"/>
      <c r="BD33" s="144"/>
      <c r="BE33" s="111" t="str">
        <f>'Strategy 6 | PD-M1'!B33</f>
        <v/>
      </c>
      <c r="BF33" s="95" t="str">
        <f>'Strategy 6 | PD-M1'!C33</f>
        <v/>
      </c>
      <c r="BG33" s="95" t="str">
        <f>'Strategy 6 | PD-M1'!J33</f>
        <v/>
      </c>
      <c r="BH33" s="95" t="str">
        <f>IF(AU33="","",IF('Strategy 6 | PD-M1'!R33&gt;0,"Y",IF('Strategy 6 | PD-M1'!R33=0,"","N")))</f>
        <v/>
      </c>
      <c r="BI33" s="95" t="str">
        <f>'Strategy 6 | PD-M1'!T33</f>
        <v/>
      </c>
      <c r="BJ33" s="95" t="str">
        <f>'Strategy 6 | PD-M1'!N33</f>
        <v/>
      </c>
      <c r="BK33" s="112" t="str">
        <f>'Strategy 6 | PD-M1'!P33</f>
        <v/>
      </c>
      <c r="BL33" s="144"/>
      <c r="BM33" s="144"/>
      <c r="BN33" s="111" t="str">
        <f>'Strategy 7 | TG-FE'!B33</f>
        <v/>
      </c>
      <c r="BO33" s="95" t="str">
        <f>'Strategy 7 | TG-FE'!C33</f>
        <v/>
      </c>
      <c r="BP33" s="95" t="str">
        <f>'Strategy 7 | TG-FE'!J33</f>
        <v/>
      </c>
      <c r="BQ33" s="109" t="str">
        <f>IF(AU33="","",IF('Strategy 7 | TG-FE'!S33="W","Y",IF('Strategy 7 | TG-FE'!S33="L","N","")))</f>
        <v/>
      </c>
      <c r="BR33" s="95" t="str">
        <f>'Strategy 7 | TG-FE'!T33</f>
        <v/>
      </c>
      <c r="BS33" s="95" t="str">
        <f>'Strategy 7 | TG-FE'!N33</f>
        <v/>
      </c>
      <c r="BT33" s="112" t="str">
        <f>'Strategy 7 | TG-FE'!P33</f>
        <v/>
      </c>
      <c r="BU33" s="144"/>
      <c r="BV33" s="144"/>
      <c r="BW33" s="111" t="str">
        <f>'Strategy 8 | M1-WB'!B33</f>
        <v/>
      </c>
      <c r="BX33" s="95" t="str">
        <f>'Strategy 8 | M1-WB'!C33</f>
        <v/>
      </c>
      <c r="BY33" s="95" t="str">
        <f>'Strategy 8 | M1-WB'!J33</f>
        <v/>
      </c>
      <c r="BZ33" s="109" t="str">
        <f>IF(AU33="","",IF('Strategy 8 | M1-WB'!S33="W","Y",IF('Strategy 8 | M1-WB'!S33="L","N","")))</f>
        <v/>
      </c>
      <c r="CA33" s="95" t="str">
        <f>'Strategy 8 | M1-WB'!T33</f>
        <v/>
      </c>
      <c r="CB33" s="95" t="str">
        <f>'Strategy 8 | M1-WB'!N33</f>
        <v/>
      </c>
      <c r="CC33" s="112" t="str">
        <f>'Strategy 8 | M1-WB'!P33</f>
        <v/>
      </c>
      <c r="CD33" s="144"/>
      <c r="CE33" s="144"/>
      <c r="CF33" s="111" t="str">
        <f>'Strategy 9 | HP-M1'!B33</f>
        <v/>
      </c>
      <c r="CG33" s="95" t="str">
        <f>'Strategy 9 | HP-M1'!C33</f>
        <v/>
      </c>
      <c r="CH33" s="95" t="str">
        <f>'Strategy 9 | HP-M1'!J33</f>
        <v/>
      </c>
      <c r="CI33" s="109" t="str">
        <f>IF(AU33="","",IF('Strategy 9 | HP-M1'!S33="W","Y",IF('Strategy 9 | HP-M1'!S33="L","N","")))</f>
        <v/>
      </c>
      <c r="CJ33" s="95" t="str">
        <f>'Strategy 9 | HP-M1'!T33</f>
        <v/>
      </c>
      <c r="CK33" s="95" t="str">
        <f>'Strategy 9 | HP-M1'!N33</f>
        <v/>
      </c>
      <c r="CL33" s="112" t="str">
        <f>'Strategy 9 | HP-M1'!P33</f>
        <v/>
      </c>
      <c r="CM33" s="144"/>
      <c r="CN33" s="144"/>
      <c r="CO33" s="111" t="str">
        <f>'Strategy 10 | OP-OB'!B33</f>
        <v/>
      </c>
      <c r="CP33" s="95" t="str">
        <f>'Strategy 10 | OP-OB'!C33</f>
        <v/>
      </c>
      <c r="CQ33" s="95" t="str">
        <f>'Strategy 10 | OP-OB'!J33</f>
        <v/>
      </c>
      <c r="CR33" s="109" t="str">
        <f>IF(AU33="","",IF('Strategy 10 | OP-OB'!S33="W","Y",IF('Strategy 10 | OP-OB'!S33="L","N","")))</f>
        <v/>
      </c>
      <c r="CS33" s="95" t="str">
        <f>'Strategy 10 | OP-OB'!T33</f>
        <v/>
      </c>
      <c r="CT33" s="95" t="str">
        <f>'Strategy 10 | OP-OB'!N33</f>
        <v/>
      </c>
      <c r="CU33" s="112" t="str">
        <f>'Strategy 10 | OP-OB'!P33</f>
        <v/>
      </c>
    </row>
    <row r="34" spans="1:99" ht="26.25" customHeight="1" thickBot="1">
      <c r="A34" s="14">
        <v>25</v>
      </c>
      <c r="B34" s="113" t="str">
        <f>'Strategy 1 | PD-TG'!B34</f>
        <v/>
      </c>
      <c r="C34" s="114" t="str">
        <f>'Strategy 1 | PD-TG'!C34</f>
        <v/>
      </c>
      <c r="D34" s="114" t="str">
        <f>'Strategy 1 | PD-TG'!J34</f>
        <v/>
      </c>
      <c r="E34" s="109" t="str">
        <f>IF(AU34="","",IF('Strategy 1 | PD-TG'!S34="W","Y",IF('Strategy 1 | PD-TG'!S34="L","N","")))</f>
        <v/>
      </c>
      <c r="F34" s="114" t="str">
        <f>'Strategy 1 | PD-TG'!T34</f>
        <v/>
      </c>
      <c r="G34" s="114" t="str">
        <f>'Strategy 1 | PD-TG'!N34</f>
        <v/>
      </c>
      <c r="H34" s="115" t="str">
        <f>'Strategy 1 | PD-TG'!P34</f>
        <v/>
      </c>
      <c r="I34" s="144"/>
      <c r="J34" s="144"/>
      <c r="K34" s="113" t="str">
        <f>'Strategy 2 | PD-FE'!B34</f>
        <v/>
      </c>
      <c r="L34" s="114" t="str">
        <f>'Strategy 2 | PD-FE'!C34</f>
        <v/>
      </c>
      <c r="M34" s="114" t="str">
        <f>'Strategy 2 | PD-FE'!J34</f>
        <v/>
      </c>
      <c r="N34" s="109" t="str">
        <f>IF(AU34="","",IF('Strategy 2 | PD-FE'!S34="W","Y",IF('Strategy 2 | PD-FE'!S34="L","N","")))</f>
        <v/>
      </c>
      <c r="O34" s="114" t="str">
        <f>'Strategy 2 | PD-FE'!T34</f>
        <v/>
      </c>
      <c r="P34" s="114" t="str">
        <f>'Strategy 2 | PD-FE'!N34</f>
        <v/>
      </c>
      <c r="Q34" s="115" t="str">
        <f>'Strategy 2 | PD-FE'!P34</f>
        <v/>
      </c>
      <c r="R34" s="144"/>
      <c r="S34" s="144"/>
      <c r="T34" s="113" t="str">
        <f>'Strategy 3 | M1-TG'!B34</f>
        <v/>
      </c>
      <c r="U34" s="114" t="str">
        <f>'Strategy 3 | M1-TG'!C34</f>
        <v/>
      </c>
      <c r="V34" s="114" t="str">
        <f>'Strategy 3 | M1-TG'!J34</f>
        <v/>
      </c>
      <c r="W34" s="109" t="str">
        <f>IF(AU34="","",IF('Strategy 3 | M1-TG'!S34="W","Y",IF('Strategy 3 | M1-TG'!S34="L","N","")))</f>
        <v/>
      </c>
      <c r="X34" s="114" t="str">
        <f>'Strategy 3 | M1-TG'!T34</f>
        <v/>
      </c>
      <c r="Y34" s="114" t="str">
        <f>'Strategy 3 | M1-TG'!N34</f>
        <v/>
      </c>
      <c r="Z34" s="115" t="str">
        <f>'Strategy 3 | M1-TG'!P34</f>
        <v/>
      </c>
      <c r="AA34" s="144"/>
      <c r="AB34" s="144"/>
      <c r="AC34" s="113" t="str">
        <f>'Strategy 4 | HP-FE'!B34</f>
        <v/>
      </c>
      <c r="AD34" s="114" t="str">
        <f>'Strategy 4 | HP-FE'!C34</f>
        <v/>
      </c>
      <c r="AE34" s="114" t="str">
        <f>'Strategy 4 | HP-FE'!J34</f>
        <v/>
      </c>
      <c r="AF34" s="109" t="str">
        <f>IF(AU34="","",IF('Strategy 4 | HP-FE'!S34="W","Y",IF('Strategy 4 | HP-FE'!S34="L","N","")))</f>
        <v/>
      </c>
      <c r="AG34" s="114" t="str">
        <f>'Strategy 4 | HP-FE'!T34</f>
        <v/>
      </c>
      <c r="AH34" s="114" t="str">
        <f>'Strategy 4 | HP-FE'!N34</f>
        <v/>
      </c>
      <c r="AI34" s="115" t="str">
        <f>'Strategy 4 | HP-FE'!P34</f>
        <v/>
      </c>
      <c r="AJ34" s="144"/>
      <c r="AK34" s="144"/>
      <c r="AL34" s="113" t="str">
        <f>'Strategy 5 | M1-FE'!B34</f>
        <v/>
      </c>
      <c r="AM34" s="114" t="str">
        <f>'Strategy 5 | M1-FE'!C34</f>
        <v/>
      </c>
      <c r="AN34" s="114" t="str">
        <f>'Strategy 5 | M1-FE'!J34</f>
        <v/>
      </c>
      <c r="AO34" s="109" t="str">
        <f>IF(AU34="","",IF('Strategy 5 | M1-FE'!S34="W","Y",IF('Strategy 5 | M1-FE'!S34="L","N","")))</f>
        <v/>
      </c>
      <c r="AP34" s="114" t="str">
        <f>'Strategy 5 | M1-FE'!T34</f>
        <v/>
      </c>
      <c r="AQ34" s="114" t="str">
        <f>'Strategy 5 | M1-FE'!N34</f>
        <v/>
      </c>
      <c r="AR34" s="115" t="str">
        <f>'Strategy 5 | M1-FE'!P34</f>
        <v/>
      </c>
      <c r="AS34" s="144"/>
      <c r="AT34" s="144"/>
      <c r="AU34" s="107"/>
      <c r="AV34" s="181" t="str">
        <f ca="1">IF('Combo Dashboard'!AG34="","",'Combo Dashboard'!AG34)</f>
        <v/>
      </c>
      <c r="AW34" s="189" t="str">
        <f>IF('Combo Dashboard'!AH34="","",'Combo Dashboard'!AH34)</f>
        <v/>
      </c>
      <c r="AX34" s="191" t="str">
        <f ca="1">IF('Combo Dashboard'!AI34="","",'Combo Dashboard'!AI34)</f>
        <v/>
      </c>
      <c r="AY34" s="114" t="str">
        <f>IF('Combo Dashboard'!AJ34="","",'Combo Dashboard'!AJ34)</f>
        <v/>
      </c>
      <c r="AZ34" s="114" t="str">
        <f>IF('Combo Dashboard'!AK34="","",'Combo Dashboard'!AK34)</f>
        <v/>
      </c>
      <c r="BA34" s="115" t="str">
        <f>IF('Combo Dashboard'!AL34="","",'Combo Dashboard'!AL34)</f>
        <v/>
      </c>
      <c r="BB34" s="340"/>
      <c r="BC34" s="144"/>
      <c r="BD34" s="144"/>
      <c r="BE34" s="113" t="str">
        <f>'Strategy 6 | PD-M1'!B34</f>
        <v/>
      </c>
      <c r="BF34" s="114" t="str">
        <f>'Strategy 6 | PD-M1'!C34</f>
        <v/>
      </c>
      <c r="BG34" s="114" t="str">
        <f>'Strategy 6 | PD-M1'!J34</f>
        <v/>
      </c>
      <c r="BH34" s="114" t="str">
        <f>IF(AU34="","",IF('Strategy 6 | PD-M1'!R34&gt;0,"Y",IF('Strategy 6 | PD-M1'!R34=0,"","N")))</f>
        <v/>
      </c>
      <c r="BI34" s="114" t="str">
        <f>'Strategy 6 | PD-M1'!T34</f>
        <v/>
      </c>
      <c r="BJ34" s="114" t="str">
        <f>'Strategy 6 | PD-M1'!N34</f>
        <v/>
      </c>
      <c r="BK34" s="115" t="str">
        <f>'Strategy 6 | PD-M1'!P34</f>
        <v/>
      </c>
      <c r="BL34" s="144"/>
      <c r="BM34" s="144"/>
      <c r="BN34" s="113" t="str">
        <f>'Strategy 7 | TG-FE'!B34</f>
        <v/>
      </c>
      <c r="BO34" s="114" t="str">
        <f>'Strategy 7 | TG-FE'!C34</f>
        <v/>
      </c>
      <c r="BP34" s="114" t="str">
        <f>'Strategy 7 | TG-FE'!J34</f>
        <v/>
      </c>
      <c r="BQ34" s="109" t="str">
        <f>IF(AU34="","",IF('Strategy 7 | TG-FE'!S34="W","Y",IF('Strategy 7 | TG-FE'!S34="L","N","")))</f>
        <v/>
      </c>
      <c r="BR34" s="114" t="str">
        <f>'Strategy 7 | TG-FE'!T34</f>
        <v/>
      </c>
      <c r="BS34" s="114" t="str">
        <f>'Strategy 7 | TG-FE'!N34</f>
        <v/>
      </c>
      <c r="BT34" s="115" t="str">
        <f>'Strategy 7 | TG-FE'!P34</f>
        <v/>
      </c>
      <c r="BU34" s="144"/>
      <c r="BV34" s="144"/>
      <c r="BW34" s="113" t="str">
        <f>'Strategy 8 | M1-WB'!B34</f>
        <v/>
      </c>
      <c r="BX34" s="114" t="str">
        <f>'Strategy 8 | M1-WB'!C34</f>
        <v/>
      </c>
      <c r="BY34" s="114" t="str">
        <f>'Strategy 8 | M1-WB'!J34</f>
        <v/>
      </c>
      <c r="BZ34" s="109" t="str">
        <f>IF(AU34="","",IF('Strategy 8 | M1-WB'!S34="W","Y",IF('Strategy 8 | M1-WB'!S34="L","N","")))</f>
        <v/>
      </c>
      <c r="CA34" s="114" t="str">
        <f>'Strategy 8 | M1-WB'!T34</f>
        <v/>
      </c>
      <c r="CB34" s="114" t="str">
        <f>'Strategy 8 | M1-WB'!N34</f>
        <v/>
      </c>
      <c r="CC34" s="115" t="str">
        <f>'Strategy 8 | M1-WB'!P34</f>
        <v/>
      </c>
      <c r="CD34" s="144"/>
      <c r="CE34" s="144"/>
      <c r="CF34" s="113" t="str">
        <f>'Strategy 9 | HP-M1'!B34</f>
        <v/>
      </c>
      <c r="CG34" s="114" t="str">
        <f>'Strategy 9 | HP-M1'!C34</f>
        <v/>
      </c>
      <c r="CH34" s="114" t="str">
        <f>'Strategy 9 | HP-M1'!J34</f>
        <v/>
      </c>
      <c r="CI34" s="109" t="str">
        <f>IF(AU34="","",IF('Strategy 9 | HP-M1'!S34="W","Y",IF('Strategy 9 | HP-M1'!S34="L","N","")))</f>
        <v/>
      </c>
      <c r="CJ34" s="114" t="str">
        <f>'Strategy 9 | HP-M1'!T34</f>
        <v/>
      </c>
      <c r="CK34" s="114" t="str">
        <f>'Strategy 9 | HP-M1'!N34</f>
        <v/>
      </c>
      <c r="CL34" s="115" t="str">
        <f>'Strategy 9 | HP-M1'!P34</f>
        <v/>
      </c>
      <c r="CM34" s="144"/>
      <c r="CN34" s="144"/>
      <c r="CO34" s="113" t="str">
        <f>'Strategy 10 | OP-OB'!B34</f>
        <v/>
      </c>
      <c r="CP34" s="114" t="str">
        <f>'Strategy 10 | OP-OB'!C34</f>
        <v/>
      </c>
      <c r="CQ34" s="114" t="str">
        <f>'Strategy 10 | OP-OB'!J34</f>
        <v/>
      </c>
      <c r="CR34" s="109" t="str">
        <f>IF(AU34="","",IF('Strategy 10 | OP-OB'!S34="W","Y",IF('Strategy 10 | OP-OB'!S34="L","N","")))</f>
        <v/>
      </c>
      <c r="CS34" s="114" t="str">
        <f>'Strategy 10 | OP-OB'!T34</f>
        <v/>
      </c>
      <c r="CT34" s="114" t="str">
        <f>'Strategy 10 | OP-OB'!N34</f>
        <v/>
      </c>
      <c r="CU34" s="115" t="str">
        <f>'Strategy 10 | OP-OB'!P34</f>
        <v/>
      </c>
    </row>
    <row r="35" spans="1:99" ht="26.25" customHeight="1" thickBot="1">
      <c r="A35" s="14">
        <v>26</v>
      </c>
      <c r="B35" s="108" t="str">
        <f>'Strategy 1 | PD-TG'!B35</f>
        <v/>
      </c>
      <c r="C35" s="109" t="str">
        <f>'Strategy 1 | PD-TG'!C35</f>
        <v/>
      </c>
      <c r="D35" s="109" t="str">
        <f>'Strategy 1 | PD-TG'!J35</f>
        <v/>
      </c>
      <c r="E35" s="109" t="str">
        <f>IF(AU35="","",IF('Strategy 1 | PD-TG'!S35="W","Y",IF('Strategy 1 | PD-TG'!S35="L","N","")))</f>
        <v/>
      </c>
      <c r="F35" s="109" t="str">
        <f>'Strategy 1 | PD-TG'!T35</f>
        <v/>
      </c>
      <c r="G35" s="109" t="str">
        <f>'Strategy 1 | PD-TG'!N35</f>
        <v/>
      </c>
      <c r="H35" s="110" t="str">
        <f>'Strategy 1 | PD-TG'!P35</f>
        <v/>
      </c>
      <c r="I35" s="144"/>
      <c r="J35" s="144"/>
      <c r="K35" s="108" t="str">
        <f>'Strategy 2 | PD-FE'!B35</f>
        <v/>
      </c>
      <c r="L35" s="109" t="str">
        <f>'Strategy 2 | PD-FE'!C35</f>
        <v/>
      </c>
      <c r="M35" s="109" t="str">
        <f>'Strategy 2 | PD-FE'!J35</f>
        <v/>
      </c>
      <c r="N35" s="109" t="str">
        <f>IF(AU35="","",IF('Strategy 2 | PD-FE'!S35="W","Y",IF('Strategy 2 | PD-FE'!S35="L","N","")))</f>
        <v/>
      </c>
      <c r="O35" s="109" t="str">
        <f>'Strategy 2 | PD-FE'!T35</f>
        <v/>
      </c>
      <c r="P35" s="109" t="str">
        <f>'Strategy 2 | PD-FE'!N35</f>
        <v/>
      </c>
      <c r="Q35" s="110" t="str">
        <f>'Strategy 2 | PD-FE'!P35</f>
        <v/>
      </c>
      <c r="R35" s="144"/>
      <c r="S35" s="144"/>
      <c r="T35" s="108" t="str">
        <f>'Strategy 3 | M1-TG'!B35</f>
        <v/>
      </c>
      <c r="U35" s="109" t="str">
        <f>'Strategy 3 | M1-TG'!C35</f>
        <v/>
      </c>
      <c r="V35" s="109" t="str">
        <f>'Strategy 3 | M1-TG'!J35</f>
        <v/>
      </c>
      <c r="W35" s="109" t="str">
        <f>IF(AU35="","",IF('Strategy 3 | M1-TG'!S35="W","Y",IF('Strategy 3 | M1-TG'!S35="L","N","")))</f>
        <v/>
      </c>
      <c r="X35" s="109" t="str">
        <f>'Strategy 3 | M1-TG'!T35</f>
        <v/>
      </c>
      <c r="Y35" s="109" t="str">
        <f>'Strategy 3 | M1-TG'!N35</f>
        <v/>
      </c>
      <c r="Z35" s="110" t="str">
        <f>'Strategy 3 | M1-TG'!P35</f>
        <v/>
      </c>
      <c r="AA35" s="144"/>
      <c r="AB35" s="144"/>
      <c r="AC35" s="108" t="str">
        <f>'Strategy 4 | HP-FE'!B35</f>
        <v/>
      </c>
      <c r="AD35" s="109" t="str">
        <f>'Strategy 4 | HP-FE'!C35</f>
        <v/>
      </c>
      <c r="AE35" s="109" t="str">
        <f>'Strategy 4 | HP-FE'!J35</f>
        <v/>
      </c>
      <c r="AF35" s="109" t="str">
        <f>IF(AU35="","",IF('Strategy 4 | HP-FE'!S35="W","Y",IF('Strategy 4 | HP-FE'!S35="L","N","")))</f>
        <v/>
      </c>
      <c r="AG35" s="109" t="str">
        <f>'Strategy 4 | HP-FE'!T35</f>
        <v/>
      </c>
      <c r="AH35" s="109" t="str">
        <f>'Strategy 4 | HP-FE'!N35</f>
        <v/>
      </c>
      <c r="AI35" s="110" t="str">
        <f>'Strategy 4 | HP-FE'!P35</f>
        <v/>
      </c>
      <c r="AJ35" s="144"/>
      <c r="AK35" s="144"/>
      <c r="AL35" s="108" t="str">
        <f>'Strategy 5 | M1-FE'!B35</f>
        <v/>
      </c>
      <c r="AM35" s="109" t="str">
        <f>'Strategy 5 | M1-FE'!C35</f>
        <v/>
      </c>
      <c r="AN35" s="109" t="str">
        <f>'Strategy 5 | M1-FE'!J35</f>
        <v/>
      </c>
      <c r="AO35" s="109" t="str">
        <f>IF(AU35="","",IF('Strategy 5 | M1-FE'!S35="W","Y",IF('Strategy 5 | M1-FE'!S35="L","N","")))</f>
        <v/>
      </c>
      <c r="AP35" s="109" t="str">
        <f>'Strategy 5 | M1-FE'!T35</f>
        <v/>
      </c>
      <c r="AQ35" s="109" t="str">
        <f>'Strategy 5 | M1-FE'!N35</f>
        <v/>
      </c>
      <c r="AR35" s="110" t="str">
        <f>'Strategy 5 | M1-FE'!P35</f>
        <v/>
      </c>
      <c r="AS35" s="144"/>
      <c r="AT35" s="144"/>
      <c r="AU35" s="102"/>
      <c r="AV35" s="188" t="str">
        <f ca="1">IF('Combo Dashboard'!AG35="","",'Combo Dashboard'!AG35)</f>
        <v/>
      </c>
      <c r="AW35" s="189" t="str">
        <f ca="1">IF('Combo Dashboard'!AH35="","",'Combo Dashboard'!AH35)</f>
        <v/>
      </c>
      <c r="AX35" s="190" t="str">
        <f ca="1">IF('Combo Dashboard'!AI35="","",'Combo Dashboard'!AI35)</f>
        <v/>
      </c>
      <c r="AY35" s="109" t="str">
        <f>IF('Combo Dashboard'!AJ35="","",'Combo Dashboard'!AJ35)</f>
        <v/>
      </c>
      <c r="AZ35" s="109" t="str">
        <f>IF('Combo Dashboard'!AK35="","",'Combo Dashboard'!AK35)</f>
        <v/>
      </c>
      <c r="BA35" s="110" t="str">
        <f>IF('Combo Dashboard'!AL35="","",'Combo Dashboard'!AL35)</f>
        <v/>
      </c>
      <c r="BB35" s="340"/>
      <c r="BC35" s="144"/>
      <c r="BD35" s="144"/>
      <c r="BE35" s="108" t="str">
        <f>'Strategy 6 | PD-M1'!B35</f>
        <v/>
      </c>
      <c r="BF35" s="109" t="str">
        <f>'Strategy 6 | PD-M1'!C35</f>
        <v/>
      </c>
      <c r="BG35" s="109" t="str">
        <f>'Strategy 6 | PD-M1'!J35</f>
        <v/>
      </c>
      <c r="BH35" s="109" t="str">
        <f>IF(AU35="","",IF('Strategy 6 | PD-M1'!R35&gt;0,"Y",IF('Strategy 6 | PD-M1'!R35=0,"","N")))</f>
        <v/>
      </c>
      <c r="BI35" s="109" t="str">
        <f>'Strategy 6 | PD-M1'!T35</f>
        <v/>
      </c>
      <c r="BJ35" s="109" t="str">
        <f>'Strategy 6 | PD-M1'!N35</f>
        <v/>
      </c>
      <c r="BK35" s="110" t="str">
        <f>'Strategy 6 | PD-M1'!P35</f>
        <v/>
      </c>
      <c r="BL35" s="144"/>
      <c r="BM35" s="144"/>
      <c r="BN35" s="108" t="str">
        <f>'Strategy 7 | TG-FE'!B35</f>
        <v/>
      </c>
      <c r="BO35" s="109" t="str">
        <f>'Strategy 7 | TG-FE'!C35</f>
        <v/>
      </c>
      <c r="BP35" s="109" t="str">
        <f>'Strategy 7 | TG-FE'!J35</f>
        <v/>
      </c>
      <c r="BQ35" s="109" t="str">
        <f>IF(AU35="","",IF('Strategy 7 | TG-FE'!S35="W","Y",IF('Strategy 7 | TG-FE'!S35="L","N","")))</f>
        <v/>
      </c>
      <c r="BR35" s="109" t="str">
        <f>'Strategy 7 | TG-FE'!T35</f>
        <v/>
      </c>
      <c r="BS35" s="109" t="str">
        <f>'Strategy 7 | TG-FE'!N35</f>
        <v/>
      </c>
      <c r="BT35" s="110" t="str">
        <f>'Strategy 7 | TG-FE'!P35</f>
        <v/>
      </c>
      <c r="BU35" s="144"/>
      <c r="BV35" s="144"/>
      <c r="BW35" s="108" t="str">
        <f>'Strategy 8 | M1-WB'!B35</f>
        <v/>
      </c>
      <c r="BX35" s="109" t="str">
        <f>'Strategy 8 | M1-WB'!C35</f>
        <v/>
      </c>
      <c r="BY35" s="109" t="str">
        <f>'Strategy 8 | M1-WB'!J35</f>
        <v/>
      </c>
      <c r="BZ35" s="109" t="str">
        <f>IF(AU35="","",IF('Strategy 8 | M1-WB'!S35="W","Y",IF('Strategy 8 | M1-WB'!S35="L","N","")))</f>
        <v/>
      </c>
      <c r="CA35" s="109" t="str">
        <f>'Strategy 8 | M1-WB'!T35</f>
        <v/>
      </c>
      <c r="CB35" s="109" t="str">
        <f>'Strategy 8 | M1-WB'!N35</f>
        <v/>
      </c>
      <c r="CC35" s="110" t="str">
        <f>'Strategy 8 | M1-WB'!P35</f>
        <v/>
      </c>
      <c r="CD35" s="144"/>
      <c r="CE35" s="144"/>
      <c r="CF35" s="108" t="str">
        <f>'Strategy 9 | HP-M1'!B35</f>
        <v/>
      </c>
      <c r="CG35" s="109" t="str">
        <f>'Strategy 9 | HP-M1'!C35</f>
        <v/>
      </c>
      <c r="CH35" s="109" t="str">
        <f>'Strategy 9 | HP-M1'!J35</f>
        <v/>
      </c>
      <c r="CI35" s="109" t="str">
        <f>IF(AU35="","",IF('Strategy 9 | HP-M1'!S35="W","Y",IF('Strategy 9 | HP-M1'!S35="L","N","")))</f>
        <v/>
      </c>
      <c r="CJ35" s="109" t="str">
        <f>'Strategy 9 | HP-M1'!T35</f>
        <v/>
      </c>
      <c r="CK35" s="109" t="str">
        <f>'Strategy 9 | HP-M1'!N35</f>
        <v/>
      </c>
      <c r="CL35" s="110" t="str">
        <f>'Strategy 9 | HP-M1'!P35</f>
        <v/>
      </c>
      <c r="CM35" s="144"/>
      <c r="CN35" s="144"/>
      <c r="CO35" s="108" t="str">
        <f>'Strategy 10 | OP-OB'!B35</f>
        <v/>
      </c>
      <c r="CP35" s="109" t="str">
        <f>'Strategy 10 | OP-OB'!C35</f>
        <v/>
      </c>
      <c r="CQ35" s="109" t="str">
        <f>'Strategy 10 | OP-OB'!J35</f>
        <v/>
      </c>
      <c r="CR35" s="109" t="str">
        <f>IF(AU35="","",IF('Strategy 10 | OP-OB'!S35="W","Y",IF('Strategy 10 | OP-OB'!S35="L","N","")))</f>
        <v/>
      </c>
      <c r="CS35" s="109" t="str">
        <f>'Strategy 10 | OP-OB'!T35</f>
        <v/>
      </c>
      <c r="CT35" s="109" t="str">
        <f>'Strategy 10 | OP-OB'!N35</f>
        <v/>
      </c>
      <c r="CU35" s="110" t="str">
        <f>'Strategy 10 | OP-OB'!P35</f>
        <v/>
      </c>
    </row>
    <row r="36" spans="1:99" ht="26.25" customHeight="1" thickBot="1">
      <c r="A36" s="14">
        <v>27</v>
      </c>
      <c r="B36" s="111" t="str">
        <f>'Strategy 1 | PD-TG'!B36</f>
        <v/>
      </c>
      <c r="C36" s="95" t="str">
        <f>'Strategy 1 | PD-TG'!C36</f>
        <v/>
      </c>
      <c r="D36" s="95" t="str">
        <f>'Strategy 1 | PD-TG'!J36</f>
        <v/>
      </c>
      <c r="E36" s="109" t="str">
        <f>IF(AU36="","",IF('Strategy 1 | PD-TG'!S36="W","Y",IF('Strategy 1 | PD-TG'!S36="L","N","")))</f>
        <v/>
      </c>
      <c r="F36" s="95" t="str">
        <f>'Strategy 1 | PD-TG'!T36</f>
        <v/>
      </c>
      <c r="G36" s="95" t="str">
        <f>'Strategy 1 | PD-TG'!N36</f>
        <v/>
      </c>
      <c r="H36" s="112" t="str">
        <f>'Strategy 1 | PD-TG'!P36</f>
        <v/>
      </c>
      <c r="I36" s="144"/>
      <c r="J36" s="144"/>
      <c r="K36" s="111" t="str">
        <f>'Strategy 2 | PD-FE'!B36</f>
        <v/>
      </c>
      <c r="L36" s="95" t="str">
        <f>'Strategy 2 | PD-FE'!C36</f>
        <v/>
      </c>
      <c r="M36" s="95" t="str">
        <f>'Strategy 2 | PD-FE'!J36</f>
        <v/>
      </c>
      <c r="N36" s="109" t="str">
        <f>IF(AU36="","",IF('Strategy 2 | PD-FE'!S36="W","Y",IF('Strategy 2 | PD-FE'!S36="L","N","")))</f>
        <v/>
      </c>
      <c r="O36" s="95" t="str">
        <f>'Strategy 2 | PD-FE'!T36</f>
        <v/>
      </c>
      <c r="P36" s="95" t="str">
        <f>'Strategy 2 | PD-FE'!N36</f>
        <v/>
      </c>
      <c r="Q36" s="112" t="str">
        <f>'Strategy 2 | PD-FE'!P36</f>
        <v/>
      </c>
      <c r="R36" s="144"/>
      <c r="S36" s="144"/>
      <c r="T36" s="111" t="str">
        <f>'Strategy 3 | M1-TG'!B36</f>
        <v/>
      </c>
      <c r="U36" s="95" t="str">
        <f>'Strategy 3 | M1-TG'!C36</f>
        <v/>
      </c>
      <c r="V36" s="95" t="str">
        <f>'Strategy 3 | M1-TG'!J36</f>
        <v/>
      </c>
      <c r="W36" s="109" t="str">
        <f>IF(AU36="","",IF('Strategy 3 | M1-TG'!S36="W","Y",IF('Strategy 3 | M1-TG'!S36="L","N","")))</f>
        <v/>
      </c>
      <c r="X36" s="95" t="str">
        <f>'Strategy 3 | M1-TG'!T36</f>
        <v/>
      </c>
      <c r="Y36" s="95" t="str">
        <f>'Strategy 3 | M1-TG'!N36</f>
        <v/>
      </c>
      <c r="Z36" s="112" t="str">
        <f>'Strategy 3 | M1-TG'!P36</f>
        <v/>
      </c>
      <c r="AA36" s="144"/>
      <c r="AB36" s="144"/>
      <c r="AC36" s="111" t="str">
        <f>'Strategy 4 | HP-FE'!B36</f>
        <v/>
      </c>
      <c r="AD36" s="95" t="str">
        <f>'Strategy 4 | HP-FE'!C36</f>
        <v/>
      </c>
      <c r="AE36" s="95" t="str">
        <f>'Strategy 4 | HP-FE'!J36</f>
        <v/>
      </c>
      <c r="AF36" s="109" t="str">
        <f>IF(AU36="","",IF('Strategy 4 | HP-FE'!S36="W","Y",IF('Strategy 4 | HP-FE'!S36="L","N","")))</f>
        <v/>
      </c>
      <c r="AG36" s="95" t="str">
        <f>'Strategy 4 | HP-FE'!T36</f>
        <v/>
      </c>
      <c r="AH36" s="95" t="str">
        <f>'Strategy 4 | HP-FE'!N36</f>
        <v/>
      </c>
      <c r="AI36" s="112" t="str">
        <f>'Strategy 4 | HP-FE'!P36</f>
        <v/>
      </c>
      <c r="AJ36" s="144"/>
      <c r="AK36" s="144"/>
      <c r="AL36" s="111" t="str">
        <f>'Strategy 5 | M1-FE'!B36</f>
        <v/>
      </c>
      <c r="AM36" s="95" t="str">
        <f>'Strategy 5 | M1-FE'!C36</f>
        <v/>
      </c>
      <c r="AN36" s="95" t="str">
        <f>'Strategy 5 | M1-FE'!J36</f>
        <v/>
      </c>
      <c r="AO36" s="109" t="str">
        <f>IF(AU36="","",IF('Strategy 5 | M1-FE'!S36="W","Y",IF('Strategy 5 | M1-FE'!S36="L","N","")))</f>
        <v/>
      </c>
      <c r="AP36" s="95" t="str">
        <f>'Strategy 5 | M1-FE'!T36</f>
        <v/>
      </c>
      <c r="AQ36" s="95" t="str">
        <f>'Strategy 5 | M1-FE'!N36</f>
        <v/>
      </c>
      <c r="AR36" s="112" t="str">
        <f>'Strategy 5 | M1-FE'!P36</f>
        <v/>
      </c>
      <c r="AS36" s="144"/>
      <c r="AT36" s="144"/>
      <c r="AU36" s="106"/>
      <c r="AV36" s="180" t="str">
        <f ca="1">IF('Combo Dashboard'!AG36="","",'Combo Dashboard'!AG36)</f>
        <v/>
      </c>
      <c r="AW36" s="189" t="str">
        <f>IF('Combo Dashboard'!AH36="","",'Combo Dashboard'!AH36)</f>
        <v/>
      </c>
      <c r="AX36" s="187" t="str">
        <f ca="1">IF('Combo Dashboard'!AI36="","",'Combo Dashboard'!AI36)</f>
        <v/>
      </c>
      <c r="AY36" s="95" t="str">
        <f>IF('Combo Dashboard'!AJ36="","",'Combo Dashboard'!AJ36)</f>
        <v/>
      </c>
      <c r="AZ36" s="95" t="str">
        <f>IF('Combo Dashboard'!AK36="","",'Combo Dashboard'!AK36)</f>
        <v/>
      </c>
      <c r="BA36" s="112" t="str">
        <f>IF('Combo Dashboard'!AL36="","",'Combo Dashboard'!AL36)</f>
        <v/>
      </c>
      <c r="BB36" s="340"/>
      <c r="BC36" s="144"/>
      <c r="BD36" s="144"/>
      <c r="BE36" s="111" t="str">
        <f>'Strategy 6 | PD-M1'!B36</f>
        <v/>
      </c>
      <c r="BF36" s="95" t="str">
        <f>'Strategy 6 | PD-M1'!C36</f>
        <v/>
      </c>
      <c r="BG36" s="95" t="str">
        <f>'Strategy 6 | PD-M1'!J36</f>
        <v/>
      </c>
      <c r="BH36" s="95" t="str">
        <f>IF(AU36="","",IF('Strategy 6 | PD-M1'!R36&gt;0,"Y",IF('Strategy 6 | PD-M1'!R36=0,"","N")))</f>
        <v/>
      </c>
      <c r="BI36" s="95" t="str">
        <f>'Strategy 6 | PD-M1'!T36</f>
        <v/>
      </c>
      <c r="BJ36" s="95" t="str">
        <f>'Strategy 6 | PD-M1'!N36</f>
        <v/>
      </c>
      <c r="BK36" s="112" t="str">
        <f>'Strategy 6 | PD-M1'!P36</f>
        <v/>
      </c>
      <c r="BL36" s="144"/>
      <c r="BM36" s="144"/>
      <c r="BN36" s="111" t="str">
        <f>'Strategy 7 | TG-FE'!B36</f>
        <v/>
      </c>
      <c r="BO36" s="95" t="str">
        <f>'Strategy 7 | TG-FE'!C36</f>
        <v/>
      </c>
      <c r="BP36" s="95" t="str">
        <f>'Strategy 7 | TG-FE'!J36</f>
        <v/>
      </c>
      <c r="BQ36" s="109" t="str">
        <f>IF(AU36="","",IF('Strategy 7 | TG-FE'!S36="W","Y",IF('Strategy 7 | TG-FE'!S36="L","N","")))</f>
        <v/>
      </c>
      <c r="BR36" s="95" t="str">
        <f>'Strategy 7 | TG-FE'!T36</f>
        <v/>
      </c>
      <c r="BS36" s="95" t="str">
        <f>'Strategy 7 | TG-FE'!N36</f>
        <v/>
      </c>
      <c r="BT36" s="112" t="str">
        <f>'Strategy 7 | TG-FE'!P36</f>
        <v/>
      </c>
      <c r="BU36" s="144"/>
      <c r="BV36" s="144"/>
      <c r="BW36" s="111" t="str">
        <f>'Strategy 8 | M1-WB'!B36</f>
        <v/>
      </c>
      <c r="BX36" s="95" t="str">
        <f>'Strategy 8 | M1-WB'!C36</f>
        <v/>
      </c>
      <c r="BY36" s="95" t="str">
        <f>'Strategy 8 | M1-WB'!J36</f>
        <v/>
      </c>
      <c r="BZ36" s="109" t="str">
        <f>IF(AU36="","",IF('Strategy 8 | M1-WB'!S36="W","Y",IF('Strategy 8 | M1-WB'!S36="L","N","")))</f>
        <v/>
      </c>
      <c r="CA36" s="95" t="str">
        <f>'Strategy 8 | M1-WB'!T36</f>
        <v/>
      </c>
      <c r="CB36" s="95" t="str">
        <f>'Strategy 8 | M1-WB'!N36</f>
        <v/>
      </c>
      <c r="CC36" s="112" t="str">
        <f>'Strategy 8 | M1-WB'!P36</f>
        <v/>
      </c>
      <c r="CD36" s="144"/>
      <c r="CE36" s="144"/>
      <c r="CF36" s="111" t="str">
        <f>'Strategy 9 | HP-M1'!B36</f>
        <v/>
      </c>
      <c r="CG36" s="95" t="str">
        <f>'Strategy 9 | HP-M1'!C36</f>
        <v/>
      </c>
      <c r="CH36" s="95" t="str">
        <f>'Strategy 9 | HP-M1'!J36</f>
        <v/>
      </c>
      <c r="CI36" s="109" t="str">
        <f>IF(AU36="","",IF('Strategy 9 | HP-M1'!S36="W","Y",IF('Strategy 9 | HP-M1'!S36="L","N","")))</f>
        <v/>
      </c>
      <c r="CJ36" s="95" t="str">
        <f>'Strategy 9 | HP-M1'!T36</f>
        <v/>
      </c>
      <c r="CK36" s="95" t="str">
        <f>'Strategy 9 | HP-M1'!N36</f>
        <v/>
      </c>
      <c r="CL36" s="112" t="str">
        <f>'Strategy 9 | HP-M1'!P36</f>
        <v/>
      </c>
      <c r="CM36" s="144"/>
      <c r="CN36" s="144"/>
      <c r="CO36" s="111" t="str">
        <f>'Strategy 10 | OP-OB'!B36</f>
        <v/>
      </c>
      <c r="CP36" s="95" t="str">
        <f>'Strategy 10 | OP-OB'!C36</f>
        <v/>
      </c>
      <c r="CQ36" s="95" t="str">
        <f>'Strategy 10 | OP-OB'!J36</f>
        <v/>
      </c>
      <c r="CR36" s="109" t="str">
        <f>IF(AU36="","",IF('Strategy 10 | OP-OB'!S36="W","Y",IF('Strategy 10 | OP-OB'!S36="L","N","")))</f>
        <v/>
      </c>
      <c r="CS36" s="95" t="str">
        <f>'Strategy 10 | OP-OB'!T36</f>
        <v/>
      </c>
      <c r="CT36" s="95" t="str">
        <f>'Strategy 10 | OP-OB'!N36</f>
        <v/>
      </c>
      <c r="CU36" s="112" t="str">
        <f>'Strategy 10 | OP-OB'!P36</f>
        <v/>
      </c>
    </row>
    <row r="37" spans="1:99" ht="26.25" customHeight="1" thickBot="1">
      <c r="A37" s="14">
        <v>28</v>
      </c>
      <c r="B37" s="111" t="str">
        <f>'Strategy 1 | PD-TG'!B37</f>
        <v/>
      </c>
      <c r="C37" s="95" t="str">
        <f>'Strategy 1 | PD-TG'!C37</f>
        <v/>
      </c>
      <c r="D37" s="95" t="str">
        <f>'Strategy 1 | PD-TG'!J37</f>
        <v/>
      </c>
      <c r="E37" s="109" t="str">
        <f>IF(AU37="","",IF('Strategy 1 | PD-TG'!S37="W","Y",IF('Strategy 1 | PD-TG'!S37="L","N","")))</f>
        <v/>
      </c>
      <c r="F37" s="95" t="str">
        <f>'Strategy 1 | PD-TG'!T37</f>
        <v/>
      </c>
      <c r="G37" s="95" t="str">
        <f>'Strategy 1 | PD-TG'!N37</f>
        <v/>
      </c>
      <c r="H37" s="112" t="str">
        <f>'Strategy 1 | PD-TG'!P37</f>
        <v/>
      </c>
      <c r="I37" s="144"/>
      <c r="J37" s="144"/>
      <c r="K37" s="111" t="str">
        <f>'Strategy 2 | PD-FE'!B37</f>
        <v/>
      </c>
      <c r="L37" s="95" t="str">
        <f>'Strategy 2 | PD-FE'!C37</f>
        <v/>
      </c>
      <c r="M37" s="95" t="str">
        <f>'Strategy 2 | PD-FE'!J37</f>
        <v/>
      </c>
      <c r="N37" s="109" t="str">
        <f>IF(AU37="","",IF('Strategy 2 | PD-FE'!S37="W","Y",IF('Strategy 2 | PD-FE'!S37="L","N","")))</f>
        <v/>
      </c>
      <c r="O37" s="95" t="str">
        <f>'Strategy 2 | PD-FE'!T37</f>
        <v/>
      </c>
      <c r="P37" s="95" t="str">
        <f>'Strategy 2 | PD-FE'!N37</f>
        <v/>
      </c>
      <c r="Q37" s="112" t="str">
        <f>'Strategy 2 | PD-FE'!P37</f>
        <v/>
      </c>
      <c r="R37" s="144"/>
      <c r="S37" s="144"/>
      <c r="T37" s="111" t="str">
        <f>'Strategy 3 | M1-TG'!B37</f>
        <v/>
      </c>
      <c r="U37" s="95" t="str">
        <f>'Strategy 3 | M1-TG'!C37</f>
        <v/>
      </c>
      <c r="V37" s="95" t="str">
        <f>'Strategy 3 | M1-TG'!J37</f>
        <v/>
      </c>
      <c r="W37" s="109" t="str">
        <f>IF(AU37="","",IF('Strategy 3 | M1-TG'!S37="W","Y",IF('Strategy 3 | M1-TG'!S37="L","N","")))</f>
        <v/>
      </c>
      <c r="X37" s="95" t="str">
        <f>'Strategy 3 | M1-TG'!T37</f>
        <v/>
      </c>
      <c r="Y37" s="95" t="str">
        <f>'Strategy 3 | M1-TG'!N37</f>
        <v/>
      </c>
      <c r="Z37" s="112" t="str">
        <f>'Strategy 3 | M1-TG'!P37</f>
        <v/>
      </c>
      <c r="AA37" s="144"/>
      <c r="AB37" s="144"/>
      <c r="AC37" s="111" t="str">
        <f>'Strategy 4 | HP-FE'!B37</f>
        <v/>
      </c>
      <c r="AD37" s="95" t="str">
        <f>'Strategy 4 | HP-FE'!C37</f>
        <v/>
      </c>
      <c r="AE37" s="95" t="str">
        <f>'Strategy 4 | HP-FE'!J37</f>
        <v/>
      </c>
      <c r="AF37" s="109" t="str">
        <f>IF(AU37="","",IF('Strategy 4 | HP-FE'!S37="W","Y",IF('Strategy 4 | HP-FE'!S37="L","N","")))</f>
        <v/>
      </c>
      <c r="AG37" s="95" t="str">
        <f>'Strategy 4 | HP-FE'!T37</f>
        <v/>
      </c>
      <c r="AH37" s="95" t="str">
        <f>'Strategy 4 | HP-FE'!N37</f>
        <v/>
      </c>
      <c r="AI37" s="112" t="str">
        <f>'Strategy 4 | HP-FE'!P37</f>
        <v/>
      </c>
      <c r="AJ37" s="144"/>
      <c r="AK37" s="144"/>
      <c r="AL37" s="111" t="str">
        <f>'Strategy 5 | M1-FE'!B37</f>
        <v/>
      </c>
      <c r="AM37" s="95" t="str">
        <f>'Strategy 5 | M1-FE'!C37</f>
        <v/>
      </c>
      <c r="AN37" s="95" t="str">
        <f>'Strategy 5 | M1-FE'!J37</f>
        <v/>
      </c>
      <c r="AO37" s="109" t="str">
        <f>IF(AU37="","",IF('Strategy 5 | M1-FE'!S37="W","Y",IF('Strategy 5 | M1-FE'!S37="L","N","")))</f>
        <v/>
      </c>
      <c r="AP37" s="95" t="str">
        <f>'Strategy 5 | M1-FE'!T37</f>
        <v/>
      </c>
      <c r="AQ37" s="95" t="str">
        <f>'Strategy 5 | M1-FE'!N37</f>
        <v/>
      </c>
      <c r="AR37" s="112" t="str">
        <f>'Strategy 5 | M1-FE'!P37</f>
        <v/>
      </c>
      <c r="AS37" s="144"/>
      <c r="AT37" s="144"/>
      <c r="AU37" s="106"/>
      <c r="AV37" s="180" t="str">
        <f ca="1">IF('Combo Dashboard'!AG37="","",'Combo Dashboard'!AG37)</f>
        <v/>
      </c>
      <c r="AW37" s="189" t="str">
        <f>IF('Combo Dashboard'!AH37="","",'Combo Dashboard'!AH37)</f>
        <v/>
      </c>
      <c r="AX37" s="187" t="str">
        <f ca="1">IF('Combo Dashboard'!AI37="","",'Combo Dashboard'!AI37)</f>
        <v/>
      </c>
      <c r="AY37" s="95" t="str">
        <f>IF('Combo Dashboard'!AJ37="","",'Combo Dashboard'!AJ37)</f>
        <v/>
      </c>
      <c r="AZ37" s="95" t="str">
        <f>IF('Combo Dashboard'!AK37="","",'Combo Dashboard'!AK37)</f>
        <v/>
      </c>
      <c r="BA37" s="112" t="str">
        <f>IF('Combo Dashboard'!AL37="","",'Combo Dashboard'!AL37)</f>
        <v/>
      </c>
      <c r="BB37" s="340"/>
      <c r="BC37" s="144"/>
      <c r="BD37" s="144"/>
      <c r="BE37" s="111" t="str">
        <f>'Strategy 6 | PD-M1'!B37</f>
        <v/>
      </c>
      <c r="BF37" s="95" t="str">
        <f>'Strategy 6 | PD-M1'!C37</f>
        <v/>
      </c>
      <c r="BG37" s="95" t="str">
        <f>'Strategy 6 | PD-M1'!J37</f>
        <v/>
      </c>
      <c r="BH37" s="95" t="str">
        <f>IF(AU37="","",IF('Strategy 6 | PD-M1'!R37&gt;0,"Y",IF('Strategy 6 | PD-M1'!R37=0,"","N")))</f>
        <v/>
      </c>
      <c r="BI37" s="95" t="str">
        <f>'Strategy 6 | PD-M1'!T37</f>
        <v/>
      </c>
      <c r="BJ37" s="95" t="str">
        <f>'Strategy 6 | PD-M1'!N37</f>
        <v/>
      </c>
      <c r="BK37" s="112" t="str">
        <f>'Strategy 6 | PD-M1'!P37</f>
        <v/>
      </c>
      <c r="BL37" s="144"/>
      <c r="BM37" s="144"/>
      <c r="BN37" s="111" t="str">
        <f>'Strategy 7 | TG-FE'!B37</f>
        <v/>
      </c>
      <c r="BO37" s="95" t="str">
        <f>'Strategy 7 | TG-FE'!C37</f>
        <v/>
      </c>
      <c r="BP37" s="95" t="str">
        <f>'Strategy 7 | TG-FE'!J37</f>
        <v/>
      </c>
      <c r="BQ37" s="109" t="str">
        <f>IF(AU37="","",IF('Strategy 7 | TG-FE'!S37="W","Y",IF('Strategy 7 | TG-FE'!S37="L","N","")))</f>
        <v/>
      </c>
      <c r="BR37" s="95" t="str">
        <f>'Strategy 7 | TG-FE'!T37</f>
        <v/>
      </c>
      <c r="BS37" s="95" t="str">
        <f>'Strategy 7 | TG-FE'!N37</f>
        <v/>
      </c>
      <c r="BT37" s="112" t="str">
        <f>'Strategy 7 | TG-FE'!P37</f>
        <v/>
      </c>
      <c r="BU37" s="144"/>
      <c r="BV37" s="144"/>
      <c r="BW37" s="111" t="str">
        <f>'Strategy 8 | M1-WB'!B37</f>
        <v/>
      </c>
      <c r="BX37" s="95" t="str">
        <f>'Strategy 8 | M1-WB'!C37</f>
        <v/>
      </c>
      <c r="BY37" s="95" t="str">
        <f>'Strategy 8 | M1-WB'!J37</f>
        <v/>
      </c>
      <c r="BZ37" s="109" t="str">
        <f>IF(AU37="","",IF('Strategy 8 | M1-WB'!S37="W","Y",IF('Strategy 8 | M1-WB'!S37="L","N","")))</f>
        <v/>
      </c>
      <c r="CA37" s="95" t="str">
        <f>'Strategy 8 | M1-WB'!T37</f>
        <v/>
      </c>
      <c r="CB37" s="95" t="str">
        <f>'Strategy 8 | M1-WB'!N37</f>
        <v/>
      </c>
      <c r="CC37" s="112" t="str">
        <f>'Strategy 8 | M1-WB'!P37</f>
        <v/>
      </c>
      <c r="CD37" s="144"/>
      <c r="CE37" s="144"/>
      <c r="CF37" s="111" t="str">
        <f>'Strategy 9 | HP-M1'!B37</f>
        <v/>
      </c>
      <c r="CG37" s="95" t="str">
        <f>'Strategy 9 | HP-M1'!C37</f>
        <v/>
      </c>
      <c r="CH37" s="95" t="str">
        <f>'Strategy 9 | HP-M1'!J37</f>
        <v/>
      </c>
      <c r="CI37" s="109" t="str">
        <f>IF(AU37="","",IF('Strategy 9 | HP-M1'!S37="W","Y",IF('Strategy 9 | HP-M1'!S37="L","N","")))</f>
        <v/>
      </c>
      <c r="CJ37" s="95" t="str">
        <f>'Strategy 9 | HP-M1'!T37</f>
        <v/>
      </c>
      <c r="CK37" s="95" t="str">
        <f>'Strategy 9 | HP-M1'!N37</f>
        <v/>
      </c>
      <c r="CL37" s="112" t="str">
        <f>'Strategy 9 | HP-M1'!P37</f>
        <v/>
      </c>
      <c r="CM37" s="144"/>
      <c r="CN37" s="144"/>
      <c r="CO37" s="111" t="str">
        <f>'Strategy 10 | OP-OB'!B37</f>
        <v/>
      </c>
      <c r="CP37" s="95" t="str">
        <f>'Strategy 10 | OP-OB'!C37</f>
        <v/>
      </c>
      <c r="CQ37" s="95" t="str">
        <f>'Strategy 10 | OP-OB'!J37</f>
        <v/>
      </c>
      <c r="CR37" s="109" t="str">
        <f>IF(AU37="","",IF('Strategy 10 | OP-OB'!S37="W","Y",IF('Strategy 10 | OP-OB'!S37="L","N","")))</f>
        <v/>
      </c>
      <c r="CS37" s="95" t="str">
        <f>'Strategy 10 | OP-OB'!T37</f>
        <v/>
      </c>
      <c r="CT37" s="95" t="str">
        <f>'Strategy 10 | OP-OB'!N37</f>
        <v/>
      </c>
      <c r="CU37" s="112" t="str">
        <f>'Strategy 10 | OP-OB'!P37</f>
        <v/>
      </c>
    </row>
    <row r="38" spans="1:99" ht="26.25" customHeight="1" thickBot="1">
      <c r="A38" s="14">
        <v>29</v>
      </c>
      <c r="B38" s="111" t="str">
        <f>'Strategy 1 | PD-TG'!B38</f>
        <v/>
      </c>
      <c r="C38" s="95" t="str">
        <f>'Strategy 1 | PD-TG'!C38</f>
        <v/>
      </c>
      <c r="D38" s="95" t="str">
        <f>'Strategy 1 | PD-TG'!J38</f>
        <v/>
      </c>
      <c r="E38" s="109" t="str">
        <f>IF(AU38="","",IF('Strategy 1 | PD-TG'!S38="W","Y",IF('Strategy 1 | PD-TG'!S38="L","N","")))</f>
        <v/>
      </c>
      <c r="F38" s="95" t="str">
        <f>'Strategy 1 | PD-TG'!T38</f>
        <v/>
      </c>
      <c r="G38" s="95" t="str">
        <f>'Strategy 1 | PD-TG'!N38</f>
        <v/>
      </c>
      <c r="H38" s="112" t="str">
        <f>'Strategy 1 | PD-TG'!P38</f>
        <v/>
      </c>
      <c r="I38" s="144"/>
      <c r="J38" s="144"/>
      <c r="K38" s="111" t="str">
        <f>'Strategy 2 | PD-FE'!B38</f>
        <v/>
      </c>
      <c r="L38" s="95" t="str">
        <f>'Strategy 2 | PD-FE'!C38</f>
        <v/>
      </c>
      <c r="M38" s="95" t="str">
        <f>'Strategy 2 | PD-FE'!J38</f>
        <v/>
      </c>
      <c r="N38" s="109" t="str">
        <f>IF(AU38="","",IF('Strategy 2 | PD-FE'!S38="W","Y",IF('Strategy 2 | PD-FE'!S38="L","N","")))</f>
        <v/>
      </c>
      <c r="O38" s="95" t="str">
        <f>'Strategy 2 | PD-FE'!T38</f>
        <v/>
      </c>
      <c r="P38" s="95" t="str">
        <f>'Strategy 2 | PD-FE'!N38</f>
        <v/>
      </c>
      <c r="Q38" s="112" t="str">
        <f>'Strategy 2 | PD-FE'!P38</f>
        <v/>
      </c>
      <c r="R38" s="144"/>
      <c r="S38" s="144"/>
      <c r="T38" s="111" t="str">
        <f>'Strategy 3 | M1-TG'!B38</f>
        <v/>
      </c>
      <c r="U38" s="95" t="str">
        <f>'Strategy 3 | M1-TG'!C38</f>
        <v/>
      </c>
      <c r="V38" s="95" t="str">
        <f>'Strategy 3 | M1-TG'!J38</f>
        <v/>
      </c>
      <c r="W38" s="109" t="str">
        <f>IF(AU38="","",IF('Strategy 3 | M1-TG'!S38="W","Y",IF('Strategy 3 | M1-TG'!S38="L","N","")))</f>
        <v/>
      </c>
      <c r="X38" s="95" t="str">
        <f>'Strategy 3 | M1-TG'!T38</f>
        <v/>
      </c>
      <c r="Y38" s="95" t="str">
        <f>'Strategy 3 | M1-TG'!N38</f>
        <v/>
      </c>
      <c r="Z38" s="112" t="str">
        <f>'Strategy 3 | M1-TG'!P38</f>
        <v/>
      </c>
      <c r="AA38" s="144"/>
      <c r="AB38" s="144"/>
      <c r="AC38" s="111" t="str">
        <f>'Strategy 4 | HP-FE'!B38</f>
        <v/>
      </c>
      <c r="AD38" s="95" t="str">
        <f>'Strategy 4 | HP-FE'!C38</f>
        <v/>
      </c>
      <c r="AE38" s="95" t="str">
        <f>'Strategy 4 | HP-FE'!J38</f>
        <v/>
      </c>
      <c r="AF38" s="109" t="str">
        <f>IF(AU38="","",IF('Strategy 4 | HP-FE'!S38="W","Y",IF('Strategy 4 | HP-FE'!S38="L","N","")))</f>
        <v/>
      </c>
      <c r="AG38" s="95" t="str">
        <f>'Strategy 4 | HP-FE'!T38</f>
        <v/>
      </c>
      <c r="AH38" s="95" t="str">
        <f>'Strategy 4 | HP-FE'!N38</f>
        <v/>
      </c>
      <c r="AI38" s="112" t="str">
        <f>'Strategy 4 | HP-FE'!P38</f>
        <v/>
      </c>
      <c r="AJ38" s="144"/>
      <c r="AK38" s="144"/>
      <c r="AL38" s="111" t="str">
        <f>'Strategy 5 | M1-FE'!B38</f>
        <v/>
      </c>
      <c r="AM38" s="95" t="str">
        <f>'Strategy 5 | M1-FE'!C38</f>
        <v/>
      </c>
      <c r="AN38" s="95" t="str">
        <f>'Strategy 5 | M1-FE'!J38</f>
        <v/>
      </c>
      <c r="AO38" s="109" t="str">
        <f>IF(AU38="","",IF('Strategy 5 | M1-FE'!S38="W","Y",IF('Strategy 5 | M1-FE'!S38="L","N","")))</f>
        <v/>
      </c>
      <c r="AP38" s="95" t="str">
        <f>'Strategy 5 | M1-FE'!T38</f>
        <v/>
      </c>
      <c r="AQ38" s="95" t="str">
        <f>'Strategy 5 | M1-FE'!N38</f>
        <v/>
      </c>
      <c r="AR38" s="112" t="str">
        <f>'Strategy 5 | M1-FE'!P38</f>
        <v/>
      </c>
      <c r="AS38" s="144"/>
      <c r="AT38" s="144"/>
      <c r="AU38" s="106"/>
      <c r="AV38" s="180" t="str">
        <f ca="1">IF('Combo Dashboard'!AG38="","",'Combo Dashboard'!AG38)</f>
        <v/>
      </c>
      <c r="AW38" s="189" t="str">
        <f>IF('Combo Dashboard'!AH38="","",'Combo Dashboard'!AH38)</f>
        <v/>
      </c>
      <c r="AX38" s="187" t="str">
        <f ca="1">IF('Combo Dashboard'!AI38="","",'Combo Dashboard'!AI38)</f>
        <v/>
      </c>
      <c r="AY38" s="95" t="str">
        <f>IF('Combo Dashboard'!AJ38="","",'Combo Dashboard'!AJ38)</f>
        <v/>
      </c>
      <c r="AZ38" s="95" t="str">
        <f>IF('Combo Dashboard'!AK38="","",'Combo Dashboard'!AK38)</f>
        <v/>
      </c>
      <c r="BA38" s="112" t="str">
        <f>IF('Combo Dashboard'!AL38="","",'Combo Dashboard'!AL38)</f>
        <v/>
      </c>
      <c r="BB38" s="340"/>
      <c r="BC38" s="144"/>
      <c r="BD38" s="144"/>
      <c r="BE38" s="111" t="str">
        <f>'Strategy 6 | PD-M1'!B38</f>
        <v/>
      </c>
      <c r="BF38" s="95" t="str">
        <f>'Strategy 6 | PD-M1'!C38</f>
        <v/>
      </c>
      <c r="BG38" s="95" t="str">
        <f>'Strategy 6 | PD-M1'!J38</f>
        <v/>
      </c>
      <c r="BH38" s="95" t="str">
        <f>IF(AU38="","",IF('Strategy 6 | PD-M1'!R38&gt;0,"Y",IF('Strategy 6 | PD-M1'!R38=0,"","N")))</f>
        <v/>
      </c>
      <c r="BI38" s="95" t="str">
        <f>'Strategy 6 | PD-M1'!T38</f>
        <v/>
      </c>
      <c r="BJ38" s="95" t="str">
        <f>'Strategy 6 | PD-M1'!N38</f>
        <v/>
      </c>
      <c r="BK38" s="112" t="str">
        <f>'Strategy 6 | PD-M1'!P38</f>
        <v/>
      </c>
      <c r="BL38" s="144"/>
      <c r="BM38" s="144"/>
      <c r="BN38" s="111" t="str">
        <f>'Strategy 7 | TG-FE'!B38</f>
        <v/>
      </c>
      <c r="BO38" s="95" t="str">
        <f>'Strategy 7 | TG-FE'!C38</f>
        <v/>
      </c>
      <c r="BP38" s="95" t="str">
        <f>'Strategy 7 | TG-FE'!J38</f>
        <v/>
      </c>
      <c r="BQ38" s="109" t="str">
        <f>IF(AU38="","",IF('Strategy 7 | TG-FE'!S38="W","Y",IF('Strategy 7 | TG-FE'!S38="L","N","")))</f>
        <v/>
      </c>
      <c r="BR38" s="95" t="str">
        <f>'Strategy 7 | TG-FE'!T38</f>
        <v/>
      </c>
      <c r="BS38" s="95" t="str">
        <f>'Strategy 7 | TG-FE'!N38</f>
        <v/>
      </c>
      <c r="BT38" s="112" t="str">
        <f>'Strategy 7 | TG-FE'!P38</f>
        <v/>
      </c>
      <c r="BU38" s="144"/>
      <c r="BV38" s="144"/>
      <c r="BW38" s="111" t="str">
        <f>'Strategy 8 | M1-WB'!B38</f>
        <v/>
      </c>
      <c r="BX38" s="95" t="str">
        <f>'Strategy 8 | M1-WB'!C38</f>
        <v/>
      </c>
      <c r="BY38" s="95" t="str">
        <f>'Strategy 8 | M1-WB'!J38</f>
        <v/>
      </c>
      <c r="BZ38" s="109" t="str">
        <f>IF(AU38="","",IF('Strategy 8 | M1-WB'!S38="W","Y",IF('Strategy 8 | M1-WB'!S38="L","N","")))</f>
        <v/>
      </c>
      <c r="CA38" s="95" t="str">
        <f>'Strategy 8 | M1-WB'!T38</f>
        <v/>
      </c>
      <c r="CB38" s="95" t="str">
        <f>'Strategy 8 | M1-WB'!N38</f>
        <v/>
      </c>
      <c r="CC38" s="112" t="str">
        <f>'Strategy 8 | M1-WB'!P38</f>
        <v/>
      </c>
      <c r="CD38" s="144"/>
      <c r="CE38" s="144"/>
      <c r="CF38" s="111" t="str">
        <f>'Strategy 9 | HP-M1'!B38</f>
        <v/>
      </c>
      <c r="CG38" s="95" t="str">
        <f>'Strategy 9 | HP-M1'!C38</f>
        <v/>
      </c>
      <c r="CH38" s="95" t="str">
        <f>'Strategy 9 | HP-M1'!J38</f>
        <v/>
      </c>
      <c r="CI38" s="109" t="str">
        <f>IF(AU38="","",IF('Strategy 9 | HP-M1'!S38="W","Y",IF('Strategy 9 | HP-M1'!S38="L","N","")))</f>
        <v/>
      </c>
      <c r="CJ38" s="95" t="str">
        <f>'Strategy 9 | HP-M1'!T38</f>
        <v/>
      </c>
      <c r="CK38" s="95" t="str">
        <f>'Strategy 9 | HP-M1'!N38</f>
        <v/>
      </c>
      <c r="CL38" s="112" t="str">
        <f>'Strategy 9 | HP-M1'!P38</f>
        <v/>
      </c>
      <c r="CM38" s="144"/>
      <c r="CN38" s="144"/>
      <c r="CO38" s="111" t="str">
        <f>'Strategy 10 | OP-OB'!B38</f>
        <v/>
      </c>
      <c r="CP38" s="95" t="str">
        <f>'Strategy 10 | OP-OB'!C38</f>
        <v/>
      </c>
      <c r="CQ38" s="95" t="str">
        <f>'Strategy 10 | OP-OB'!J38</f>
        <v/>
      </c>
      <c r="CR38" s="109" t="str">
        <f>IF(AU38="","",IF('Strategy 10 | OP-OB'!S38="W","Y",IF('Strategy 10 | OP-OB'!S38="L","N","")))</f>
        <v/>
      </c>
      <c r="CS38" s="95" t="str">
        <f>'Strategy 10 | OP-OB'!T38</f>
        <v/>
      </c>
      <c r="CT38" s="95" t="str">
        <f>'Strategy 10 | OP-OB'!N38</f>
        <v/>
      </c>
      <c r="CU38" s="112" t="str">
        <f>'Strategy 10 | OP-OB'!P38</f>
        <v/>
      </c>
    </row>
    <row r="39" spans="1:99" ht="26.25" customHeight="1" thickBot="1">
      <c r="A39" s="14">
        <v>30</v>
      </c>
      <c r="B39" s="113" t="str">
        <f>'Strategy 1 | PD-TG'!B39</f>
        <v/>
      </c>
      <c r="C39" s="114" t="str">
        <f>'Strategy 1 | PD-TG'!C39</f>
        <v/>
      </c>
      <c r="D39" s="114" t="str">
        <f>'Strategy 1 | PD-TG'!J39</f>
        <v/>
      </c>
      <c r="E39" s="109" t="str">
        <f>IF(AU39="","",IF('Strategy 1 | PD-TG'!S39="W","Y",IF('Strategy 1 | PD-TG'!S39="L","N","")))</f>
        <v/>
      </c>
      <c r="F39" s="114" t="str">
        <f>'Strategy 1 | PD-TG'!T39</f>
        <v/>
      </c>
      <c r="G39" s="114" t="str">
        <f>'Strategy 1 | PD-TG'!N39</f>
        <v/>
      </c>
      <c r="H39" s="115" t="str">
        <f>'Strategy 1 | PD-TG'!P39</f>
        <v/>
      </c>
      <c r="I39" s="144"/>
      <c r="J39" s="144"/>
      <c r="K39" s="113" t="str">
        <f>'Strategy 2 | PD-FE'!B39</f>
        <v/>
      </c>
      <c r="L39" s="114" t="str">
        <f>'Strategy 2 | PD-FE'!C39</f>
        <v/>
      </c>
      <c r="M39" s="114" t="str">
        <f>'Strategy 2 | PD-FE'!J39</f>
        <v/>
      </c>
      <c r="N39" s="109" t="str">
        <f>IF(AU39="","",IF('Strategy 2 | PD-FE'!S39="W","Y",IF('Strategy 2 | PD-FE'!S39="L","N","")))</f>
        <v/>
      </c>
      <c r="O39" s="114" t="str">
        <f>'Strategy 2 | PD-FE'!T39</f>
        <v/>
      </c>
      <c r="P39" s="114" t="str">
        <f>'Strategy 2 | PD-FE'!N39</f>
        <v/>
      </c>
      <c r="Q39" s="115" t="str">
        <f>'Strategy 2 | PD-FE'!P39</f>
        <v/>
      </c>
      <c r="R39" s="144"/>
      <c r="S39" s="144"/>
      <c r="T39" s="113" t="str">
        <f>'Strategy 3 | M1-TG'!B39</f>
        <v/>
      </c>
      <c r="U39" s="114" t="str">
        <f>'Strategy 3 | M1-TG'!C39</f>
        <v/>
      </c>
      <c r="V39" s="114" t="str">
        <f>'Strategy 3 | M1-TG'!J39</f>
        <v/>
      </c>
      <c r="W39" s="109" t="str">
        <f>IF(AU39="","",IF('Strategy 3 | M1-TG'!S39="W","Y",IF('Strategy 3 | M1-TG'!S39="L","N","")))</f>
        <v/>
      </c>
      <c r="X39" s="114" t="str">
        <f>'Strategy 3 | M1-TG'!T39</f>
        <v/>
      </c>
      <c r="Y39" s="114" t="str">
        <f>'Strategy 3 | M1-TG'!N39</f>
        <v/>
      </c>
      <c r="Z39" s="115" t="str">
        <f>'Strategy 3 | M1-TG'!P39</f>
        <v/>
      </c>
      <c r="AA39" s="144"/>
      <c r="AB39" s="144"/>
      <c r="AC39" s="113" t="str">
        <f>'Strategy 4 | HP-FE'!B39</f>
        <v/>
      </c>
      <c r="AD39" s="114" t="str">
        <f>'Strategy 4 | HP-FE'!C39</f>
        <v/>
      </c>
      <c r="AE39" s="114" t="str">
        <f>'Strategy 4 | HP-FE'!J39</f>
        <v/>
      </c>
      <c r="AF39" s="109" t="str">
        <f>IF(AU39="","",IF('Strategy 4 | HP-FE'!S39="W","Y",IF('Strategy 4 | HP-FE'!S39="L","N","")))</f>
        <v/>
      </c>
      <c r="AG39" s="114" t="str">
        <f>'Strategy 4 | HP-FE'!T39</f>
        <v/>
      </c>
      <c r="AH39" s="114" t="str">
        <f>'Strategy 4 | HP-FE'!N39</f>
        <v/>
      </c>
      <c r="AI39" s="115" t="str">
        <f>'Strategy 4 | HP-FE'!P39</f>
        <v/>
      </c>
      <c r="AJ39" s="144"/>
      <c r="AK39" s="144"/>
      <c r="AL39" s="113" t="str">
        <f>'Strategy 5 | M1-FE'!B39</f>
        <v/>
      </c>
      <c r="AM39" s="114" t="str">
        <f>'Strategy 5 | M1-FE'!C39</f>
        <v/>
      </c>
      <c r="AN39" s="114" t="str">
        <f>'Strategy 5 | M1-FE'!J39</f>
        <v/>
      </c>
      <c r="AO39" s="109" t="str">
        <f>IF(AU39="","",IF('Strategy 5 | M1-FE'!S39="W","Y",IF('Strategy 5 | M1-FE'!S39="L","N","")))</f>
        <v/>
      </c>
      <c r="AP39" s="114" t="str">
        <f>'Strategy 5 | M1-FE'!T39</f>
        <v/>
      </c>
      <c r="AQ39" s="114" t="str">
        <f>'Strategy 5 | M1-FE'!N39</f>
        <v/>
      </c>
      <c r="AR39" s="115" t="str">
        <f>'Strategy 5 | M1-FE'!P39</f>
        <v/>
      </c>
      <c r="AS39" s="144"/>
      <c r="AT39" s="144"/>
      <c r="AU39" s="107"/>
      <c r="AV39" s="181" t="str">
        <f ca="1">IF('Combo Dashboard'!AG39="","",'Combo Dashboard'!AG39)</f>
        <v/>
      </c>
      <c r="AW39" s="189" t="str">
        <f>IF('Combo Dashboard'!AH39="","",'Combo Dashboard'!AH39)</f>
        <v/>
      </c>
      <c r="AX39" s="191" t="str">
        <f ca="1">IF('Combo Dashboard'!AI39="","",'Combo Dashboard'!AI39)</f>
        <v/>
      </c>
      <c r="AY39" s="114" t="str">
        <f>IF('Combo Dashboard'!AJ39="","",'Combo Dashboard'!AJ39)</f>
        <v/>
      </c>
      <c r="AZ39" s="114" t="str">
        <f>IF('Combo Dashboard'!AK39="","",'Combo Dashboard'!AK39)</f>
        <v/>
      </c>
      <c r="BA39" s="115" t="str">
        <f>IF('Combo Dashboard'!AL39="","",'Combo Dashboard'!AL39)</f>
        <v/>
      </c>
      <c r="BB39" s="340"/>
      <c r="BC39" s="144"/>
      <c r="BD39" s="144"/>
      <c r="BE39" s="113" t="str">
        <f>'Strategy 6 | PD-M1'!B39</f>
        <v/>
      </c>
      <c r="BF39" s="114" t="str">
        <f>'Strategy 6 | PD-M1'!C39</f>
        <v/>
      </c>
      <c r="BG39" s="114" t="str">
        <f>'Strategy 6 | PD-M1'!J39</f>
        <v/>
      </c>
      <c r="BH39" s="114" t="str">
        <f>IF(AU39="","",IF('Strategy 6 | PD-M1'!R39&gt;0,"Y",IF('Strategy 6 | PD-M1'!R39=0,"","N")))</f>
        <v/>
      </c>
      <c r="BI39" s="114" t="str">
        <f>'Strategy 6 | PD-M1'!T39</f>
        <v/>
      </c>
      <c r="BJ39" s="114" t="str">
        <f>'Strategy 6 | PD-M1'!N39</f>
        <v/>
      </c>
      <c r="BK39" s="115" t="str">
        <f>'Strategy 6 | PD-M1'!P39</f>
        <v/>
      </c>
      <c r="BL39" s="144"/>
      <c r="BM39" s="144"/>
      <c r="BN39" s="113" t="str">
        <f>'Strategy 7 | TG-FE'!B39</f>
        <v/>
      </c>
      <c r="BO39" s="114" t="str">
        <f>'Strategy 7 | TG-FE'!C39</f>
        <v/>
      </c>
      <c r="BP39" s="114" t="str">
        <f>'Strategy 7 | TG-FE'!J39</f>
        <v/>
      </c>
      <c r="BQ39" s="109" t="str">
        <f>IF(AU39="","",IF('Strategy 7 | TG-FE'!S39="W","Y",IF('Strategy 7 | TG-FE'!S39="L","N","")))</f>
        <v/>
      </c>
      <c r="BR39" s="114" t="str">
        <f>'Strategy 7 | TG-FE'!T39</f>
        <v/>
      </c>
      <c r="BS39" s="114" t="str">
        <f>'Strategy 7 | TG-FE'!N39</f>
        <v/>
      </c>
      <c r="BT39" s="115" t="str">
        <f>'Strategy 7 | TG-FE'!P39</f>
        <v/>
      </c>
      <c r="BU39" s="144"/>
      <c r="BV39" s="144"/>
      <c r="BW39" s="113" t="str">
        <f>'Strategy 8 | M1-WB'!B39</f>
        <v/>
      </c>
      <c r="BX39" s="114" t="str">
        <f>'Strategy 8 | M1-WB'!C39</f>
        <v/>
      </c>
      <c r="BY39" s="114" t="str">
        <f>'Strategy 8 | M1-WB'!J39</f>
        <v/>
      </c>
      <c r="BZ39" s="109" t="str">
        <f>IF(AU39="","",IF('Strategy 8 | M1-WB'!S39="W","Y",IF('Strategy 8 | M1-WB'!S39="L","N","")))</f>
        <v/>
      </c>
      <c r="CA39" s="114" t="str">
        <f>'Strategy 8 | M1-WB'!T39</f>
        <v/>
      </c>
      <c r="CB39" s="114" t="str">
        <f>'Strategy 8 | M1-WB'!N39</f>
        <v/>
      </c>
      <c r="CC39" s="115" t="str">
        <f>'Strategy 8 | M1-WB'!P39</f>
        <v/>
      </c>
      <c r="CD39" s="144"/>
      <c r="CE39" s="144"/>
      <c r="CF39" s="113" t="str">
        <f>'Strategy 9 | HP-M1'!B39</f>
        <v/>
      </c>
      <c r="CG39" s="114" t="str">
        <f>'Strategy 9 | HP-M1'!C39</f>
        <v/>
      </c>
      <c r="CH39" s="114" t="str">
        <f>'Strategy 9 | HP-M1'!J39</f>
        <v/>
      </c>
      <c r="CI39" s="109" t="str">
        <f>IF(AU39="","",IF('Strategy 9 | HP-M1'!S39="W","Y",IF('Strategy 9 | HP-M1'!S39="L","N","")))</f>
        <v/>
      </c>
      <c r="CJ39" s="114" t="str">
        <f>'Strategy 9 | HP-M1'!T39</f>
        <v/>
      </c>
      <c r="CK39" s="114" t="str">
        <f>'Strategy 9 | HP-M1'!N39</f>
        <v/>
      </c>
      <c r="CL39" s="115" t="str">
        <f>'Strategy 9 | HP-M1'!P39</f>
        <v/>
      </c>
      <c r="CM39" s="144"/>
      <c r="CN39" s="144"/>
      <c r="CO39" s="113" t="str">
        <f>'Strategy 10 | OP-OB'!B39</f>
        <v/>
      </c>
      <c r="CP39" s="114" t="str">
        <f>'Strategy 10 | OP-OB'!C39</f>
        <v/>
      </c>
      <c r="CQ39" s="114" t="str">
        <f>'Strategy 10 | OP-OB'!J39</f>
        <v/>
      </c>
      <c r="CR39" s="109" t="str">
        <f>IF(AU39="","",IF('Strategy 10 | OP-OB'!S39="W","Y",IF('Strategy 10 | OP-OB'!S39="L","N","")))</f>
        <v/>
      </c>
      <c r="CS39" s="114" t="str">
        <f>'Strategy 10 | OP-OB'!T39</f>
        <v/>
      </c>
      <c r="CT39" s="114" t="str">
        <f>'Strategy 10 | OP-OB'!N39</f>
        <v/>
      </c>
      <c r="CU39" s="115" t="str">
        <f>'Strategy 10 | OP-OB'!P39</f>
        <v/>
      </c>
    </row>
    <row r="40" spans="1:99" ht="26.25" customHeight="1" thickBot="1">
      <c r="A40" s="14">
        <v>31</v>
      </c>
      <c r="B40" s="108" t="str">
        <f>'Strategy 1 | PD-TG'!B40</f>
        <v/>
      </c>
      <c r="C40" s="109" t="str">
        <f>'Strategy 1 | PD-TG'!C40</f>
        <v/>
      </c>
      <c r="D40" s="109" t="str">
        <f>'Strategy 1 | PD-TG'!J40</f>
        <v/>
      </c>
      <c r="E40" s="109" t="str">
        <f>IF(AU40="","",IF('Strategy 1 | PD-TG'!S40="W","Y",IF('Strategy 1 | PD-TG'!S40="L","N","")))</f>
        <v/>
      </c>
      <c r="F40" s="109" t="str">
        <f>'Strategy 1 | PD-TG'!T40</f>
        <v/>
      </c>
      <c r="G40" s="109" t="str">
        <f>'Strategy 1 | PD-TG'!N40</f>
        <v/>
      </c>
      <c r="H40" s="110" t="str">
        <f>'Strategy 1 | PD-TG'!P40</f>
        <v/>
      </c>
      <c r="I40" s="144"/>
      <c r="J40" s="144"/>
      <c r="K40" s="108" t="str">
        <f>'Strategy 2 | PD-FE'!B40</f>
        <v/>
      </c>
      <c r="L40" s="109" t="str">
        <f>'Strategy 2 | PD-FE'!C40</f>
        <v/>
      </c>
      <c r="M40" s="109" t="str">
        <f>'Strategy 2 | PD-FE'!J40</f>
        <v/>
      </c>
      <c r="N40" s="109" t="str">
        <f>IF(AU40="","",IF('Strategy 2 | PD-FE'!S40="W","Y",IF('Strategy 2 | PD-FE'!S40="L","N","")))</f>
        <v/>
      </c>
      <c r="O40" s="109" t="str">
        <f>'Strategy 2 | PD-FE'!T40</f>
        <v/>
      </c>
      <c r="P40" s="109" t="str">
        <f>'Strategy 2 | PD-FE'!N40</f>
        <v/>
      </c>
      <c r="Q40" s="110" t="str">
        <f>'Strategy 2 | PD-FE'!P40</f>
        <v/>
      </c>
      <c r="R40" s="144"/>
      <c r="S40" s="144"/>
      <c r="T40" s="108" t="str">
        <f>'Strategy 3 | M1-TG'!B40</f>
        <v/>
      </c>
      <c r="U40" s="109" t="str">
        <f>'Strategy 3 | M1-TG'!C40</f>
        <v/>
      </c>
      <c r="V40" s="109" t="str">
        <f>'Strategy 3 | M1-TG'!J40</f>
        <v/>
      </c>
      <c r="W40" s="109" t="str">
        <f>IF(AU40="","",IF('Strategy 3 | M1-TG'!S40="W","Y",IF('Strategy 3 | M1-TG'!S40="L","N","")))</f>
        <v/>
      </c>
      <c r="X40" s="109" t="str">
        <f>'Strategy 3 | M1-TG'!T40</f>
        <v/>
      </c>
      <c r="Y40" s="109" t="str">
        <f>'Strategy 3 | M1-TG'!N40</f>
        <v/>
      </c>
      <c r="Z40" s="110" t="str">
        <f>'Strategy 3 | M1-TG'!P40</f>
        <v/>
      </c>
      <c r="AA40" s="144"/>
      <c r="AB40" s="144"/>
      <c r="AC40" s="108" t="str">
        <f>'Strategy 4 | HP-FE'!B40</f>
        <v/>
      </c>
      <c r="AD40" s="109" t="str">
        <f>'Strategy 4 | HP-FE'!C40</f>
        <v/>
      </c>
      <c r="AE40" s="109" t="str">
        <f>'Strategy 4 | HP-FE'!J40</f>
        <v/>
      </c>
      <c r="AF40" s="109" t="str">
        <f>IF(AU40="","",IF('Strategy 4 | HP-FE'!S40="W","Y",IF('Strategy 4 | HP-FE'!S40="L","N","")))</f>
        <v/>
      </c>
      <c r="AG40" s="109" t="str">
        <f>'Strategy 4 | HP-FE'!T40</f>
        <v/>
      </c>
      <c r="AH40" s="109" t="str">
        <f>'Strategy 4 | HP-FE'!N40</f>
        <v/>
      </c>
      <c r="AI40" s="110" t="str">
        <f>'Strategy 4 | HP-FE'!P40</f>
        <v/>
      </c>
      <c r="AJ40" s="144"/>
      <c r="AK40" s="144"/>
      <c r="AL40" s="108" t="str">
        <f>'Strategy 5 | M1-FE'!B40</f>
        <v/>
      </c>
      <c r="AM40" s="109" t="str">
        <f>'Strategy 5 | M1-FE'!C40</f>
        <v/>
      </c>
      <c r="AN40" s="109" t="str">
        <f>'Strategy 5 | M1-FE'!J40</f>
        <v/>
      </c>
      <c r="AO40" s="109" t="str">
        <f>IF(AU40="","",IF('Strategy 5 | M1-FE'!S40="W","Y",IF('Strategy 5 | M1-FE'!S40="L","N","")))</f>
        <v/>
      </c>
      <c r="AP40" s="109" t="str">
        <f>'Strategy 5 | M1-FE'!T40</f>
        <v/>
      </c>
      <c r="AQ40" s="109" t="str">
        <f>'Strategy 5 | M1-FE'!N40</f>
        <v/>
      </c>
      <c r="AR40" s="110" t="str">
        <f>'Strategy 5 | M1-FE'!P40</f>
        <v/>
      </c>
      <c r="AS40" s="144"/>
      <c r="AT40" s="144"/>
      <c r="AU40" s="102"/>
      <c r="AV40" s="188" t="str">
        <f ca="1">IF('Combo Dashboard'!AG40="","",'Combo Dashboard'!AG40)</f>
        <v/>
      </c>
      <c r="AW40" s="189" t="str">
        <f ca="1">IF('Combo Dashboard'!AH40="","",'Combo Dashboard'!AH40)</f>
        <v/>
      </c>
      <c r="AX40" s="190" t="str">
        <f ca="1">IF('Combo Dashboard'!AI40="","",'Combo Dashboard'!AI40)</f>
        <v/>
      </c>
      <c r="AY40" s="109" t="str">
        <f>IF('Combo Dashboard'!AJ40="","",'Combo Dashboard'!AJ40)</f>
        <v/>
      </c>
      <c r="AZ40" s="109" t="str">
        <f>IF('Combo Dashboard'!AK40="","",'Combo Dashboard'!AK40)</f>
        <v/>
      </c>
      <c r="BA40" s="110" t="str">
        <f>IF('Combo Dashboard'!AL40="","",'Combo Dashboard'!AL40)</f>
        <v/>
      </c>
      <c r="BB40" s="340"/>
      <c r="BC40" s="144"/>
      <c r="BD40" s="144"/>
      <c r="BE40" s="108" t="str">
        <f>'Strategy 6 | PD-M1'!B40</f>
        <v/>
      </c>
      <c r="BF40" s="109" t="str">
        <f>'Strategy 6 | PD-M1'!C40</f>
        <v/>
      </c>
      <c r="BG40" s="109" t="str">
        <f>'Strategy 6 | PD-M1'!J40</f>
        <v/>
      </c>
      <c r="BH40" s="109" t="str">
        <f>IF(AU40="","",IF('Strategy 6 | PD-M1'!R40&gt;0,"Y",IF('Strategy 6 | PD-M1'!R40=0,"","N")))</f>
        <v/>
      </c>
      <c r="BI40" s="109" t="str">
        <f>'Strategy 6 | PD-M1'!T40</f>
        <v/>
      </c>
      <c r="BJ40" s="109" t="str">
        <f>'Strategy 6 | PD-M1'!N40</f>
        <v/>
      </c>
      <c r="BK40" s="110" t="str">
        <f>'Strategy 6 | PD-M1'!P40</f>
        <v/>
      </c>
      <c r="BL40" s="144"/>
      <c r="BM40" s="144"/>
      <c r="BN40" s="108" t="str">
        <f>'Strategy 7 | TG-FE'!B40</f>
        <v/>
      </c>
      <c r="BO40" s="109" t="str">
        <f>'Strategy 7 | TG-FE'!C40</f>
        <v/>
      </c>
      <c r="BP40" s="109" t="str">
        <f>'Strategy 7 | TG-FE'!J40</f>
        <v/>
      </c>
      <c r="BQ40" s="109" t="str">
        <f>IF(AU40="","",IF('Strategy 7 | TG-FE'!S40="W","Y",IF('Strategy 7 | TG-FE'!S40="L","N","")))</f>
        <v/>
      </c>
      <c r="BR40" s="109" t="str">
        <f>'Strategy 7 | TG-FE'!T40</f>
        <v/>
      </c>
      <c r="BS40" s="109" t="str">
        <f>'Strategy 7 | TG-FE'!N40</f>
        <v/>
      </c>
      <c r="BT40" s="110" t="str">
        <f>'Strategy 7 | TG-FE'!P40</f>
        <v/>
      </c>
      <c r="BU40" s="144"/>
      <c r="BV40" s="144"/>
      <c r="BW40" s="108" t="str">
        <f>'Strategy 8 | M1-WB'!B40</f>
        <v/>
      </c>
      <c r="BX40" s="109" t="str">
        <f>'Strategy 8 | M1-WB'!C40</f>
        <v/>
      </c>
      <c r="BY40" s="109" t="str">
        <f>'Strategy 8 | M1-WB'!J40</f>
        <v/>
      </c>
      <c r="BZ40" s="109" t="str">
        <f>IF(AU40="","",IF('Strategy 8 | M1-WB'!S40="W","Y",IF('Strategy 8 | M1-WB'!S40="L","N","")))</f>
        <v/>
      </c>
      <c r="CA40" s="109" t="str">
        <f>'Strategy 8 | M1-WB'!T40</f>
        <v/>
      </c>
      <c r="CB40" s="109" t="str">
        <f>'Strategy 8 | M1-WB'!N40</f>
        <v/>
      </c>
      <c r="CC40" s="110" t="str">
        <f>'Strategy 8 | M1-WB'!P40</f>
        <v/>
      </c>
      <c r="CD40" s="144"/>
      <c r="CE40" s="144"/>
      <c r="CF40" s="108" t="str">
        <f>'Strategy 9 | HP-M1'!B40</f>
        <v/>
      </c>
      <c r="CG40" s="109" t="str">
        <f>'Strategy 9 | HP-M1'!C40</f>
        <v/>
      </c>
      <c r="CH40" s="109" t="str">
        <f>'Strategy 9 | HP-M1'!J40</f>
        <v/>
      </c>
      <c r="CI40" s="109" t="str">
        <f>IF(AU40="","",IF('Strategy 9 | HP-M1'!S40="W","Y",IF('Strategy 9 | HP-M1'!S40="L","N","")))</f>
        <v/>
      </c>
      <c r="CJ40" s="109" t="str">
        <f>'Strategy 9 | HP-M1'!T40</f>
        <v/>
      </c>
      <c r="CK40" s="109" t="str">
        <f>'Strategy 9 | HP-M1'!N40</f>
        <v/>
      </c>
      <c r="CL40" s="110" t="str">
        <f>'Strategy 9 | HP-M1'!P40</f>
        <v/>
      </c>
      <c r="CM40" s="144"/>
      <c r="CN40" s="144"/>
      <c r="CO40" s="108" t="str">
        <f>'Strategy 10 | OP-OB'!B40</f>
        <v/>
      </c>
      <c r="CP40" s="109" t="str">
        <f>'Strategy 10 | OP-OB'!C40</f>
        <v/>
      </c>
      <c r="CQ40" s="109" t="str">
        <f>'Strategy 10 | OP-OB'!J40</f>
        <v/>
      </c>
      <c r="CR40" s="109" t="str">
        <f>IF(AU40="","",IF('Strategy 10 | OP-OB'!S40="W","Y",IF('Strategy 10 | OP-OB'!S40="L","N","")))</f>
        <v/>
      </c>
      <c r="CS40" s="109" t="str">
        <f>'Strategy 10 | OP-OB'!T40</f>
        <v/>
      </c>
      <c r="CT40" s="109" t="str">
        <f>'Strategy 10 | OP-OB'!N40</f>
        <v/>
      </c>
      <c r="CU40" s="110" t="str">
        <f>'Strategy 10 | OP-OB'!P40</f>
        <v/>
      </c>
    </row>
    <row r="41" spans="1:99" ht="26.25" customHeight="1" thickBot="1">
      <c r="A41" s="14">
        <v>32</v>
      </c>
      <c r="B41" s="111" t="str">
        <f>'Strategy 1 | PD-TG'!B41</f>
        <v/>
      </c>
      <c r="C41" s="95" t="str">
        <f>'Strategy 1 | PD-TG'!C41</f>
        <v/>
      </c>
      <c r="D41" s="95" t="str">
        <f>'Strategy 1 | PD-TG'!J41</f>
        <v/>
      </c>
      <c r="E41" s="109" t="str">
        <f>IF(AU41="","",IF('Strategy 1 | PD-TG'!S41="W","Y",IF('Strategy 1 | PD-TG'!S41="L","N","")))</f>
        <v/>
      </c>
      <c r="F41" s="95" t="str">
        <f>'Strategy 1 | PD-TG'!T41</f>
        <v/>
      </c>
      <c r="G41" s="95" t="str">
        <f>'Strategy 1 | PD-TG'!N41</f>
        <v/>
      </c>
      <c r="H41" s="112" t="str">
        <f>'Strategy 1 | PD-TG'!P41</f>
        <v/>
      </c>
      <c r="I41" s="144"/>
      <c r="J41" s="144"/>
      <c r="K41" s="111" t="str">
        <f>'Strategy 2 | PD-FE'!B41</f>
        <v/>
      </c>
      <c r="L41" s="95" t="str">
        <f>'Strategy 2 | PD-FE'!C41</f>
        <v/>
      </c>
      <c r="M41" s="95" t="str">
        <f>'Strategy 2 | PD-FE'!J41</f>
        <v/>
      </c>
      <c r="N41" s="109" t="str">
        <f>IF(AU41="","",IF('Strategy 2 | PD-FE'!S41="W","Y",IF('Strategy 2 | PD-FE'!S41="L","N","")))</f>
        <v/>
      </c>
      <c r="O41" s="95" t="str">
        <f>'Strategy 2 | PD-FE'!T41</f>
        <v/>
      </c>
      <c r="P41" s="95" t="str">
        <f>'Strategy 2 | PD-FE'!N41</f>
        <v/>
      </c>
      <c r="Q41" s="112" t="str">
        <f>'Strategy 2 | PD-FE'!P41</f>
        <v/>
      </c>
      <c r="R41" s="144"/>
      <c r="S41" s="144"/>
      <c r="T41" s="111" t="str">
        <f>'Strategy 3 | M1-TG'!B41</f>
        <v/>
      </c>
      <c r="U41" s="95" t="str">
        <f>'Strategy 3 | M1-TG'!C41</f>
        <v/>
      </c>
      <c r="V41" s="95" t="str">
        <f>'Strategy 3 | M1-TG'!J41</f>
        <v/>
      </c>
      <c r="W41" s="109" t="str">
        <f>IF(AU41="","",IF('Strategy 3 | M1-TG'!S41="W","Y",IF('Strategy 3 | M1-TG'!S41="L","N","")))</f>
        <v/>
      </c>
      <c r="X41" s="95" t="str">
        <f>'Strategy 3 | M1-TG'!T41</f>
        <v/>
      </c>
      <c r="Y41" s="95" t="str">
        <f>'Strategy 3 | M1-TG'!N41</f>
        <v/>
      </c>
      <c r="Z41" s="112" t="str">
        <f>'Strategy 3 | M1-TG'!P41</f>
        <v/>
      </c>
      <c r="AA41" s="144"/>
      <c r="AB41" s="144"/>
      <c r="AC41" s="111" t="str">
        <f>'Strategy 4 | HP-FE'!B41</f>
        <v/>
      </c>
      <c r="AD41" s="95" t="str">
        <f>'Strategy 4 | HP-FE'!C41</f>
        <v/>
      </c>
      <c r="AE41" s="95" t="str">
        <f>'Strategy 4 | HP-FE'!J41</f>
        <v/>
      </c>
      <c r="AF41" s="109" t="str">
        <f>IF(AU41="","",IF('Strategy 4 | HP-FE'!S41="W","Y",IF('Strategy 4 | HP-FE'!S41="L","N","")))</f>
        <v/>
      </c>
      <c r="AG41" s="95" t="str">
        <f>'Strategy 4 | HP-FE'!T41</f>
        <v/>
      </c>
      <c r="AH41" s="95" t="str">
        <f>'Strategy 4 | HP-FE'!N41</f>
        <v/>
      </c>
      <c r="AI41" s="112" t="str">
        <f>'Strategy 4 | HP-FE'!P41</f>
        <v/>
      </c>
      <c r="AJ41" s="144"/>
      <c r="AK41" s="144"/>
      <c r="AL41" s="111" t="str">
        <f>'Strategy 5 | M1-FE'!B41</f>
        <v/>
      </c>
      <c r="AM41" s="95" t="str">
        <f>'Strategy 5 | M1-FE'!C41</f>
        <v/>
      </c>
      <c r="AN41" s="95" t="str">
        <f>'Strategy 5 | M1-FE'!J41</f>
        <v/>
      </c>
      <c r="AO41" s="109" t="str">
        <f>IF(AU41="","",IF('Strategy 5 | M1-FE'!S41="W","Y",IF('Strategy 5 | M1-FE'!S41="L","N","")))</f>
        <v/>
      </c>
      <c r="AP41" s="95" t="str">
        <f>'Strategy 5 | M1-FE'!T41</f>
        <v/>
      </c>
      <c r="AQ41" s="95" t="str">
        <f>'Strategy 5 | M1-FE'!N41</f>
        <v/>
      </c>
      <c r="AR41" s="112" t="str">
        <f>'Strategy 5 | M1-FE'!P41</f>
        <v/>
      </c>
      <c r="AS41" s="144"/>
      <c r="AT41" s="144"/>
      <c r="AU41" s="106"/>
      <c r="AV41" s="180" t="str">
        <f ca="1">IF('Combo Dashboard'!AG41="","",'Combo Dashboard'!AG41)</f>
        <v/>
      </c>
      <c r="AW41" s="189" t="str">
        <f>IF('Combo Dashboard'!AH41="","",'Combo Dashboard'!AH41)</f>
        <v/>
      </c>
      <c r="AX41" s="187" t="str">
        <f ca="1">IF('Combo Dashboard'!AI41="","",'Combo Dashboard'!AI41)</f>
        <v/>
      </c>
      <c r="AY41" s="95" t="str">
        <f>IF('Combo Dashboard'!AJ41="","",'Combo Dashboard'!AJ41)</f>
        <v/>
      </c>
      <c r="AZ41" s="95" t="str">
        <f>IF('Combo Dashboard'!AK41="","",'Combo Dashboard'!AK41)</f>
        <v/>
      </c>
      <c r="BA41" s="112" t="str">
        <f>IF('Combo Dashboard'!AL41="","",'Combo Dashboard'!AL41)</f>
        <v/>
      </c>
      <c r="BB41" s="340"/>
      <c r="BC41" s="144"/>
      <c r="BD41" s="144"/>
      <c r="BE41" s="111" t="str">
        <f>'Strategy 6 | PD-M1'!B41</f>
        <v/>
      </c>
      <c r="BF41" s="95" t="str">
        <f>'Strategy 6 | PD-M1'!C41</f>
        <v/>
      </c>
      <c r="BG41" s="95" t="str">
        <f>'Strategy 6 | PD-M1'!J41</f>
        <v/>
      </c>
      <c r="BH41" s="95" t="str">
        <f>IF(AU41="","",IF('Strategy 6 | PD-M1'!R41&gt;0,"Y",IF('Strategy 6 | PD-M1'!R41=0,"","N")))</f>
        <v/>
      </c>
      <c r="BI41" s="95" t="str">
        <f>'Strategy 6 | PD-M1'!T41</f>
        <v/>
      </c>
      <c r="BJ41" s="95" t="str">
        <f>'Strategy 6 | PD-M1'!N41</f>
        <v/>
      </c>
      <c r="BK41" s="112" t="str">
        <f>'Strategy 6 | PD-M1'!P41</f>
        <v/>
      </c>
      <c r="BL41" s="144"/>
      <c r="BM41" s="144"/>
      <c r="BN41" s="111" t="str">
        <f>'Strategy 7 | TG-FE'!B41</f>
        <v/>
      </c>
      <c r="BO41" s="95" t="str">
        <f>'Strategy 7 | TG-FE'!C41</f>
        <v/>
      </c>
      <c r="BP41" s="95" t="str">
        <f>'Strategy 7 | TG-FE'!J41</f>
        <v/>
      </c>
      <c r="BQ41" s="109" t="str">
        <f>IF(AU41="","",IF('Strategy 7 | TG-FE'!S41="W","Y",IF('Strategy 7 | TG-FE'!S41="L","N","")))</f>
        <v/>
      </c>
      <c r="BR41" s="95" t="str">
        <f>'Strategy 7 | TG-FE'!T41</f>
        <v/>
      </c>
      <c r="BS41" s="95" t="str">
        <f>'Strategy 7 | TG-FE'!N41</f>
        <v/>
      </c>
      <c r="BT41" s="112" t="str">
        <f>'Strategy 7 | TG-FE'!P41</f>
        <v/>
      </c>
      <c r="BU41" s="144"/>
      <c r="BV41" s="144"/>
      <c r="BW41" s="111" t="str">
        <f>'Strategy 8 | M1-WB'!B41</f>
        <v/>
      </c>
      <c r="BX41" s="95" t="str">
        <f>'Strategy 8 | M1-WB'!C41</f>
        <v/>
      </c>
      <c r="BY41" s="95" t="str">
        <f>'Strategy 8 | M1-WB'!J41</f>
        <v/>
      </c>
      <c r="BZ41" s="109" t="str">
        <f>IF(AU41="","",IF('Strategy 8 | M1-WB'!S41="W","Y",IF('Strategy 8 | M1-WB'!S41="L","N","")))</f>
        <v/>
      </c>
      <c r="CA41" s="95" t="str">
        <f>'Strategy 8 | M1-WB'!T41</f>
        <v/>
      </c>
      <c r="CB41" s="95" t="str">
        <f>'Strategy 8 | M1-WB'!N41</f>
        <v/>
      </c>
      <c r="CC41" s="112" t="str">
        <f>'Strategy 8 | M1-WB'!P41</f>
        <v/>
      </c>
      <c r="CD41" s="144"/>
      <c r="CE41" s="144"/>
      <c r="CF41" s="111" t="str">
        <f>'Strategy 9 | HP-M1'!B41</f>
        <v/>
      </c>
      <c r="CG41" s="95" t="str">
        <f>'Strategy 9 | HP-M1'!C41</f>
        <v/>
      </c>
      <c r="CH41" s="95" t="str">
        <f>'Strategy 9 | HP-M1'!J41</f>
        <v/>
      </c>
      <c r="CI41" s="109" t="str">
        <f>IF(AU41="","",IF('Strategy 9 | HP-M1'!S41="W","Y",IF('Strategy 9 | HP-M1'!S41="L","N","")))</f>
        <v/>
      </c>
      <c r="CJ41" s="95" t="str">
        <f>'Strategy 9 | HP-M1'!T41</f>
        <v/>
      </c>
      <c r="CK41" s="95" t="str">
        <f>'Strategy 9 | HP-M1'!N41</f>
        <v/>
      </c>
      <c r="CL41" s="112" t="str">
        <f>'Strategy 9 | HP-M1'!P41</f>
        <v/>
      </c>
      <c r="CM41" s="144"/>
      <c r="CN41" s="144"/>
      <c r="CO41" s="111" t="str">
        <f>'Strategy 10 | OP-OB'!B41</f>
        <v/>
      </c>
      <c r="CP41" s="95" t="str">
        <f>'Strategy 10 | OP-OB'!C41</f>
        <v/>
      </c>
      <c r="CQ41" s="95" t="str">
        <f>'Strategy 10 | OP-OB'!J41</f>
        <v/>
      </c>
      <c r="CR41" s="109" t="str">
        <f>IF(AU41="","",IF('Strategy 10 | OP-OB'!S41="W","Y",IF('Strategy 10 | OP-OB'!S41="L","N","")))</f>
        <v/>
      </c>
      <c r="CS41" s="95" t="str">
        <f>'Strategy 10 | OP-OB'!T41</f>
        <v/>
      </c>
      <c r="CT41" s="95" t="str">
        <f>'Strategy 10 | OP-OB'!N41</f>
        <v/>
      </c>
      <c r="CU41" s="112" t="str">
        <f>'Strategy 10 | OP-OB'!P41</f>
        <v/>
      </c>
    </row>
    <row r="42" spans="1:99" ht="26.25" customHeight="1" thickBot="1">
      <c r="A42" s="14">
        <v>33</v>
      </c>
      <c r="B42" s="111" t="str">
        <f>'Strategy 1 | PD-TG'!B42</f>
        <v/>
      </c>
      <c r="C42" s="95" t="str">
        <f>'Strategy 1 | PD-TG'!C42</f>
        <v/>
      </c>
      <c r="D42" s="95" t="str">
        <f>'Strategy 1 | PD-TG'!J42</f>
        <v/>
      </c>
      <c r="E42" s="109" t="str">
        <f>IF(AU42="","",IF('Strategy 1 | PD-TG'!S42="W","Y",IF('Strategy 1 | PD-TG'!S42="L","N","")))</f>
        <v/>
      </c>
      <c r="F42" s="95" t="str">
        <f>'Strategy 1 | PD-TG'!T42</f>
        <v/>
      </c>
      <c r="G42" s="95" t="str">
        <f>'Strategy 1 | PD-TG'!N42</f>
        <v/>
      </c>
      <c r="H42" s="112" t="str">
        <f>'Strategy 1 | PD-TG'!P42</f>
        <v/>
      </c>
      <c r="I42" s="144"/>
      <c r="J42" s="144"/>
      <c r="K42" s="111" t="str">
        <f>'Strategy 2 | PD-FE'!B42</f>
        <v/>
      </c>
      <c r="L42" s="95" t="str">
        <f>'Strategy 2 | PD-FE'!C42</f>
        <v/>
      </c>
      <c r="M42" s="95" t="str">
        <f>'Strategy 2 | PD-FE'!J42</f>
        <v/>
      </c>
      <c r="N42" s="109" t="str">
        <f>IF(AU42="","",IF('Strategy 2 | PD-FE'!S42="W","Y",IF('Strategy 2 | PD-FE'!S42="L","N","")))</f>
        <v/>
      </c>
      <c r="O42" s="95" t="str">
        <f>'Strategy 2 | PD-FE'!T42</f>
        <v/>
      </c>
      <c r="P42" s="95" t="str">
        <f>'Strategy 2 | PD-FE'!N42</f>
        <v/>
      </c>
      <c r="Q42" s="112" t="str">
        <f>'Strategy 2 | PD-FE'!P42</f>
        <v/>
      </c>
      <c r="R42" s="144"/>
      <c r="S42" s="144"/>
      <c r="T42" s="111" t="str">
        <f>'Strategy 3 | M1-TG'!B42</f>
        <v/>
      </c>
      <c r="U42" s="95" t="str">
        <f>'Strategy 3 | M1-TG'!C42</f>
        <v/>
      </c>
      <c r="V42" s="95" t="str">
        <f>'Strategy 3 | M1-TG'!J42</f>
        <v/>
      </c>
      <c r="W42" s="109" t="str">
        <f>IF(AU42="","",IF('Strategy 3 | M1-TG'!S42="W","Y",IF('Strategy 3 | M1-TG'!S42="L","N","")))</f>
        <v/>
      </c>
      <c r="X42" s="95" t="str">
        <f>'Strategy 3 | M1-TG'!T42</f>
        <v/>
      </c>
      <c r="Y42" s="95" t="str">
        <f>'Strategy 3 | M1-TG'!N42</f>
        <v/>
      </c>
      <c r="Z42" s="112" t="str">
        <f>'Strategy 3 | M1-TG'!P42</f>
        <v/>
      </c>
      <c r="AA42" s="144"/>
      <c r="AB42" s="144"/>
      <c r="AC42" s="111" t="str">
        <f>'Strategy 4 | HP-FE'!B42</f>
        <v/>
      </c>
      <c r="AD42" s="95" t="str">
        <f>'Strategy 4 | HP-FE'!C42</f>
        <v/>
      </c>
      <c r="AE42" s="95" t="str">
        <f>'Strategy 4 | HP-FE'!J42</f>
        <v/>
      </c>
      <c r="AF42" s="109" t="str">
        <f>IF(AU42="","",IF('Strategy 4 | HP-FE'!S42="W","Y",IF('Strategy 4 | HP-FE'!S42="L","N","")))</f>
        <v/>
      </c>
      <c r="AG42" s="95" t="str">
        <f>'Strategy 4 | HP-FE'!T42</f>
        <v/>
      </c>
      <c r="AH42" s="95" t="str">
        <f>'Strategy 4 | HP-FE'!N42</f>
        <v/>
      </c>
      <c r="AI42" s="112" t="str">
        <f>'Strategy 4 | HP-FE'!P42</f>
        <v/>
      </c>
      <c r="AJ42" s="144"/>
      <c r="AK42" s="144"/>
      <c r="AL42" s="111" t="str">
        <f>'Strategy 5 | M1-FE'!B42</f>
        <v/>
      </c>
      <c r="AM42" s="95" t="str">
        <f>'Strategy 5 | M1-FE'!C42</f>
        <v/>
      </c>
      <c r="AN42" s="95" t="str">
        <f>'Strategy 5 | M1-FE'!J42</f>
        <v/>
      </c>
      <c r="AO42" s="109" t="str">
        <f>IF(AU42="","",IF('Strategy 5 | M1-FE'!S42="W","Y",IF('Strategy 5 | M1-FE'!S42="L","N","")))</f>
        <v/>
      </c>
      <c r="AP42" s="95" t="str">
        <f>'Strategy 5 | M1-FE'!T42</f>
        <v/>
      </c>
      <c r="AQ42" s="95" t="str">
        <f>'Strategy 5 | M1-FE'!N42</f>
        <v/>
      </c>
      <c r="AR42" s="112" t="str">
        <f>'Strategy 5 | M1-FE'!P42</f>
        <v/>
      </c>
      <c r="AS42" s="144"/>
      <c r="AT42" s="144"/>
      <c r="AU42" s="106"/>
      <c r="AV42" s="180" t="str">
        <f ca="1">IF('Combo Dashboard'!AG42="","",'Combo Dashboard'!AG42)</f>
        <v/>
      </c>
      <c r="AW42" s="189" t="str">
        <f>IF('Combo Dashboard'!AH42="","",'Combo Dashboard'!AH42)</f>
        <v/>
      </c>
      <c r="AX42" s="187" t="str">
        <f ca="1">IF('Combo Dashboard'!AI42="","",'Combo Dashboard'!AI42)</f>
        <v/>
      </c>
      <c r="AY42" s="95" t="str">
        <f>IF('Combo Dashboard'!AJ42="","",'Combo Dashboard'!AJ42)</f>
        <v/>
      </c>
      <c r="AZ42" s="95" t="str">
        <f>IF('Combo Dashboard'!AK42="","",'Combo Dashboard'!AK42)</f>
        <v/>
      </c>
      <c r="BA42" s="112" t="str">
        <f>IF('Combo Dashboard'!AL42="","",'Combo Dashboard'!AL42)</f>
        <v/>
      </c>
      <c r="BB42" s="340"/>
      <c r="BC42" s="144"/>
      <c r="BD42" s="144"/>
      <c r="BE42" s="111" t="str">
        <f>'Strategy 6 | PD-M1'!B42</f>
        <v/>
      </c>
      <c r="BF42" s="95" t="str">
        <f>'Strategy 6 | PD-M1'!C42</f>
        <v/>
      </c>
      <c r="BG42" s="95" t="str">
        <f>'Strategy 6 | PD-M1'!J42</f>
        <v/>
      </c>
      <c r="BH42" s="95" t="str">
        <f>IF(AU42="","",IF('Strategy 6 | PD-M1'!R42&gt;0,"Y",IF('Strategy 6 | PD-M1'!R42=0,"","N")))</f>
        <v/>
      </c>
      <c r="BI42" s="95" t="str">
        <f>'Strategy 6 | PD-M1'!T42</f>
        <v/>
      </c>
      <c r="BJ42" s="95" t="str">
        <f>'Strategy 6 | PD-M1'!N42</f>
        <v/>
      </c>
      <c r="BK42" s="112" t="str">
        <f>'Strategy 6 | PD-M1'!P42</f>
        <v/>
      </c>
      <c r="BL42" s="144"/>
      <c r="BM42" s="144"/>
      <c r="BN42" s="111" t="str">
        <f>'Strategy 7 | TG-FE'!B42</f>
        <v/>
      </c>
      <c r="BO42" s="95" t="str">
        <f>'Strategy 7 | TG-FE'!C42</f>
        <v/>
      </c>
      <c r="BP42" s="95" t="str">
        <f>'Strategy 7 | TG-FE'!J42</f>
        <v/>
      </c>
      <c r="BQ42" s="109" t="str">
        <f>IF(AU42="","",IF('Strategy 7 | TG-FE'!S42="W","Y",IF('Strategy 7 | TG-FE'!S42="L","N","")))</f>
        <v/>
      </c>
      <c r="BR42" s="95" t="str">
        <f>'Strategy 7 | TG-FE'!T42</f>
        <v/>
      </c>
      <c r="BS42" s="95" t="str">
        <f>'Strategy 7 | TG-FE'!N42</f>
        <v/>
      </c>
      <c r="BT42" s="112" t="str">
        <f>'Strategy 7 | TG-FE'!P42</f>
        <v/>
      </c>
      <c r="BU42" s="144"/>
      <c r="BV42" s="144"/>
      <c r="BW42" s="111" t="str">
        <f>'Strategy 8 | M1-WB'!B42</f>
        <v/>
      </c>
      <c r="BX42" s="95" t="str">
        <f>'Strategy 8 | M1-WB'!C42</f>
        <v/>
      </c>
      <c r="BY42" s="95" t="str">
        <f>'Strategy 8 | M1-WB'!J42</f>
        <v/>
      </c>
      <c r="BZ42" s="109" t="str">
        <f>IF(AU42="","",IF('Strategy 8 | M1-WB'!S42="W","Y",IF('Strategy 8 | M1-WB'!S42="L","N","")))</f>
        <v/>
      </c>
      <c r="CA42" s="95" t="str">
        <f>'Strategy 8 | M1-WB'!T42</f>
        <v/>
      </c>
      <c r="CB42" s="95" t="str">
        <f>'Strategy 8 | M1-WB'!N42</f>
        <v/>
      </c>
      <c r="CC42" s="112" t="str">
        <f>'Strategy 8 | M1-WB'!P42</f>
        <v/>
      </c>
      <c r="CD42" s="144"/>
      <c r="CE42" s="144"/>
      <c r="CF42" s="111" t="str">
        <f>'Strategy 9 | HP-M1'!B42</f>
        <v/>
      </c>
      <c r="CG42" s="95" t="str">
        <f>'Strategy 9 | HP-M1'!C42</f>
        <v/>
      </c>
      <c r="CH42" s="95" t="str">
        <f>'Strategy 9 | HP-M1'!J42</f>
        <v/>
      </c>
      <c r="CI42" s="109" t="str">
        <f>IF(AU42="","",IF('Strategy 9 | HP-M1'!S42="W","Y",IF('Strategy 9 | HP-M1'!S42="L","N","")))</f>
        <v/>
      </c>
      <c r="CJ42" s="95" t="str">
        <f>'Strategy 9 | HP-M1'!T42</f>
        <v/>
      </c>
      <c r="CK42" s="95" t="str">
        <f>'Strategy 9 | HP-M1'!N42</f>
        <v/>
      </c>
      <c r="CL42" s="112" t="str">
        <f>'Strategy 9 | HP-M1'!P42</f>
        <v/>
      </c>
      <c r="CM42" s="144"/>
      <c r="CN42" s="144"/>
      <c r="CO42" s="111" t="str">
        <f>'Strategy 10 | OP-OB'!B42</f>
        <v/>
      </c>
      <c r="CP42" s="95" t="str">
        <f>'Strategy 10 | OP-OB'!C42</f>
        <v/>
      </c>
      <c r="CQ42" s="95" t="str">
        <f>'Strategy 10 | OP-OB'!J42</f>
        <v/>
      </c>
      <c r="CR42" s="109" t="str">
        <f>IF(AU42="","",IF('Strategy 10 | OP-OB'!S42="W","Y",IF('Strategy 10 | OP-OB'!S42="L","N","")))</f>
        <v/>
      </c>
      <c r="CS42" s="95" t="str">
        <f>'Strategy 10 | OP-OB'!T42</f>
        <v/>
      </c>
      <c r="CT42" s="95" t="str">
        <f>'Strategy 10 | OP-OB'!N42</f>
        <v/>
      </c>
      <c r="CU42" s="112" t="str">
        <f>'Strategy 10 | OP-OB'!P42</f>
        <v/>
      </c>
    </row>
    <row r="43" spans="1:99" ht="26.25" customHeight="1" thickBot="1">
      <c r="A43" s="14">
        <v>34</v>
      </c>
      <c r="B43" s="111" t="str">
        <f>'Strategy 1 | PD-TG'!B43</f>
        <v/>
      </c>
      <c r="C43" s="95" t="str">
        <f>'Strategy 1 | PD-TG'!C43</f>
        <v/>
      </c>
      <c r="D43" s="95" t="str">
        <f>'Strategy 1 | PD-TG'!J43</f>
        <v/>
      </c>
      <c r="E43" s="109" t="str">
        <f>IF(AU43="","",IF('Strategy 1 | PD-TG'!S43="W","Y",IF('Strategy 1 | PD-TG'!S43="L","N","")))</f>
        <v/>
      </c>
      <c r="F43" s="95" t="str">
        <f>'Strategy 1 | PD-TG'!T43</f>
        <v/>
      </c>
      <c r="G43" s="95" t="str">
        <f>'Strategy 1 | PD-TG'!N43</f>
        <v/>
      </c>
      <c r="H43" s="112" t="str">
        <f>'Strategy 1 | PD-TG'!P43</f>
        <v/>
      </c>
      <c r="I43" s="144"/>
      <c r="J43" s="144"/>
      <c r="K43" s="111" t="str">
        <f>'Strategy 2 | PD-FE'!B43</f>
        <v/>
      </c>
      <c r="L43" s="95" t="str">
        <f>'Strategy 2 | PD-FE'!C43</f>
        <v/>
      </c>
      <c r="M43" s="95" t="str">
        <f>'Strategy 2 | PD-FE'!J43</f>
        <v/>
      </c>
      <c r="N43" s="109" t="str">
        <f>IF(AU43="","",IF('Strategy 2 | PD-FE'!S43="W","Y",IF('Strategy 2 | PD-FE'!S43="L","N","")))</f>
        <v/>
      </c>
      <c r="O43" s="95" t="str">
        <f>'Strategy 2 | PD-FE'!T43</f>
        <v/>
      </c>
      <c r="P43" s="95" t="str">
        <f>'Strategy 2 | PD-FE'!N43</f>
        <v/>
      </c>
      <c r="Q43" s="112" t="str">
        <f>'Strategy 2 | PD-FE'!P43</f>
        <v/>
      </c>
      <c r="R43" s="144"/>
      <c r="S43" s="144"/>
      <c r="T43" s="111" t="str">
        <f>'Strategy 3 | M1-TG'!B43</f>
        <v/>
      </c>
      <c r="U43" s="95" t="str">
        <f>'Strategy 3 | M1-TG'!C43</f>
        <v/>
      </c>
      <c r="V43" s="95" t="str">
        <f>'Strategy 3 | M1-TG'!J43</f>
        <v/>
      </c>
      <c r="W43" s="109" t="str">
        <f>IF(AU43="","",IF('Strategy 3 | M1-TG'!S43="W","Y",IF('Strategy 3 | M1-TG'!S43="L","N","")))</f>
        <v/>
      </c>
      <c r="X43" s="95" t="str">
        <f>'Strategy 3 | M1-TG'!T43</f>
        <v/>
      </c>
      <c r="Y43" s="95" t="str">
        <f>'Strategy 3 | M1-TG'!N43</f>
        <v/>
      </c>
      <c r="Z43" s="112" t="str">
        <f>'Strategy 3 | M1-TG'!P43</f>
        <v/>
      </c>
      <c r="AA43" s="144"/>
      <c r="AB43" s="144"/>
      <c r="AC43" s="111" t="str">
        <f>'Strategy 4 | HP-FE'!B43</f>
        <v/>
      </c>
      <c r="AD43" s="95" t="str">
        <f>'Strategy 4 | HP-FE'!C43</f>
        <v/>
      </c>
      <c r="AE43" s="95" t="str">
        <f>'Strategy 4 | HP-FE'!J43</f>
        <v/>
      </c>
      <c r="AF43" s="109" t="str">
        <f>IF(AU43="","",IF('Strategy 4 | HP-FE'!S43="W","Y",IF('Strategy 4 | HP-FE'!S43="L","N","")))</f>
        <v/>
      </c>
      <c r="AG43" s="95" t="str">
        <f>'Strategy 4 | HP-FE'!T43</f>
        <v/>
      </c>
      <c r="AH43" s="95" t="str">
        <f>'Strategy 4 | HP-FE'!N43</f>
        <v/>
      </c>
      <c r="AI43" s="112" t="str">
        <f>'Strategy 4 | HP-FE'!P43</f>
        <v/>
      </c>
      <c r="AJ43" s="144"/>
      <c r="AK43" s="144"/>
      <c r="AL43" s="111" t="str">
        <f>'Strategy 5 | M1-FE'!B43</f>
        <v/>
      </c>
      <c r="AM43" s="95" t="str">
        <f>'Strategy 5 | M1-FE'!C43</f>
        <v/>
      </c>
      <c r="AN43" s="95" t="str">
        <f>'Strategy 5 | M1-FE'!J43</f>
        <v/>
      </c>
      <c r="AO43" s="109" t="str">
        <f>IF(AU43="","",IF('Strategy 5 | M1-FE'!S43="W","Y",IF('Strategy 5 | M1-FE'!S43="L","N","")))</f>
        <v/>
      </c>
      <c r="AP43" s="95" t="str">
        <f>'Strategy 5 | M1-FE'!T43</f>
        <v/>
      </c>
      <c r="AQ43" s="95" t="str">
        <f>'Strategy 5 | M1-FE'!N43</f>
        <v/>
      </c>
      <c r="AR43" s="112" t="str">
        <f>'Strategy 5 | M1-FE'!P43</f>
        <v/>
      </c>
      <c r="AS43" s="144"/>
      <c r="AT43" s="144"/>
      <c r="AU43" s="106"/>
      <c r="AV43" s="180" t="str">
        <f ca="1">IF('Combo Dashboard'!AG43="","",'Combo Dashboard'!AG43)</f>
        <v/>
      </c>
      <c r="AW43" s="189" t="str">
        <f>IF('Combo Dashboard'!AH43="","",'Combo Dashboard'!AH43)</f>
        <v/>
      </c>
      <c r="AX43" s="187" t="str">
        <f ca="1">IF('Combo Dashboard'!AI43="","",'Combo Dashboard'!AI43)</f>
        <v/>
      </c>
      <c r="AY43" s="95" t="str">
        <f>IF('Combo Dashboard'!AJ43="","",'Combo Dashboard'!AJ43)</f>
        <v/>
      </c>
      <c r="AZ43" s="95" t="str">
        <f>IF('Combo Dashboard'!AK43="","",'Combo Dashboard'!AK43)</f>
        <v/>
      </c>
      <c r="BA43" s="112" t="str">
        <f>IF('Combo Dashboard'!AL43="","",'Combo Dashboard'!AL43)</f>
        <v/>
      </c>
      <c r="BB43" s="340"/>
      <c r="BC43" s="144"/>
      <c r="BD43" s="144"/>
      <c r="BE43" s="111" t="str">
        <f>'Strategy 6 | PD-M1'!B43</f>
        <v/>
      </c>
      <c r="BF43" s="95" t="str">
        <f>'Strategy 6 | PD-M1'!C43</f>
        <v/>
      </c>
      <c r="BG43" s="95" t="str">
        <f>'Strategy 6 | PD-M1'!J43</f>
        <v/>
      </c>
      <c r="BH43" s="95" t="str">
        <f>IF(AU43="","",IF('Strategy 6 | PD-M1'!R43&gt;0,"Y",IF('Strategy 6 | PD-M1'!R43=0,"","N")))</f>
        <v/>
      </c>
      <c r="BI43" s="95" t="str">
        <f>'Strategy 6 | PD-M1'!T43</f>
        <v/>
      </c>
      <c r="BJ43" s="95" t="str">
        <f>'Strategy 6 | PD-M1'!N43</f>
        <v/>
      </c>
      <c r="BK43" s="112" t="str">
        <f>'Strategy 6 | PD-M1'!P43</f>
        <v/>
      </c>
      <c r="BL43" s="144"/>
      <c r="BM43" s="144"/>
      <c r="BN43" s="111" t="str">
        <f>'Strategy 7 | TG-FE'!B43</f>
        <v/>
      </c>
      <c r="BO43" s="95" t="str">
        <f>'Strategy 7 | TG-FE'!C43</f>
        <v/>
      </c>
      <c r="BP43" s="95" t="str">
        <f>'Strategy 7 | TG-FE'!J43</f>
        <v/>
      </c>
      <c r="BQ43" s="109" t="str">
        <f>IF(AU43="","",IF('Strategy 7 | TG-FE'!S43="W","Y",IF('Strategy 7 | TG-FE'!S43="L","N","")))</f>
        <v/>
      </c>
      <c r="BR43" s="95" t="str">
        <f>'Strategy 7 | TG-FE'!T43</f>
        <v/>
      </c>
      <c r="BS43" s="95" t="str">
        <f>'Strategy 7 | TG-FE'!N43</f>
        <v/>
      </c>
      <c r="BT43" s="112" t="str">
        <f>'Strategy 7 | TG-FE'!P43</f>
        <v/>
      </c>
      <c r="BU43" s="144"/>
      <c r="BV43" s="144"/>
      <c r="BW43" s="111" t="str">
        <f>'Strategy 8 | M1-WB'!B43</f>
        <v/>
      </c>
      <c r="BX43" s="95" t="str">
        <f>'Strategy 8 | M1-WB'!C43</f>
        <v/>
      </c>
      <c r="BY43" s="95" t="str">
        <f>'Strategy 8 | M1-WB'!J43</f>
        <v/>
      </c>
      <c r="BZ43" s="109" t="str">
        <f>IF(AU43="","",IF('Strategy 8 | M1-WB'!S43="W","Y",IF('Strategy 8 | M1-WB'!S43="L","N","")))</f>
        <v/>
      </c>
      <c r="CA43" s="95" t="str">
        <f>'Strategy 8 | M1-WB'!T43</f>
        <v/>
      </c>
      <c r="CB43" s="95" t="str">
        <f>'Strategy 8 | M1-WB'!N43</f>
        <v/>
      </c>
      <c r="CC43" s="112" t="str">
        <f>'Strategy 8 | M1-WB'!P43</f>
        <v/>
      </c>
      <c r="CD43" s="144"/>
      <c r="CE43" s="144"/>
      <c r="CF43" s="111" t="str">
        <f>'Strategy 9 | HP-M1'!B43</f>
        <v/>
      </c>
      <c r="CG43" s="95" t="str">
        <f>'Strategy 9 | HP-M1'!C43</f>
        <v/>
      </c>
      <c r="CH43" s="95" t="str">
        <f>'Strategy 9 | HP-M1'!J43</f>
        <v/>
      </c>
      <c r="CI43" s="109" t="str">
        <f>IF(AU43="","",IF('Strategy 9 | HP-M1'!S43="W","Y",IF('Strategy 9 | HP-M1'!S43="L","N","")))</f>
        <v/>
      </c>
      <c r="CJ43" s="95" t="str">
        <f>'Strategy 9 | HP-M1'!T43</f>
        <v/>
      </c>
      <c r="CK43" s="95" t="str">
        <f>'Strategy 9 | HP-M1'!N43</f>
        <v/>
      </c>
      <c r="CL43" s="112" t="str">
        <f>'Strategy 9 | HP-M1'!P43</f>
        <v/>
      </c>
      <c r="CM43" s="144"/>
      <c r="CN43" s="144"/>
      <c r="CO43" s="111" t="str">
        <f>'Strategy 10 | OP-OB'!B43</f>
        <v/>
      </c>
      <c r="CP43" s="95" t="str">
        <f>'Strategy 10 | OP-OB'!C43</f>
        <v/>
      </c>
      <c r="CQ43" s="95" t="str">
        <f>'Strategy 10 | OP-OB'!J43</f>
        <v/>
      </c>
      <c r="CR43" s="109" t="str">
        <f>IF(AU43="","",IF('Strategy 10 | OP-OB'!S43="W","Y",IF('Strategy 10 | OP-OB'!S43="L","N","")))</f>
        <v/>
      </c>
      <c r="CS43" s="95" t="str">
        <f>'Strategy 10 | OP-OB'!T43</f>
        <v/>
      </c>
      <c r="CT43" s="95" t="str">
        <f>'Strategy 10 | OP-OB'!N43</f>
        <v/>
      </c>
      <c r="CU43" s="112" t="str">
        <f>'Strategy 10 | OP-OB'!P43</f>
        <v/>
      </c>
    </row>
    <row r="44" spans="1:99" ht="26.25" customHeight="1" thickBot="1">
      <c r="A44" s="14">
        <v>35</v>
      </c>
      <c r="B44" s="113" t="str">
        <f>'Strategy 1 | PD-TG'!B44</f>
        <v/>
      </c>
      <c r="C44" s="114" t="str">
        <f>'Strategy 1 | PD-TG'!C44</f>
        <v/>
      </c>
      <c r="D44" s="114" t="str">
        <f>'Strategy 1 | PD-TG'!J44</f>
        <v/>
      </c>
      <c r="E44" s="109" t="str">
        <f>IF(AU44="","",IF('Strategy 1 | PD-TG'!S44="W","Y",IF('Strategy 1 | PD-TG'!S44="L","N","")))</f>
        <v/>
      </c>
      <c r="F44" s="114" t="str">
        <f>'Strategy 1 | PD-TG'!T44</f>
        <v/>
      </c>
      <c r="G44" s="114" t="str">
        <f>'Strategy 1 | PD-TG'!N44</f>
        <v/>
      </c>
      <c r="H44" s="115" t="str">
        <f>'Strategy 1 | PD-TG'!P44</f>
        <v/>
      </c>
      <c r="I44" s="144"/>
      <c r="J44" s="144"/>
      <c r="K44" s="113" t="str">
        <f>'Strategy 2 | PD-FE'!B44</f>
        <v/>
      </c>
      <c r="L44" s="114" t="str">
        <f>'Strategy 2 | PD-FE'!C44</f>
        <v/>
      </c>
      <c r="M44" s="114" t="str">
        <f>'Strategy 2 | PD-FE'!J44</f>
        <v/>
      </c>
      <c r="N44" s="109" t="str">
        <f>IF(AU44="","",IF('Strategy 2 | PD-FE'!S44="W","Y",IF('Strategy 2 | PD-FE'!S44="L","N","")))</f>
        <v/>
      </c>
      <c r="O44" s="114" t="str">
        <f>'Strategy 2 | PD-FE'!T44</f>
        <v/>
      </c>
      <c r="P44" s="114" t="str">
        <f>'Strategy 2 | PD-FE'!N44</f>
        <v/>
      </c>
      <c r="Q44" s="115" t="str">
        <f>'Strategy 2 | PD-FE'!P44</f>
        <v/>
      </c>
      <c r="R44" s="144"/>
      <c r="S44" s="144"/>
      <c r="T44" s="113" t="str">
        <f>'Strategy 3 | M1-TG'!B44</f>
        <v/>
      </c>
      <c r="U44" s="114" t="str">
        <f>'Strategy 3 | M1-TG'!C44</f>
        <v/>
      </c>
      <c r="V44" s="114" t="str">
        <f>'Strategy 3 | M1-TG'!J44</f>
        <v/>
      </c>
      <c r="W44" s="109" t="str">
        <f>IF(AU44="","",IF('Strategy 3 | M1-TG'!S44="W","Y",IF('Strategy 3 | M1-TG'!S44="L","N","")))</f>
        <v/>
      </c>
      <c r="X44" s="114" t="str">
        <f>'Strategy 3 | M1-TG'!T44</f>
        <v/>
      </c>
      <c r="Y44" s="114" t="str">
        <f>'Strategy 3 | M1-TG'!N44</f>
        <v/>
      </c>
      <c r="Z44" s="115" t="str">
        <f>'Strategy 3 | M1-TG'!P44</f>
        <v/>
      </c>
      <c r="AA44" s="144"/>
      <c r="AB44" s="144"/>
      <c r="AC44" s="113" t="str">
        <f>'Strategy 4 | HP-FE'!B44</f>
        <v/>
      </c>
      <c r="AD44" s="114" t="str">
        <f>'Strategy 4 | HP-FE'!C44</f>
        <v/>
      </c>
      <c r="AE44" s="114" t="str">
        <f>'Strategy 4 | HP-FE'!J44</f>
        <v/>
      </c>
      <c r="AF44" s="109" t="str">
        <f>IF(AU44="","",IF('Strategy 4 | HP-FE'!S44="W","Y",IF('Strategy 4 | HP-FE'!S44="L","N","")))</f>
        <v/>
      </c>
      <c r="AG44" s="114" t="str">
        <f>'Strategy 4 | HP-FE'!T44</f>
        <v/>
      </c>
      <c r="AH44" s="114" t="str">
        <f>'Strategy 4 | HP-FE'!N44</f>
        <v/>
      </c>
      <c r="AI44" s="115" t="str">
        <f>'Strategy 4 | HP-FE'!P44</f>
        <v/>
      </c>
      <c r="AJ44" s="144"/>
      <c r="AK44" s="144"/>
      <c r="AL44" s="113" t="str">
        <f>'Strategy 5 | M1-FE'!B44</f>
        <v/>
      </c>
      <c r="AM44" s="114" t="str">
        <f>'Strategy 5 | M1-FE'!C44</f>
        <v/>
      </c>
      <c r="AN44" s="114" t="str">
        <f>'Strategy 5 | M1-FE'!J44</f>
        <v/>
      </c>
      <c r="AO44" s="109" t="str">
        <f>IF(AU44="","",IF('Strategy 5 | M1-FE'!S44="W","Y",IF('Strategy 5 | M1-FE'!S44="L","N","")))</f>
        <v/>
      </c>
      <c r="AP44" s="114" t="str">
        <f>'Strategy 5 | M1-FE'!T44</f>
        <v/>
      </c>
      <c r="AQ44" s="114" t="str">
        <f>'Strategy 5 | M1-FE'!N44</f>
        <v/>
      </c>
      <c r="AR44" s="115" t="str">
        <f>'Strategy 5 | M1-FE'!P44</f>
        <v/>
      </c>
      <c r="AS44" s="144"/>
      <c r="AT44" s="144"/>
      <c r="AU44" s="107"/>
      <c r="AV44" s="181" t="str">
        <f ca="1">IF('Combo Dashboard'!AG44="","",'Combo Dashboard'!AG44)</f>
        <v/>
      </c>
      <c r="AW44" s="189" t="str">
        <f>IF('Combo Dashboard'!AH44="","",'Combo Dashboard'!AH44)</f>
        <v/>
      </c>
      <c r="AX44" s="191" t="str">
        <f ca="1">IF('Combo Dashboard'!AI44="","",'Combo Dashboard'!AI44)</f>
        <v/>
      </c>
      <c r="AY44" s="114" t="str">
        <f>IF('Combo Dashboard'!AJ44="","",'Combo Dashboard'!AJ44)</f>
        <v/>
      </c>
      <c r="AZ44" s="114" t="str">
        <f>IF('Combo Dashboard'!AK44="","",'Combo Dashboard'!AK44)</f>
        <v/>
      </c>
      <c r="BA44" s="115" t="str">
        <f>IF('Combo Dashboard'!AL44="","",'Combo Dashboard'!AL44)</f>
        <v/>
      </c>
      <c r="BB44" s="340"/>
      <c r="BC44" s="144"/>
      <c r="BD44" s="144"/>
      <c r="BE44" s="113" t="str">
        <f>'Strategy 6 | PD-M1'!B44</f>
        <v/>
      </c>
      <c r="BF44" s="114" t="str">
        <f>'Strategy 6 | PD-M1'!C44</f>
        <v/>
      </c>
      <c r="BG44" s="114" t="str">
        <f>'Strategy 6 | PD-M1'!J44</f>
        <v/>
      </c>
      <c r="BH44" s="114" t="str">
        <f>IF(AU44="","",IF('Strategy 6 | PD-M1'!R44&gt;0,"Y",IF('Strategy 6 | PD-M1'!R44=0,"","N")))</f>
        <v/>
      </c>
      <c r="BI44" s="114" t="str">
        <f>'Strategy 6 | PD-M1'!T44</f>
        <v/>
      </c>
      <c r="BJ44" s="114" t="str">
        <f>'Strategy 6 | PD-M1'!N44</f>
        <v/>
      </c>
      <c r="BK44" s="115" t="str">
        <f>'Strategy 6 | PD-M1'!P44</f>
        <v/>
      </c>
      <c r="BL44" s="144"/>
      <c r="BM44" s="144"/>
      <c r="BN44" s="113" t="str">
        <f>'Strategy 7 | TG-FE'!B44</f>
        <v/>
      </c>
      <c r="BO44" s="114" t="str">
        <f>'Strategy 7 | TG-FE'!C44</f>
        <v/>
      </c>
      <c r="BP44" s="114" t="str">
        <f>'Strategy 7 | TG-FE'!J44</f>
        <v/>
      </c>
      <c r="BQ44" s="109" t="str">
        <f>IF(AU44="","",IF('Strategy 7 | TG-FE'!S44="W","Y",IF('Strategy 7 | TG-FE'!S44="L","N","")))</f>
        <v/>
      </c>
      <c r="BR44" s="114" t="str">
        <f>'Strategy 7 | TG-FE'!T44</f>
        <v/>
      </c>
      <c r="BS44" s="114" t="str">
        <f>'Strategy 7 | TG-FE'!N44</f>
        <v/>
      </c>
      <c r="BT44" s="115" t="str">
        <f>'Strategy 7 | TG-FE'!P44</f>
        <v/>
      </c>
      <c r="BU44" s="144"/>
      <c r="BV44" s="144"/>
      <c r="BW44" s="113" t="str">
        <f>'Strategy 8 | M1-WB'!B44</f>
        <v/>
      </c>
      <c r="BX44" s="114" t="str">
        <f>'Strategy 8 | M1-WB'!C44</f>
        <v/>
      </c>
      <c r="BY44" s="114" t="str">
        <f>'Strategy 8 | M1-WB'!J44</f>
        <v/>
      </c>
      <c r="BZ44" s="109" t="str">
        <f>IF(AU44="","",IF('Strategy 8 | M1-WB'!S44="W","Y",IF('Strategy 8 | M1-WB'!S44="L","N","")))</f>
        <v/>
      </c>
      <c r="CA44" s="114" t="str">
        <f>'Strategy 8 | M1-WB'!T44</f>
        <v/>
      </c>
      <c r="CB44" s="114" t="str">
        <f>'Strategy 8 | M1-WB'!N44</f>
        <v/>
      </c>
      <c r="CC44" s="115" t="str">
        <f>'Strategy 8 | M1-WB'!P44</f>
        <v/>
      </c>
      <c r="CD44" s="144"/>
      <c r="CE44" s="144"/>
      <c r="CF44" s="113" t="str">
        <f>'Strategy 9 | HP-M1'!B44</f>
        <v/>
      </c>
      <c r="CG44" s="114" t="str">
        <f>'Strategy 9 | HP-M1'!C44</f>
        <v/>
      </c>
      <c r="CH44" s="114" t="str">
        <f>'Strategy 9 | HP-M1'!J44</f>
        <v/>
      </c>
      <c r="CI44" s="109" t="str">
        <f>IF(AU44="","",IF('Strategy 9 | HP-M1'!S44="W","Y",IF('Strategy 9 | HP-M1'!S44="L","N","")))</f>
        <v/>
      </c>
      <c r="CJ44" s="114" t="str">
        <f>'Strategy 9 | HP-M1'!T44</f>
        <v/>
      </c>
      <c r="CK44" s="114" t="str">
        <f>'Strategy 9 | HP-M1'!N44</f>
        <v/>
      </c>
      <c r="CL44" s="115" t="str">
        <f>'Strategy 9 | HP-M1'!P44</f>
        <v/>
      </c>
      <c r="CM44" s="144"/>
      <c r="CN44" s="144"/>
      <c r="CO44" s="113" t="str">
        <f>'Strategy 10 | OP-OB'!B44</f>
        <v/>
      </c>
      <c r="CP44" s="114" t="str">
        <f>'Strategy 10 | OP-OB'!C44</f>
        <v/>
      </c>
      <c r="CQ44" s="114" t="str">
        <f>'Strategy 10 | OP-OB'!J44</f>
        <v/>
      </c>
      <c r="CR44" s="109" t="str">
        <f>IF(AU44="","",IF('Strategy 10 | OP-OB'!S44="W","Y",IF('Strategy 10 | OP-OB'!S44="L","N","")))</f>
        <v/>
      </c>
      <c r="CS44" s="114" t="str">
        <f>'Strategy 10 | OP-OB'!T44</f>
        <v/>
      </c>
      <c r="CT44" s="114" t="str">
        <f>'Strategy 10 | OP-OB'!N44</f>
        <v/>
      </c>
      <c r="CU44" s="115" t="str">
        <f>'Strategy 10 | OP-OB'!P44</f>
        <v/>
      </c>
    </row>
    <row r="45" spans="1:99" ht="26.25" customHeight="1" thickBot="1">
      <c r="A45" s="14">
        <v>36</v>
      </c>
      <c r="B45" s="108" t="str">
        <f>'Strategy 1 | PD-TG'!B45</f>
        <v/>
      </c>
      <c r="C45" s="109" t="str">
        <f>'Strategy 1 | PD-TG'!C45</f>
        <v/>
      </c>
      <c r="D45" s="109" t="str">
        <f>'Strategy 1 | PD-TG'!J45</f>
        <v/>
      </c>
      <c r="E45" s="109" t="str">
        <f>IF(AU45="","",IF('Strategy 1 | PD-TG'!S45="W","Y",IF('Strategy 1 | PD-TG'!S45="L","N","")))</f>
        <v/>
      </c>
      <c r="F45" s="109" t="str">
        <f>'Strategy 1 | PD-TG'!T45</f>
        <v/>
      </c>
      <c r="G45" s="109" t="str">
        <f>'Strategy 1 | PD-TG'!N45</f>
        <v/>
      </c>
      <c r="H45" s="110" t="str">
        <f>'Strategy 1 | PD-TG'!P45</f>
        <v/>
      </c>
      <c r="I45" s="144"/>
      <c r="J45" s="144"/>
      <c r="K45" s="108" t="str">
        <f>'Strategy 2 | PD-FE'!B45</f>
        <v/>
      </c>
      <c r="L45" s="109" t="str">
        <f>'Strategy 2 | PD-FE'!C45</f>
        <v/>
      </c>
      <c r="M45" s="109" t="str">
        <f>'Strategy 2 | PD-FE'!J45</f>
        <v/>
      </c>
      <c r="N45" s="109" t="str">
        <f>IF(AU45="","",IF('Strategy 2 | PD-FE'!S45="W","Y",IF('Strategy 2 | PD-FE'!S45="L","N","")))</f>
        <v/>
      </c>
      <c r="O45" s="109" t="str">
        <f>'Strategy 2 | PD-FE'!T45</f>
        <v/>
      </c>
      <c r="P45" s="109" t="str">
        <f>'Strategy 2 | PD-FE'!N45</f>
        <v/>
      </c>
      <c r="Q45" s="110" t="str">
        <f>'Strategy 2 | PD-FE'!P45</f>
        <v/>
      </c>
      <c r="R45" s="144"/>
      <c r="S45" s="144"/>
      <c r="T45" s="108" t="str">
        <f>'Strategy 3 | M1-TG'!B45</f>
        <v/>
      </c>
      <c r="U45" s="109" t="str">
        <f>'Strategy 3 | M1-TG'!C45</f>
        <v/>
      </c>
      <c r="V45" s="109" t="str">
        <f>'Strategy 3 | M1-TG'!J45</f>
        <v/>
      </c>
      <c r="W45" s="109" t="str">
        <f>IF(AU45="","",IF('Strategy 3 | M1-TG'!S45="W","Y",IF('Strategy 3 | M1-TG'!S45="L","N","")))</f>
        <v/>
      </c>
      <c r="X45" s="109" t="str">
        <f>'Strategy 3 | M1-TG'!T45</f>
        <v/>
      </c>
      <c r="Y45" s="109" t="str">
        <f>'Strategy 3 | M1-TG'!N45</f>
        <v/>
      </c>
      <c r="Z45" s="110" t="str">
        <f>'Strategy 3 | M1-TG'!P45</f>
        <v/>
      </c>
      <c r="AA45" s="144"/>
      <c r="AB45" s="144"/>
      <c r="AC45" s="108" t="str">
        <f>'Strategy 4 | HP-FE'!B45</f>
        <v/>
      </c>
      <c r="AD45" s="109" t="str">
        <f>'Strategy 4 | HP-FE'!C45</f>
        <v/>
      </c>
      <c r="AE45" s="109" t="str">
        <f>'Strategy 4 | HP-FE'!J45</f>
        <v/>
      </c>
      <c r="AF45" s="109" t="str">
        <f>IF(AU45="","",IF('Strategy 4 | HP-FE'!S45="W","Y",IF('Strategy 4 | HP-FE'!S45="L","N","")))</f>
        <v/>
      </c>
      <c r="AG45" s="109" t="str">
        <f>'Strategy 4 | HP-FE'!T45</f>
        <v/>
      </c>
      <c r="AH45" s="109" t="str">
        <f>'Strategy 4 | HP-FE'!N45</f>
        <v/>
      </c>
      <c r="AI45" s="110" t="str">
        <f>'Strategy 4 | HP-FE'!P45</f>
        <v/>
      </c>
      <c r="AJ45" s="144"/>
      <c r="AK45" s="144"/>
      <c r="AL45" s="108" t="str">
        <f>'Strategy 5 | M1-FE'!B45</f>
        <v/>
      </c>
      <c r="AM45" s="109" t="str">
        <f>'Strategy 5 | M1-FE'!C45</f>
        <v/>
      </c>
      <c r="AN45" s="109" t="str">
        <f>'Strategy 5 | M1-FE'!J45</f>
        <v/>
      </c>
      <c r="AO45" s="109" t="str">
        <f>IF(AU45="","",IF('Strategy 5 | M1-FE'!S45="W","Y",IF('Strategy 5 | M1-FE'!S45="L","N","")))</f>
        <v/>
      </c>
      <c r="AP45" s="109" t="str">
        <f>'Strategy 5 | M1-FE'!T45</f>
        <v/>
      </c>
      <c r="AQ45" s="109" t="str">
        <f>'Strategy 5 | M1-FE'!N45</f>
        <v/>
      </c>
      <c r="AR45" s="110" t="str">
        <f>'Strategy 5 | M1-FE'!P45</f>
        <v/>
      </c>
      <c r="AS45" s="144"/>
      <c r="AT45" s="144"/>
      <c r="AU45" s="102"/>
      <c r="AV45" s="188" t="str">
        <f ca="1">IF('Combo Dashboard'!AG45="","",'Combo Dashboard'!AG45)</f>
        <v/>
      </c>
      <c r="AW45" s="189" t="str">
        <f ca="1">IF('Combo Dashboard'!AH45="","",'Combo Dashboard'!AH45)</f>
        <v/>
      </c>
      <c r="AX45" s="190" t="str">
        <f ca="1">IF('Combo Dashboard'!AI45="","",'Combo Dashboard'!AI45)</f>
        <v/>
      </c>
      <c r="AY45" s="109" t="str">
        <f>IF('Combo Dashboard'!AJ45="","",'Combo Dashboard'!AJ45)</f>
        <v/>
      </c>
      <c r="AZ45" s="109" t="str">
        <f>IF('Combo Dashboard'!AK45="","",'Combo Dashboard'!AK45)</f>
        <v/>
      </c>
      <c r="BA45" s="110" t="str">
        <f>IF('Combo Dashboard'!AL45="","",'Combo Dashboard'!AL45)</f>
        <v/>
      </c>
      <c r="BB45" s="340"/>
      <c r="BC45" s="144"/>
      <c r="BD45" s="144"/>
      <c r="BE45" s="108" t="str">
        <f>'Strategy 6 | PD-M1'!B45</f>
        <v/>
      </c>
      <c r="BF45" s="109" t="str">
        <f>'Strategy 6 | PD-M1'!C45</f>
        <v/>
      </c>
      <c r="BG45" s="109" t="str">
        <f>'Strategy 6 | PD-M1'!J45</f>
        <v/>
      </c>
      <c r="BH45" s="109" t="str">
        <f>IF(AU45="","",IF('Strategy 6 | PD-M1'!R45&gt;0,"Y",IF('Strategy 6 | PD-M1'!R45=0,"","N")))</f>
        <v/>
      </c>
      <c r="BI45" s="109" t="str">
        <f>'Strategy 6 | PD-M1'!T45</f>
        <v/>
      </c>
      <c r="BJ45" s="109" t="str">
        <f>'Strategy 6 | PD-M1'!N45</f>
        <v/>
      </c>
      <c r="BK45" s="110" t="str">
        <f>'Strategy 6 | PD-M1'!P45</f>
        <v/>
      </c>
      <c r="BL45" s="144"/>
      <c r="BM45" s="144"/>
      <c r="BN45" s="108" t="str">
        <f>'Strategy 7 | TG-FE'!B45</f>
        <v/>
      </c>
      <c r="BO45" s="109" t="str">
        <f>'Strategy 7 | TG-FE'!C45</f>
        <v/>
      </c>
      <c r="BP45" s="109" t="str">
        <f>'Strategy 7 | TG-FE'!J45</f>
        <v/>
      </c>
      <c r="BQ45" s="109" t="str">
        <f>IF(AU45="","",IF('Strategy 7 | TG-FE'!S45="W","Y",IF('Strategy 7 | TG-FE'!S45="L","N","")))</f>
        <v/>
      </c>
      <c r="BR45" s="109" t="str">
        <f>'Strategy 7 | TG-FE'!T45</f>
        <v/>
      </c>
      <c r="BS45" s="109" t="str">
        <f>'Strategy 7 | TG-FE'!N45</f>
        <v/>
      </c>
      <c r="BT45" s="110" t="str">
        <f>'Strategy 7 | TG-FE'!P45</f>
        <v/>
      </c>
      <c r="BU45" s="144"/>
      <c r="BV45" s="144"/>
      <c r="BW45" s="108" t="str">
        <f>'Strategy 8 | M1-WB'!B45</f>
        <v/>
      </c>
      <c r="BX45" s="109" t="str">
        <f>'Strategy 8 | M1-WB'!C45</f>
        <v/>
      </c>
      <c r="BY45" s="109" t="str">
        <f>'Strategy 8 | M1-WB'!J45</f>
        <v/>
      </c>
      <c r="BZ45" s="109" t="str">
        <f>IF(AU45="","",IF('Strategy 8 | M1-WB'!S45="W","Y",IF('Strategy 8 | M1-WB'!S45="L","N","")))</f>
        <v/>
      </c>
      <c r="CA45" s="109" t="str">
        <f>'Strategy 8 | M1-WB'!T45</f>
        <v/>
      </c>
      <c r="CB45" s="109" t="str">
        <f>'Strategy 8 | M1-WB'!N45</f>
        <v/>
      </c>
      <c r="CC45" s="110" t="str">
        <f>'Strategy 8 | M1-WB'!P45</f>
        <v/>
      </c>
      <c r="CD45" s="144"/>
      <c r="CE45" s="144"/>
      <c r="CF45" s="108" t="str">
        <f>'Strategy 9 | HP-M1'!B45</f>
        <v/>
      </c>
      <c r="CG45" s="109" t="str">
        <f>'Strategy 9 | HP-M1'!C45</f>
        <v/>
      </c>
      <c r="CH45" s="109" t="str">
        <f>'Strategy 9 | HP-M1'!J45</f>
        <v/>
      </c>
      <c r="CI45" s="109" t="str">
        <f>IF(AU45="","",IF('Strategy 9 | HP-M1'!S45="W","Y",IF('Strategy 9 | HP-M1'!S45="L","N","")))</f>
        <v/>
      </c>
      <c r="CJ45" s="109" t="str">
        <f>'Strategy 9 | HP-M1'!T45</f>
        <v/>
      </c>
      <c r="CK45" s="109" t="str">
        <f>'Strategy 9 | HP-M1'!N45</f>
        <v/>
      </c>
      <c r="CL45" s="110" t="str">
        <f>'Strategy 9 | HP-M1'!P45</f>
        <v/>
      </c>
      <c r="CM45" s="144"/>
      <c r="CN45" s="144"/>
      <c r="CO45" s="108" t="str">
        <f>'Strategy 10 | OP-OB'!B45</f>
        <v/>
      </c>
      <c r="CP45" s="109" t="str">
        <f>'Strategy 10 | OP-OB'!C45</f>
        <v/>
      </c>
      <c r="CQ45" s="109" t="str">
        <f>'Strategy 10 | OP-OB'!J45</f>
        <v/>
      </c>
      <c r="CR45" s="109" t="str">
        <f>IF(AU45="","",IF('Strategy 10 | OP-OB'!S45="W","Y",IF('Strategy 10 | OP-OB'!S45="L","N","")))</f>
        <v/>
      </c>
      <c r="CS45" s="109" t="str">
        <f>'Strategy 10 | OP-OB'!T45</f>
        <v/>
      </c>
      <c r="CT45" s="109" t="str">
        <f>'Strategy 10 | OP-OB'!N45</f>
        <v/>
      </c>
      <c r="CU45" s="110" t="str">
        <f>'Strategy 10 | OP-OB'!P45</f>
        <v/>
      </c>
    </row>
    <row r="46" spans="1:99" ht="26.25" customHeight="1" thickBot="1">
      <c r="A46" s="14">
        <v>37</v>
      </c>
      <c r="B46" s="111" t="str">
        <f>'Strategy 1 | PD-TG'!B46</f>
        <v/>
      </c>
      <c r="C46" s="95" t="str">
        <f>'Strategy 1 | PD-TG'!C46</f>
        <v/>
      </c>
      <c r="D46" s="95" t="str">
        <f>'Strategy 1 | PD-TG'!J46</f>
        <v/>
      </c>
      <c r="E46" s="109" t="str">
        <f>IF(AU46="","",IF('Strategy 1 | PD-TG'!S46="W","Y",IF('Strategy 1 | PD-TG'!S46="L","N","")))</f>
        <v/>
      </c>
      <c r="F46" s="95" t="str">
        <f>'Strategy 1 | PD-TG'!T46</f>
        <v/>
      </c>
      <c r="G46" s="95" t="str">
        <f>'Strategy 1 | PD-TG'!N46</f>
        <v/>
      </c>
      <c r="H46" s="112" t="str">
        <f>'Strategy 1 | PD-TG'!P46</f>
        <v/>
      </c>
      <c r="I46" s="144"/>
      <c r="J46" s="144"/>
      <c r="K46" s="111" t="str">
        <f>'Strategy 2 | PD-FE'!B46</f>
        <v/>
      </c>
      <c r="L46" s="95" t="str">
        <f>'Strategy 2 | PD-FE'!C46</f>
        <v/>
      </c>
      <c r="M46" s="95" t="str">
        <f>'Strategy 2 | PD-FE'!J46</f>
        <v/>
      </c>
      <c r="N46" s="109" t="str">
        <f>IF(AU46="","",IF('Strategy 2 | PD-FE'!S46="W","Y",IF('Strategy 2 | PD-FE'!S46="L","N","")))</f>
        <v/>
      </c>
      <c r="O46" s="95" t="str">
        <f>'Strategy 2 | PD-FE'!T46</f>
        <v/>
      </c>
      <c r="P46" s="95" t="str">
        <f>'Strategy 2 | PD-FE'!N46</f>
        <v/>
      </c>
      <c r="Q46" s="112" t="str">
        <f>'Strategy 2 | PD-FE'!P46</f>
        <v/>
      </c>
      <c r="R46" s="144"/>
      <c r="S46" s="144"/>
      <c r="T46" s="111" t="str">
        <f>'Strategy 3 | M1-TG'!B46</f>
        <v/>
      </c>
      <c r="U46" s="95" t="str">
        <f>'Strategy 3 | M1-TG'!C46</f>
        <v/>
      </c>
      <c r="V46" s="95" t="str">
        <f>'Strategy 3 | M1-TG'!J46</f>
        <v/>
      </c>
      <c r="W46" s="109" t="str">
        <f>IF(AU46="","",IF('Strategy 3 | M1-TG'!S46="W","Y",IF('Strategy 3 | M1-TG'!S46="L","N","")))</f>
        <v/>
      </c>
      <c r="X46" s="95" t="str">
        <f>'Strategy 3 | M1-TG'!T46</f>
        <v/>
      </c>
      <c r="Y46" s="95" t="str">
        <f>'Strategy 3 | M1-TG'!N46</f>
        <v/>
      </c>
      <c r="Z46" s="112" t="str">
        <f>'Strategy 3 | M1-TG'!P46</f>
        <v/>
      </c>
      <c r="AA46" s="144"/>
      <c r="AB46" s="144"/>
      <c r="AC46" s="111" t="str">
        <f>'Strategy 4 | HP-FE'!B46</f>
        <v/>
      </c>
      <c r="AD46" s="95" t="str">
        <f>'Strategy 4 | HP-FE'!C46</f>
        <v/>
      </c>
      <c r="AE46" s="95" t="str">
        <f>'Strategy 4 | HP-FE'!J46</f>
        <v/>
      </c>
      <c r="AF46" s="109" t="str">
        <f>IF(AU46="","",IF('Strategy 4 | HP-FE'!S46="W","Y",IF('Strategy 4 | HP-FE'!S46="L","N","")))</f>
        <v/>
      </c>
      <c r="AG46" s="95" t="str">
        <f>'Strategy 4 | HP-FE'!T46</f>
        <v/>
      </c>
      <c r="AH46" s="95" t="str">
        <f>'Strategy 4 | HP-FE'!N46</f>
        <v/>
      </c>
      <c r="AI46" s="112" t="str">
        <f>'Strategy 4 | HP-FE'!P46</f>
        <v/>
      </c>
      <c r="AJ46" s="144"/>
      <c r="AK46" s="144"/>
      <c r="AL46" s="111" t="str">
        <f>'Strategy 5 | M1-FE'!B46</f>
        <v/>
      </c>
      <c r="AM46" s="95" t="str">
        <f>'Strategy 5 | M1-FE'!C46</f>
        <v/>
      </c>
      <c r="AN46" s="95" t="str">
        <f>'Strategy 5 | M1-FE'!J46</f>
        <v/>
      </c>
      <c r="AO46" s="109" t="str">
        <f>IF(AU46="","",IF('Strategy 5 | M1-FE'!S46="W","Y",IF('Strategy 5 | M1-FE'!S46="L","N","")))</f>
        <v/>
      </c>
      <c r="AP46" s="95" t="str">
        <f>'Strategy 5 | M1-FE'!T46</f>
        <v/>
      </c>
      <c r="AQ46" s="95" t="str">
        <f>'Strategy 5 | M1-FE'!N46</f>
        <v/>
      </c>
      <c r="AR46" s="112" t="str">
        <f>'Strategy 5 | M1-FE'!P46</f>
        <v/>
      </c>
      <c r="AS46" s="144"/>
      <c r="AT46" s="144"/>
      <c r="AU46" s="106"/>
      <c r="AV46" s="180" t="str">
        <f ca="1">IF('Combo Dashboard'!AG46="","",'Combo Dashboard'!AG46)</f>
        <v/>
      </c>
      <c r="AW46" s="189" t="str">
        <f>IF('Combo Dashboard'!AH46="","",'Combo Dashboard'!AH46)</f>
        <v/>
      </c>
      <c r="AX46" s="187" t="str">
        <f ca="1">IF('Combo Dashboard'!AI46="","",'Combo Dashboard'!AI46)</f>
        <v/>
      </c>
      <c r="AY46" s="95" t="str">
        <f>IF('Combo Dashboard'!AJ46="","",'Combo Dashboard'!AJ46)</f>
        <v/>
      </c>
      <c r="AZ46" s="95" t="str">
        <f>IF('Combo Dashboard'!AK46="","",'Combo Dashboard'!AK46)</f>
        <v/>
      </c>
      <c r="BA46" s="112" t="str">
        <f>IF('Combo Dashboard'!AL46="","",'Combo Dashboard'!AL46)</f>
        <v/>
      </c>
      <c r="BB46" s="340"/>
      <c r="BC46" s="144"/>
      <c r="BD46" s="144"/>
      <c r="BE46" s="111" t="str">
        <f>'Strategy 6 | PD-M1'!B46</f>
        <v/>
      </c>
      <c r="BF46" s="95" t="str">
        <f>'Strategy 6 | PD-M1'!C46</f>
        <v/>
      </c>
      <c r="BG46" s="95" t="str">
        <f>'Strategy 6 | PD-M1'!J46</f>
        <v/>
      </c>
      <c r="BH46" s="95" t="str">
        <f>IF(AU46="","",IF('Strategy 6 | PD-M1'!R46&gt;0,"Y",IF('Strategy 6 | PD-M1'!R46=0,"","N")))</f>
        <v/>
      </c>
      <c r="BI46" s="95" t="str">
        <f>'Strategy 6 | PD-M1'!T46</f>
        <v/>
      </c>
      <c r="BJ46" s="95" t="str">
        <f>'Strategy 6 | PD-M1'!N46</f>
        <v/>
      </c>
      <c r="BK46" s="112" t="str">
        <f>'Strategy 6 | PD-M1'!P46</f>
        <v/>
      </c>
      <c r="BL46" s="144"/>
      <c r="BM46" s="144"/>
      <c r="BN46" s="111" t="str">
        <f>'Strategy 7 | TG-FE'!B46</f>
        <v/>
      </c>
      <c r="BO46" s="95" t="str">
        <f>'Strategy 7 | TG-FE'!C46</f>
        <v/>
      </c>
      <c r="BP46" s="95" t="str">
        <f>'Strategy 7 | TG-FE'!J46</f>
        <v/>
      </c>
      <c r="BQ46" s="109" t="str">
        <f>IF(AU46="","",IF('Strategy 7 | TG-FE'!S46="W","Y",IF('Strategy 7 | TG-FE'!S46="L","N","")))</f>
        <v/>
      </c>
      <c r="BR46" s="95" t="str">
        <f>'Strategy 7 | TG-FE'!T46</f>
        <v/>
      </c>
      <c r="BS46" s="95" t="str">
        <f>'Strategy 7 | TG-FE'!N46</f>
        <v/>
      </c>
      <c r="BT46" s="112" t="str">
        <f>'Strategy 7 | TG-FE'!P46</f>
        <v/>
      </c>
      <c r="BU46" s="144"/>
      <c r="BV46" s="144"/>
      <c r="BW46" s="111" t="str">
        <f>'Strategy 8 | M1-WB'!B46</f>
        <v/>
      </c>
      <c r="BX46" s="95" t="str">
        <f>'Strategy 8 | M1-WB'!C46</f>
        <v/>
      </c>
      <c r="BY46" s="95" t="str">
        <f>'Strategy 8 | M1-WB'!J46</f>
        <v/>
      </c>
      <c r="BZ46" s="109" t="str">
        <f>IF(AU46="","",IF('Strategy 8 | M1-WB'!S46="W","Y",IF('Strategy 8 | M1-WB'!S46="L","N","")))</f>
        <v/>
      </c>
      <c r="CA46" s="95" t="str">
        <f>'Strategy 8 | M1-WB'!T46</f>
        <v/>
      </c>
      <c r="CB46" s="95" t="str">
        <f>'Strategy 8 | M1-WB'!N46</f>
        <v/>
      </c>
      <c r="CC46" s="112" t="str">
        <f>'Strategy 8 | M1-WB'!P46</f>
        <v/>
      </c>
      <c r="CD46" s="144"/>
      <c r="CE46" s="144"/>
      <c r="CF46" s="111" t="str">
        <f>'Strategy 9 | HP-M1'!B46</f>
        <v/>
      </c>
      <c r="CG46" s="95" t="str">
        <f>'Strategy 9 | HP-M1'!C46</f>
        <v/>
      </c>
      <c r="CH46" s="95" t="str">
        <f>'Strategy 9 | HP-M1'!J46</f>
        <v/>
      </c>
      <c r="CI46" s="109" t="str">
        <f>IF(AU46="","",IF('Strategy 9 | HP-M1'!S46="W","Y",IF('Strategy 9 | HP-M1'!S46="L","N","")))</f>
        <v/>
      </c>
      <c r="CJ46" s="95" t="str">
        <f>'Strategy 9 | HP-M1'!T46</f>
        <v/>
      </c>
      <c r="CK46" s="95" t="str">
        <f>'Strategy 9 | HP-M1'!N46</f>
        <v/>
      </c>
      <c r="CL46" s="112" t="str">
        <f>'Strategy 9 | HP-M1'!P46</f>
        <v/>
      </c>
      <c r="CM46" s="144"/>
      <c r="CN46" s="144"/>
      <c r="CO46" s="111" t="str">
        <f>'Strategy 10 | OP-OB'!B46</f>
        <v/>
      </c>
      <c r="CP46" s="95" t="str">
        <f>'Strategy 10 | OP-OB'!C46</f>
        <v/>
      </c>
      <c r="CQ46" s="95" t="str">
        <f>'Strategy 10 | OP-OB'!J46</f>
        <v/>
      </c>
      <c r="CR46" s="109" t="str">
        <f>IF(AU46="","",IF('Strategy 10 | OP-OB'!S46="W","Y",IF('Strategy 10 | OP-OB'!S46="L","N","")))</f>
        <v/>
      </c>
      <c r="CS46" s="95" t="str">
        <f>'Strategy 10 | OP-OB'!T46</f>
        <v/>
      </c>
      <c r="CT46" s="95" t="str">
        <f>'Strategy 10 | OP-OB'!N46</f>
        <v/>
      </c>
      <c r="CU46" s="112" t="str">
        <f>'Strategy 10 | OP-OB'!P46</f>
        <v/>
      </c>
    </row>
    <row r="47" spans="1:99" ht="26.25" customHeight="1" thickBot="1">
      <c r="A47" s="14">
        <v>38</v>
      </c>
      <c r="B47" s="111" t="str">
        <f>'Strategy 1 | PD-TG'!B47</f>
        <v/>
      </c>
      <c r="C47" s="95" t="str">
        <f>'Strategy 1 | PD-TG'!C47</f>
        <v/>
      </c>
      <c r="D47" s="95" t="str">
        <f>'Strategy 1 | PD-TG'!J47</f>
        <v/>
      </c>
      <c r="E47" s="109" t="str">
        <f>IF(AU47="","",IF('Strategy 1 | PD-TG'!S47="W","Y",IF('Strategy 1 | PD-TG'!S47="L","N","")))</f>
        <v/>
      </c>
      <c r="F47" s="95" t="str">
        <f>'Strategy 1 | PD-TG'!T47</f>
        <v/>
      </c>
      <c r="G47" s="95" t="str">
        <f>'Strategy 1 | PD-TG'!N47</f>
        <v/>
      </c>
      <c r="H47" s="112" t="str">
        <f>'Strategy 1 | PD-TG'!P47</f>
        <v/>
      </c>
      <c r="I47" s="144"/>
      <c r="J47" s="144"/>
      <c r="K47" s="111" t="str">
        <f>'Strategy 2 | PD-FE'!B47</f>
        <v/>
      </c>
      <c r="L47" s="95" t="str">
        <f>'Strategy 2 | PD-FE'!C47</f>
        <v/>
      </c>
      <c r="M47" s="95" t="str">
        <f>'Strategy 2 | PD-FE'!J47</f>
        <v/>
      </c>
      <c r="N47" s="109" t="str">
        <f>IF(AU47="","",IF('Strategy 2 | PD-FE'!S47="W","Y",IF('Strategy 2 | PD-FE'!S47="L","N","")))</f>
        <v/>
      </c>
      <c r="O47" s="95" t="str">
        <f>'Strategy 2 | PD-FE'!T47</f>
        <v/>
      </c>
      <c r="P47" s="95" t="str">
        <f>'Strategy 2 | PD-FE'!N47</f>
        <v/>
      </c>
      <c r="Q47" s="112" t="str">
        <f>'Strategy 2 | PD-FE'!P47</f>
        <v/>
      </c>
      <c r="R47" s="144"/>
      <c r="S47" s="144"/>
      <c r="T47" s="111" t="str">
        <f>'Strategy 3 | M1-TG'!B47</f>
        <v/>
      </c>
      <c r="U47" s="95" t="str">
        <f>'Strategy 3 | M1-TG'!C47</f>
        <v/>
      </c>
      <c r="V47" s="95" t="str">
        <f>'Strategy 3 | M1-TG'!J47</f>
        <v/>
      </c>
      <c r="W47" s="109" t="str">
        <f>IF(AU47="","",IF('Strategy 3 | M1-TG'!S47="W","Y",IF('Strategy 3 | M1-TG'!S47="L","N","")))</f>
        <v/>
      </c>
      <c r="X47" s="95" t="str">
        <f>'Strategy 3 | M1-TG'!T47</f>
        <v/>
      </c>
      <c r="Y47" s="95" t="str">
        <f>'Strategy 3 | M1-TG'!N47</f>
        <v/>
      </c>
      <c r="Z47" s="112" t="str">
        <f>'Strategy 3 | M1-TG'!P47</f>
        <v/>
      </c>
      <c r="AA47" s="144"/>
      <c r="AB47" s="144"/>
      <c r="AC47" s="111" t="str">
        <f>'Strategy 4 | HP-FE'!B47</f>
        <v/>
      </c>
      <c r="AD47" s="95" t="str">
        <f>'Strategy 4 | HP-FE'!C47</f>
        <v/>
      </c>
      <c r="AE47" s="95" t="str">
        <f>'Strategy 4 | HP-FE'!J47</f>
        <v/>
      </c>
      <c r="AF47" s="109" t="str">
        <f>IF(AU47="","",IF('Strategy 4 | HP-FE'!S47="W","Y",IF('Strategy 4 | HP-FE'!S47="L","N","")))</f>
        <v/>
      </c>
      <c r="AG47" s="95" t="str">
        <f>'Strategy 4 | HP-FE'!T47</f>
        <v/>
      </c>
      <c r="AH47" s="95" t="str">
        <f>'Strategy 4 | HP-FE'!N47</f>
        <v/>
      </c>
      <c r="AI47" s="112" t="str">
        <f>'Strategy 4 | HP-FE'!P47</f>
        <v/>
      </c>
      <c r="AJ47" s="144"/>
      <c r="AK47" s="144"/>
      <c r="AL47" s="111" t="str">
        <f>'Strategy 5 | M1-FE'!B47</f>
        <v/>
      </c>
      <c r="AM47" s="95" t="str">
        <f>'Strategy 5 | M1-FE'!C47</f>
        <v/>
      </c>
      <c r="AN47" s="95" t="str">
        <f>'Strategy 5 | M1-FE'!J47</f>
        <v/>
      </c>
      <c r="AO47" s="109" t="str">
        <f>IF(AU47="","",IF('Strategy 5 | M1-FE'!S47="W","Y",IF('Strategy 5 | M1-FE'!S47="L","N","")))</f>
        <v/>
      </c>
      <c r="AP47" s="95" t="str">
        <f>'Strategy 5 | M1-FE'!T47</f>
        <v/>
      </c>
      <c r="AQ47" s="95" t="str">
        <f>'Strategy 5 | M1-FE'!N47</f>
        <v/>
      </c>
      <c r="AR47" s="112" t="str">
        <f>'Strategy 5 | M1-FE'!P47</f>
        <v/>
      </c>
      <c r="AS47" s="144"/>
      <c r="AT47" s="144"/>
      <c r="AU47" s="106"/>
      <c r="AV47" s="180" t="str">
        <f ca="1">IF('Combo Dashboard'!AG47="","",'Combo Dashboard'!AG47)</f>
        <v/>
      </c>
      <c r="AW47" s="189" t="str">
        <f>IF('Combo Dashboard'!AH47="","",'Combo Dashboard'!AH47)</f>
        <v/>
      </c>
      <c r="AX47" s="187" t="str">
        <f ca="1">IF('Combo Dashboard'!AI47="","",'Combo Dashboard'!AI47)</f>
        <v/>
      </c>
      <c r="AY47" s="95" t="str">
        <f>IF('Combo Dashboard'!AJ47="","",'Combo Dashboard'!AJ47)</f>
        <v/>
      </c>
      <c r="AZ47" s="95" t="str">
        <f>IF('Combo Dashboard'!AK47="","",'Combo Dashboard'!AK47)</f>
        <v/>
      </c>
      <c r="BA47" s="112" t="str">
        <f>IF('Combo Dashboard'!AL47="","",'Combo Dashboard'!AL47)</f>
        <v/>
      </c>
      <c r="BB47" s="340"/>
      <c r="BC47" s="144"/>
      <c r="BD47" s="144"/>
      <c r="BE47" s="111" t="str">
        <f>'Strategy 6 | PD-M1'!B47</f>
        <v/>
      </c>
      <c r="BF47" s="95" t="str">
        <f>'Strategy 6 | PD-M1'!C47</f>
        <v/>
      </c>
      <c r="BG47" s="95" t="str">
        <f>'Strategy 6 | PD-M1'!J47</f>
        <v/>
      </c>
      <c r="BH47" s="95" t="str">
        <f>IF(AU47="","",IF('Strategy 6 | PD-M1'!R47&gt;0,"Y",IF('Strategy 6 | PD-M1'!R47=0,"","N")))</f>
        <v/>
      </c>
      <c r="BI47" s="95" t="str">
        <f>'Strategy 6 | PD-M1'!T47</f>
        <v/>
      </c>
      <c r="BJ47" s="95" t="str">
        <f>'Strategy 6 | PD-M1'!N47</f>
        <v/>
      </c>
      <c r="BK47" s="112" t="str">
        <f>'Strategy 6 | PD-M1'!P47</f>
        <v/>
      </c>
      <c r="BL47" s="144"/>
      <c r="BM47" s="144"/>
      <c r="BN47" s="111" t="str">
        <f>'Strategy 7 | TG-FE'!B47</f>
        <v/>
      </c>
      <c r="BO47" s="95" t="str">
        <f>'Strategy 7 | TG-FE'!C47</f>
        <v/>
      </c>
      <c r="BP47" s="95" t="str">
        <f>'Strategy 7 | TG-FE'!J47</f>
        <v/>
      </c>
      <c r="BQ47" s="109" t="str">
        <f>IF(AU47="","",IF('Strategy 7 | TG-FE'!S47="W","Y",IF('Strategy 7 | TG-FE'!S47="L","N","")))</f>
        <v/>
      </c>
      <c r="BR47" s="95" t="str">
        <f>'Strategy 7 | TG-FE'!T47</f>
        <v/>
      </c>
      <c r="BS47" s="95" t="str">
        <f>'Strategy 7 | TG-FE'!N47</f>
        <v/>
      </c>
      <c r="BT47" s="112" t="str">
        <f>'Strategy 7 | TG-FE'!P47</f>
        <v/>
      </c>
      <c r="BU47" s="144"/>
      <c r="BV47" s="144"/>
      <c r="BW47" s="111" t="str">
        <f>'Strategy 8 | M1-WB'!B47</f>
        <v/>
      </c>
      <c r="BX47" s="95" t="str">
        <f>'Strategy 8 | M1-WB'!C47</f>
        <v/>
      </c>
      <c r="BY47" s="95" t="str">
        <f>'Strategy 8 | M1-WB'!J47</f>
        <v/>
      </c>
      <c r="BZ47" s="109" t="str">
        <f>IF(AU47="","",IF('Strategy 8 | M1-WB'!S47="W","Y",IF('Strategy 8 | M1-WB'!S47="L","N","")))</f>
        <v/>
      </c>
      <c r="CA47" s="95" t="str">
        <f>'Strategy 8 | M1-WB'!T47</f>
        <v/>
      </c>
      <c r="CB47" s="95" t="str">
        <f>'Strategy 8 | M1-WB'!N47</f>
        <v/>
      </c>
      <c r="CC47" s="112" t="str">
        <f>'Strategy 8 | M1-WB'!P47</f>
        <v/>
      </c>
      <c r="CD47" s="144"/>
      <c r="CE47" s="144"/>
      <c r="CF47" s="111" t="str">
        <f>'Strategy 9 | HP-M1'!B47</f>
        <v/>
      </c>
      <c r="CG47" s="95" t="str">
        <f>'Strategy 9 | HP-M1'!C47</f>
        <v/>
      </c>
      <c r="CH47" s="95" t="str">
        <f>'Strategy 9 | HP-M1'!J47</f>
        <v/>
      </c>
      <c r="CI47" s="109" t="str">
        <f>IF(AU47="","",IF('Strategy 9 | HP-M1'!S47="W","Y",IF('Strategy 9 | HP-M1'!S47="L","N","")))</f>
        <v/>
      </c>
      <c r="CJ47" s="95" t="str">
        <f>'Strategy 9 | HP-M1'!T47</f>
        <v/>
      </c>
      <c r="CK47" s="95" t="str">
        <f>'Strategy 9 | HP-M1'!N47</f>
        <v/>
      </c>
      <c r="CL47" s="112" t="str">
        <f>'Strategy 9 | HP-M1'!P47</f>
        <v/>
      </c>
      <c r="CM47" s="144"/>
      <c r="CN47" s="144"/>
      <c r="CO47" s="111" t="str">
        <f>'Strategy 10 | OP-OB'!B47</f>
        <v/>
      </c>
      <c r="CP47" s="95" t="str">
        <f>'Strategy 10 | OP-OB'!C47</f>
        <v/>
      </c>
      <c r="CQ47" s="95" t="str">
        <f>'Strategy 10 | OP-OB'!J47</f>
        <v/>
      </c>
      <c r="CR47" s="109" t="str">
        <f>IF(AU47="","",IF('Strategy 10 | OP-OB'!S47="W","Y",IF('Strategy 10 | OP-OB'!S47="L","N","")))</f>
        <v/>
      </c>
      <c r="CS47" s="95" t="str">
        <f>'Strategy 10 | OP-OB'!T47</f>
        <v/>
      </c>
      <c r="CT47" s="95" t="str">
        <f>'Strategy 10 | OP-OB'!N47</f>
        <v/>
      </c>
      <c r="CU47" s="112" t="str">
        <f>'Strategy 10 | OP-OB'!P47</f>
        <v/>
      </c>
    </row>
    <row r="48" spans="1:99" ht="26.25" customHeight="1" thickBot="1">
      <c r="A48" s="14">
        <v>39</v>
      </c>
      <c r="B48" s="111" t="str">
        <f>'Strategy 1 | PD-TG'!B48</f>
        <v/>
      </c>
      <c r="C48" s="95" t="str">
        <f>'Strategy 1 | PD-TG'!C48</f>
        <v/>
      </c>
      <c r="D48" s="95" t="str">
        <f>'Strategy 1 | PD-TG'!J48</f>
        <v/>
      </c>
      <c r="E48" s="109" t="str">
        <f>IF(AU48="","",IF('Strategy 1 | PD-TG'!S48="W","Y",IF('Strategy 1 | PD-TG'!S48="L","N","")))</f>
        <v/>
      </c>
      <c r="F48" s="95" t="str">
        <f>'Strategy 1 | PD-TG'!T48</f>
        <v/>
      </c>
      <c r="G48" s="95" t="str">
        <f>'Strategy 1 | PD-TG'!N48</f>
        <v/>
      </c>
      <c r="H48" s="112" t="str">
        <f>'Strategy 1 | PD-TG'!P48</f>
        <v/>
      </c>
      <c r="I48" s="144"/>
      <c r="J48" s="144"/>
      <c r="K48" s="111" t="str">
        <f>'Strategy 2 | PD-FE'!B48</f>
        <v/>
      </c>
      <c r="L48" s="95" t="str">
        <f>'Strategy 2 | PD-FE'!C48</f>
        <v/>
      </c>
      <c r="M48" s="95" t="str">
        <f>'Strategy 2 | PD-FE'!J48</f>
        <v/>
      </c>
      <c r="N48" s="109" t="str">
        <f>IF(AU48="","",IF('Strategy 2 | PD-FE'!S48="W","Y",IF('Strategy 2 | PD-FE'!S48="L","N","")))</f>
        <v/>
      </c>
      <c r="O48" s="95" t="str">
        <f>'Strategy 2 | PD-FE'!T48</f>
        <v/>
      </c>
      <c r="P48" s="95" t="str">
        <f>'Strategy 2 | PD-FE'!N48</f>
        <v/>
      </c>
      <c r="Q48" s="112" t="str">
        <f>'Strategy 2 | PD-FE'!P48</f>
        <v/>
      </c>
      <c r="R48" s="144"/>
      <c r="S48" s="144"/>
      <c r="T48" s="111" t="str">
        <f>'Strategy 3 | M1-TG'!B48</f>
        <v/>
      </c>
      <c r="U48" s="95" t="str">
        <f>'Strategy 3 | M1-TG'!C48</f>
        <v/>
      </c>
      <c r="V48" s="95" t="str">
        <f>'Strategy 3 | M1-TG'!J48</f>
        <v/>
      </c>
      <c r="W48" s="109" t="str">
        <f>IF(AU48="","",IF('Strategy 3 | M1-TG'!S48="W","Y",IF('Strategy 3 | M1-TG'!S48="L","N","")))</f>
        <v/>
      </c>
      <c r="X48" s="95" t="str">
        <f>'Strategy 3 | M1-TG'!T48</f>
        <v/>
      </c>
      <c r="Y48" s="95" t="str">
        <f>'Strategy 3 | M1-TG'!N48</f>
        <v/>
      </c>
      <c r="Z48" s="112" t="str">
        <f>'Strategy 3 | M1-TG'!P48</f>
        <v/>
      </c>
      <c r="AA48" s="144"/>
      <c r="AB48" s="144"/>
      <c r="AC48" s="111" t="str">
        <f>'Strategy 4 | HP-FE'!B48</f>
        <v/>
      </c>
      <c r="AD48" s="95" t="str">
        <f>'Strategy 4 | HP-FE'!C48</f>
        <v/>
      </c>
      <c r="AE48" s="95" t="str">
        <f>'Strategy 4 | HP-FE'!J48</f>
        <v/>
      </c>
      <c r="AF48" s="109" t="str">
        <f>IF(AU48="","",IF('Strategy 4 | HP-FE'!S48="W","Y",IF('Strategy 4 | HP-FE'!S48="L","N","")))</f>
        <v/>
      </c>
      <c r="AG48" s="95" t="str">
        <f>'Strategy 4 | HP-FE'!T48</f>
        <v/>
      </c>
      <c r="AH48" s="95" t="str">
        <f>'Strategy 4 | HP-FE'!N48</f>
        <v/>
      </c>
      <c r="AI48" s="112" t="str">
        <f>'Strategy 4 | HP-FE'!P48</f>
        <v/>
      </c>
      <c r="AJ48" s="144"/>
      <c r="AK48" s="144"/>
      <c r="AL48" s="111" t="str">
        <f>'Strategy 5 | M1-FE'!B48</f>
        <v/>
      </c>
      <c r="AM48" s="95" t="str">
        <f>'Strategy 5 | M1-FE'!C48</f>
        <v/>
      </c>
      <c r="AN48" s="95" t="str">
        <f>'Strategy 5 | M1-FE'!J48</f>
        <v/>
      </c>
      <c r="AO48" s="109" t="str">
        <f>IF(AU48="","",IF('Strategy 5 | M1-FE'!S48="W","Y",IF('Strategy 5 | M1-FE'!S48="L","N","")))</f>
        <v/>
      </c>
      <c r="AP48" s="95" t="str">
        <f>'Strategy 5 | M1-FE'!T48</f>
        <v/>
      </c>
      <c r="AQ48" s="95" t="str">
        <f>'Strategy 5 | M1-FE'!N48</f>
        <v/>
      </c>
      <c r="AR48" s="112" t="str">
        <f>'Strategy 5 | M1-FE'!P48</f>
        <v/>
      </c>
      <c r="AS48" s="144"/>
      <c r="AT48" s="144"/>
      <c r="AU48" s="106"/>
      <c r="AV48" s="180" t="str">
        <f ca="1">IF('Combo Dashboard'!AG48="","",'Combo Dashboard'!AG48)</f>
        <v/>
      </c>
      <c r="AW48" s="189" t="str">
        <f>IF('Combo Dashboard'!AH48="","",'Combo Dashboard'!AH48)</f>
        <v/>
      </c>
      <c r="AX48" s="187" t="str">
        <f ca="1">IF('Combo Dashboard'!AI48="","",'Combo Dashboard'!AI48)</f>
        <v/>
      </c>
      <c r="AY48" s="95" t="str">
        <f>IF('Combo Dashboard'!AJ48="","",'Combo Dashboard'!AJ48)</f>
        <v/>
      </c>
      <c r="AZ48" s="95" t="str">
        <f>IF('Combo Dashboard'!AK48="","",'Combo Dashboard'!AK48)</f>
        <v/>
      </c>
      <c r="BA48" s="112" t="str">
        <f>IF('Combo Dashboard'!AL48="","",'Combo Dashboard'!AL48)</f>
        <v/>
      </c>
      <c r="BB48" s="340"/>
      <c r="BC48" s="144"/>
      <c r="BD48" s="144"/>
      <c r="BE48" s="111" t="str">
        <f>'Strategy 6 | PD-M1'!B48</f>
        <v/>
      </c>
      <c r="BF48" s="95" t="str">
        <f>'Strategy 6 | PD-M1'!C48</f>
        <v/>
      </c>
      <c r="BG48" s="95" t="str">
        <f>'Strategy 6 | PD-M1'!J48</f>
        <v/>
      </c>
      <c r="BH48" s="95" t="str">
        <f>IF(AU48="","",IF('Strategy 6 | PD-M1'!R48&gt;0,"Y",IF('Strategy 6 | PD-M1'!R48=0,"","N")))</f>
        <v/>
      </c>
      <c r="BI48" s="95" t="str">
        <f>'Strategy 6 | PD-M1'!T48</f>
        <v/>
      </c>
      <c r="BJ48" s="95" t="str">
        <f>'Strategy 6 | PD-M1'!N48</f>
        <v/>
      </c>
      <c r="BK48" s="112" t="str">
        <f>'Strategy 6 | PD-M1'!P48</f>
        <v/>
      </c>
      <c r="BL48" s="144"/>
      <c r="BM48" s="144"/>
      <c r="BN48" s="111" t="str">
        <f>'Strategy 7 | TG-FE'!B48</f>
        <v/>
      </c>
      <c r="BO48" s="95" t="str">
        <f>'Strategy 7 | TG-FE'!C48</f>
        <v/>
      </c>
      <c r="BP48" s="95" t="str">
        <f>'Strategy 7 | TG-FE'!J48</f>
        <v/>
      </c>
      <c r="BQ48" s="109" t="str">
        <f>IF(AU48="","",IF('Strategy 7 | TG-FE'!S48="W","Y",IF('Strategy 7 | TG-FE'!S48="L","N","")))</f>
        <v/>
      </c>
      <c r="BR48" s="95" t="str">
        <f>'Strategy 7 | TG-FE'!T48</f>
        <v/>
      </c>
      <c r="BS48" s="95" t="str">
        <f>'Strategy 7 | TG-FE'!N48</f>
        <v/>
      </c>
      <c r="BT48" s="112" t="str">
        <f>'Strategy 7 | TG-FE'!P48</f>
        <v/>
      </c>
      <c r="BU48" s="144"/>
      <c r="BV48" s="144"/>
      <c r="BW48" s="111" t="str">
        <f>'Strategy 8 | M1-WB'!B48</f>
        <v/>
      </c>
      <c r="BX48" s="95" t="str">
        <f>'Strategy 8 | M1-WB'!C48</f>
        <v/>
      </c>
      <c r="BY48" s="95" t="str">
        <f>'Strategy 8 | M1-WB'!J48</f>
        <v/>
      </c>
      <c r="BZ48" s="109" t="str">
        <f>IF(AU48="","",IF('Strategy 8 | M1-WB'!S48="W","Y",IF('Strategy 8 | M1-WB'!S48="L","N","")))</f>
        <v/>
      </c>
      <c r="CA48" s="95" t="str">
        <f>'Strategy 8 | M1-WB'!T48</f>
        <v/>
      </c>
      <c r="CB48" s="95" t="str">
        <f>'Strategy 8 | M1-WB'!N48</f>
        <v/>
      </c>
      <c r="CC48" s="112" t="str">
        <f>'Strategy 8 | M1-WB'!P48</f>
        <v/>
      </c>
      <c r="CD48" s="144"/>
      <c r="CE48" s="144"/>
      <c r="CF48" s="111" t="str">
        <f>'Strategy 9 | HP-M1'!B48</f>
        <v/>
      </c>
      <c r="CG48" s="95" t="str">
        <f>'Strategy 9 | HP-M1'!C48</f>
        <v/>
      </c>
      <c r="CH48" s="95" t="str">
        <f>'Strategy 9 | HP-M1'!J48</f>
        <v/>
      </c>
      <c r="CI48" s="109" t="str">
        <f>IF(AU48="","",IF('Strategy 9 | HP-M1'!S48="W","Y",IF('Strategy 9 | HP-M1'!S48="L","N","")))</f>
        <v/>
      </c>
      <c r="CJ48" s="95" t="str">
        <f>'Strategy 9 | HP-M1'!T48</f>
        <v/>
      </c>
      <c r="CK48" s="95" t="str">
        <f>'Strategy 9 | HP-M1'!N48</f>
        <v/>
      </c>
      <c r="CL48" s="112" t="str">
        <f>'Strategy 9 | HP-M1'!P48</f>
        <v/>
      </c>
      <c r="CM48" s="144"/>
      <c r="CN48" s="144"/>
      <c r="CO48" s="111" t="str">
        <f>'Strategy 10 | OP-OB'!B48</f>
        <v/>
      </c>
      <c r="CP48" s="95" t="str">
        <f>'Strategy 10 | OP-OB'!C48</f>
        <v/>
      </c>
      <c r="CQ48" s="95" t="str">
        <f>'Strategy 10 | OP-OB'!J48</f>
        <v/>
      </c>
      <c r="CR48" s="109" t="str">
        <f>IF(AU48="","",IF('Strategy 10 | OP-OB'!S48="W","Y",IF('Strategy 10 | OP-OB'!S48="L","N","")))</f>
        <v/>
      </c>
      <c r="CS48" s="95" t="str">
        <f>'Strategy 10 | OP-OB'!T48</f>
        <v/>
      </c>
      <c r="CT48" s="95" t="str">
        <f>'Strategy 10 | OP-OB'!N48</f>
        <v/>
      </c>
      <c r="CU48" s="112" t="str">
        <f>'Strategy 10 | OP-OB'!P48</f>
        <v/>
      </c>
    </row>
    <row r="49" spans="1:99" ht="26.25" customHeight="1" thickBot="1">
      <c r="A49" s="14">
        <v>40</v>
      </c>
      <c r="B49" s="113" t="str">
        <f>'Strategy 1 | PD-TG'!B49</f>
        <v/>
      </c>
      <c r="C49" s="114" t="str">
        <f>'Strategy 1 | PD-TG'!C49</f>
        <v/>
      </c>
      <c r="D49" s="114" t="str">
        <f>'Strategy 1 | PD-TG'!J49</f>
        <v/>
      </c>
      <c r="E49" s="109" t="str">
        <f>IF(AU49="","",IF('Strategy 1 | PD-TG'!S49="W","Y",IF('Strategy 1 | PD-TG'!S49="L","N","")))</f>
        <v/>
      </c>
      <c r="F49" s="114" t="str">
        <f>'Strategy 1 | PD-TG'!T49</f>
        <v/>
      </c>
      <c r="G49" s="114" t="str">
        <f>'Strategy 1 | PD-TG'!N49</f>
        <v/>
      </c>
      <c r="H49" s="115" t="str">
        <f>'Strategy 1 | PD-TG'!P49</f>
        <v/>
      </c>
      <c r="I49" s="144"/>
      <c r="J49" s="144"/>
      <c r="K49" s="113" t="str">
        <f>'Strategy 2 | PD-FE'!B49</f>
        <v/>
      </c>
      <c r="L49" s="114" t="str">
        <f>'Strategy 2 | PD-FE'!C49</f>
        <v/>
      </c>
      <c r="M49" s="114" t="str">
        <f>'Strategy 2 | PD-FE'!J49</f>
        <v/>
      </c>
      <c r="N49" s="109" t="str">
        <f>IF(AU49="","",IF('Strategy 2 | PD-FE'!S49="W","Y",IF('Strategy 2 | PD-FE'!S49="L","N","")))</f>
        <v/>
      </c>
      <c r="O49" s="114" t="str">
        <f>'Strategy 2 | PD-FE'!T49</f>
        <v/>
      </c>
      <c r="P49" s="114" t="str">
        <f>'Strategy 2 | PD-FE'!N49</f>
        <v/>
      </c>
      <c r="Q49" s="115" t="str">
        <f>'Strategy 2 | PD-FE'!P49</f>
        <v/>
      </c>
      <c r="R49" s="144"/>
      <c r="S49" s="144"/>
      <c r="T49" s="113" t="str">
        <f>'Strategy 3 | M1-TG'!B49</f>
        <v/>
      </c>
      <c r="U49" s="114" t="str">
        <f>'Strategy 3 | M1-TG'!C49</f>
        <v/>
      </c>
      <c r="V49" s="114" t="str">
        <f>'Strategy 3 | M1-TG'!J49</f>
        <v/>
      </c>
      <c r="W49" s="109" t="str">
        <f>IF(AU49="","",IF('Strategy 3 | M1-TG'!S49="W","Y",IF('Strategy 3 | M1-TG'!S49="L","N","")))</f>
        <v/>
      </c>
      <c r="X49" s="114" t="str">
        <f>'Strategy 3 | M1-TG'!T49</f>
        <v/>
      </c>
      <c r="Y49" s="114" t="str">
        <f>'Strategy 3 | M1-TG'!N49</f>
        <v/>
      </c>
      <c r="Z49" s="115" t="str">
        <f>'Strategy 3 | M1-TG'!P49</f>
        <v/>
      </c>
      <c r="AA49" s="144"/>
      <c r="AB49" s="144"/>
      <c r="AC49" s="113" t="str">
        <f>'Strategy 4 | HP-FE'!B49</f>
        <v/>
      </c>
      <c r="AD49" s="114" t="str">
        <f>'Strategy 4 | HP-FE'!C49</f>
        <v/>
      </c>
      <c r="AE49" s="114" t="str">
        <f>'Strategy 4 | HP-FE'!J49</f>
        <v/>
      </c>
      <c r="AF49" s="109" t="str">
        <f>IF(AU49="","",IF('Strategy 4 | HP-FE'!S49="W","Y",IF('Strategy 4 | HP-FE'!S49="L","N","")))</f>
        <v/>
      </c>
      <c r="AG49" s="114" t="str">
        <f>'Strategy 4 | HP-FE'!T49</f>
        <v/>
      </c>
      <c r="AH49" s="114" t="str">
        <f>'Strategy 4 | HP-FE'!N49</f>
        <v/>
      </c>
      <c r="AI49" s="115" t="str">
        <f>'Strategy 4 | HP-FE'!P49</f>
        <v/>
      </c>
      <c r="AJ49" s="144"/>
      <c r="AK49" s="144"/>
      <c r="AL49" s="113" t="str">
        <f>'Strategy 5 | M1-FE'!B49</f>
        <v/>
      </c>
      <c r="AM49" s="114" t="str">
        <f>'Strategy 5 | M1-FE'!C49</f>
        <v/>
      </c>
      <c r="AN49" s="114" t="str">
        <f>'Strategy 5 | M1-FE'!J49</f>
        <v/>
      </c>
      <c r="AO49" s="109" t="str">
        <f>IF(AU49="","",IF('Strategy 5 | M1-FE'!S49="W","Y",IF('Strategy 5 | M1-FE'!S49="L","N","")))</f>
        <v/>
      </c>
      <c r="AP49" s="114" t="str">
        <f>'Strategy 5 | M1-FE'!T49</f>
        <v/>
      </c>
      <c r="AQ49" s="114" t="str">
        <f>'Strategy 5 | M1-FE'!N49</f>
        <v/>
      </c>
      <c r="AR49" s="115" t="str">
        <f>'Strategy 5 | M1-FE'!P49</f>
        <v/>
      </c>
      <c r="AS49" s="144"/>
      <c r="AT49" s="144"/>
      <c r="AU49" s="107"/>
      <c r="AV49" s="181" t="str">
        <f ca="1">IF('Combo Dashboard'!AG49="","",'Combo Dashboard'!AG49)</f>
        <v/>
      </c>
      <c r="AW49" s="189" t="str">
        <f>IF('Combo Dashboard'!AH49="","",'Combo Dashboard'!AH49)</f>
        <v/>
      </c>
      <c r="AX49" s="191" t="str">
        <f ca="1">IF('Combo Dashboard'!AI49="","",'Combo Dashboard'!AI49)</f>
        <v/>
      </c>
      <c r="AY49" s="114" t="str">
        <f>IF('Combo Dashboard'!AJ49="","",'Combo Dashboard'!AJ49)</f>
        <v/>
      </c>
      <c r="AZ49" s="114" t="str">
        <f>IF('Combo Dashboard'!AK49="","",'Combo Dashboard'!AK49)</f>
        <v/>
      </c>
      <c r="BA49" s="115" t="str">
        <f>IF('Combo Dashboard'!AL49="","",'Combo Dashboard'!AL49)</f>
        <v/>
      </c>
      <c r="BB49" s="340"/>
      <c r="BC49" s="144"/>
      <c r="BD49" s="144"/>
      <c r="BE49" s="113" t="str">
        <f>'Strategy 6 | PD-M1'!B49</f>
        <v/>
      </c>
      <c r="BF49" s="114" t="str">
        <f>'Strategy 6 | PD-M1'!C49</f>
        <v/>
      </c>
      <c r="BG49" s="114" t="str">
        <f>'Strategy 6 | PD-M1'!J49</f>
        <v/>
      </c>
      <c r="BH49" s="114" t="str">
        <f>IF(AU49="","",IF('Strategy 6 | PD-M1'!R49&gt;0,"Y",IF('Strategy 6 | PD-M1'!R49=0,"","N")))</f>
        <v/>
      </c>
      <c r="BI49" s="114" t="str">
        <f>'Strategy 6 | PD-M1'!T49</f>
        <v/>
      </c>
      <c r="BJ49" s="114" t="str">
        <f>'Strategy 6 | PD-M1'!N49</f>
        <v/>
      </c>
      <c r="BK49" s="115" t="str">
        <f>'Strategy 6 | PD-M1'!P49</f>
        <v/>
      </c>
      <c r="BL49" s="144"/>
      <c r="BM49" s="144"/>
      <c r="BN49" s="113" t="str">
        <f>'Strategy 7 | TG-FE'!B49</f>
        <v/>
      </c>
      <c r="BO49" s="114" t="str">
        <f>'Strategy 7 | TG-FE'!C49</f>
        <v/>
      </c>
      <c r="BP49" s="114" t="str">
        <f>'Strategy 7 | TG-FE'!J49</f>
        <v/>
      </c>
      <c r="BQ49" s="109" t="str">
        <f>IF(AU49="","",IF('Strategy 7 | TG-FE'!S49="W","Y",IF('Strategy 7 | TG-FE'!S49="L","N","")))</f>
        <v/>
      </c>
      <c r="BR49" s="114" t="str">
        <f>'Strategy 7 | TG-FE'!T49</f>
        <v/>
      </c>
      <c r="BS49" s="114" t="str">
        <f>'Strategy 7 | TG-FE'!N49</f>
        <v/>
      </c>
      <c r="BT49" s="115" t="str">
        <f>'Strategy 7 | TG-FE'!P49</f>
        <v/>
      </c>
      <c r="BU49" s="144"/>
      <c r="BV49" s="144"/>
      <c r="BW49" s="113" t="str">
        <f>'Strategy 8 | M1-WB'!B49</f>
        <v/>
      </c>
      <c r="BX49" s="114" t="str">
        <f>'Strategy 8 | M1-WB'!C49</f>
        <v/>
      </c>
      <c r="BY49" s="114" t="str">
        <f>'Strategy 8 | M1-WB'!J49</f>
        <v/>
      </c>
      <c r="BZ49" s="109" t="str">
        <f>IF(AU49="","",IF('Strategy 8 | M1-WB'!S49="W","Y",IF('Strategy 8 | M1-WB'!S49="L","N","")))</f>
        <v/>
      </c>
      <c r="CA49" s="114" t="str">
        <f>'Strategy 8 | M1-WB'!T49</f>
        <v/>
      </c>
      <c r="CB49" s="114" t="str">
        <f>'Strategy 8 | M1-WB'!N49</f>
        <v/>
      </c>
      <c r="CC49" s="115" t="str">
        <f>'Strategy 8 | M1-WB'!P49</f>
        <v/>
      </c>
      <c r="CD49" s="144"/>
      <c r="CE49" s="144"/>
      <c r="CF49" s="113" t="str">
        <f>'Strategy 9 | HP-M1'!B49</f>
        <v/>
      </c>
      <c r="CG49" s="114" t="str">
        <f>'Strategy 9 | HP-M1'!C49</f>
        <v/>
      </c>
      <c r="CH49" s="114" t="str">
        <f>'Strategy 9 | HP-M1'!J49</f>
        <v/>
      </c>
      <c r="CI49" s="109" t="str">
        <f>IF(AU49="","",IF('Strategy 9 | HP-M1'!S49="W","Y",IF('Strategy 9 | HP-M1'!S49="L","N","")))</f>
        <v/>
      </c>
      <c r="CJ49" s="114" t="str">
        <f>'Strategy 9 | HP-M1'!T49</f>
        <v/>
      </c>
      <c r="CK49" s="114" t="str">
        <f>'Strategy 9 | HP-M1'!N49</f>
        <v/>
      </c>
      <c r="CL49" s="115" t="str">
        <f>'Strategy 9 | HP-M1'!P49</f>
        <v/>
      </c>
      <c r="CM49" s="144"/>
      <c r="CN49" s="144"/>
      <c r="CO49" s="113" t="str">
        <f>'Strategy 10 | OP-OB'!B49</f>
        <v/>
      </c>
      <c r="CP49" s="114" t="str">
        <f>'Strategy 10 | OP-OB'!C49</f>
        <v/>
      </c>
      <c r="CQ49" s="114" t="str">
        <f>'Strategy 10 | OP-OB'!J49</f>
        <v/>
      </c>
      <c r="CR49" s="109" t="str">
        <f>IF(AU49="","",IF('Strategy 10 | OP-OB'!S49="W","Y",IF('Strategy 10 | OP-OB'!S49="L","N","")))</f>
        <v/>
      </c>
      <c r="CS49" s="114" t="str">
        <f>'Strategy 10 | OP-OB'!T49</f>
        <v/>
      </c>
      <c r="CT49" s="114" t="str">
        <f>'Strategy 10 | OP-OB'!N49</f>
        <v/>
      </c>
      <c r="CU49" s="115" t="str">
        <f>'Strategy 10 | OP-OB'!P49</f>
        <v/>
      </c>
    </row>
    <row r="50" spans="1:99" ht="26.25" customHeight="1" thickBot="1">
      <c r="A50" s="14">
        <v>41</v>
      </c>
      <c r="B50" s="108" t="str">
        <f>'Strategy 1 | PD-TG'!B50</f>
        <v/>
      </c>
      <c r="C50" s="109" t="str">
        <f>'Strategy 1 | PD-TG'!C50</f>
        <v/>
      </c>
      <c r="D50" s="109" t="str">
        <f>'Strategy 1 | PD-TG'!J50</f>
        <v/>
      </c>
      <c r="E50" s="109" t="str">
        <f>IF(AU50="","",IF('Strategy 1 | PD-TG'!S50="W","Y",IF('Strategy 1 | PD-TG'!S50="L","N","")))</f>
        <v/>
      </c>
      <c r="F50" s="109" t="str">
        <f>'Strategy 1 | PD-TG'!T50</f>
        <v/>
      </c>
      <c r="G50" s="109" t="str">
        <f>'Strategy 1 | PD-TG'!N50</f>
        <v/>
      </c>
      <c r="H50" s="110" t="str">
        <f>'Strategy 1 | PD-TG'!P50</f>
        <v/>
      </c>
      <c r="I50" s="144"/>
      <c r="J50" s="144"/>
      <c r="K50" s="108" t="str">
        <f>'Strategy 2 | PD-FE'!B50</f>
        <v/>
      </c>
      <c r="L50" s="109" t="str">
        <f>'Strategy 2 | PD-FE'!C50</f>
        <v/>
      </c>
      <c r="M50" s="109" t="str">
        <f>'Strategy 2 | PD-FE'!J50</f>
        <v/>
      </c>
      <c r="N50" s="109" t="str">
        <f>IF(AU50="","",IF('Strategy 2 | PD-FE'!S50="W","Y",IF('Strategy 2 | PD-FE'!S50="L","N","")))</f>
        <v/>
      </c>
      <c r="O50" s="109" t="str">
        <f>'Strategy 2 | PD-FE'!T50</f>
        <v/>
      </c>
      <c r="P50" s="109" t="str">
        <f>'Strategy 2 | PD-FE'!N50</f>
        <v/>
      </c>
      <c r="Q50" s="110" t="str">
        <f>'Strategy 2 | PD-FE'!P50</f>
        <v/>
      </c>
      <c r="R50" s="144"/>
      <c r="S50" s="144"/>
      <c r="T50" s="108" t="str">
        <f>'Strategy 3 | M1-TG'!B50</f>
        <v/>
      </c>
      <c r="U50" s="109" t="str">
        <f>'Strategy 3 | M1-TG'!C50</f>
        <v/>
      </c>
      <c r="V50" s="109" t="str">
        <f>'Strategy 3 | M1-TG'!J50</f>
        <v/>
      </c>
      <c r="W50" s="109" t="str">
        <f>IF(AU50="","",IF('Strategy 3 | M1-TG'!S50="W","Y",IF('Strategy 3 | M1-TG'!S50="L","N","")))</f>
        <v/>
      </c>
      <c r="X50" s="109" t="str">
        <f>'Strategy 3 | M1-TG'!T50</f>
        <v/>
      </c>
      <c r="Y50" s="109" t="str">
        <f>'Strategy 3 | M1-TG'!N50</f>
        <v/>
      </c>
      <c r="Z50" s="110" t="str">
        <f>'Strategy 3 | M1-TG'!P50</f>
        <v/>
      </c>
      <c r="AA50" s="144"/>
      <c r="AB50" s="144"/>
      <c r="AC50" s="108" t="str">
        <f>'Strategy 4 | HP-FE'!B50</f>
        <v/>
      </c>
      <c r="AD50" s="109" t="str">
        <f>'Strategy 4 | HP-FE'!C50</f>
        <v/>
      </c>
      <c r="AE50" s="109" t="str">
        <f>'Strategy 4 | HP-FE'!J50</f>
        <v/>
      </c>
      <c r="AF50" s="109" t="str">
        <f>IF(AU50="","",IF('Strategy 4 | HP-FE'!S50="W","Y",IF('Strategy 4 | HP-FE'!S50="L","N","")))</f>
        <v/>
      </c>
      <c r="AG50" s="109" t="str">
        <f>'Strategy 4 | HP-FE'!T50</f>
        <v/>
      </c>
      <c r="AH50" s="109" t="str">
        <f>'Strategy 4 | HP-FE'!N50</f>
        <v/>
      </c>
      <c r="AI50" s="110" t="str">
        <f>'Strategy 4 | HP-FE'!P50</f>
        <v/>
      </c>
      <c r="AJ50" s="144"/>
      <c r="AK50" s="144"/>
      <c r="AL50" s="108" t="str">
        <f>'Strategy 5 | M1-FE'!B50</f>
        <v/>
      </c>
      <c r="AM50" s="109" t="str">
        <f>'Strategy 5 | M1-FE'!C50</f>
        <v/>
      </c>
      <c r="AN50" s="109" t="str">
        <f>'Strategy 5 | M1-FE'!J50</f>
        <v/>
      </c>
      <c r="AO50" s="109" t="str">
        <f>IF(AU50="","",IF('Strategy 5 | M1-FE'!S50="W","Y",IF('Strategy 5 | M1-FE'!S50="L","N","")))</f>
        <v/>
      </c>
      <c r="AP50" s="109" t="str">
        <f>'Strategy 5 | M1-FE'!T50</f>
        <v/>
      </c>
      <c r="AQ50" s="109" t="str">
        <f>'Strategy 5 | M1-FE'!N50</f>
        <v/>
      </c>
      <c r="AR50" s="110" t="str">
        <f>'Strategy 5 | M1-FE'!P50</f>
        <v/>
      </c>
      <c r="AS50" s="144"/>
      <c r="AT50" s="144"/>
      <c r="AU50" s="102"/>
      <c r="AV50" s="188" t="str">
        <f ca="1">IF('Combo Dashboard'!AG50="","",'Combo Dashboard'!AG50)</f>
        <v/>
      </c>
      <c r="AW50" s="189" t="str">
        <f ca="1">IF('Combo Dashboard'!AH50="","",'Combo Dashboard'!AH50)</f>
        <v/>
      </c>
      <c r="AX50" s="190" t="str">
        <f ca="1">IF('Combo Dashboard'!AI50="","",'Combo Dashboard'!AI50)</f>
        <v/>
      </c>
      <c r="AY50" s="109" t="str">
        <f>IF('Combo Dashboard'!AJ50="","",'Combo Dashboard'!AJ50)</f>
        <v/>
      </c>
      <c r="AZ50" s="109" t="str">
        <f>IF('Combo Dashboard'!AK50="","",'Combo Dashboard'!AK50)</f>
        <v/>
      </c>
      <c r="BA50" s="110" t="str">
        <f>IF('Combo Dashboard'!AL50="","",'Combo Dashboard'!AL50)</f>
        <v/>
      </c>
      <c r="BB50" s="340"/>
      <c r="BC50" s="144"/>
      <c r="BD50" s="144"/>
      <c r="BE50" s="108" t="str">
        <f>'Strategy 6 | PD-M1'!B50</f>
        <v/>
      </c>
      <c r="BF50" s="109" t="str">
        <f>'Strategy 6 | PD-M1'!C50</f>
        <v/>
      </c>
      <c r="BG50" s="109" t="str">
        <f>'Strategy 6 | PD-M1'!J50</f>
        <v/>
      </c>
      <c r="BH50" s="109" t="str">
        <f>IF(AU50="","",IF('Strategy 6 | PD-M1'!R50&gt;0,"Y",IF('Strategy 6 | PD-M1'!R50=0,"","N")))</f>
        <v/>
      </c>
      <c r="BI50" s="109" t="str">
        <f>'Strategy 6 | PD-M1'!T50</f>
        <v/>
      </c>
      <c r="BJ50" s="109" t="str">
        <f>'Strategy 6 | PD-M1'!N50</f>
        <v/>
      </c>
      <c r="BK50" s="110" t="str">
        <f>'Strategy 6 | PD-M1'!P50</f>
        <v/>
      </c>
      <c r="BL50" s="144"/>
      <c r="BM50" s="144"/>
      <c r="BN50" s="108" t="str">
        <f>'Strategy 7 | TG-FE'!B50</f>
        <v/>
      </c>
      <c r="BO50" s="109" t="str">
        <f>'Strategy 7 | TG-FE'!C50</f>
        <v/>
      </c>
      <c r="BP50" s="109" t="str">
        <f>'Strategy 7 | TG-FE'!J50</f>
        <v/>
      </c>
      <c r="BQ50" s="109" t="str">
        <f>IF(AU50="","",IF('Strategy 7 | TG-FE'!S50="W","Y",IF('Strategy 7 | TG-FE'!S50="L","N","")))</f>
        <v/>
      </c>
      <c r="BR50" s="109" t="str">
        <f>'Strategy 7 | TG-FE'!T50</f>
        <v/>
      </c>
      <c r="BS50" s="109" t="str">
        <f>'Strategy 7 | TG-FE'!N50</f>
        <v/>
      </c>
      <c r="BT50" s="110" t="str">
        <f>'Strategy 7 | TG-FE'!P50</f>
        <v/>
      </c>
      <c r="BU50" s="144"/>
      <c r="BV50" s="144"/>
      <c r="BW50" s="108" t="str">
        <f>'Strategy 8 | M1-WB'!B50</f>
        <v/>
      </c>
      <c r="BX50" s="109" t="str">
        <f>'Strategy 8 | M1-WB'!C50</f>
        <v/>
      </c>
      <c r="BY50" s="109" t="str">
        <f>'Strategy 8 | M1-WB'!J50</f>
        <v/>
      </c>
      <c r="BZ50" s="109" t="str">
        <f>IF(AU50="","",IF('Strategy 8 | M1-WB'!S50="W","Y",IF('Strategy 8 | M1-WB'!S50="L","N","")))</f>
        <v/>
      </c>
      <c r="CA50" s="109" t="str">
        <f>'Strategy 8 | M1-WB'!T50</f>
        <v/>
      </c>
      <c r="CB50" s="109" t="str">
        <f>'Strategy 8 | M1-WB'!N50</f>
        <v/>
      </c>
      <c r="CC50" s="110" t="str">
        <f>'Strategy 8 | M1-WB'!P50</f>
        <v/>
      </c>
      <c r="CD50" s="144"/>
      <c r="CE50" s="144"/>
      <c r="CF50" s="108" t="str">
        <f>'Strategy 9 | HP-M1'!B50</f>
        <v/>
      </c>
      <c r="CG50" s="109" t="str">
        <f>'Strategy 9 | HP-M1'!C50</f>
        <v/>
      </c>
      <c r="CH50" s="109" t="str">
        <f>'Strategy 9 | HP-M1'!J50</f>
        <v/>
      </c>
      <c r="CI50" s="109" t="str">
        <f>IF(AU50="","",IF('Strategy 9 | HP-M1'!S50="W","Y",IF('Strategy 9 | HP-M1'!S50="L","N","")))</f>
        <v/>
      </c>
      <c r="CJ50" s="109" t="str">
        <f>'Strategy 9 | HP-M1'!T50</f>
        <v/>
      </c>
      <c r="CK50" s="109" t="str">
        <f>'Strategy 9 | HP-M1'!N50</f>
        <v/>
      </c>
      <c r="CL50" s="110" t="str">
        <f>'Strategy 9 | HP-M1'!P50</f>
        <v/>
      </c>
      <c r="CM50" s="144"/>
      <c r="CN50" s="144"/>
      <c r="CO50" s="108" t="str">
        <f>'Strategy 10 | OP-OB'!B50</f>
        <v/>
      </c>
      <c r="CP50" s="109" t="str">
        <f>'Strategy 10 | OP-OB'!C50</f>
        <v/>
      </c>
      <c r="CQ50" s="109" t="str">
        <f>'Strategy 10 | OP-OB'!J50</f>
        <v/>
      </c>
      <c r="CR50" s="109" t="str">
        <f>IF(AU50="","",IF('Strategy 10 | OP-OB'!S50="W","Y",IF('Strategy 10 | OP-OB'!S50="L","N","")))</f>
        <v/>
      </c>
      <c r="CS50" s="109" t="str">
        <f>'Strategy 10 | OP-OB'!T50</f>
        <v/>
      </c>
      <c r="CT50" s="109" t="str">
        <f>'Strategy 10 | OP-OB'!N50</f>
        <v/>
      </c>
      <c r="CU50" s="110" t="str">
        <f>'Strategy 10 | OP-OB'!P50</f>
        <v/>
      </c>
    </row>
    <row r="51" spans="1:99" ht="26.25" customHeight="1" thickBot="1">
      <c r="A51" s="14">
        <v>42</v>
      </c>
      <c r="B51" s="111" t="str">
        <f>'Strategy 1 | PD-TG'!B51</f>
        <v/>
      </c>
      <c r="C51" s="95" t="str">
        <f>'Strategy 1 | PD-TG'!C51</f>
        <v/>
      </c>
      <c r="D51" s="95" t="str">
        <f>'Strategy 1 | PD-TG'!J51</f>
        <v/>
      </c>
      <c r="E51" s="109" t="str">
        <f>IF(AU51="","",IF('Strategy 1 | PD-TG'!S51="W","Y",IF('Strategy 1 | PD-TG'!S51="L","N","")))</f>
        <v/>
      </c>
      <c r="F51" s="95" t="str">
        <f>'Strategy 1 | PD-TG'!T51</f>
        <v/>
      </c>
      <c r="G51" s="95" t="str">
        <f>'Strategy 1 | PD-TG'!N51</f>
        <v/>
      </c>
      <c r="H51" s="112" t="str">
        <f>'Strategy 1 | PD-TG'!P51</f>
        <v/>
      </c>
      <c r="I51" s="144"/>
      <c r="J51" s="144"/>
      <c r="K51" s="111" t="str">
        <f>'Strategy 2 | PD-FE'!B51</f>
        <v/>
      </c>
      <c r="L51" s="95" t="str">
        <f>'Strategy 2 | PD-FE'!C51</f>
        <v/>
      </c>
      <c r="M51" s="95" t="str">
        <f>'Strategy 2 | PD-FE'!J51</f>
        <v/>
      </c>
      <c r="N51" s="109" t="str">
        <f>IF(AU51="","",IF('Strategy 2 | PD-FE'!S51="W","Y",IF('Strategy 2 | PD-FE'!S51="L","N","")))</f>
        <v/>
      </c>
      <c r="O51" s="95" t="str">
        <f>'Strategy 2 | PD-FE'!T51</f>
        <v/>
      </c>
      <c r="P51" s="95" t="str">
        <f>'Strategy 2 | PD-FE'!N51</f>
        <v/>
      </c>
      <c r="Q51" s="112" t="str">
        <f>'Strategy 2 | PD-FE'!P51</f>
        <v/>
      </c>
      <c r="R51" s="144"/>
      <c r="S51" s="144"/>
      <c r="T51" s="111" t="str">
        <f>'Strategy 3 | M1-TG'!B51</f>
        <v/>
      </c>
      <c r="U51" s="95" t="str">
        <f>'Strategy 3 | M1-TG'!C51</f>
        <v/>
      </c>
      <c r="V51" s="95" t="str">
        <f>'Strategy 3 | M1-TG'!J51</f>
        <v/>
      </c>
      <c r="W51" s="109" t="str">
        <f>IF(AU51="","",IF('Strategy 3 | M1-TG'!S51="W","Y",IF('Strategy 3 | M1-TG'!S51="L","N","")))</f>
        <v/>
      </c>
      <c r="X51" s="95" t="str">
        <f>'Strategy 3 | M1-TG'!T51</f>
        <v/>
      </c>
      <c r="Y51" s="95" t="str">
        <f>'Strategy 3 | M1-TG'!N51</f>
        <v/>
      </c>
      <c r="Z51" s="112" t="str">
        <f>'Strategy 3 | M1-TG'!P51</f>
        <v/>
      </c>
      <c r="AA51" s="144"/>
      <c r="AB51" s="144"/>
      <c r="AC51" s="111" t="str">
        <f>'Strategy 4 | HP-FE'!B51</f>
        <v/>
      </c>
      <c r="AD51" s="95" t="str">
        <f>'Strategy 4 | HP-FE'!C51</f>
        <v/>
      </c>
      <c r="AE51" s="95" t="str">
        <f>'Strategy 4 | HP-FE'!J51</f>
        <v/>
      </c>
      <c r="AF51" s="109" t="str">
        <f>IF(AU51="","",IF('Strategy 4 | HP-FE'!S51="W","Y",IF('Strategy 4 | HP-FE'!S51="L","N","")))</f>
        <v/>
      </c>
      <c r="AG51" s="95" t="str">
        <f>'Strategy 4 | HP-FE'!T51</f>
        <v/>
      </c>
      <c r="AH51" s="95" t="str">
        <f>'Strategy 4 | HP-FE'!N51</f>
        <v/>
      </c>
      <c r="AI51" s="112" t="str">
        <f>'Strategy 4 | HP-FE'!P51</f>
        <v/>
      </c>
      <c r="AJ51" s="144"/>
      <c r="AK51" s="144"/>
      <c r="AL51" s="111" t="str">
        <f>'Strategy 5 | M1-FE'!B51</f>
        <v/>
      </c>
      <c r="AM51" s="95" t="str">
        <f>'Strategy 5 | M1-FE'!C51</f>
        <v/>
      </c>
      <c r="AN51" s="95" t="str">
        <f>'Strategy 5 | M1-FE'!J51</f>
        <v/>
      </c>
      <c r="AO51" s="109" t="str">
        <f>IF(AU51="","",IF('Strategy 5 | M1-FE'!S51="W","Y",IF('Strategy 5 | M1-FE'!S51="L","N","")))</f>
        <v/>
      </c>
      <c r="AP51" s="95" t="str">
        <f>'Strategy 5 | M1-FE'!T51</f>
        <v/>
      </c>
      <c r="AQ51" s="95" t="str">
        <f>'Strategy 5 | M1-FE'!N51</f>
        <v/>
      </c>
      <c r="AR51" s="112" t="str">
        <f>'Strategy 5 | M1-FE'!P51</f>
        <v/>
      </c>
      <c r="AS51" s="144"/>
      <c r="AT51" s="144"/>
      <c r="AU51" s="106"/>
      <c r="AV51" s="180" t="str">
        <f ca="1">IF('Combo Dashboard'!AG51="","",'Combo Dashboard'!AG51)</f>
        <v/>
      </c>
      <c r="AW51" s="189" t="str">
        <f>IF('Combo Dashboard'!AH51="","",'Combo Dashboard'!AH51)</f>
        <v/>
      </c>
      <c r="AX51" s="187" t="str">
        <f ca="1">IF('Combo Dashboard'!AI51="","",'Combo Dashboard'!AI51)</f>
        <v/>
      </c>
      <c r="AY51" s="95" t="str">
        <f>IF('Combo Dashboard'!AJ51="","",'Combo Dashboard'!AJ51)</f>
        <v/>
      </c>
      <c r="AZ51" s="95" t="str">
        <f>IF('Combo Dashboard'!AK51="","",'Combo Dashboard'!AK51)</f>
        <v/>
      </c>
      <c r="BA51" s="112" t="str">
        <f>IF('Combo Dashboard'!AL51="","",'Combo Dashboard'!AL51)</f>
        <v/>
      </c>
      <c r="BB51" s="340"/>
      <c r="BC51" s="144"/>
      <c r="BD51" s="144"/>
      <c r="BE51" s="111" t="str">
        <f>'Strategy 6 | PD-M1'!B51</f>
        <v/>
      </c>
      <c r="BF51" s="95" t="str">
        <f>'Strategy 6 | PD-M1'!C51</f>
        <v/>
      </c>
      <c r="BG51" s="95" t="str">
        <f>'Strategy 6 | PD-M1'!J51</f>
        <v/>
      </c>
      <c r="BH51" s="95" t="str">
        <f>IF(AU51="","",IF('Strategy 6 | PD-M1'!R51&gt;0,"Y",IF('Strategy 6 | PD-M1'!R51=0,"","N")))</f>
        <v/>
      </c>
      <c r="BI51" s="95" t="str">
        <f>'Strategy 6 | PD-M1'!T51</f>
        <v/>
      </c>
      <c r="BJ51" s="95" t="str">
        <f>'Strategy 6 | PD-M1'!N51</f>
        <v/>
      </c>
      <c r="BK51" s="112" t="str">
        <f>'Strategy 6 | PD-M1'!P51</f>
        <v/>
      </c>
      <c r="BL51" s="144"/>
      <c r="BM51" s="144"/>
      <c r="BN51" s="111" t="str">
        <f>'Strategy 7 | TG-FE'!B51</f>
        <v/>
      </c>
      <c r="BO51" s="95" t="str">
        <f>'Strategy 7 | TG-FE'!C51</f>
        <v/>
      </c>
      <c r="BP51" s="95" t="str">
        <f>'Strategy 7 | TG-FE'!J51</f>
        <v/>
      </c>
      <c r="BQ51" s="109" t="str">
        <f>IF(AU51="","",IF('Strategy 7 | TG-FE'!S51="W","Y",IF('Strategy 7 | TG-FE'!S51="L","N","")))</f>
        <v/>
      </c>
      <c r="BR51" s="95" t="str">
        <f>'Strategy 7 | TG-FE'!T51</f>
        <v/>
      </c>
      <c r="BS51" s="95" t="str">
        <f>'Strategy 7 | TG-FE'!N51</f>
        <v/>
      </c>
      <c r="BT51" s="112" t="str">
        <f>'Strategy 7 | TG-FE'!P51</f>
        <v/>
      </c>
      <c r="BU51" s="144"/>
      <c r="BV51" s="144"/>
      <c r="BW51" s="111" t="str">
        <f>'Strategy 8 | M1-WB'!B51</f>
        <v/>
      </c>
      <c r="BX51" s="95" t="str">
        <f>'Strategy 8 | M1-WB'!C51</f>
        <v/>
      </c>
      <c r="BY51" s="95" t="str">
        <f>'Strategy 8 | M1-WB'!J51</f>
        <v/>
      </c>
      <c r="BZ51" s="109" t="str">
        <f>IF(AU51="","",IF('Strategy 8 | M1-WB'!S51="W","Y",IF('Strategy 8 | M1-WB'!S51="L","N","")))</f>
        <v/>
      </c>
      <c r="CA51" s="95" t="str">
        <f>'Strategy 8 | M1-WB'!T51</f>
        <v/>
      </c>
      <c r="CB51" s="95" t="str">
        <f>'Strategy 8 | M1-WB'!N51</f>
        <v/>
      </c>
      <c r="CC51" s="112" t="str">
        <f>'Strategy 8 | M1-WB'!P51</f>
        <v/>
      </c>
      <c r="CD51" s="144"/>
      <c r="CE51" s="144"/>
      <c r="CF51" s="111" t="str">
        <f>'Strategy 9 | HP-M1'!B51</f>
        <v/>
      </c>
      <c r="CG51" s="95" t="str">
        <f>'Strategy 9 | HP-M1'!C51</f>
        <v/>
      </c>
      <c r="CH51" s="95" t="str">
        <f>'Strategy 9 | HP-M1'!J51</f>
        <v/>
      </c>
      <c r="CI51" s="109" t="str">
        <f>IF(AU51="","",IF('Strategy 9 | HP-M1'!S51="W","Y",IF('Strategy 9 | HP-M1'!S51="L","N","")))</f>
        <v/>
      </c>
      <c r="CJ51" s="95" t="str">
        <f>'Strategy 9 | HP-M1'!T51</f>
        <v/>
      </c>
      <c r="CK51" s="95" t="str">
        <f>'Strategy 9 | HP-M1'!N51</f>
        <v/>
      </c>
      <c r="CL51" s="112" t="str">
        <f>'Strategy 9 | HP-M1'!P51</f>
        <v/>
      </c>
      <c r="CM51" s="144"/>
      <c r="CN51" s="144"/>
      <c r="CO51" s="111" t="str">
        <f>'Strategy 10 | OP-OB'!B51</f>
        <v/>
      </c>
      <c r="CP51" s="95" t="str">
        <f>'Strategy 10 | OP-OB'!C51</f>
        <v/>
      </c>
      <c r="CQ51" s="95" t="str">
        <f>'Strategy 10 | OP-OB'!J51</f>
        <v/>
      </c>
      <c r="CR51" s="109" t="str">
        <f>IF(AU51="","",IF('Strategy 10 | OP-OB'!S51="W","Y",IF('Strategy 10 | OP-OB'!S51="L","N","")))</f>
        <v/>
      </c>
      <c r="CS51" s="95" t="str">
        <f>'Strategy 10 | OP-OB'!T51</f>
        <v/>
      </c>
      <c r="CT51" s="95" t="str">
        <f>'Strategy 10 | OP-OB'!N51</f>
        <v/>
      </c>
      <c r="CU51" s="112" t="str">
        <f>'Strategy 10 | OP-OB'!P51</f>
        <v/>
      </c>
    </row>
    <row r="52" spans="1:99" ht="26.25" customHeight="1" thickBot="1">
      <c r="A52" s="14">
        <v>43</v>
      </c>
      <c r="B52" s="111" t="str">
        <f>'Strategy 1 | PD-TG'!B52</f>
        <v/>
      </c>
      <c r="C52" s="95" t="str">
        <f>'Strategy 1 | PD-TG'!C52</f>
        <v/>
      </c>
      <c r="D52" s="95" t="str">
        <f>'Strategy 1 | PD-TG'!J52</f>
        <v/>
      </c>
      <c r="E52" s="109" t="str">
        <f>IF(AU52="","",IF('Strategy 1 | PD-TG'!S52="W","Y",IF('Strategy 1 | PD-TG'!S52="L","N","")))</f>
        <v/>
      </c>
      <c r="F52" s="95" t="str">
        <f>'Strategy 1 | PD-TG'!T52</f>
        <v/>
      </c>
      <c r="G52" s="95" t="str">
        <f>'Strategy 1 | PD-TG'!N52</f>
        <v/>
      </c>
      <c r="H52" s="112" t="str">
        <f>'Strategy 1 | PD-TG'!P52</f>
        <v/>
      </c>
      <c r="I52" s="144"/>
      <c r="J52" s="144"/>
      <c r="K52" s="111" t="str">
        <f>'Strategy 2 | PD-FE'!B52</f>
        <v/>
      </c>
      <c r="L52" s="95" t="str">
        <f>'Strategy 2 | PD-FE'!C52</f>
        <v/>
      </c>
      <c r="M52" s="95" t="str">
        <f>'Strategy 2 | PD-FE'!J52</f>
        <v/>
      </c>
      <c r="N52" s="109" t="str">
        <f>IF(AU52="","",IF('Strategy 2 | PD-FE'!S52="W","Y",IF('Strategy 2 | PD-FE'!S52="L","N","")))</f>
        <v/>
      </c>
      <c r="O52" s="95" t="str">
        <f>'Strategy 2 | PD-FE'!T52</f>
        <v/>
      </c>
      <c r="P52" s="95" t="str">
        <f>'Strategy 2 | PD-FE'!N52</f>
        <v/>
      </c>
      <c r="Q52" s="112" t="str">
        <f>'Strategy 2 | PD-FE'!P52</f>
        <v/>
      </c>
      <c r="R52" s="144"/>
      <c r="S52" s="144"/>
      <c r="T52" s="111" t="str">
        <f>'Strategy 3 | M1-TG'!B52</f>
        <v/>
      </c>
      <c r="U52" s="95" t="str">
        <f>'Strategy 3 | M1-TG'!C52</f>
        <v/>
      </c>
      <c r="V52" s="95" t="str">
        <f>'Strategy 3 | M1-TG'!J52</f>
        <v/>
      </c>
      <c r="W52" s="109" t="str">
        <f>IF(AU52="","",IF('Strategy 3 | M1-TG'!S52="W","Y",IF('Strategy 3 | M1-TG'!S52="L","N","")))</f>
        <v/>
      </c>
      <c r="X52" s="95" t="str">
        <f>'Strategy 3 | M1-TG'!T52</f>
        <v/>
      </c>
      <c r="Y52" s="95" t="str">
        <f>'Strategy 3 | M1-TG'!N52</f>
        <v/>
      </c>
      <c r="Z52" s="112" t="str">
        <f>'Strategy 3 | M1-TG'!P52</f>
        <v/>
      </c>
      <c r="AA52" s="144"/>
      <c r="AB52" s="144"/>
      <c r="AC52" s="111" t="str">
        <f>'Strategy 4 | HP-FE'!B52</f>
        <v/>
      </c>
      <c r="AD52" s="95" t="str">
        <f>'Strategy 4 | HP-FE'!C52</f>
        <v/>
      </c>
      <c r="AE52" s="95" t="str">
        <f>'Strategy 4 | HP-FE'!J52</f>
        <v/>
      </c>
      <c r="AF52" s="109" t="str">
        <f>IF(AU52="","",IF('Strategy 4 | HP-FE'!S52="W","Y",IF('Strategy 4 | HP-FE'!S52="L","N","")))</f>
        <v/>
      </c>
      <c r="AG52" s="95" t="str">
        <f>'Strategy 4 | HP-FE'!T52</f>
        <v/>
      </c>
      <c r="AH52" s="95" t="str">
        <f>'Strategy 4 | HP-FE'!N52</f>
        <v/>
      </c>
      <c r="AI52" s="112" t="str">
        <f>'Strategy 4 | HP-FE'!P52</f>
        <v/>
      </c>
      <c r="AJ52" s="144"/>
      <c r="AK52" s="144"/>
      <c r="AL52" s="111" t="str">
        <f>'Strategy 5 | M1-FE'!B52</f>
        <v/>
      </c>
      <c r="AM52" s="95" t="str">
        <f>'Strategy 5 | M1-FE'!C52</f>
        <v/>
      </c>
      <c r="AN52" s="95" t="str">
        <f>'Strategy 5 | M1-FE'!J52</f>
        <v/>
      </c>
      <c r="AO52" s="109" t="str">
        <f>IF(AU52="","",IF('Strategy 5 | M1-FE'!S52="W","Y",IF('Strategy 5 | M1-FE'!S52="L","N","")))</f>
        <v/>
      </c>
      <c r="AP52" s="95" t="str">
        <f>'Strategy 5 | M1-FE'!T52</f>
        <v/>
      </c>
      <c r="AQ52" s="95" t="str">
        <f>'Strategy 5 | M1-FE'!N52</f>
        <v/>
      </c>
      <c r="AR52" s="112" t="str">
        <f>'Strategy 5 | M1-FE'!P52</f>
        <v/>
      </c>
      <c r="AS52" s="144"/>
      <c r="AT52" s="144"/>
      <c r="AU52" s="106"/>
      <c r="AV52" s="180" t="str">
        <f ca="1">IF('Combo Dashboard'!AG52="","",'Combo Dashboard'!AG52)</f>
        <v/>
      </c>
      <c r="AW52" s="189" t="str">
        <f>IF('Combo Dashboard'!AH52="","",'Combo Dashboard'!AH52)</f>
        <v/>
      </c>
      <c r="AX52" s="187" t="str">
        <f ca="1">IF('Combo Dashboard'!AI52="","",'Combo Dashboard'!AI52)</f>
        <v/>
      </c>
      <c r="AY52" s="95" t="str">
        <f>IF('Combo Dashboard'!AJ52="","",'Combo Dashboard'!AJ52)</f>
        <v/>
      </c>
      <c r="AZ52" s="95" t="str">
        <f>IF('Combo Dashboard'!AK52="","",'Combo Dashboard'!AK52)</f>
        <v/>
      </c>
      <c r="BA52" s="112" t="str">
        <f>IF('Combo Dashboard'!AL52="","",'Combo Dashboard'!AL52)</f>
        <v/>
      </c>
      <c r="BB52" s="340"/>
      <c r="BC52" s="144"/>
      <c r="BD52" s="144"/>
      <c r="BE52" s="111" t="str">
        <f>'Strategy 6 | PD-M1'!B52</f>
        <v/>
      </c>
      <c r="BF52" s="95" t="str">
        <f>'Strategy 6 | PD-M1'!C52</f>
        <v/>
      </c>
      <c r="BG52" s="95" t="str">
        <f>'Strategy 6 | PD-M1'!J52</f>
        <v/>
      </c>
      <c r="BH52" s="95" t="str">
        <f>IF(AU52="","",IF('Strategy 6 | PD-M1'!R52&gt;0,"Y",IF('Strategy 6 | PD-M1'!R52=0,"","N")))</f>
        <v/>
      </c>
      <c r="BI52" s="95" t="str">
        <f>'Strategy 6 | PD-M1'!T52</f>
        <v/>
      </c>
      <c r="BJ52" s="95" t="str">
        <f>'Strategy 6 | PD-M1'!N52</f>
        <v/>
      </c>
      <c r="BK52" s="112" t="str">
        <f>'Strategy 6 | PD-M1'!P52</f>
        <v/>
      </c>
      <c r="BL52" s="144"/>
      <c r="BM52" s="144"/>
      <c r="BN52" s="111" t="str">
        <f>'Strategy 7 | TG-FE'!B52</f>
        <v/>
      </c>
      <c r="BO52" s="95" t="str">
        <f>'Strategy 7 | TG-FE'!C52</f>
        <v/>
      </c>
      <c r="BP52" s="95" t="str">
        <f>'Strategy 7 | TG-FE'!J52</f>
        <v/>
      </c>
      <c r="BQ52" s="109" t="str">
        <f>IF(AU52="","",IF('Strategy 7 | TG-FE'!S52="W","Y",IF('Strategy 7 | TG-FE'!S52="L","N","")))</f>
        <v/>
      </c>
      <c r="BR52" s="95" t="str">
        <f>'Strategy 7 | TG-FE'!T52</f>
        <v/>
      </c>
      <c r="BS52" s="95" t="str">
        <f>'Strategy 7 | TG-FE'!N52</f>
        <v/>
      </c>
      <c r="BT52" s="112" t="str">
        <f>'Strategy 7 | TG-FE'!P52</f>
        <v/>
      </c>
      <c r="BU52" s="144"/>
      <c r="BV52" s="144"/>
      <c r="BW52" s="111" t="str">
        <f>'Strategy 8 | M1-WB'!B52</f>
        <v/>
      </c>
      <c r="BX52" s="95" t="str">
        <f>'Strategy 8 | M1-WB'!C52</f>
        <v/>
      </c>
      <c r="BY52" s="95" t="str">
        <f>'Strategy 8 | M1-WB'!J52</f>
        <v/>
      </c>
      <c r="BZ52" s="109" t="str">
        <f>IF(AU52="","",IF('Strategy 8 | M1-WB'!S52="W","Y",IF('Strategy 8 | M1-WB'!S52="L","N","")))</f>
        <v/>
      </c>
      <c r="CA52" s="95" t="str">
        <f>'Strategy 8 | M1-WB'!T52</f>
        <v/>
      </c>
      <c r="CB52" s="95" t="str">
        <f>'Strategy 8 | M1-WB'!N52</f>
        <v/>
      </c>
      <c r="CC52" s="112" t="str">
        <f>'Strategy 8 | M1-WB'!P52</f>
        <v/>
      </c>
      <c r="CD52" s="144"/>
      <c r="CE52" s="144"/>
      <c r="CF52" s="111" t="str">
        <f>'Strategy 9 | HP-M1'!B52</f>
        <v/>
      </c>
      <c r="CG52" s="95" t="str">
        <f>'Strategy 9 | HP-M1'!C52</f>
        <v/>
      </c>
      <c r="CH52" s="95" t="str">
        <f>'Strategy 9 | HP-M1'!J52</f>
        <v/>
      </c>
      <c r="CI52" s="109" t="str">
        <f>IF(AU52="","",IF('Strategy 9 | HP-M1'!S52="W","Y",IF('Strategy 9 | HP-M1'!S52="L","N","")))</f>
        <v/>
      </c>
      <c r="CJ52" s="95" t="str">
        <f>'Strategy 9 | HP-M1'!T52</f>
        <v/>
      </c>
      <c r="CK52" s="95" t="str">
        <f>'Strategy 9 | HP-M1'!N52</f>
        <v/>
      </c>
      <c r="CL52" s="112" t="str">
        <f>'Strategy 9 | HP-M1'!P52</f>
        <v/>
      </c>
      <c r="CM52" s="144"/>
      <c r="CN52" s="144"/>
      <c r="CO52" s="111" t="str">
        <f>'Strategy 10 | OP-OB'!B52</f>
        <v/>
      </c>
      <c r="CP52" s="95" t="str">
        <f>'Strategy 10 | OP-OB'!C52</f>
        <v/>
      </c>
      <c r="CQ52" s="95" t="str">
        <f>'Strategy 10 | OP-OB'!J52</f>
        <v/>
      </c>
      <c r="CR52" s="109" t="str">
        <f>IF(AU52="","",IF('Strategy 10 | OP-OB'!S52="W","Y",IF('Strategy 10 | OP-OB'!S52="L","N","")))</f>
        <v/>
      </c>
      <c r="CS52" s="95" t="str">
        <f>'Strategy 10 | OP-OB'!T52</f>
        <v/>
      </c>
      <c r="CT52" s="95" t="str">
        <f>'Strategy 10 | OP-OB'!N52</f>
        <v/>
      </c>
      <c r="CU52" s="112" t="str">
        <f>'Strategy 10 | OP-OB'!P52</f>
        <v/>
      </c>
    </row>
    <row r="53" spans="1:99" ht="26.25" customHeight="1" thickBot="1">
      <c r="A53" s="14">
        <v>44</v>
      </c>
      <c r="B53" s="111" t="str">
        <f>'Strategy 1 | PD-TG'!B53</f>
        <v/>
      </c>
      <c r="C53" s="95" t="str">
        <f>'Strategy 1 | PD-TG'!C53</f>
        <v/>
      </c>
      <c r="D53" s="95" t="str">
        <f>'Strategy 1 | PD-TG'!J53</f>
        <v/>
      </c>
      <c r="E53" s="109" t="str">
        <f>IF(AU53="","",IF('Strategy 1 | PD-TG'!S53="W","Y",IF('Strategy 1 | PD-TG'!S53="L","N","")))</f>
        <v/>
      </c>
      <c r="F53" s="95" t="str">
        <f>'Strategy 1 | PD-TG'!T53</f>
        <v/>
      </c>
      <c r="G53" s="95" t="str">
        <f>'Strategy 1 | PD-TG'!N53</f>
        <v/>
      </c>
      <c r="H53" s="112" t="str">
        <f>'Strategy 1 | PD-TG'!P53</f>
        <v/>
      </c>
      <c r="I53" s="144"/>
      <c r="J53" s="144"/>
      <c r="K53" s="111" t="str">
        <f>'Strategy 2 | PD-FE'!B53</f>
        <v/>
      </c>
      <c r="L53" s="95" t="str">
        <f>'Strategy 2 | PD-FE'!C53</f>
        <v/>
      </c>
      <c r="M53" s="95" t="str">
        <f>'Strategy 2 | PD-FE'!J53</f>
        <v/>
      </c>
      <c r="N53" s="109" t="str">
        <f>IF(AU53="","",IF('Strategy 2 | PD-FE'!S53="W","Y",IF('Strategy 2 | PD-FE'!S53="L","N","")))</f>
        <v/>
      </c>
      <c r="O53" s="95" t="str">
        <f>'Strategy 2 | PD-FE'!T53</f>
        <v/>
      </c>
      <c r="P53" s="95" t="str">
        <f>'Strategy 2 | PD-FE'!N53</f>
        <v/>
      </c>
      <c r="Q53" s="112" t="str">
        <f>'Strategy 2 | PD-FE'!P53</f>
        <v/>
      </c>
      <c r="R53" s="144"/>
      <c r="S53" s="144"/>
      <c r="T53" s="111" t="str">
        <f>'Strategy 3 | M1-TG'!B53</f>
        <v/>
      </c>
      <c r="U53" s="95" t="str">
        <f>'Strategy 3 | M1-TG'!C53</f>
        <v/>
      </c>
      <c r="V53" s="95" t="str">
        <f>'Strategy 3 | M1-TG'!J53</f>
        <v/>
      </c>
      <c r="W53" s="109" t="str">
        <f>IF(AU53="","",IF('Strategy 3 | M1-TG'!S53="W","Y",IF('Strategy 3 | M1-TG'!S53="L","N","")))</f>
        <v/>
      </c>
      <c r="X53" s="95" t="str">
        <f>'Strategy 3 | M1-TG'!T53</f>
        <v/>
      </c>
      <c r="Y53" s="95" t="str">
        <f>'Strategy 3 | M1-TG'!N53</f>
        <v/>
      </c>
      <c r="Z53" s="112" t="str">
        <f>'Strategy 3 | M1-TG'!P53</f>
        <v/>
      </c>
      <c r="AA53" s="144"/>
      <c r="AB53" s="144"/>
      <c r="AC53" s="111" t="str">
        <f>'Strategy 4 | HP-FE'!B53</f>
        <v/>
      </c>
      <c r="AD53" s="95" t="str">
        <f>'Strategy 4 | HP-FE'!C53</f>
        <v/>
      </c>
      <c r="AE53" s="95" t="str">
        <f>'Strategy 4 | HP-FE'!J53</f>
        <v/>
      </c>
      <c r="AF53" s="109" t="str">
        <f>IF(AU53="","",IF('Strategy 4 | HP-FE'!S53="W","Y",IF('Strategy 4 | HP-FE'!S53="L","N","")))</f>
        <v/>
      </c>
      <c r="AG53" s="95" t="str">
        <f>'Strategy 4 | HP-FE'!T53</f>
        <v/>
      </c>
      <c r="AH53" s="95" t="str">
        <f>'Strategy 4 | HP-FE'!N53</f>
        <v/>
      </c>
      <c r="AI53" s="112" t="str">
        <f>'Strategy 4 | HP-FE'!P53</f>
        <v/>
      </c>
      <c r="AJ53" s="144"/>
      <c r="AK53" s="144"/>
      <c r="AL53" s="111" t="str">
        <f>'Strategy 5 | M1-FE'!B53</f>
        <v/>
      </c>
      <c r="AM53" s="95" t="str">
        <f>'Strategy 5 | M1-FE'!C53</f>
        <v/>
      </c>
      <c r="AN53" s="95" t="str">
        <f>'Strategy 5 | M1-FE'!J53</f>
        <v/>
      </c>
      <c r="AO53" s="109" t="str">
        <f>IF(AU53="","",IF('Strategy 5 | M1-FE'!S53="W","Y",IF('Strategy 5 | M1-FE'!S53="L","N","")))</f>
        <v/>
      </c>
      <c r="AP53" s="95" t="str">
        <f>'Strategy 5 | M1-FE'!T53</f>
        <v/>
      </c>
      <c r="AQ53" s="95" t="str">
        <f>'Strategy 5 | M1-FE'!N53</f>
        <v/>
      </c>
      <c r="AR53" s="112" t="str">
        <f>'Strategy 5 | M1-FE'!P53</f>
        <v/>
      </c>
      <c r="AS53" s="144"/>
      <c r="AT53" s="144"/>
      <c r="AU53" s="106"/>
      <c r="AV53" s="180" t="str">
        <f ca="1">IF('Combo Dashboard'!AG53="","",'Combo Dashboard'!AG53)</f>
        <v/>
      </c>
      <c r="AW53" s="189" t="str">
        <f>IF('Combo Dashboard'!AH53="","",'Combo Dashboard'!AH53)</f>
        <v/>
      </c>
      <c r="AX53" s="187" t="str">
        <f ca="1">IF('Combo Dashboard'!AI53="","",'Combo Dashboard'!AI53)</f>
        <v/>
      </c>
      <c r="AY53" s="95" t="str">
        <f>IF('Combo Dashboard'!AJ53="","",'Combo Dashboard'!AJ53)</f>
        <v/>
      </c>
      <c r="AZ53" s="95" t="str">
        <f>IF('Combo Dashboard'!AK53="","",'Combo Dashboard'!AK53)</f>
        <v/>
      </c>
      <c r="BA53" s="112" t="str">
        <f>IF('Combo Dashboard'!AL53="","",'Combo Dashboard'!AL53)</f>
        <v/>
      </c>
      <c r="BB53" s="340"/>
      <c r="BC53" s="144"/>
      <c r="BD53" s="144"/>
      <c r="BE53" s="111" t="str">
        <f>'Strategy 6 | PD-M1'!B53</f>
        <v/>
      </c>
      <c r="BF53" s="95" t="str">
        <f>'Strategy 6 | PD-M1'!C53</f>
        <v/>
      </c>
      <c r="BG53" s="95" t="str">
        <f>'Strategy 6 | PD-M1'!J53</f>
        <v/>
      </c>
      <c r="BH53" s="95" t="str">
        <f>IF(AU53="","",IF('Strategy 6 | PD-M1'!R53&gt;0,"Y",IF('Strategy 6 | PD-M1'!R53=0,"","N")))</f>
        <v/>
      </c>
      <c r="BI53" s="95" t="str">
        <f>'Strategy 6 | PD-M1'!T53</f>
        <v/>
      </c>
      <c r="BJ53" s="95" t="str">
        <f>'Strategy 6 | PD-M1'!N53</f>
        <v/>
      </c>
      <c r="BK53" s="112" t="str">
        <f>'Strategy 6 | PD-M1'!P53</f>
        <v/>
      </c>
      <c r="BL53" s="144"/>
      <c r="BM53" s="144"/>
      <c r="BN53" s="111" t="str">
        <f>'Strategy 7 | TG-FE'!B53</f>
        <v/>
      </c>
      <c r="BO53" s="95" t="str">
        <f>'Strategy 7 | TG-FE'!C53</f>
        <v/>
      </c>
      <c r="BP53" s="95" t="str">
        <f>'Strategy 7 | TG-FE'!J53</f>
        <v/>
      </c>
      <c r="BQ53" s="109" t="str">
        <f>IF(AU53="","",IF('Strategy 7 | TG-FE'!S53="W","Y",IF('Strategy 7 | TG-FE'!S53="L","N","")))</f>
        <v/>
      </c>
      <c r="BR53" s="95" t="str">
        <f>'Strategy 7 | TG-FE'!T53</f>
        <v/>
      </c>
      <c r="BS53" s="95" t="str">
        <f>'Strategy 7 | TG-FE'!N53</f>
        <v/>
      </c>
      <c r="BT53" s="112" t="str">
        <f>'Strategy 7 | TG-FE'!P53</f>
        <v/>
      </c>
      <c r="BU53" s="144"/>
      <c r="BV53" s="144"/>
      <c r="BW53" s="111" t="str">
        <f>'Strategy 8 | M1-WB'!B53</f>
        <v/>
      </c>
      <c r="BX53" s="95" t="str">
        <f>'Strategy 8 | M1-WB'!C53</f>
        <v/>
      </c>
      <c r="BY53" s="95" t="str">
        <f>'Strategy 8 | M1-WB'!J53</f>
        <v/>
      </c>
      <c r="BZ53" s="109" t="str">
        <f>IF(AU53="","",IF('Strategy 8 | M1-WB'!S53="W","Y",IF('Strategy 8 | M1-WB'!S53="L","N","")))</f>
        <v/>
      </c>
      <c r="CA53" s="95" t="str">
        <f>'Strategy 8 | M1-WB'!T53</f>
        <v/>
      </c>
      <c r="CB53" s="95" t="str">
        <f>'Strategy 8 | M1-WB'!N53</f>
        <v/>
      </c>
      <c r="CC53" s="112" t="str">
        <f>'Strategy 8 | M1-WB'!P53</f>
        <v/>
      </c>
      <c r="CD53" s="144"/>
      <c r="CE53" s="144"/>
      <c r="CF53" s="111" t="str">
        <f>'Strategy 9 | HP-M1'!B53</f>
        <v/>
      </c>
      <c r="CG53" s="95" t="str">
        <f>'Strategy 9 | HP-M1'!C53</f>
        <v/>
      </c>
      <c r="CH53" s="95" t="str">
        <f>'Strategy 9 | HP-M1'!J53</f>
        <v/>
      </c>
      <c r="CI53" s="109" t="str">
        <f>IF(AU53="","",IF('Strategy 9 | HP-M1'!S53="W","Y",IF('Strategy 9 | HP-M1'!S53="L","N","")))</f>
        <v/>
      </c>
      <c r="CJ53" s="95" t="str">
        <f>'Strategy 9 | HP-M1'!T53</f>
        <v/>
      </c>
      <c r="CK53" s="95" t="str">
        <f>'Strategy 9 | HP-M1'!N53</f>
        <v/>
      </c>
      <c r="CL53" s="112" t="str">
        <f>'Strategy 9 | HP-M1'!P53</f>
        <v/>
      </c>
      <c r="CM53" s="144"/>
      <c r="CN53" s="144"/>
      <c r="CO53" s="111" t="str">
        <f>'Strategy 10 | OP-OB'!B53</f>
        <v/>
      </c>
      <c r="CP53" s="95" t="str">
        <f>'Strategy 10 | OP-OB'!C53</f>
        <v/>
      </c>
      <c r="CQ53" s="95" t="str">
        <f>'Strategy 10 | OP-OB'!J53</f>
        <v/>
      </c>
      <c r="CR53" s="109" t="str">
        <f>IF(AU53="","",IF('Strategy 10 | OP-OB'!S53="W","Y",IF('Strategy 10 | OP-OB'!S53="L","N","")))</f>
        <v/>
      </c>
      <c r="CS53" s="95" t="str">
        <f>'Strategy 10 | OP-OB'!T53</f>
        <v/>
      </c>
      <c r="CT53" s="95" t="str">
        <f>'Strategy 10 | OP-OB'!N53</f>
        <v/>
      </c>
      <c r="CU53" s="112" t="str">
        <f>'Strategy 10 | OP-OB'!P53</f>
        <v/>
      </c>
    </row>
    <row r="54" spans="1:99" ht="26.25" customHeight="1" thickBot="1">
      <c r="A54" s="14">
        <v>45</v>
      </c>
      <c r="B54" s="113" t="str">
        <f>'Strategy 1 | PD-TG'!B54</f>
        <v/>
      </c>
      <c r="C54" s="114" t="str">
        <f>'Strategy 1 | PD-TG'!C54</f>
        <v/>
      </c>
      <c r="D54" s="114" t="str">
        <f>'Strategy 1 | PD-TG'!J54</f>
        <v/>
      </c>
      <c r="E54" s="109" t="str">
        <f>IF(AU54="","",IF('Strategy 1 | PD-TG'!S54="W","Y",IF('Strategy 1 | PD-TG'!S54="L","N","")))</f>
        <v/>
      </c>
      <c r="F54" s="114" t="str">
        <f>'Strategy 1 | PD-TG'!T54</f>
        <v/>
      </c>
      <c r="G54" s="114" t="str">
        <f>'Strategy 1 | PD-TG'!N54</f>
        <v/>
      </c>
      <c r="H54" s="115" t="str">
        <f>'Strategy 1 | PD-TG'!P54</f>
        <v/>
      </c>
      <c r="I54" s="144"/>
      <c r="J54" s="144"/>
      <c r="K54" s="113" t="str">
        <f>'Strategy 2 | PD-FE'!B54</f>
        <v/>
      </c>
      <c r="L54" s="114" t="str">
        <f>'Strategy 2 | PD-FE'!C54</f>
        <v/>
      </c>
      <c r="M54" s="114" t="str">
        <f>'Strategy 2 | PD-FE'!J54</f>
        <v/>
      </c>
      <c r="N54" s="109" t="str">
        <f>IF(AU54="","",IF('Strategy 2 | PD-FE'!S54="W","Y",IF('Strategy 2 | PD-FE'!S54="L","N","")))</f>
        <v/>
      </c>
      <c r="O54" s="114" t="str">
        <f>'Strategy 2 | PD-FE'!T54</f>
        <v/>
      </c>
      <c r="P54" s="114" t="str">
        <f>'Strategy 2 | PD-FE'!N54</f>
        <v/>
      </c>
      <c r="Q54" s="115" t="str">
        <f>'Strategy 2 | PD-FE'!P54</f>
        <v/>
      </c>
      <c r="R54" s="144"/>
      <c r="S54" s="144"/>
      <c r="T54" s="113" t="str">
        <f>'Strategy 3 | M1-TG'!B54</f>
        <v/>
      </c>
      <c r="U54" s="114" t="str">
        <f>'Strategy 3 | M1-TG'!C54</f>
        <v/>
      </c>
      <c r="V54" s="114" t="str">
        <f>'Strategy 3 | M1-TG'!J54</f>
        <v/>
      </c>
      <c r="W54" s="109" t="str">
        <f>IF(AU54="","",IF('Strategy 3 | M1-TG'!S54="W","Y",IF('Strategy 3 | M1-TG'!S54="L","N","")))</f>
        <v/>
      </c>
      <c r="X54" s="114" t="str">
        <f>'Strategy 3 | M1-TG'!T54</f>
        <v/>
      </c>
      <c r="Y54" s="114" t="str">
        <f>'Strategy 3 | M1-TG'!N54</f>
        <v/>
      </c>
      <c r="Z54" s="115" t="str">
        <f>'Strategy 3 | M1-TG'!P54</f>
        <v/>
      </c>
      <c r="AA54" s="144"/>
      <c r="AB54" s="144"/>
      <c r="AC54" s="113" t="str">
        <f>'Strategy 4 | HP-FE'!B54</f>
        <v/>
      </c>
      <c r="AD54" s="114" t="str">
        <f>'Strategy 4 | HP-FE'!C54</f>
        <v/>
      </c>
      <c r="AE54" s="114" t="str">
        <f>'Strategy 4 | HP-FE'!J54</f>
        <v/>
      </c>
      <c r="AF54" s="109" t="str">
        <f>IF(AU54="","",IF('Strategy 4 | HP-FE'!S54="W","Y",IF('Strategy 4 | HP-FE'!S54="L","N","")))</f>
        <v/>
      </c>
      <c r="AG54" s="114" t="str">
        <f>'Strategy 4 | HP-FE'!T54</f>
        <v/>
      </c>
      <c r="AH54" s="114" t="str">
        <f>'Strategy 4 | HP-FE'!N54</f>
        <v/>
      </c>
      <c r="AI54" s="115" t="str">
        <f>'Strategy 4 | HP-FE'!P54</f>
        <v/>
      </c>
      <c r="AJ54" s="144"/>
      <c r="AK54" s="144"/>
      <c r="AL54" s="113" t="str">
        <f>'Strategy 5 | M1-FE'!B54</f>
        <v/>
      </c>
      <c r="AM54" s="114" t="str">
        <f>'Strategy 5 | M1-FE'!C54</f>
        <v/>
      </c>
      <c r="AN54" s="114" t="str">
        <f>'Strategy 5 | M1-FE'!J54</f>
        <v/>
      </c>
      <c r="AO54" s="109" t="str">
        <f>IF(AU54="","",IF('Strategy 5 | M1-FE'!S54="W","Y",IF('Strategy 5 | M1-FE'!S54="L","N","")))</f>
        <v/>
      </c>
      <c r="AP54" s="114" t="str">
        <f>'Strategy 5 | M1-FE'!T54</f>
        <v/>
      </c>
      <c r="AQ54" s="114" t="str">
        <f>'Strategy 5 | M1-FE'!N54</f>
        <v/>
      </c>
      <c r="AR54" s="115" t="str">
        <f>'Strategy 5 | M1-FE'!P54</f>
        <v/>
      </c>
      <c r="AS54" s="144"/>
      <c r="AT54" s="144"/>
      <c r="AU54" s="107"/>
      <c r="AV54" s="181" t="str">
        <f ca="1">IF('Combo Dashboard'!AG54="","",'Combo Dashboard'!AG54)</f>
        <v/>
      </c>
      <c r="AW54" s="189" t="str">
        <f>IF('Combo Dashboard'!AH54="","",'Combo Dashboard'!AH54)</f>
        <v/>
      </c>
      <c r="AX54" s="191" t="str">
        <f ca="1">IF('Combo Dashboard'!AI54="","",'Combo Dashboard'!AI54)</f>
        <v/>
      </c>
      <c r="AY54" s="114" t="str">
        <f>IF('Combo Dashboard'!AJ54="","",'Combo Dashboard'!AJ54)</f>
        <v/>
      </c>
      <c r="AZ54" s="114" t="str">
        <f>IF('Combo Dashboard'!AK54="","",'Combo Dashboard'!AK54)</f>
        <v/>
      </c>
      <c r="BA54" s="115" t="str">
        <f>IF('Combo Dashboard'!AL54="","",'Combo Dashboard'!AL54)</f>
        <v/>
      </c>
      <c r="BB54" s="340"/>
      <c r="BC54" s="144"/>
      <c r="BD54" s="144"/>
      <c r="BE54" s="113" t="str">
        <f>'Strategy 6 | PD-M1'!B54</f>
        <v/>
      </c>
      <c r="BF54" s="114" t="str">
        <f>'Strategy 6 | PD-M1'!C54</f>
        <v/>
      </c>
      <c r="BG54" s="114" t="str">
        <f>'Strategy 6 | PD-M1'!J54</f>
        <v/>
      </c>
      <c r="BH54" s="114" t="str">
        <f>IF(AU54="","",IF('Strategy 6 | PD-M1'!R54&gt;0,"Y",IF('Strategy 6 | PD-M1'!R54=0,"","N")))</f>
        <v/>
      </c>
      <c r="BI54" s="114" t="str">
        <f>'Strategy 6 | PD-M1'!T54</f>
        <v/>
      </c>
      <c r="BJ54" s="114" t="str">
        <f>'Strategy 6 | PD-M1'!N54</f>
        <v/>
      </c>
      <c r="BK54" s="115" t="str">
        <f>'Strategy 6 | PD-M1'!P54</f>
        <v/>
      </c>
      <c r="BL54" s="144"/>
      <c r="BM54" s="144"/>
      <c r="BN54" s="113" t="str">
        <f>'Strategy 7 | TG-FE'!B54</f>
        <v/>
      </c>
      <c r="BO54" s="114" t="str">
        <f>'Strategy 7 | TG-FE'!C54</f>
        <v/>
      </c>
      <c r="BP54" s="114" t="str">
        <f>'Strategy 7 | TG-FE'!J54</f>
        <v/>
      </c>
      <c r="BQ54" s="109" t="str">
        <f>IF(AU54="","",IF('Strategy 7 | TG-FE'!S54="W","Y",IF('Strategy 7 | TG-FE'!S54="L","N","")))</f>
        <v/>
      </c>
      <c r="BR54" s="114" t="str">
        <f>'Strategy 7 | TG-FE'!T54</f>
        <v/>
      </c>
      <c r="BS54" s="114" t="str">
        <f>'Strategy 7 | TG-FE'!N54</f>
        <v/>
      </c>
      <c r="BT54" s="115" t="str">
        <f>'Strategy 7 | TG-FE'!P54</f>
        <v/>
      </c>
      <c r="BU54" s="144"/>
      <c r="BV54" s="144"/>
      <c r="BW54" s="113" t="str">
        <f>'Strategy 8 | M1-WB'!B54</f>
        <v/>
      </c>
      <c r="BX54" s="114" t="str">
        <f>'Strategy 8 | M1-WB'!C54</f>
        <v/>
      </c>
      <c r="BY54" s="114" t="str">
        <f>'Strategy 8 | M1-WB'!J54</f>
        <v/>
      </c>
      <c r="BZ54" s="109" t="str">
        <f>IF(AU54="","",IF('Strategy 8 | M1-WB'!S54="W","Y",IF('Strategy 8 | M1-WB'!S54="L","N","")))</f>
        <v/>
      </c>
      <c r="CA54" s="114" t="str">
        <f>'Strategy 8 | M1-WB'!T54</f>
        <v/>
      </c>
      <c r="CB54" s="114" t="str">
        <f>'Strategy 8 | M1-WB'!N54</f>
        <v/>
      </c>
      <c r="CC54" s="115" t="str">
        <f>'Strategy 8 | M1-WB'!P54</f>
        <v/>
      </c>
      <c r="CD54" s="144"/>
      <c r="CE54" s="144"/>
      <c r="CF54" s="113" t="str">
        <f>'Strategy 9 | HP-M1'!B54</f>
        <v/>
      </c>
      <c r="CG54" s="114" t="str">
        <f>'Strategy 9 | HP-M1'!C54</f>
        <v/>
      </c>
      <c r="CH54" s="114" t="str">
        <f>'Strategy 9 | HP-M1'!J54</f>
        <v/>
      </c>
      <c r="CI54" s="109" t="str">
        <f>IF(AU54="","",IF('Strategy 9 | HP-M1'!S54="W","Y",IF('Strategy 9 | HP-M1'!S54="L","N","")))</f>
        <v/>
      </c>
      <c r="CJ54" s="114" t="str">
        <f>'Strategy 9 | HP-M1'!T54</f>
        <v/>
      </c>
      <c r="CK54" s="114" t="str">
        <f>'Strategy 9 | HP-M1'!N54</f>
        <v/>
      </c>
      <c r="CL54" s="115" t="str">
        <f>'Strategy 9 | HP-M1'!P54</f>
        <v/>
      </c>
      <c r="CM54" s="144"/>
      <c r="CN54" s="144"/>
      <c r="CO54" s="113" t="str">
        <f>'Strategy 10 | OP-OB'!B54</f>
        <v/>
      </c>
      <c r="CP54" s="114" t="str">
        <f>'Strategy 10 | OP-OB'!C54</f>
        <v/>
      </c>
      <c r="CQ54" s="114" t="str">
        <f>'Strategy 10 | OP-OB'!J54</f>
        <v/>
      </c>
      <c r="CR54" s="109" t="str">
        <f>IF(AU54="","",IF('Strategy 10 | OP-OB'!S54="W","Y",IF('Strategy 10 | OP-OB'!S54="L","N","")))</f>
        <v/>
      </c>
      <c r="CS54" s="114" t="str">
        <f>'Strategy 10 | OP-OB'!T54</f>
        <v/>
      </c>
      <c r="CT54" s="114" t="str">
        <f>'Strategy 10 | OP-OB'!N54</f>
        <v/>
      </c>
      <c r="CU54" s="115" t="str">
        <f>'Strategy 10 | OP-OB'!P54</f>
        <v/>
      </c>
    </row>
    <row r="55" spans="1:99" ht="26.25" customHeight="1" thickBot="1">
      <c r="A55" s="14">
        <v>46</v>
      </c>
      <c r="B55" s="108" t="str">
        <f>'Strategy 1 | PD-TG'!B55</f>
        <v/>
      </c>
      <c r="C55" s="109" t="str">
        <f>'Strategy 1 | PD-TG'!C55</f>
        <v/>
      </c>
      <c r="D55" s="109" t="str">
        <f>'Strategy 1 | PD-TG'!J55</f>
        <v/>
      </c>
      <c r="E55" s="109" t="str">
        <f>IF(AU55="","",IF('Strategy 1 | PD-TG'!S55="W","Y",IF('Strategy 1 | PD-TG'!S55="L","N","")))</f>
        <v/>
      </c>
      <c r="F55" s="109" t="str">
        <f>'Strategy 1 | PD-TG'!T55</f>
        <v/>
      </c>
      <c r="G55" s="109" t="str">
        <f>'Strategy 1 | PD-TG'!N55</f>
        <v/>
      </c>
      <c r="H55" s="110" t="str">
        <f>'Strategy 1 | PD-TG'!P55</f>
        <v/>
      </c>
      <c r="I55" s="144"/>
      <c r="J55" s="144"/>
      <c r="K55" s="108" t="str">
        <f>'Strategy 2 | PD-FE'!B55</f>
        <v/>
      </c>
      <c r="L55" s="109" t="str">
        <f>'Strategy 2 | PD-FE'!C55</f>
        <v/>
      </c>
      <c r="M55" s="109" t="str">
        <f>'Strategy 2 | PD-FE'!J55</f>
        <v/>
      </c>
      <c r="N55" s="109" t="str">
        <f>IF(AU55="","",IF('Strategy 2 | PD-FE'!S55="W","Y",IF('Strategy 2 | PD-FE'!S55="L","N","")))</f>
        <v/>
      </c>
      <c r="O55" s="109" t="str">
        <f>'Strategy 2 | PD-FE'!T55</f>
        <v/>
      </c>
      <c r="P55" s="109" t="str">
        <f>'Strategy 2 | PD-FE'!N55</f>
        <v/>
      </c>
      <c r="Q55" s="110" t="str">
        <f>'Strategy 2 | PD-FE'!P55</f>
        <v/>
      </c>
      <c r="R55" s="144"/>
      <c r="S55" s="144"/>
      <c r="T55" s="108" t="str">
        <f>'Strategy 3 | M1-TG'!B55</f>
        <v/>
      </c>
      <c r="U55" s="109" t="str">
        <f>'Strategy 3 | M1-TG'!C55</f>
        <v/>
      </c>
      <c r="V55" s="109" t="str">
        <f>'Strategy 3 | M1-TG'!J55</f>
        <v/>
      </c>
      <c r="W55" s="109" t="str">
        <f>IF(AU55="","",IF('Strategy 3 | M1-TG'!S55="W","Y",IF('Strategy 3 | M1-TG'!S55="L","N","")))</f>
        <v/>
      </c>
      <c r="X55" s="109" t="str">
        <f>'Strategy 3 | M1-TG'!T55</f>
        <v/>
      </c>
      <c r="Y55" s="109" t="str">
        <f>'Strategy 3 | M1-TG'!N55</f>
        <v/>
      </c>
      <c r="Z55" s="110" t="str">
        <f>'Strategy 3 | M1-TG'!P55</f>
        <v/>
      </c>
      <c r="AA55" s="144"/>
      <c r="AB55" s="144"/>
      <c r="AC55" s="108" t="str">
        <f>'Strategy 4 | HP-FE'!B55</f>
        <v/>
      </c>
      <c r="AD55" s="109" t="str">
        <f>'Strategy 4 | HP-FE'!C55</f>
        <v/>
      </c>
      <c r="AE55" s="109" t="str">
        <f>'Strategy 4 | HP-FE'!J55</f>
        <v/>
      </c>
      <c r="AF55" s="109" t="str">
        <f>IF(AU55="","",IF('Strategy 4 | HP-FE'!S55="W","Y",IF('Strategy 4 | HP-FE'!S55="L","N","")))</f>
        <v/>
      </c>
      <c r="AG55" s="109" t="str">
        <f>'Strategy 4 | HP-FE'!T55</f>
        <v/>
      </c>
      <c r="AH55" s="109" t="str">
        <f>'Strategy 4 | HP-FE'!N55</f>
        <v/>
      </c>
      <c r="AI55" s="110" t="str">
        <f>'Strategy 4 | HP-FE'!P55</f>
        <v/>
      </c>
      <c r="AJ55" s="144"/>
      <c r="AK55" s="144"/>
      <c r="AL55" s="108" t="str">
        <f>'Strategy 5 | M1-FE'!B55</f>
        <v/>
      </c>
      <c r="AM55" s="109" t="str">
        <f>'Strategy 5 | M1-FE'!C55</f>
        <v/>
      </c>
      <c r="AN55" s="109" t="str">
        <f>'Strategy 5 | M1-FE'!J55</f>
        <v/>
      </c>
      <c r="AO55" s="109" t="str">
        <f>IF(AU55="","",IF('Strategy 5 | M1-FE'!S55="W","Y",IF('Strategy 5 | M1-FE'!S55="L","N","")))</f>
        <v/>
      </c>
      <c r="AP55" s="109" t="str">
        <f>'Strategy 5 | M1-FE'!T55</f>
        <v/>
      </c>
      <c r="AQ55" s="109" t="str">
        <f>'Strategy 5 | M1-FE'!N55</f>
        <v/>
      </c>
      <c r="AR55" s="110" t="str">
        <f>'Strategy 5 | M1-FE'!P55</f>
        <v/>
      </c>
      <c r="AS55" s="144"/>
      <c r="AT55" s="144"/>
      <c r="AU55" s="102"/>
      <c r="AV55" s="188" t="str">
        <f ca="1">IF('Combo Dashboard'!AG55="","",'Combo Dashboard'!AG55)</f>
        <v/>
      </c>
      <c r="AW55" s="189" t="str">
        <f ca="1">IF('Combo Dashboard'!AH55="","",'Combo Dashboard'!AH55)</f>
        <v/>
      </c>
      <c r="AX55" s="190" t="str">
        <f ca="1">IF('Combo Dashboard'!AI55="","",'Combo Dashboard'!AI55)</f>
        <v/>
      </c>
      <c r="AY55" s="109" t="str">
        <f>IF('Combo Dashboard'!AJ55="","",'Combo Dashboard'!AJ55)</f>
        <v/>
      </c>
      <c r="AZ55" s="109" t="str">
        <f>IF('Combo Dashboard'!AK55="","",'Combo Dashboard'!AK55)</f>
        <v/>
      </c>
      <c r="BA55" s="110" t="str">
        <f>IF('Combo Dashboard'!AL55="","",'Combo Dashboard'!AL55)</f>
        <v/>
      </c>
      <c r="BB55" s="340"/>
      <c r="BC55" s="144"/>
      <c r="BD55" s="144"/>
      <c r="BE55" s="108" t="str">
        <f>'Strategy 6 | PD-M1'!B55</f>
        <v/>
      </c>
      <c r="BF55" s="109" t="str">
        <f>'Strategy 6 | PD-M1'!C55</f>
        <v/>
      </c>
      <c r="BG55" s="109" t="str">
        <f>'Strategy 6 | PD-M1'!J55</f>
        <v/>
      </c>
      <c r="BH55" s="109" t="str">
        <f>IF(AU55="","",IF('Strategy 6 | PD-M1'!R55&gt;0,"Y",IF('Strategy 6 | PD-M1'!R55=0,"","N")))</f>
        <v/>
      </c>
      <c r="BI55" s="109" t="str">
        <f>'Strategy 6 | PD-M1'!T55</f>
        <v/>
      </c>
      <c r="BJ55" s="109" t="str">
        <f>'Strategy 6 | PD-M1'!N55</f>
        <v/>
      </c>
      <c r="BK55" s="110" t="str">
        <f>'Strategy 6 | PD-M1'!P55</f>
        <v/>
      </c>
      <c r="BL55" s="144"/>
      <c r="BM55" s="144"/>
      <c r="BN55" s="108" t="str">
        <f>'Strategy 7 | TG-FE'!B55</f>
        <v/>
      </c>
      <c r="BO55" s="109" t="str">
        <f>'Strategy 7 | TG-FE'!C55</f>
        <v/>
      </c>
      <c r="BP55" s="109" t="str">
        <f>'Strategy 7 | TG-FE'!J55</f>
        <v/>
      </c>
      <c r="BQ55" s="109" t="str">
        <f>IF(AU55="","",IF('Strategy 7 | TG-FE'!S55="W","Y",IF('Strategy 7 | TG-FE'!S55="L","N","")))</f>
        <v/>
      </c>
      <c r="BR55" s="109" t="str">
        <f>'Strategy 7 | TG-FE'!T55</f>
        <v/>
      </c>
      <c r="BS55" s="109" t="str">
        <f>'Strategy 7 | TG-FE'!N55</f>
        <v/>
      </c>
      <c r="BT55" s="110" t="str">
        <f>'Strategy 7 | TG-FE'!P55</f>
        <v/>
      </c>
      <c r="BU55" s="144"/>
      <c r="BV55" s="144"/>
      <c r="BW55" s="108" t="str">
        <f>'Strategy 8 | M1-WB'!B55</f>
        <v/>
      </c>
      <c r="BX55" s="109" t="str">
        <f>'Strategy 8 | M1-WB'!C55</f>
        <v/>
      </c>
      <c r="BY55" s="109" t="str">
        <f>'Strategy 8 | M1-WB'!J55</f>
        <v/>
      </c>
      <c r="BZ55" s="109" t="str">
        <f>IF(AU55="","",IF('Strategy 8 | M1-WB'!S55="W","Y",IF('Strategy 8 | M1-WB'!S55="L","N","")))</f>
        <v/>
      </c>
      <c r="CA55" s="109" t="str">
        <f>'Strategy 8 | M1-WB'!T55</f>
        <v/>
      </c>
      <c r="CB55" s="109" t="str">
        <f>'Strategy 8 | M1-WB'!N55</f>
        <v/>
      </c>
      <c r="CC55" s="110" t="str">
        <f>'Strategy 8 | M1-WB'!P55</f>
        <v/>
      </c>
      <c r="CD55" s="144"/>
      <c r="CE55" s="144"/>
      <c r="CF55" s="108" t="str">
        <f>'Strategy 9 | HP-M1'!B55</f>
        <v/>
      </c>
      <c r="CG55" s="109" t="str">
        <f>'Strategy 9 | HP-M1'!C55</f>
        <v/>
      </c>
      <c r="CH55" s="109" t="str">
        <f>'Strategy 9 | HP-M1'!J55</f>
        <v/>
      </c>
      <c r="CI55" s="109" t="str">
        <f>IF(AU55="","",IF('Strategy 9 | HP-M1'!S55="W","Y",IF('Strategy 9 | HP-M1'!S55="L","N","")))</f>
        <v/>
      </c>
      <c r="CJ55" s="109" t="str">
        <f>'Strategy 9 | HP-M1'!T55</f>
        <v/>
      </c>
      <c r="CK55" s="109" t="str">
        <f>'Strategy 9 | HP-M1'!N55</f>
        <v/>
      </c>
      <c r="CL55" s="110" t="str">
        <f>'Strategy 9 | HP-M1'!P55</f>
        <v/>
      </c>
      <c r="CM55" s="144"/>
      <c r="CN55" s="144"/>
      <c r="CO55" s="108" t="str">
        <f>'Strategy 10 | OP-OB'!B55</f>
        <v/>
      </c>
      <c r="CP55" s="109" t="str">
        <f>'Strategy 10 | OP-OB'!C55</f>
        <v/>
      </c>
      <c r="CQ55" s="109" t="str">
        <f>'Strategy 10 | OP-OB'!J55</f>
        <v/>
      </c>
      <c r="CR55" s="109" t="str">
        <f>IF(AU55="","",IF('Strategy 10 | OP-OB'!S55="W","Y",IF('Strategy 10 | OP-OB'!S55="L","N","")))</f>
        <v/>
      </c>
      <c r="CS55" s="109" t="str">
        <f>'Strategy 10 | OP-OB'!T55</f>
        <v/>
      </c>
      <c r="CT55" s="109" t="str">
        <f>'Strategy 10 | OP-OB'!N55</f>
        <v/>
      </c>
      <c r="CU55" s="110" t="str">
        <f>'Strategy 10 | OP-OB'!P55</f>
        <v/>
      </c>
    </row>
    <row r="56" spans="1:99" ht="26.25" customHeight="1" thickBot="1">
      <c r="A56" s="14">
        <v>47</v>
      </c>
      <c r="B56" s="111" t="str">
        <f>'Strategy 1 | PD-TG'!B56</f>
        <v/>
      </c>
      <c r="C56" s="95" t="str">
        <f>'Strategy 1 | PD-TG'!C56</f>
        <v/>
      </c>
      <c r="D56" s="95" t="str">
        <f>'Strategy 1 | PD-TG'!J56</f>
        <v/>
      </c>
      <c r="E56" s="109" t="str">
        <f>IF(AU56="","",IF('Strategy 1 | PD-TG'!S56="W","Y",IF('Strategy 1 | PD-TG'!S56="L","N","")))</f>
        <v/>
      </c>
      <c r="F56" s="95" t="str">
        <f>'Strategy 1 | PD-TG'!T56</f>
        <v/>
      </c>
      <c r="G56" s="95" t="str">
        <f>'Strategy 1 | PD-TG'!N56</f>
        <v/>
      </c>
      <c r="H56" s="112" t="str">
        <f>'Strategy 1 | PD-TG'!P56</f>
        <v/>
      </c>
      <c r="I56" s="144"/>
      <c r="J56" s="144"/>
      <c r="K56" s="111" t="str">
        <f>'Strategy 2 | PD-FE'!B56</f>
        <v/>
      </c>
      <c r="L56" s="95" t="str">
        <f>'Strategy 2 | PD-FE'!C56</f>
        <v/>
      </c>
      <c r="M56" s="95" t="str">
        <f>'Strategy 2 | PD-FE'!J56</f>
        <v/>
      </c>
      <c r="N56" s="109" t="str">
        <f>IF(AU56="","",IF('Strategy 2 | PD-FE'!S56="W","Y",IF('Strategy 2 | PD-FE'!S56="L","N","")))</f>
        <v/>
      </c>
      <c r="O56" s="95" t="str">
        <f>'Strategy 2 | PD-FE'!T56</f>
        <v/>
      </c>
      <c r="P56" s="95" t="str">
        <f>'Strategy 2 | PD-FE'!N56</f>
        <v/>
      </c>
      <c r="Q56" s="112" t="str">
        <f>'Strategy 2 | PD-FE'!P56</f>
        <v/>
      </c>
      <c r="R56" s="144"/>
      <c r="S56" s="144"/>
      <c r="T56" s="111" t="str">
        <f>'Strategy 3 | M1-TG'!B56</f>
        <v/>
      </c>
      <c r="U56" s="95" t="str">
        <f>'Strategy 3 | M1-TG'!C56</f>
        <v/>
      </c>
      <c r="V56" s="95" t="str">
        <f>'Strategy 3 | M1-TG'!J56</f>
        <v/>
      </c>
      <c r="W56" s="109" t="str">
        <f>IF(AU56="","",IF('Strategy 3 | M1-TG'!S56="W","Y",IF('Strategy 3 | M1-TG'!S56="L","N","")))</f>
        <v/>
      </c>
      <c r="X56" s="95" t="str">
        <f>'Strategy 3 | M1-TG'!T56</f>
        <v/>
      </c>
      <c r="Y56" s="95" t="str">
        <f>'Strategy 3 | M1-TG'!N56</f>
        <v/>
      </c>
      <c r="Z56" s="112" t="str">
        <f>'Strategy 3 | M1-TG'!P56</f>
        <v/>
      </c>
      <c r="AA56" s="144"/>
      <c r="AB56" s="144"/>
      <c r="AC56" s="111" t="str">
        <f>'Strategy 4 | HP-FE'!B56</f>
        <v/>
      </c>
      <c r="AD56" s="95" t="str">
        <f>'Strategy 4 | HP-FE'!C56</f>
        <v/>
      </c>
      <c r="AE56" s="95" t="str">
        <f>'Strategy 4 | HP-FE'!J56</f>
        <v/>
      </c>
      <c r="AF56" s="109" t="str">
        <f>IF(AU56="","",IF('Strategy 4 | HP-FE'!S56="W","Y",IF('Strategy 4 | HP-FE'!S56="L","N","")))</f>
        <v/>
      </c>
      <c r="AG56" s="95" t="str">
        <f>'Strategy 4 | HP-FE'!T56</f>
        <v/>
      </c>
      <c r="AH56" s="95" t="str">
        <f>'Strategy 4 | HP-FE'!N56</f>
        <v/>
      </c>
      <c r="AI56" s="112" t="str">
        <f>'Strategy 4 | HP-FE'!P56</f>
        <v/>
      </c>
      <c r="AJ56" s="144"/>
      <c r="AK56" s="144"/>
      <c r="AL56" s="111" t="str">
        <f>'Strategy 5 | M1-FE'!B56</f>
        <v/>
      </c>
      <c r="AM56" s="95" t="str">
        <f>'Strategy 5 | M1-FE'!C56</f>
        <v/>
      </c>
      <c r="AN56" s="95" t="str">
        <f>'Strategy 5 | M1-FE'!J56</f>
        <v/>
      </c>
      <c r="AO56" s="109" t="str">
        <f>IF(AU56="","",IF('Strategy 5 | M1-FE'!S56="W","Y",IF('Strategy 5 | M1-FE'!S56="L","N","")))</f>
        <v/>
      </c>
      <c r="AP56" s="95" t="str">
        <f>'Strategy 5 | M1-FE'!T56</f>
        <v/>
      </c>
      <c r="AQ56" s="95" t="str">
        <f>'Strategy 5 | M1-FE'!N56</f>
        <v/>
      </c>
      <c r="AR56" s="112" t="str">
        <f>'Strategy 5 | M1-FE'!P56</f>
        <v/>
      </c>
      <c r="AS56" s="144"/>
      <c r="AT56" s="144"/>
      <c r="AU56" s="106"/>
      <c r="AV56" s="180" t="str">
        <f ca="1">IF('Combo Dashboard'!AG56="","",'Combo Dashboard'!AG56)</f>
        <v/>
      </c>
      <c r="AW56" s="189" t="str">
        <f>IF('Combo Dashboard'!AH56="","",'Combo Dashboard'!AH56)</f>
        <v/>
      </c>
      <c r="AX56" s="187" t="str">
        <f ca="1">IF('Combo Dashboard'!AI56="","",'Combo Dashboard'!AI56)</f>
        <v/>
      </c>
      <c r="AY56" s="95" t="str">
        <f>IF('Combo Dashboard'!AJ56="","",'Combo Dashboard'!AJ56)</f>
        <v/>
      </c>
      <c r="AZ56" s="95" t="str">
        <f>IF('Combo Dashboard'!AK56="","",'Combo Dashboard'!AK56)</f>
        <v/>
      </c>
      <c r="BA56" s="112" t="str">
        <f>IF('Combo Dashboard'!AL56="","",'Combo Dashboard'!AL56)</f>
        <v/>
      </c>
      <c r="BB56" s="340"/>
      <c r="BC56" s="144"/>
      <c r="BD56" s="144"/>
      <c r="BE56" s="111" t="str">
        <f>'Strategy 6 | PD-M1'!B56</f>
        <v/>
      </c>
      <c r="BF56" s="95" t="str">
        <f>'Strategy 6 | PD-M1'!C56</f>
        <v/>
      </c>
      <c r="BG56" s="95" t="str">
        <f>'Strategy 6 | PD-M1'!J56</f>
        <v/>
      </c>
      <c r="BH56" s="95" t="str">
        <f>IF(AU56="","",IF('Strategy 6 | PD-M1'!R56&gt;0,"Y",IF('Strategy 6 | PD-M1'!R56=0,"","N")))</f>
        <v/>
      </c>
      <c r="BI56" s="95" t="str">
        <f>'Strategy 6 | PD-M1'!T56</f>
        <v/>
      </c>
      <c r="BJ56" s="95" t="str">
        <f>'Strategy 6 | PD-M1'!N56</f>
        <v/>
      </c>
      <c r="BK56" s="112" t="str">
        <f>'Strategy 6 | PD-M1'!P56</f>
        <v/>
      </c>
      <c r="BL56" s="144"/>
      <c r="BM56" s="144"/>
      <c r="BN56" s="111" t="str">
        <f>'Strategy 7 | TG-FE'!B56</f>
        <v/>
      </c>
      <c r="BO56" s="95" t="str">
        <f>'Strategy 7 | TG-FE'!C56</f>
        <v/>
      </c>
      <c r="BP56" s="95" t="str">
        <f>'Strategy 7 | TG-FE'!J56</f>
        <v/>
      </c>
      <c r="BQ56" s="109" t="str">
        <f>IF(AU56="","",IF('Strategy 7 | TG-FE'!S56="W","Y",IF('Strategy 7 | TG-FE'!S56="L","N","")))</f>
        <v/>
      </c>
      <c r="BR56" s="95" t="str">
        <f>'Strategy 7 | TG-FE'!T56</f>
        <v/>
      </c>
      <c r="BS56" s="95" t="str">
        <f>'Strategy 7 | TG-FE'!N56</f>
        <v/>
      </c>
      <c r="BT56" s="112" t="str">
        <f>'Strategy 7 | TG-FE'!P56</f>
        <v/>
      </c>
      <c r="BU56" s="144"/>
      <c r="BV56" s="144"/>
      <c r="BW56" s="111" t="str">
        <f>'Strategy 8 | M1-WB'!B56</f>
        <v/>
      </c>
      <c r="BX56" s="95" t="str">
        <f>'Strategy 8 | M1-WB'!C56</f>
        <v/>
      </c>
      <c r="BY56" s="95" t="str">
        <f>'Strategy 8 | M1-WB'!J56</f>
        <v/>
      </c>
      <c r="BZ56" s="109" t="str">
        <f>IF(AU56="","",IF('Strategy 8 | M1-WB'!S56="W","Y",IF('Strategy 8 | M1-WB'!S56="L","N","")))</f>
        <v/>
      </c>
      <c r="CA56" s="95" t="str">
        <f>'Strategy 8 | M1-WB'!T56</f>
        <v/>
      </c>
      <c r="CB56" s="95" t="str">
        <f>'Strategy 8 | M1-WB'!N56</f>
        <v/>
      </c>
      <c r="CC56" s="112" t="str">
        <f>'Strategy 8 | M1-WB'!P56</f>
        <v/>
      </c>
      <c r="CD56" s="144"/>
      <c r="CE56" s="144"/>
      <c r="CF56" s="111" t="str">
        <f>'Strategy 9 | HP-M1'!B56</f>
        <v/>
      </c>
      <c r="CG56" s="95" t="str">
        <f>'Strategy 9 | HP-M1'!C56</f>
        <v/>
      </c>
      <c r="CH56" s="95" t="str">
        <f>'Strategy 9 | HP-M1'!J56</f>
        <v/>
      </c>
      <c r="CI56" s="109" t="str">
        <f>IF(AU56="","",IF('Strategy 9 | HP-M1'!S56="W","Y",IF('Strategy 9 | HP-M1'!S56="L","N","")))</f>
        <v/>
      </c>
      <c r="CJ56" s="95" t="str">
        <f>'Strategy 9 | HP-M1'!T56</f>
        <v/>
      </c>
      <c r="CK56" s="95" t="str">
        <f>'Strategy 9 | HP-M1'!N56</f>
        <v/>
      </c>
      <c r="CL56" s="112" t="str">
        <f>'Strategy 9 | HP-M1'!P56</f>
        <v/>
      </c>
      <c r="CM56" s="144"/>
      <c r="CN56" s="144"/>
      <c r="CO56" s="111" t="str">
        <f>'Strategy 10 | OP-OB'!B56</f>
        <v/>
      </c>
      <c r="CP56" s="95" t="str">
        <f>'Strategy 10 | OP-OB'!C56</f>
        <v/>
      </c>
      <c r="CQ56" s="95" t="str">
        <f>'Strategy 10 | OP-OB'!J56</f>
        <v/>
      </c>
      <c r="CR56" s="109" t="str">
        <f>IF(AU56="","",IF('Strategy 10 | OP-OB'!S56="W","Y",IF('Strategy 10 | OP-OB'!S56="L","N","")))</f>
        <v/>
      </c>
      <c r="CS56" s="95" t="str">
        <f>'Strategy 10 | OP-OB'!T56</f>
        <v/>
      </c>
      <c r="CT56" s="95" t="str">
        <f>'Strategy 10 | OP-OB'!N56</f>
        <v/>
      </c>
      <c r="CU56" s="112" t="str">
        <f>'Strategy 10 | OP-OB'!P56</f>
        <v/>
      </c>
    </row>
    <row r="57" spans="1:99" ht="26.25" customHeight="1" thickBot="1">
      <c r="A57" s="14">
        <v>48</v>
      </c>
      <c r="B57" s="111" t="str">
        <f>'Strategy 1 | PD-TG'!B57</f>
        <v/>
      </c>
      <c r="C57" s="95" t="str">
        <f>'Strategy 1 | PD-TG'!C57</f>
        <v/>
      </c>
      <c r="D57" s="95" t="str">
        <f>'Strategy 1 | PD-TG'!J57</f>
        <v/>
      </c>
      <c r="E57" s="109" t="str">
        <f>IF(AU57="","",IF('Strategy 1 | PD-TG'!S57="W","Y",IF('Strategy 1 | PD-TG'!S57="L","N","")))</f>
        <v/>
      </c>
      <c r="F57" s="95" t="str">
        <f>'Strategy 1 | PD-TG'!T57</f>
        <v/>
      </c>
      <c r="G57" s="95" t="str">
        <f>'Strategy 1 | PD-TG'!N57</f>
        <v/>
      </c>
      <c r="H57" s="112" t="str">
        <f>'Strategy 1 | PD-TG'!P57</f>
        <v/>
      </c>
      <c r="I57" s="144"/>
      <c r="J57" s="144"/>
      <c r="K57" s="111" t="str">
        <f>'Strategy 2 | PD-FE'!B57</f>
        <v/>
      </c>
      <c r="L57" s="95" t="str">
        <f>'Strategy 2 | PD-FE'!C57</f>
        <v/>
      </c>
      <c r="M57" s="95" t="str">
        <f>'Strategy 2 | PD-FE'!J57</f>
        <v/>
      </c>
      <c r="N57" s="109" t="str">
        <f>IF(AU57="","",IF('Strategy 2 | PD-FE'!S57="W","Y",IF('Strategy 2 | PD-FE'!S57="L","N","")))</f>
        <v/>
      </c>
      <c r="O57" s="95" t="str">
        <f>'Strategy 2 | PD-FE'!T57</f>
        <v/>
      </c>
      <c r="P57" s="95" t="str">
        <f>'Strategy 2 | PD-FE'!N57</f>
        <v/>
      </c>
      <c r="Q57" s="112" t="str">
        <f>'Strategy 2 | PD-FE'!P57</f>
        <v/>
      </c>
      <c r="R57" s="144"/>
      <c r="S57" s="144"/>
      <c r="T57" s="111" t="str">
        <f>'Strategy 3 | M1-TG'!B57</f>
        <v/>
      </c>
      <c r="U57" s="95" t="str">
        <f>'Strategy 3 | M1-TG'!C57</f>
        <v/>
      </c>
      <c r="V57" s="95" t="str">
        <f>'Strategy 3 | M1-TG'!J57</f>
        <v/>
      </c>
      <c r="W57" s="109" t="str">
        <f>IF(AU57="","",IF('Strategy 3 | M1-TG'!S57="W","Y",IF('Strategy 3 | M1-TG'!S57="L","N","")))</f>
        <v/>
      </c>
      <c r="X57" s="95" t="str">
        <f>'Strategy 3 | M1-TG'!T57</f>
        <v/>
      </c>
      <c r="Y57" s="95" t="str">
        <f>'Strategy 3 | M1-TG'!N57</f>
        <v/>
      </c>
      <c r="Z57" s="112" t="str">
        <f>'Strategy 3 | M1-TG'!P57</f>
        <v/>
      </c>
      <c r="AA57" s="144"/>
      <c r="AB57" s="144"/>
      <c r="AC57" s="111" t="str">
        <f>'Strategy 4 | HP-FE'!B57</f>
        <v/>
      </c>
      <c r="AD57" s="95" t="str">
        <f>'Strategy 4 | HP-FE'!C57</f>
        <v/>
      </c>
      <c r="AE57" s="95" t="str">
        <f>'Strategy 4 | HP-FE'!J57</f>
        <v/>
      </c>
      <c r="AF57" s="109" t="str">
        <f>IF(AU57="","",IF('Strategy 4 | HP-FE'!S57="W","Y",IF('Strategy 4 | HP-FE'!S57="L","N","")))</f>
        <v/>
      </c>
      <c r="AG57" s="95" t="str">
        <f>'Strategy 4 | HP-FE'!T57</f>
        <v/>
      </c>
      <c r="AH57" s="95" t="str">
        <f>'Strategy 4 | HP-FE'!N57</f>
        <v/>
      </c>
      <c r="AI57" s="112" t="str">
        <f>'Strategy 4 | HP-FE'!P57</f>
        <v/>
      </c>
      <c r="AJ57" s="144"/>
      <c r="AK57" s="144"/>
      <c r="AL57" s="111" t="str">
        <f>'Strategy 5 | M1-FE'!B57</f>
        <v/>
      </c>
      <c r="AM57" s="95" t="str">
        <f>'Strategy 5 | M1-FE'!C57</f>
        <v/>
      </c>
      <c r="AN57" s="95" t="str">
        <f>'Strategy 5 | M1-FE'!J57</f>
        <v/>
      </c>
      <c r="AO57" s="109" t="str">
        <f>IF(AU57="","",IF('Strategy 5 | M1-FE'!S57="W","Y",IF('Strategy 5 | M1-FE'!S57="L","N","")))</f>
        <v/>
      </c>
      <c r="AP57" s="95" t="str">
        <f>'Strategy 5 | M1-FE'!T57</f>
        <v/>
      </c>
      <c r="AQ57" s="95" t="str">
        <f>'Strategy 5 | M1-FE'!N57</f>
        <v/>
      </c>
      <c r="AR57" s="112" t="str">
        <f>'Strategy 5 | M1-FE'!P57</f>
        <v/>
      </c>
      <c r="AS57" s="144"/>
      <c r="AT57" s="144"/>
      <c r="AU57" s="106"/>
      <c r="AV57" s="180" t="str">
        <f ca="1">IF('Combo Dashboard'!AG57="","",'Combo Dashboard'!AG57)</f>
        <v/>
      </c>
      <c r="AW57" s="189" t="str">
        <f>IF('Combo Dashboard'!AH57="","",'Combo Dashboard'!AH57)</f>
        <v/>
      </c>
      <c r="AX57" s="187" t="str">
        <f ca="1">IF('Combo Dashboard'!AI57="","",'Combo Dashboard'!AI57)</f>
        <v/>
      </c>
      <c r="AY57" s="95" t="str">
        <f>IF('Combo Dashboard'!AJ57="","",'Combo Dashboard'!AJ57)</f>
        <v/>
      </c>
      <c r="AZ57" s="95" t="str">
        <f>IF('Combo Dashboard'!AK57="","",'Combo Dashboard'!AK57)</f>
        <v/>
      </c>
      <c r="BA57" s="112" t="str">
        <f>IF('Combo Dashboard'!AL57="","",'Combo Dashboard'!AL57)</f>
        <v/>
      </c>
      <c r="BB57" s="340"/>
      <c r="BC57" s="144"/>
      <c r="BD57" s="144"/>
      <c r="BE57" s="111" t="str">
        <f>'Strategy 6 | PD-M1'!B57</f>
        <v/>
      </c>
      <c r="BF57" s="95" t="str">
        <f>'Strategy 6 | PD-M1'!C57</f>
        <v/>
      </c>
      <c r="BG57" s="95" t="str">
        <f>'Strategy 6 | PD-M1'!J57</f>
        <v/>
      </c>
      <c r="BH57" s="95" t="str">
        <f>IF(AU57="","",IF('Strategy 6 | PD-M1'!R57&gt;0,"Y",IF('Strategy 6 | PD-M1'!R57=0,"","N")))</f>
        <v/>
      </c>
      <c r="BI57" s="95" t="str">
        <f>'Strategy 6 | PD-M1'!T57</f>
        <v/>
      </c>
      <c r="BJ57" s="95" t="str">
        <f>'Strategy 6 | PD-M1'!N57</f>
        <v/>
      </c>
      <c r="BK57" s="112" t="str">
        <f>'Strategy 6 | PD-M1'!P57</f>
        <v/>
      </c>
      <c r="BL57" s="144"/>
      <c r="BM57" s="144"/>
      <c r="BN57" s="111" t="str">
        <f>'Strategy 7 | TG-FE'!B57</f>
        <v/>
      </c>
      <c r="BO57" s="95" t="str">
        <f>'Strategy 7 | TG-FE'!C57</f>
        <v/>
      </c>
      <c r="BP57" s="95" t="str">
        <f>'Strategy 7 | TG-FE'!J57</f>
        <v/>
      </c>
      <c r="BQ57" s="109" t="str">
        <f>IF(AU57="","",IF('Strategy 7 | TG-FE'!S57="W","Y",IF('Strategy 7 | TG-FE'!S57="L","N","")))</f>
        <v/>
      </c>
      <c r="BR57" s="95" t="str">
        <f>'Strategy 7 | TG-FE'!T57</f>
        <v/>
      </c>
      <c r="BS57" s="95" t="str">
        <f>'Strategy 7 | TG-FE'!N57</f>
        <v/>
      </c>
      <c r="BT57" s="112" t="str">
        <f>'Strategy 7 | TG-FE'!P57</f>
        <v/>
      </c>
      <c r="BU57" s="144"/>
      <c r="BV57" s="144"/>
      <c r="BW57" s="111" t="str">
        <f>'Strategy 8 | M1-WB'!B57</f>
        <v/>
      </c>
      <c r="BX57" s="95" t="str">
        <f>'Strategy 8 | M1-WB'!C57</f>
        <v/>
      </c>
      <c r="BY57" s="95" t="str">
        <f>'Strategy 8 | M1-WB'!J57</f>
        <v/>
      </c>
      <c r="BZ57" s="109" t="str">
        <f>IF(AU57="","",IF('Strategy 8 | M1-WB'!S57="W","Y",IF('Strategy 8 | M1-WB'!S57="L","N","")))</f>
        <v/>
      </c>
      <c r="CA57" s="95" t="str">
        <f>'Strategy 8 | M1-WB'!T57</f>
        <v/>
      </c>
      <c r="CB57" s="95" t="str">
        <f>'Strategy 8 | M1-WB'!N57</f>
        <v/>
      </c>
      <c r="CC57" s="112" t="str">
        <f>'Strategy 8 | M1-WB'!P57</f>
        <v/>
      </c>
      <c r="CD57" s="144"/>
      <c r="CE57" s="144"/>
      <c r="CF57" s="111" t="str">
        <f>'Strategy 9 | HP-M1'!B57</f>
        <v/>
      </c>
      <c r="CG57" s="95" t="str">
        <f>'Strategy 9 | HP-M1'!C57</f>
        <v/>
      </c>
      <c r="CH57" s="95" t="str">
        <f>'Strategy 9 | HP-M1'!J57</f>
        <v/>
      </c>
      <c r="CI57" s="109" t="str">
        <f>IF(AU57="","",IF('Strategy 9 | HP-M1'!S57="W","Y",IF('Strategy 9 | HP-M1'!S57="L","N","")))</f>
        <v/>
      </c>
      <c r="CJ57" s="95" t="str">
        <f>'Strategy 9 | HP-M1'!T57</f>
        <v/>
      </c>
      <c r="CK57" s="95" t="str">
        <f>'Strategy 9 | HP-M1'!N57</f>
        <v/>
      </c>
      <c r="CL57" s="112" t="str">
        <f>'Strategy 9 | HP-M1'!P57</f>
        <v/>
      </c>
      <c r="CM57" s="144"/>
      <c r="CN57" s="144"/>
      <c r="CO57" s="111" t="str">
        <f>'Strategy 10 | OP-OB'!B57</f>
        <v/>
      </c>
      <c r="CP57" s="95" t="str">
        <f>'Strategy 10 | OP-OB'!C57</f>
        <v/>
      </c>
      <c r="CQ57" s="95" t="str">
        <f>'Strategy 10 | OP-OB'!J57</f>
        <v/>
      </c>
      <c r="CR57" s="109" t="str">
        <f>IF(AU57="","",IF('Strategy 10 | OP-OB'!S57="W","Y",IF('Strategy 10 | OP-OB'!S57="L","N","")))</f>
        <v/>
      </c>
      <c r="CS57" s="95" t="str">
        <f>'Strategy 10 | OP-OB'!T57</f>
        <v/>
      </c>
      <c r="CT57" s="95" t="str">
        <f>'Strategy 10 | OP-OB'!N57</f>
        <v/>
      </c>
      <c r="CU57" s="112" t="str">
        <f>'Strategy 10 | OP-OB'!P57</f>
        <v/>
      </c>
    </row>
    <row r="58" spans="1:99" ht="26.25" customHeight="1" thickBot="1">
      <c r="A58" s="14">
        <v>49</v>
      </c>
      <c r="B58" s="111" t="str">
        <f>'Strategy 1 | PD-TG'!B58</f>
        <v/>
      </c>
      <c r="C58" s="95" t="str">
        <f>'Strategy 1 | PD-TG'!C58</f>
        <v/>
      </c>
      <c r="D58" s="95" t="str">
        <f>'Strategy 1 | PD-TG'!J58</f>
        <v/>
      </c>
      <c r="E58" s="109" t="str">
        <f>IF(AU58="","",IF('Strategy 1 | PD-TG'!S58="W","Y",IF('Strategy 1 | PD-TG'!S58="L","N","")))</f>
        <v/>
      </c>
      <c r="F58" s="95" t="str">
        <f>'Strategy 1 | PD-TG'!T58</f>
        <v/>
      </c>
      <c r="G58" s="95" t="str">
        <f>'Strategy 1 | PD-TG'!N58</f>
        <v/>
      </c>
      <c r="H58" s="112" t="str">
        <f>'Strategy 1 | PD-TG'!P58</f>
        <v/>
      </c>
      <c r="I58" s="144"/>
      <c r="J58" s="144"/>
      <c r="K58" s="111" t="str">
        <f>'Strategy 2 | PD-FE'!B58</f>
        <v/>
      </c>
      <c r="L58" s="95" t="str">
        <f>'Strategy 2 | PD-FE'!C58</f>
        <v/>
      </c>
      <c r="M58" s="95" t="str">
        <f>'Strategy 2 | PD-FE'!J58</f>
        <v/>
      </c>
      <c r="N58" s="109" t="str">
        <f>IF(AU58="","",IF('Strategy 2 | PD-FE'!S58="W","Y",IF('Strategy 2 | PD-FE'!S58="L","N","")))</f>
        <v/>
      </c>
      <c r="O58" s="95" t="str">
        <f>'Strategy 2 | PD-FE'!T58</f>
        <v/>
      </c>
      <c r="P58" s="95" t="str">
        <f>'Strategy 2 | PD-FE'!N58</f>
        <v/>
      </c>
      <c r="Q58" s="112" t="str">
        <f>'Strategy 2 | PD-FE'!P58</f>
        <v/>
      </c>
      <c r="R58" s="144"/>
      <c r="S58" s="144"/>
      <c r="T58" s="111" t="str">
        <f>'Strategy 3 | M1-TG'!B58</f>
        <v/>
      </c>
      <c r="U58" s="95" t="str">
        <f>'Strategy 3 | M1-TG'!C58</f>
        <v/>
      </c>
      <c r="V58" s="95" t="str">
        <f>'Strategy 3 | M1-TG'!J58</f>
        <v/>
      </c>
      <c r="W58" s="109" t="str">
        <f>IF(AU58="","",IF('Strategy 3 | M1-TG'!S58="W","Y",IF('Strategy 3 | M1-TG'!S58="L","N","")))</f>
        <v/>
      </c>
      <c r="X58" s="95" t="str">
        <f>'Strategy 3 | M1-TG'!T58</f>
        <v/>
      </c>
      <c r="Y58" s="95" t="str">
        <f>'Strategy 3 | M1-TG'!N58</f>
        <v/>
      </c>
      <c r="Z58" s="112" t="str">
        <f>'Strategy 3 | M1-TG'!P58</f>
        <v/>
      </c>
      <c r="AA58" s="144"/>
      <c r="AB58" s="144"/>
      <c r="AC58" s="111" t="str">
        <f>'Strategy 4 | HP-FE'!B58</f>
        <v/>
      </c>
      <c r="AD58" s="95" t="str">
        <f>'Strategy 4 | HP-FE'!C58</f>
        <v/>
      </c>
      <c r="AE58" s="95" t="str">
        <f>'Strategy 4 | HP-FE'!J58</f>
        <v/>
      </c>
      <c r="AF58" s="109" t="str">
        <f>IF(AU58="","",IF('Strategy 4 | HP-FE'!S58="W","Y",IF('Strategy 4 | HP-FE'!S58="L","N","")))</f>
        <v/>
      </c>
      <c r="AG58" s="95" t="str">
        <f>'Strategy 4 | HP-FE'!T58</f>
        <v/>
      </c>
      <c r="AH58" s="95" t="str">
        <f>'Strategy 4 | HP-FE'!N58</f>
        <v/>
      </c>
      <c r="AI58" s="112" t="str">
        <f>'Strategy 4 | HP-FE'!P58</f>
        <v/>
      </c>
      <c r="AJ58" s="144"/>
      <c r="AK58" s="144"/>
      <c r="AL58" s="111" t="str">
        <f>'Strategy 5 | M1-FE'!B58</f>
        <v/>
      </c>
      <c r="AM58" s="95" t="str">
        <f>'Strategy 5 | M1-FE'!C58</f>
        <v/>
      </c>
      <c r="AN58" s="95" t="str">
        <f>'Strategy 5 | M1-FE'!J58</f>
        <v/>
      </c>
      <c r="AO58" s="109" t="str">
        <f>IF(AU58="","",IF('Strategy 5 | M1-FE'!S58="W","Y",IF('Strategy 5 | M1-FE'!S58="L","N","")))</f>
        <v/>
      </c>
      <c r="AP58" s="95" t="str">
        <f>'Strategy 5 | M1-FE'!T58</f>
        <v/>
      </c>
      <c r="AQ58" s="95" t="str">
        <f>'Strategy 5 | M1-FE'!N58</f>
        <v/>
      </c>
      <c r="AR58" s="112" t="str">
        <f>'Strategy 5 | M1-FE'!P58</f>
        <v/>
      </c>
      <c r="AS58" s="144"/>
      <c r="AT58" s="144"/>
      <c r="AU58" s="106"/>
      <c r="AV58" s="180" t="str">
        <f ca="1">IF('Combo Dashboard'!AG58="","",'Combo Dashboard'!AG58)</f>
        <v/>
      </c>
      <c r="AW58" s="189" t="str">
        <f>IF('Combo Dashboard'!AH58="","",'Combo Dashboard'!AH58)</f>
        <v/>
      </c>
      <c r="AX58" s="187" t="str">
        <f ca="1">IF('Combo Dashboard'!AI58="","",'Combo Dashboard'!AI58)</f>
        <v/>
      </c>
      <c r="AY58" s="95" t="str">
        <f>IF('Combo Dashboard'!AJ58="","",'Combo Dashboard'!AJ58)</f>
        <v/>
      </c>
      <c r="AZ58" s="95" t="str">
        <f>IF('Combo Dashboard'!AK58="","",'Combo Dashboard'!AK58)</f>
        <v/>
      </c>
      <c r="BA58" s="112" t="str">
        <f>IF('Combo Dashboard'!AL58="","",'Combo Dashboard'!AL58)</f>
        <v/>
      </c>
      <c r="BB58" s="340"/>
      <c r="BC58" s="144"/>
      <c r="BD58" s="144"/>
      <c r="BE58" s="111" t="str">
        <f>'Strategy 6 | PD-M1'!B58</f>
        <v/>
      </c>
      <c r="BF58" s="95" t="str">
        <f>'Strategy 6 | PD-M1'!C58</f>
        <v/>
      </c>
      <c r="BG58" s="95" t="str">
        <f>'Strategy 6 | PD-M1'!J58</f>
        <v/>
      </c>
      <c r="BH58" s="95" t="str">
        <f>IF(AU58="","",IF('Strategy 6 | PD-M1'!R58&gt;0,"Y",IF('Strategy 6 | PD-M1'!R58=0,"","N")))</f>
        <v/>
      </c>
      <c r="BI58" s="95" t="str">
        <f>'Strategy 6 | PD-M1'!T58</f>
        <v/>
      </c>
      <c r="BJ58" s="95" t="str">
        <f>'Strategy 6 | PD-M1'!N58</f>
        <v/>
      </c>
      <c r="BK58" s="112" t="str">
        <f>'Strategy 6 | PD-M1'!P58</f>
        <v/>
      </c>
      <c r="BL58" s="144"/>
      <c r="BM58" s="144"/>
      <c r="BN58" s="111" t="str">
        <f>'Strategy 7 | TG-FE'!B58</f>
        <v/>
      </c>
      <c r="BO58" s="95" t="str">
        <f>'Strategy 7 | TG-FE'!C58</f>
        <v/>
      </c>
      <c r="BP58" s="95" t="str">
        <f>'Strategy 7 | TG-FE'!J58</f>
        <v/>
      </c>
      <c r="BQ58" s="109" t="str">
        <f>IF(AU58="","",IF('Strategy 7 | TG-FE'!S58="W","Y",IF('Strategy 7 | TG-FE'!S58="L","N","")))</f>
        <v/>
      </c>
      <c r="BR58" s="95" t="str">
        <f>'Strategy 7 | TG-FE'!T58</f>
        <v/>
      </c>
      <c r="BS58" s="95" t="str">
        <f>'Strategy 7 | TG-FE'!N58</f>
        <v/>
      </c>
      <c r="BT58" s="112" t="str">
        <f>'Strategy 7 | TG-FE'!P58</f>
        <v/>
      </c>
      <c r="BU58" s="144"/>
      <c r="BV58" s="144"/>
      <c r="BW58" s="111" t="str">
        <f>'Strategy 8 | M1-WB'!B58</f>
        <v/>
      </c>
      <c r="BX58" s="95" t="str">
        <f>'Strategy 8 | M1-WB'!C58</f>
        <v/>
      </c>
      <c r="BY58" s="95" t="str">
        <f>'Strategy 8 | M1-WB'!J58</f>
        <v/>
      </c>
      <c r="BZ58" s="109" t="str">
        <f>IF(AU58="","",IF('Strategy 8 | M1-WB'!S58="W","Y",IF('Strategy 8 | M1-WB'!S58="L","N","")))</f>
        <v/>
      </c>
      <c r="CA58" s="95" t="str">
        <f>'Strategy 8 | M1-WB'!T58</f>
        <v/>
      </c>
      <c r="CB58" s="95" t="str">
        <f>'Strategy 8 | M1-WB'!N58</f>
        <v/>
      </c>
      <c r="CC58" s="112" t="str">
        <f>'Strategy 8 | M1-WB'!P58</f>
        <v/>
      </c>
      <c r="CD58" s="144"/>
      <c r="CE58" s="144"/>
      <c r="CF58" s="111" t="str">
        <f>'Strategy 9 | HP-M1'!B58</f>
        <v/>
      </c>
      <c r="CG58" s="95" t="str">
        <f>'Strategy 9 | HP-M1'!C58</f>
        <v/>
      </c>
      <c r="CH58" s="95" t="str">
        <f>'Strategy 9 | HP-M1'!J58</f>
        <v/>
      </c>
      <c r="CI58" s="109" t="str">
        <f>IF(AU58="","",IF('Strategy 9 | HP-M1'!S58="W","Y",IF('Strategy 9 | HP-M1'!S58="L","N","")))</f>
        <v/>
      </c>
      <c r="CJ58" s="95" t="str">
        <f>'Strategy 9 | HP-M1'!T58</f>
        <v/>
      </c>
      <c r="CK58" s="95" t="str">
        <f>'Strategy 9 | HP-M1'!N58</f>
        <v/>
      </c>
      <c r="CL58" s="112" t="str">
        <f>'Strategy 9 | HP-M1'!P58</f>
        <v/>
      </c>
      <c r="CM58" s="144"/>
      <c r="CN58" s="144"/>
      <c r="CO58" s="111" t="str">
        <f>'Strategy 10 | OP-OB'!B58</f>
        <v/>
      </c>
      <c r="CP58" s="95" t="str">
        <f>'Strategy 10 | OP-OB'!C58</f>
        <v/>
      </c>
      <c r="CQ58" s="95" t="str">
        <f>'Strategy 10 | OP-OB'!J58</f>
        <v/>
      </c>
      <c r="CR58" s="109" t="str">
        <f>IF(AU58="","",IF('Strategy 10 | OP-OB'!S58="W","Y",IF('Strategy 10 | OP-OB'!S58="L","N","")))</f>
        <v/>
      </c>
      <c r="CS58" s="95" t="str">
        <f>'Strategy 10 | OP-OB'!T58</f>
        <v/>
      </c>
      <c r="CT58" s="95" t="str">
        <f>'Strategy 10 | OP-OB'!N58</f>
        <v/>
      </c>
      <c r="CU58" s="112" t="str">
        <f>'Strategy 10 | OP-OB'!P58</f>
        <v/>
      </c>
    </row>
    <row r="59" spans="1:99" ht="26.25" customHeight="1" thickBot="1">
      <c r="A59" s="14">
        <v>50</v>
      </c>
      <c r="B59" s="113" t="str">
        <f>'Strategy 1 | PD-TG'!B59</f>
        <v/>
      </c>
      <c r="C59" s="114" t="str">
        <f>'Strategy 1 | PD-TG'!C59</f>
        <v/>
      </c>
      <c r="D59" s="114" t="str">
        <f>'Strategy 1 | PD-TG'!J59</f>
        <v/>
      </c>
      <c r="E59" s="109" t="str">
        <f>IF(AU59="","",IF('Strategy 1 | PD-TG'!S59="W","Y",IF('Strategy 1 | PD-TG'!S59="L","N","")))</f>
        <v/>
      </c>
      <c r="F59" s="114" t="str">
        <f>'Strategy 1 | PD-TG'!T59</f>
        <v/>
      </c>
      <c r="G59" s="114" t="str">
        <f>'Strategy 1 | PD-TG'!N59</f>
        <v/>
      </c>
      <c r="H59" s="115" t="str">
        <f>'Strategy 1 | PD-TG'!P59</f>
        <v/>
      </c>
      <c r="I59" s="144"/>
      <c r="J59" s="144"/>
      <c r="K59" s="113" t="str">
        <f>'Strategy 2 | PD-FE'!B59</f>
        <v/>
      </c>
      <c r="L59" s="114" t="str">
        <f>'Strategy 2 | PD-FE'!C59</f>
        <v/>
      </c>
      <c r="M59" s="114" t="str">
        <f>'Strategy 2 | PD-FE'!J59</f>
        <v/>
      </c>
      <c r="N59" s="109" t="str">
        <f>IF(AU59="","",IF('Strategy 2 | PD-FE'!S59="W","Y",IF('Strategy 2 | PD-FE'!S59="L","N","")))</f>
        <v/>
      </c>
      <c r="O59" s="114" t="str">
        <f>'Strategy 2 | PD-FE'!T59</f>
        <v/>
      </c>
      <c r="P59" s="114" t="str">
        <f>'Strategy 2 | PD-FE'!N59</f>
        <v/>
      </c>
      <c r="Q59" s="115" t="str">
        <f>'Strategy 2 | PD-FE'!P59</f>
        <v/>
      </c>
      <c r="R59" s="144"/>
      <c r="S59" s="144"/>
      <c r="T59" s="113" t="str">
        <f>'Strategy 3 | M1-TG'!B59</f>
        <v/>
      </c>
      <c r="U59" s="114" t="str">
        <f>'Strategy 3 | M1-TG'!C59</f>
        <v/>
      </c>
      <c r="V59" s="114" t="str">
        <f>'Strategy 3 | M1-TG'!J59</f>
        <v/>
      </c>
      <c r="W59" s="109" t="str">
        <f>IF(AU59="","",IF('Strategy 3 | M1-TG'!S59="W","Y",IF('Strategy 3 | M1-TG'!S59="L","N","")))</f>
        <v/>
      </c>
      <c r="X59" s="114" t="str">
        <f>'Strategy 3 | M1-TG'!T59</f>
        <v/>
      </c>
      <c r="Y59" s="114" t="str">
        <f>'Strategy 3 | M1-TG'!N59</f>
        <v/>
      </c>
      <c r="Z59" s="115" t="str">
        <f>'Strategy 3 | M1-TG'!P59</f>
        <v/>
      </c>
      <c r="AA59" s="144"/>
      <c r="AB59" s="144"/>
      <c r="AC59" s="113" t="str">
        <f>'Strategy 4 | HP-FE'!B59</f>
        <v/>
      </c>
      <c r="AD59" s="114" t="str">
        <f>'Strategy 4 | HP-FE'!C59</f>
        <v/>
      </c>
      <c r="AE59" s="114" t="str">
        <f>'Strategy 4 | HP-FE'!J59</f>
        <v/>
      </c>
      <c r="AF59" s="109" t="str">
        <f>IF(AU59="","",IF('Strategy 4 | HP-FE'!S59="W","Y",IF('Strategy 4 | HP-FE'!S59="L","N","")))</f>
        <v/>
      </c>
      <c r="AG59" s="114" t="str">
        <f>'Strategy 4 | HP-FE'!T59</f>
        <v/>
      </c>
      <c r="AH59" s="114" t="str">
        <f>'Strategy 4 | HP-FE'!N59</f>
        <v/>
      </c>
      <c r="AI59" s="115" t="str">
        <f>'Strategy 4 | HP-FE'!P59</f>
        <v/>
      </c>
      <c r="AJ59" s="144"/>
      <c r="AK59" s="144"/>
      <c r="AL59" s="113" t="str">
        <f>'Strategy 5 | M1-FE'!B59</f>
        <v/>
      </c>
      <c r="AM59" s="114" t="str">
        <f>'Strategy 5 | M1-FE'!C59</f>
        <v/>
      </c>
      <c r="AN59" s="114" t="str">
        <f>'Strategy 5 | M1-FE'!J59</f>
        <v/>
      </c>
      <c r="AO59" s="109" t="str">
        <f>IF(AU59="","",IF('Strategy 5 | M1-FE'!S59="W","Y",IF('Strategy 5 | M1-FE'!S59="L","N","")))</f>
        <v/>
      </c>
      <c r="AP59" s="114" t="str">
        <f>'Strategy 5 | M1-FE'!T59</f>
        <v/>
      </c>
      <c r="AQ59" s="114" t="str">
        <f>'Strategy 5 | M1-FE'!N59</f>
        <v/>
      </c>
      <c r="AR59" s="115" t="str">
        <f>'Strategy 5 | M1-FE'!P59</f>
        <v/>
      </c>
      <c r="AS59" s="144"/>
      <c r="AT59" s="144"/>
      <c r="AU59" s="107"/>
      <c r="AV59" s="181" t="str">
        <f ca="1">IF('Combo Dashboard'!AG59="","",'Combo Dashboard'!AG59)</f>
        <v/>
      </c>
      <c r="AW59" s="189" t="str">
        <f>IF('Combo Dashboard'!AH59="","",'Combo Dashboard'!AH59)</f>
        <v/>
      </c>
      <c r="AX59" s="191" t="str">
        <f ca="1">IF('Combo Dashboard'!AI59="","",'Combo Dashboard'!AI59)</f>
        <v/>
      </c>
      <c r="AY59" s="114" t="str">
        <f>IF('Combo Dashboard'!AJ59="","",'Combo Dashboard'!AJ59)</f>
        <v/>
      </c>
      <c r="AZ59" s="114" t="str">
        <f>IF('Combo Dashboard'!AK59="","",'Combo Dashboard'!AK59)</f>
        <v/>
      </c>
      <c r="BA59" s="115" t="str">
        <f>IF('Combo Dashboard'!AL59="","",'Combo Dashboard'!AL59)</f>
        <v/>
      </c>
      <c r="BB59" s="340"/>
      <c r="BC59" s="144"/>
      <c r="BD59" s="144"/>
      <c r="BE59" s="113" t="str">
        <f>'Strategy 6 | PD-M1'!B59</f>
        <v/>
      </c>
      <c r="BF59" s="114" t="str">
        <f>'Strategy 6 | PD-M1'!C59</f>
        <v/>
      </c>
      <c r="BG59" s="114" t="str">
        <f>'Strategy 6 | PD-M1'!J59</f>
        <v/>
      </c>
      <c r="BH59" s="114" t="str">
        <f>IF(AU59="","",IF('Strategy 6 | PD-M1'!R59&gt;0,"Y",IF('Strategy 6 | PD-M1'!R59=0,"","N")))</f>
        <v/>
      </c>
      <c r="BI59" s="114" t="str">
        <f>'Strategy 6 | PD-M1'!T59</f>
        <v/>
      </c>
      <c r="BJ59" s="114" t="str">
        <f>'Strategy 6 | PD-M1'!N59</f>
        <v/>
      </c>
      <c r="BK59" s="115" t="str">
        <f>'Strategy 6 | PD-M1'!P59</f>
        <v/>
      </c>
      <c r="BL59" s="144"/>
      <c r="BM59" s="144"/>
      <c r="BN59" s="113" t="str">
        <f>'Strategy 7 | TG-FE'!B59</f>
        <v/>
      </c>
      <c r="BO59" s="114" t="str">
        <f>'Strategy 7 | TG-FE'!C59</f>
        <v/>
      </c>
      <c r="BP59" s="114" t="str">
        <f>'Strategy 7 | TG-FE'!J59</f>
        <v/>
      </c>
      <c r="BQ59" s="109" t="str">
        <f>IF(AU59="","",IF('Strategy 7 | TG-FE'!S59="W","Y",IF('Strategy 7 | TG-FE'!S59="L","N","")))</f>
        <v/>
      </c>
      <c r="BR59" s="114" t="str">
        <f>'Strategy 7 | TG-FE'!T59</f>
        <v/>
      </c>
      <c r="BS59" s="114" t="str">
        <f>'Strategy 7 | TG-FE'!N59</f>
        <v/>
      </c>
      <c r="BT59" s="115" t="str">
        <f>'Strategy 7 | TG-FE'!P59</f>
        <v/>
      </c>
      <c r="BU59" s="144"/>
      <c r="BV59" s="144"/>
      <c r="BW59" s="113" t="str">
        <f>'Strategy 8 | M1-WB'!B59</f>
        <v/>
      </c>
      <c r="BX59" s="114" t="str">
        <f>'Strategy 8 | M1-WB'!C59</f>
        <v/>
      </c>
      <c r="BY59" s="114" t="str">
        <f>'Strategy 8 | M1-WB'!J59</f>
        <v/>
      </c>
      <c r="BZ59" s="109" t="str">
        <f>IF(AU59="","",IF('Strategy 8 | M1-WB'!S59="W","Y",IF('Strategy 8 | M1-WB'!S59="L","N","")))</f>
        <v/>
      </c>
      <c r="CA59" s="114" t="str">
        <f>'Strategy 8 | M1-WB'!T59</f>
        <v/>
      </c>
      <c r="CB59" s="114" t="str">
        <f>'Strategy 8 | M1-WB'!N59</f>
        <v/>
      </c>
      <c r="CC59" s="115" t="str">
        <f>'Strategy 8 | M1-WB'!P59</f>
        <v/>
      </c>
      <c r="CD59" s="144"/>
      <c r="CE59" s="144"/>
      <c r="CF59" s="113" t="str">
        <f>'Strategy 9 | HP-M1'!B59</f>
        <v/>
      </c>
      <c r="CG59" s="114" t="str">
        <f>'Strategy 9 | HP-M1'!C59</f>
        <v/>
      </c>
      <c r="CH59" s="114" t="str">
        <f>'Strategy 9 | HP-M1'!J59</f>
        <v/>
      </c>
      <c r="CI59" s="109" t="str">
        <f>IF(AU59="","",IF('Strategy 9 | HP-M1'!S59="W","Y",IF('Strategy 9 | HP-M1'!S59="L","N","")))</f>
        <v/>
      </c>
      <c r="CJ59" s="114" t="str">
        <f>'Strategy 9 | HP-M1'!T59</f>
        <v/>
      </c>
      <c r="CK59" s="114" t="str">
        <f>'Strategy 9 | HP-M1'!N59</f>
        <v/>
      </c>
      <c r="CL59" s="115" t="str">
        <f>'Strategy 9 | HP-M1'!P59</f>
        <v/>
      </c>
      <c r="CM59" s="144"/>
      <c r="CN59" s="144"/>
      <c r="CO59" s="113" t="str">
        <f>'Strategy 10 | OP-OB'!B59</f>
        <v/>
      </c>
      <c r="CP59" s="114" t="str">
        <f>'Strategy 10 | OP-OB'!C59</f>
        <v/>
      </c>
      <c r="CQ59" s="114" t="str">
        <f>'Strategy 10 | OP-OB'!J59</f>
        <v/>
      </c>
      <c r="CR59" s="109" t="str">
        <f>IF(AU59="","",IF('Strategy 10 | OP-OB'!S59="W","Y",IF('Strategy 10 | OP-OB'!S59="L","N","")))</f>
        <v/>
      </c>
      <c r="CS59" s="114" t="str">
        <f>'Strategy 10 | OP-OB'!T59</f>
        <v/>
      </c>
      <c r="CT59" s="114" t="str">
        <f>'Strategy 10 | OP-OB'!N59</f>
        <v/>
      </c>
      <c r="CU59" s="115" t="str">
        <f>'Strategy 10 | OP-OB'!P59</f>
        <v/>
      </c>
    </row>
    <row r="60" spans="1:99" ht="26.25" customHeight="1" thickBot="1">
      <c r="A60" s="14">
        <v>51</v>
      </c>
      <c r="B60" s="108" t="str">
        <f>'Strategy 1 | PD-TG'!B60</f>
        <v/>
      </c>
      <c r="C60" s="109" t="str">
        <f>'Strategy 1 | PD-TG'!C60</f>
        <v/>
      </c>
      <c r="D60" s="109" t="str">
        <f>'Strategy 1 | PD-TG'!J60</f>
        <v/>
      </c>
      <c r="E60" s="109" t="str">
        <f>IF(AU60="","",IF('Strategy 1 | PD-TG'!S60="W","Y",IF('Strategy 1 | PD-TG'!S60="L","N","")))</f>
        <v/>
      </c>
      <c r="F60" s="109" t="str">
        <f>'Strategy 1 | PD-TG'!T60</f>
        <v/>
      </c>
      <c r="G60" s="109" t="str">
        <f>'Strategy 1 | PD-TG'!N60</f>
        <v/>
      </c>
      <c r="H60" s="110" t="str">
        <f>'Strategy 1 | PD-TG'!P60</f>
        <v/>
      </c>
      <c r="I60" s="144"/>
      <c r="J60" s="144"/>
      <c r="K60" s="108" t="str">
        <f>'Strategy 2 | PD-FE'!B60</f>
        <v/>
      </c>
      <c r="L60" s="109" t="str">
        <f>'Strategy 2 | PD-FE'!C60</f>
        <v/>
      </c>
      <c r="M60" s="109" t="str">
        <f>'Strategy 2 | PD-FE'!J60</f>
        <v/>
      </c>
      <c r="N60" s="109" t="str">
        <f>IF(AU60="","",IF('Strategy 2 | PD-FE'!S60="W","Y",IF('Strategy 2 | PD-FE'!S60="L","N","")))</f>
        <v/>
      </c>
      <c r="O60" s="109" t="str">
        <f>'Strategy 2 | PD-FE'!T60</f>
        <v/>
      </c>
      <c r="P60" s="109" t="str">
        <f>'Strategy 2 | PD-FE'!N60</f>
        <v/>
      </c>
      <c r="Q60" s="110" t="str">
        <f>'Strategy 2 | PD-FE'!P60</f>
        <v/>
      </c>
      <c r="R60" s="144"/>
      <c r="S60" s="144"/>
      <c r="T60" s="108" t="str">
        <f>'Strategy 3 | M1-TG'!B60</f>
        <v/>
      </c>
      <c r="U60" s="109" t="str">
        <f>'Strategy 3 | M1-TG'!C60</f>
        <v/>
      </c>
      <c r="V60" s="109" t="str">
        <f>'Strategy 3 | M1-TG'!J60</f>
        <v/>
      </c>
      <c r="W60" s="109" t="str">
        <f>IF(AU60="","",IF('Strategy 3 | M1-TG'!S60="W","Y",IF('Strategy 3 | M1-TG'!S60="L","N","")))</f>
        <v/>
      </c>
      <c r="X60" s="109" t="str">
        <f>'Strategy 3 | M1-TG'!T60</f>
        <v/>
      </c>
      <c r="Y60" s="109" t="str">
        <f>'Strategy 3 | M1-TG'!N60</f>
        <v/>
      </c>
      <c r="Z60" s="110" t="str">
        <f>'Strategy 3 | M1-TG'!P60</f>
        <v/>
      </c>
      <c r="AA60" s="144"/>
      <c r="AB60" s="144"/>
      <c r="AC60" s="108" t="str">
        <f>'Strategy 4 | HP-FE'!B60</f>
        <v/>
      </c>
      <c r="AD60" s="109" t="str">
        <f>'Strategy 4 | HP-FE'!C60</f>
        <v/>
      </c>
      <c r="AE60" s="109" t="str">
        <f>'Strategy 4 | HP-FE'!J60</f>
        <v/>
      </c>
      <c r="AF60" s="109" t="str">
        <f>IF(AU60="","",IF('Strategy 4 | HP-FE'!S60="W","Y",IF('Strategy 4 | HP-FE'!S60="L","N","")))</f>
        <v/>
      </c>
      <c r="AG60" s="109" t="str">
        <f>'Strategy 4 | HP-FE'!T60</f>
        <v/>
      </c>
      <c r="AH60" s="109" t="str">
        <f>'Strategy 4 | HP-FE'!N60</f>
        <v/>
      </c>
      <c r="AI60" s="110" t="str">
        <f>'Strategy 4 | HP-FE'!P60</f>
        <v/>
      </c>
      <c r="AJ60" s="144"/>
      <c r="AK60" s="144"/>
      <c r="AL60" s="108" t="str">
        <f>'Strategy 5 | M1-FE'!B60</f>
        <v/>
      </c>
      <c r="AM60" s="109" t="str">
        <f>'Strategy 5 | M1-FE'!C60</f>
        <v/>
      </c>
      <c r="AN60" s="109" t="str">
        <f>'Strategy 5 | M1-FE'!J60</f>
        <v/>
      </c>
      <c r="AO60" s="109" t="str">
        <f>IF(AU60="","",IF('Strategy 5 | M1-FE'!S60="W","Y",IF('Strategy 5 | M1-FE'!S60="L","N","")))</f>
        <v/>
      </c>
      <c r="AP60" s="109" t="str">
        <f>'Strategy 5 | M1-FE'!T60</f>
        <v/>
      </c>
      <c r="AQ60" s="109" t="str">
        <f>'Strategy 5 | M1-FE'!N60</f>
        <v/>
      </c>
      <c r="AR60" s="110" t="str">
        <f>'Strategy 5 | M1-FE'!P60</f>
        <v/>
      </c>
      <c r="AS60" s="144"/>
      <c r="AT60" s="144"/>
      <c r="AU60" s="102"/>
      <c r="AV60" s="188" t="str">
        <f ca="1">IF('Combo Dashboard'!AG60="","",'Combo Dashboard'!AG60)</f>
        <v/>
      </c>
      <c r="AW60" s="189" t="str">
        <f ca="1">IF('Combo Dashboard'!AH60="","",'Combo Dashboard'!AH60)</f>
        <v/>
      </c>
      <c r="AX60" s="190" t="str">
        <f ca="1">IF('Combo Dashboard'!AI60="","",'Combo Dashboard'!AI60)</f>
        <v/>
      </c>
      <c r="AY60" s="109" t="str">
        <f>IF('Combo Dashboard'!AJ60="","",'Combo Dashboard'!AJ60)</f>
        <v/>
      </c>
      <c r="AZ60" s="109" t="str">
        <f>IF('Combo Dashboard'!AK60="","",'Combo Dashboard'!AK60)</f>
        <v/>
      </c>
      <c r="BA60" s="110" t="str">
        <f>IF('Combo Dashboard'!AL60="","",'Combo Dashboard'!AL60)</f>
        <v/>
      </c>
      <c r="BB60" s="340"/>
      <c r="BC60" s="144"/>
      <c r="BD60" s="144"/>
      <c r="BE60" s="108" t="str">
        <f>'Strategy 6 | PD-M1'!B60</f>
        <v/>
      </c>
      <c r="BF60" s="109" t="str">
        <f>'Strategy 6 | PD-M1'!C60</f>
        <v/>
      </c>
      <c r="BG60" s="109" t="str">
        <f>'Strategy 6 | PD-M1'!J60</f>
        <v/>
      </c>
      <c r="BH60" s="109" t="str">
        <f>IF(AU60="","",IF('Strategy 6 | PD-M1'!R60&gt;0,"Y",IF('Strategy 6 | PD-M1'!R60=0,"","N")))</f>
        <v/>
      </c>
      <c r="BI60" s="109" t="str">
        <f>'Strategy 6 | PD-M1'!T60</f>
        <v/>
      </c>
      <c r="BJ60" s="109" t="str">
        <f>'Strategy 6 | PD-M1'!N60</f>
        <v/>
      </c>
      <c r="BK60" s="110" t="str">
        <f>'Strategy 6 | PD-M1'!P60</f>
        <v/>
      </c>
      <c r="BL60" s="144"/>
      <c r="BM60" s="144"/>
      <c r="BN60" s="108" t="str">
        <f>'Strategy 7 | TG-FE'!B60</f>
        <v/>
      </c>
      <c r="BO60" s="109" t="str">
        <f>'Strategy 7 | TG-FE'!C60</f>
        <v/>
      </c>
      <c r="BP60" s="109" t="str">
        <f>'Strategy 7 | TG-FE'!J60</f>
        <v/>
      </c>
      <c r="BQ60" s="109" t="str">
        <f>IF(AU60="","",IF('Strategy 7 | TG-FE'!S60="W","Y",IF('Strategy 7 | TG-FE'!S60="L","N","")))</f>
        <v/>
      </c>
      <c r="BR60" s="109" t="str">
        <f>'Strategy 7 | TG-FE'!T60</f>
        <v/>
      </c>
      <c r="BS60" s="109" t="str">
        <f>'Strategy 7 | TG-FE'!N60</f>
        <v/>
      </c>
      <c r="BT60" s="110" t="str">
        <f>'Strategy 7 | TG-FE'!P60</f>
        <v/>
      </c>
      <c r="BU60" s="144"/>
      <c r="BV60" s="144"/>
      <c r="BW60" s="108" t="str">
        <f>'Strategy 8 | M1-WB'!B60</f>
        <v/>
      </c>
      <c r="BX60" s="109" t="str">
        <f>'Strategy 8 | M1-WB'!C60</f>
        <v/>
      </c>
      <c r="BY60" s="109" t="str">
        <f>'Strategy 8 | M1-WB'!J60</f>
        <v/>
      </c>
      <c r="BZ60" s="109" t="str">
        <f>IF(AU60="","",IF('Strategy 8 | M1-WB'!S60="W","Y",IF('Strategy 8 | M1-WB'!S60="L","N","")))</f>
        <v/>
      </c>
      <c r="CA60" s="109" t="str">
        <f>'Strategy 8 | M1-WB'!T60</f>
        <v/>
      </c>
      <c r="CB60" s="109" t="str">
        <f>'Strategy 8 | M1-WB'!N60</f>
        <v/>
      </c>
      <c r="CC60" s="110" t="str">
        <f>'Strategy 8 | M1-WB'!P60</f>
        <v/>
      </c>
      <c r="CD60" s="144"/>
      <c r="CE60" s="144"/>
      <c r="CF60" s="108" t="str">
        <f>'Strategy 9 | HP-M1'!B60</f>
        <v/>
      </c>
      <c r="CG60" s="109" t="str">
        <f>'Strategy 9 | HP-M1'!C60</f>
        <v/>
      </c>
      <c r="CH60" s="109" t="str">
        <f>'Strategy 9 | HP-M1'!J60</f>
        <v/>
      </c>
      <c r="CI60" s="109" t="str">
        <f>IF(AU60="","",IF('Strategy 9 | HP-M1'!S60="W","Y",IF('Strategy 9 | HP-M1'!S60="L","N","")))</f>
        <v/>
      </c>
      <c r="CJ60" s="109" t="str">
        <f>'Strategy 9 | HP-M1'!T60</f>
        <v/>
      </c>
      <c r="CK60" s="109" t="str">
        <f>'Strategy 9 | HP-M1'!N60</f>
        <v/>
      </c>
      <c r="CL60" s="110" t="str">
        <f>'Strategy 9 | HP-M1'!P60</f>
        <v/>
      </c>
      <c r="CM60" s="144"/>
      <c r="CN60" s="144"/>
      <c r="CO60" s="108" t="str">
        <f>'Strategy 10 | OP-OB'!B60</f>
        <v/>
      </c>
      <c r="CP60" s="109" t="str">
        <f>'Strategy 10 | OP-OB'!C60</f>
        <v/>
      </c>
      <c r="CQ60" s="109" t="str">
        <f>'Strategy 10 | OP-OB'!J60</f>
        <v/>
      </c>
      <c r="CR60" s="109" t="str">
        <f>IF(AU60="","",IF('Strategy 10 | OP-OB'!S60="W","Y",IF('Strategy 10 | OP-OB'!S60="L","N","")))</f>
        <v/>
      </c>
      <c r="CS60" s="109" t="str">
        <f>'Strategy 10 | OP-OB'!T60</f>
        <v/>
      </c>
      <c r="CT60" s="109" t="str">
        <f>'Strategy 10 | OP-OB'!N60</f>
        <v/>
      </c>
      <c r="CU60" s="110" t="str">
        <f>'Strategy 10 | OP-OB'!P60</f>
        <v/>
      </c>
    </row>
    <row r="61" spans="1:99" ht="26.25" customHeight="1" thickBot="1">
      <c r="A61" s="14">
        <v>52</v>
      </c>
      <c r="B61" s="111" t="str">
        <f>'Strategy 1 | PD-TG'!B61</f>
        <v/>
      </c>
      <c r="C61" s="95" t="str">
        <f>'Strategy 1 | PD-TG'!C61</f>
        <v/>
      </c>
      <c r="D61" s="95" t="str">
        <f>'Strategy 1 | PD-TG'!J61</f>
        <v/>
      </c>
      <c r="E61" s="109" t="str">
        <f>IF(AU61="","",IF('Strategy 1 | PD-TG'!S61="W","Y",IF('Strategy 1 | PD-TG'!S61="L","N","")))</f>
        <v/>
      </c>
      <c r="F61" s="95" t="str">
        <f>'Strategy 1 | PD-TG'!T61</f>
        <v/>
      </c>
      <c r="G61" s="95" t="str">
        <f>'Strategy 1 | PD-TG'!N61</f>
        <v/>
      </c>
      <c r="H61" s="112" t="str">
        <f>'Strategy 1 | PD-TG'!P61</f>
        <v/>
      </c>
      <c r="I61" s="144"/>
      <c r="J61" s="144"/>
      <c r="K61" s="111" t="str">
        <f>'Strategy 2 | PD-FE'!B61</f>
        <v/>
      </c>
      <c r="L61" s="95" t="str">
        <f>'Strategy 2 | PD-FE'!C61</f>
        <v/>
      </c>
      <c r="M61" s="95" t="str">
        <f>'Strategy 2 | PD-FE'!J61</f>
        <v/>
      </c>
      <c r="N61" s="109" t="str">
        <f>IF(AU61="","",IF('Strategy 2 | PD-FE'!S61="W","Y",IF('Strategy 2 | PD-FE'!S61="L","N","")))</f>
        <v/>
      </c>
      <c r="O61" s="95" t="str">
        <f>'Strategy 2 | PD-FE'!T61</f>
        <v/>
      </c>
      <c r="P61" s="95" t="str">
        <f>'Strategy 2 | PD-FE'!N61</f>
        <v/>
      </c>
      <c r="Q61" s="112" t="str">
        <f>'Strategy 2 | PD-FE'!P61</f>
        <v/>
      </c>
      <c r="R61" s="144"/>
      <c r="S61" s="144"/>
      <c r="T61" s="111" t="str">
        <f>'Strategy 3 | M1-TG'!B61</f>
        <v/>
      </c>
      <c r="U61" s="95" t="str">
        <f>'Strategy 3 | M1-TG'!C61</f>
        <v/>
      </c>
      <c r="V61" s="95" t="str">
        <f>'Strategy 3 | M1-TG'!J61</f>
        <v/>
      </c>
      <c r="W61" s="109" t="str">
        <f>IF(AU61="","",IF('Strategy 3 | M1-TG'!S61="W","Y",IF('Strategy 3 | M1-TG'!S61="L","N","")))</f>
        <v/>
      </c>
      <c r="X61" s="95" t="str">
        <f>'Strategy 3 | M1-TG'!T61</f>
        <v/>
      </c>
      <c r="Y61" s="95" t="str">
        <f>'Strategy 3 | M1-TG'!N61</f>
        <v/>
      </c>
      <c r="Z61" s="112" t="str">
        <f>'Strategy 3 | M1-TG'!P61</f>
        <v/>
      </c>
      <c r="AA61" s="144"/>
      <c r="AB61" s="144"/>
      <c r="AC61" s="111" t="str">
        <f>'Strategy 4 | HP-FE'!B61</f>
        <v/>
      </c>
      <c r="AD61" s="95" t="str">
        <f>'Strategy 4 | HP-FE'!C61</f>
        <v/>
      </c>
      <c r="AE61" s="95" t="str">
        <f>'Strategy 4 | HP-FE'!J61</f>
        <v/>
      </c>
      <c r="AF61" s="109" t="str">
        <f>IF(AU61="","",IF('Strategy 4 | HP-FE'!S61="W","Y",IF('Strategy 4 | HP-FE'!S61="L","N","")))</f>
        <v/>
      </c>
      <c r="AG61" s="95" t="str">
        <f>'Strategy 4 | HP-FE'!T61</f>
        <v/>
      </c>
      <c r="AH61" s="95" t="str">
        <f>'Strategy 4 | HP-FE'!N61</f>
        <v/>
      </c>
      <c r="AI61" s="112" t="str">
        <f>'Strategy 4 | HP-FE'!P61</f>
        <v/>
      </c>
      <c r="AJ61" s="144"/>
      <c r="AK61" s="144"/>
      <c r="AL61" s="111" t="str">
        <f>'Strategy 5 | M1-FE'!B61</f>
        <v/>
      </c>
      <c r="AM61" s="95" t="str">
        <f>'Strategy 5 | M1-FE'!C61</f>
        <v/>
      </c>
      <c r="AN61" s="95" t="str">
        <f>'Strategy 5 | M1-FE'!J61</f>
        <v/>
      </c>
      <c r="AO61" s="109" t="str">
        <f>IF(AU61="","",IF('Strategy 5 | M1-FE'!S61="W","Y",IF('Strategy 5 | M1-FE'!S61="L","N","")))</f>
        <v/>
      </c>
      <c r="AP61" s="95" t="str">
        <f>'Strategy 5 | M1-FE'!T61</f>
        <v/>
      </c>
      <c r="AQ61" s="95" t="str">
        <f>'Strategy 5 | M1-FE'!N61</f>
        <v/>
      </c>
      <c r="AR61" s="112" t="str">
        <f>'Strategy 5 | M1-FE'!P61</f>
        <v/>
      </c>
      <c r="AS61" s="144"/>
      <c r="AT61" s="144"/>
      <c r="AU61" s="106"/>
      <c r="AV61" s="180" t="str">
        <f ca="1">IF('Combo Dashboard'!AG61="","",'Combo Dashboard'!AG61)</f>
        <v/>
      </c>
      <c r="AW61" s="189" t="str">
        <f>IF('Combo Dashboard'!AH61="","",'Combo Dashboard'!AH61)</f>
        <v/>
      </c>
      <c r="AX61" s="187" t="str">
        <f ca="1">IF('Combo Dashboard'!AI61="","",'Combo Dashboard'!AI61)</f>
        <v/>
      </c>
      <c r="AY61" s="95" t="str">
        <f>IF('Combo Dashboard'!AJ61="","",'Combo Dashboard'!AJ61)</f>
        <v/>
      </c>
      <c r="AZ61" s="95" t="str">
        <f>IF('Combo Dashboard'!AK61="","",'Combo Dashboard'!AK61)</f>
        <v/>
      </c>
      <c r="BA61" s="112" t="str">
        <f>IF('Combo Dashboard'!AL61="","",'Combo Dashboard'!AL61)</f>
        <v/>
      </c>
      <c r="BB61" s="340"/>
      <c r="BC61" s="144"/>
      <c r="BD61" s="144"/>
      <c r="BE61" s="111" t="str">
        <f>'Strategy 6 | PD-M1'!B61</f>
        <v/>
      </c>
      <c r="BF61" s="95" t="str">
        <f>'Strategy 6 | PD-M1'!C61</f>
        <v/>
      </c>
      <c r="BG61" s="95" t="str">
        <f>'Strategy 6 | PD-M1'!J61</f>
        <v/>
      </c>
      <c r="BH61" s="95" t="str">
        <f>IF(AU61="","",IF('Strategy 6 | PD-M1'!R61&gt;0,"Y",IF('Strategy 6 | PD-M1'!R61=0,"","N")))</f>
        <v/>
      </c>
      <c r="BI61" s="95" t="str">
        <f>'Strategy 6 | PD-M1'!T61</f>
        <v/>
      </c>
      <c r="BJ61" s="95" t="str">
        <f>'Strategy 6 | PD-M1'!N61</f>
        <v/>
      </c>
      <c r="BK61" s="112" t="str">
        <f>'Strategy 6 | PD-M1'!P61</f>
        <v/>
      </c>
      <c r="BL61" s="144"/>
      <c r="BM61" s="144"/>
      <c r="BN61" s="111" t="str">
        <f>'Strategy 7 | TG-FE'!B61</f>
        <v/>
      </c>
      <c r="BO61" s="95" t="str">
        <f>'Strategy 7 | TG-FE'!C61</f>
        <v/>
      </c>
      <c r="BP61" s="95" t="str">
        <f>'Strategy 7 | TG-FE'!J61</f>
        <v/>
      </c>
      <c r="BQ61" s="109" t="str">
        <f>IF(AU61="","",IF('Strategy 7 | TG-FE'!S61="W","Y",IF('Strategy 7 | TG-FE'!S61="L","N","")))</f>
        <v/>
      </c>
      <c r="BR61" s="95" t="str">
        <f>'Strategy 7 | TG-FE'!T61</f>
        <v/>
      </c>
      <c r="BS61" s="95" t="str">
        <f>'Strategy 7 | TG-FE'!N61</f>
        <v/>
      </c>
      <c r="BT61" s="112" t="str">
        <f>'Strategy 7 | TG-FE'!P61</f>
        <v/>
      </c>
      <c r="BU61" s="144"/>
      <c r="BV61" s="144"/>
      <c r="BW61" s="111" t="str">
        <f>'Strategy 8 | M1-WB'!B61</f>
        <v/>
      </c>
      <c r="BX61" s="95" t="str">
        <f>'Strategy 8 | M1-WB'!C61</f>
        <v/>
      </c>
      <c r="BY61" s="95" t="str">
        <f>'Strategy 8 | M1-WB'!J61</f>
        <v/>
      </c>
      <c r="BZ61" s="109" t="str">
        <f>IF(AU61="","",IF('Strategy 8 | M1-WB'!S61="W","Y",IF('Strategy 8 | M1-WB'!S61="L","N","")))</f>
        <v/>
      </c>
      <c r="CA61" s="95" t="str">
        <f>'Strategy 8 | M1-WB'!T61</f>
        <v/>
      </c>
      <c r="CB61" s="95" t="str">
        <f>'Strategy 8 | M1-WB'!N61</f>
        <v/>
      </c>
      <c r="CC61" s="112" t="str">
        <f>'Strategy 8 | M1-WB'!P61</f>
        <v/>
      </c>
      <c r="CD61" s="144"/>
      <c r="CE61" s="144"/>
      <c r="CF61" s="111" t="str">
        <f>'Strategy 9 | HP-M1'!B61</f>
        <v/>
      </c>
      <c r="CG61" s="95" t="str">
        <f>'Strategy 9 | HP-M1'!C61</f>
        <v/>
      </c>
      <c r="CH61" s="95" t="str">
        <f>'Strategy 9 | HP-M1'!J61</f>
        <v/>
      </c>
      <c r="CI61" s="109" t="str">
        <f>IF(AU61="","",IF('Strategy 9 | HP-M1'!S61="W","Y",IF('Strategy 9 | HP-M1'!S61="L","N","")))</f>
        <v/>
      </c>
      <c r="CJ61" s="95" t="str">
        <f>'Strategy 9 | HP-M1'!T61</f>
        <v/>
      </c>
      <c r="CK61" s="95" t="str">
        <f>'Strategy 9 | HP-M1'!N61</f>
        <v/>
      </c>
      <c r="CL61" s="112" t="str">
        <f>'Strategy 9 | HP-M1'!P61</f>
        <v/>
      </c>
      <c r="CM61" s="144"/>
      <c r="CN61" s="144"/>
      <c r="CO61" s="111" t="str">
        <f>'Strategy 10 | OP-OB'!B61</f>
        <v/>
      </c>
      <c r="CP61" s="95" t="str">
        <f>'Strategy 10 | OP-OB'!C61</f>
        <v/>
      </c>
      <c r="CQ61" s="95" t="str">
        <f>'Strategy 10 | OP-OB'!J61</f>
        <v/>
      </c>
      <c r="CR61" s="109" t="str">
        <f>IF(AU61="","",IF('Strategy 10 | OP-OB'!S61="W","Y",IF('Strategy 10 | OP-OB'!S61="L","N","")))</f>
        <v/>
      </c>
      <c r="CS61" s="95" t="str">
        <f>'Strategy 10 | OP-OB'!T61</f>
        <v/>
      </c>
      <c r="CT61" s="95" t="str">
        <f>'Strategy 10 | OP-OB'!N61</f>
        <v/>
      </c>
      <c r="CU61" s="112" t="str">
        <f>'Strategy 10 | OP-OB'!P61</f>
        <v/>
      </c>
    </row>
    <row r="62" spans="1:99" ht="26.25" customHeight="1" thickBot="1">
      <c r="A62" s="14">
        <v>53</v>
      </c>
      <c r="B62" s="111" t="str">
        <f>'Strategy 1 | PD-TG'!B62</f>
        <v/>
      </c>
      <c r="C62" s="95" t="str">
        <f>'Strategy 1 | PD-TG'!C62</f>
        <v/>
      </c>
      <c r="D62" s="95" t="str">
        <f>'Strategy 1 | PD-TG'!J62</f>
        <v/>
      </c>
      <c r="E62" s="109" t="str">
        <f>IF(AU62="","",IF('Strategy 1 | PD-TG'!S62="W","Y",IF('Strategy 1 | PD-TG'!S62="L","N","")))</f>
        <v/>
      </c>
      <c r="F62" s="95" t="str">
        <f>'Strategy 1 | PD-TG'!T62</f>
        <v/>
      </c>
      <c r="G62" s="95" t="str">
        <f>'Strategy 1 | PD-TG'!N62</f>
        <v/>
      </c>
      <c r="H62" s="112" t="str">
        <f>'Strategy 1 | PD-TG'!P62</f>
        <v/>
      </c>
      <c r="I62" s="144"/>
      <c r="J62" s="144"/>
      <c r="K62" s="111" t="str">
        <f>'Strategy 2 | PD-FE'!B62</f>
        <v/>
      </c>
      <c r="L62" s="95" t="str">
        <f>'Strategy 2 | PD-FE'!C62</f>
        <v/>
      </c>
      <c r="M62" s="95" t="str">
        <f>'Strategy 2 | PD-FE'!J62</f>
        <v/>
      </c>
      <c r="N62" s="109" t="str">
        <f>IF(AU62="","",IF('Strategy 2 | PD-FE'!S62="W","Y",IF('Strategy 2 | PD-FE'!S62="L","N","")))</f>
        <v/>
      </c>
      <c r="O62" s="95" t="str">
        <f>'Strategy 2 | PD-FE'!T62</f>
        <v/>
      </c>
      <c r="P62" s="95" t="str">
        <f>'Strategy 2 | PD-FE'!N62</f>
        <v/>
      </c>
      <c r="Q62" s="112" t="str">
        <f>'Strategy 2 | PD-FE'!P62</f>
        <v/>
      </c>
      <c r="R62" s="144"/>
      <c r="S62" s="144"/>
      <c r="T62" s="111" t="str">
        <f>'Strategy 3 | M1-TG'!B62</f>
        <v/>
      </c>
      <c r="U62" s="95" t="str">
        <f>'Strategy 3 | M1-TG'!C62</f>
        <v/>
      </c>
      <c r="V62" s="95" t="str">
        <f>'Strategy 3 | M1-TG'!J62</f>
        <v/>
      </c>
      <c r="W62" s="109" t="str">
        <f>IF(AU62="","",IF('Strategy 3 | M1-TG'!S62="W","Y",IF('Strategy 3 | M1-TG'!S62="L","N","")))</f>
        <v/>
      </c>
      <c r="X62" s="95" t="str">
        <f>'Strategy 3 | M1-TG'!T62</f>
        <v/>
      </c>
      <c r="Y62" s="95" t="str">
        <f>'Strategy 3 | M1-TG'!N62</f>
        <v/>
      </c>
      <c r="Z62" s="112" t="str">
        <f>'Strategy 3 | M1-TG'!P62</f>
        <v/>
      </c>
      <c r="AA62" s="144"/>
      <c r="AB62" s="144"/>
      <c r="AC62" s="111" t="str">
        <f>'Strategy 4 | HP-FE'!B62</f>
        <v/>
      </c>
      <c r="AD62" s="95" t="str">
        <f>'Strategy 4 | HP-FE'!C62</f>
        <v/>
      </c>
      <c r="AE62" s="95" t="str">
        <f>'Strategy 4 | HP-FE'!J62</f>
        <v/>
      </c>
      <c r="AF62" s="109" t="str">
        <f>IF(AU62="","",IF('Strategy 4 | HP-FE'!S62="W","Y",IF('Strategy 4 | HP-FE'!S62="L","N","")))</f>
        <v/>
      </c>
      <c r="AG62" s="95" t="str">
        <f>'Strategy 4 | HP-FE'!T62</f>
        <v/>
      </c>
      <c r="AH62" s="95" t="str">
        <f>'Strategy 4 | HP-FE'!N62</f>
        <v/>
      </c>
      <c r="AI62" s="112" t="str">
        <f>'Strategy 4 | HP-FE'!P62</f>
        <v/>
      </c>
      <c r="AJ62" s="144"/>
      <c r="AK62" s="144"/>
      <c r="AL62" s="111" t="str">
        <f>'Strategy 5 | M1-FE'!B62</f>
        <v/>
      </c>
      <c r="AM62" s="95" t="str">
        <f>'Strategy 5 | M1-FE'!C62</f>
        <v/>
      </c>
      <c r="AN62" s="95" t="str">
        <f>'Strategy 5 | M1-FE'!J62</f>
        <v/>
      </c>
      <c r="AO62" s="109" t="str">
        <f>IF(AU62="","",IF('Strategy 5 | M1-FE'!S62="W","Y",IF('Strategy 5 | M1-FE'!S62="L","N","")))</f>
        <v/>
      </c>
      <c r="AP62" s="95" t="str">
        <f>'Strategy 5 | M1-FE'!T62</f>
        <v/>
      </c>
      <c r="AQ62" s="95" t="str">
        <f>'Strategy 5 | M1-FE'!N62</f>
        <v/>
      </c>
      <c r="AR62" s="112" t="str">
        <f>'Strategy 5 | M1-FE'!P62</f>
        <v/>
      </c>
      <c r="AS62" s="144"/>
      <c r="AT62" s="144"/>
      <c r="AU62" s="106"/>
      <c r="AV62" s="180" t="str">
        <f ca="1">IF('Combo Dashboard'!AG62="","",'Combo Dashboard'!AG62)</f>
        <v/>
      </c>
      <c r="AW62" s="189" t="str">
        <f>IF('Combo Dashboard'!AH62="","",'Combo Dashboard'!AH62)</f>
        <v/>
      </c>
      <c r="AX62" s="187" t="str">
        <f ca="1">IF('Combo Dashboard'!AI62="","",'Combo Dashboard'!AI62)</f>
        <v/>
      </c>
      <c r="AY62" s="95" t="str">
        <f>IF('Combo Dashboard'!AJ62="","",'Combo Dashboard'!AJ62)</f>
        <v/>
      </c>
      <c r="AZ62" s="95" t="str">
        <f>IF('Combo Dashboard'!AK62="","",'Combo Dashboard'!AK62)</f>
        <v/>
      </c>
      <c r="BA62" s="112" t="str">
        <f>IF('Combo Dashboard'!AL62="","",'Combo Dashboard'!AL62)</f>
        <v/>
      </c>
      <c r="BB62" s="340"/>
      <c r="BC62" s="144"/>
      <c r="BD62" s="144"/>
      <c r="BE62" s="111" t="str">
        <f>'Strategy 6 | PD-M1'!B62</f>
        <v/>
      </c>
      <c r="BF62" s="95" t="str">
        <f>'Strategy 6 | PD-M1'!C62</f>
        <v/>
      </c>
      <c r="BG62" s="95" t="str">
        <f>'Strategy 6 | PD-M1'!J62</f>
        <v/>
      </c>
      <c r="BH62" s="95" t="str">
        <f>IF(AU62="","",IF('Strategy 6 | PD-M1'!R62&gt;0,"Y",IF('Strategy 6 | PD-M1'!R62=0,"","N")))</f>
        <v/>
      </c>
      <c r="BI62" s="95" t="str">
        <f>'Strategy 6 | PD-M1'!T62</f>
        <v/>
      </c>
      <c r="BJ62" s="95" t="str">
        <f>'Strategy 6 | PD-M1'!N62</f>
        <v/>
      </c>
      <c r="BK62" s="112" t="str">
        <f>'Strategy 6 | PD-M1'!P62</f>
        <v/>
      </c>
      <c r="BL62" s="144"/>
      <c r="BM62" s="144"/>
      <c r="BN62" s="111" t="str">
        <f>'Strategy 7 | TG-FE'!B62</f>
        <v/>
      </c>
      <c r="BO62" s="95" t="str">
        <f>'Strategy 7 | TG-FE'!C62</f>
        <v/>
      </c>
      <c r="BP62" s="95" t="str">
        <f>'Strategy 7 | TG-FE'!J62</f>
        <v/>
      </c>
      <c r="BQ62" s="109" t="str">
        <f>IF(AU62="","",IF('Strategy 7 | TG-FE'!S62="W","Y",IF('Strategy 7 | TG-FE'!S62="L","N","")))</f>
        <v/>
      </c>
      <c r="BR62" s="95" t="str">
        <f>'Strategy 7 | TG-FE'!T62</f>
        <v/>
      </c>
      <c r="BS62" s="95" t="str">
        <f>'Strategy 7 | TG-FE'!N62</f>
        <v/>
      </c>
      <c r="BT62" s="112" t="str">
        <f>'Strategy 7 | TG-FE'!P62</f>
        <v/>
      </c>
      <c r="BU62" s="144"/>
      <c r="BV62" s="144"/>
      <c r="BW62" s="111" t="str">
        <f>'Strategy 8 | M1-WB'!B62</f>
        <v/>
      </c>
      <c r="BX62" s="95" t="str">
        <f>'Strategy 8 | M1-WB'!C62</f>
        <v/>
      </c>
      <c r="BY62" s="95" t="str">
        <f>'Strategy 8 | M1-WB'!J62</f>
        <v/>
      </c>
      <c r="BZ62" s="109" t="str">
        <f>IF(AU62="","",IF('Strategy 8 | M1-WB'!S62="W","Y",IF('Strategy 8 | M1-WB'!S62="L","N","")))</f>
        <v/>
      </c>
      <c r="CA62" s="95" t="str">
        <f>'Strategy 8 | M1-WB'!T62</f>
        <v/>
      </c>
      <c r="CB62" s="95" t="str">
        <f>'Strategy 8 | M1-WB'!N62</f>
        <v/>
      </c>
      <c r="CC62" s="112" t="str">
        <f>'Strategy 8 | M1-WB'!P62</f>
        <v/>
      </c>
      <c r="CD62" s="144"/>
      <c r="CE62" s="144"/>
      <c r="CF62" s="111" t="str">
        <f>'Strategy 9 | HP-M1'!B62</f>
        <v/>
      </c>
      <c r="CG62" s="95" t="str">
        <f>'Strategy 9 | HP-M1'!C62</f>
        <v/>
      </c>
      <c r="CH62" s="95" t="str">
        <f>'Strategy 9 | HP-M1'!J62</f>
        <v/>
      </c>
      <c r="CI62" s="109" t="str">
        <f>IF(AU62="","",IF('Strategy 9 | HP-M1'!S62="W","Y",IF('Strategy 9 | HP-M1'!S62="L","N","")))</f>
        <v/>
      </c>
      <c r="CJ62" s="95" t="str">
        <f>'Strategy 9 | HP-M1'!T62</f>
        <v/>
      </c>
      <c r="CK62" s="95" t="str">
        <f>'Strategy 9 | HP-M1'!N62</f>
        <v/>
      </c>
      <c r="CL62" s="112" t="str">
        <f>'Strategy 9 | HP-M1'!P62</f>
        <v/>
      </c>
      <c r="CM62" s="144"/>
      <c r="CN62" s="144"/>
      <c r="CO62" s="111" t="str">
        <f>'Strategy 10 | OP-OB'!B62</f>
        <v/>
      </c>
      <c r="CP62" s="95" t="str">
        <f>'Strategy 10 | OP-OB'!C62</f>
        <v/>
      </c>
      <c r="CQ62" s="95" t="str">
        <f>'Strategy 10 | OP-OB'!J62</f>
        <v/>
      </c>
      <c r="CR62" s="109" t="str">
        <f>IF(AU62="","",IF('Strategy 10 | OP-OB'!S62="W","Y",IF('Strategy 10 | OP-OB'!S62="L","N","")))</f>
        <v/>
      </c>
      <c r="CS62" s="95" t="str">
        <f>'Strategy 10 | OP-OB'!T62</f>
        <v/>
      </c>
      <c r="CT62" s="95" t="str">
        <f>'Strategy 10 | OP-OB'!N62</f>
        <v/>
      </c>
      <c r="CU62" s="112" t="str">
        <f>'Strategy 10 | OP-OB'!P62</f>
        <v/>
      </c>
    </row>
    <row r="63" spans="1:99" ht="26.25" customHeight="1" thickBot="1">
      <c r="A63" s="14">
        <v>54</v>
      </c>
      <c r="B63" s="111" t="str">
        <f>'Strategy 1 | PD-TG'!B63</f>
        <v/>
      </c>
      <c r="C63" s="95" t="str">
        <f>'Strategy 1 | PD-TG'!C63</f>
        <v/>
      </c>
      <c r="D63" s="95" t="str">
        <f>'Strategy 1 | PD-TG'!J63</f>
        <v/>
      </c>
      <c r="E63" s="109" t="str">
        <f>IF(AU63="","",IF('Strategy 1 | PD-TG'!S63="W","Y",IF('Strategy 1 | PD-TG'!S63="L","N","")))</f>
        <v/>
      </c>
      <c r="F63" s="95" t="str">
        <f>'Strategy 1 | PD-TG'!T63</f>
        <v/>
      </c>
      <c r="G63" s="95" t="str">
        <f>'Strategy 1 | PD-TG'!N63</f>
        <v/>
      </c>
      <c r="H63" s="112" t="str">
        <f>'Strategy 1 | PD-TG'!P63</f>
        <v/>
      </c>
      <c r="I63" s="144"/>
      <c r="J63" s="144"/>
      <c r="K63" s="111" t="str">
        <f>'Strategy 2 | PD-FE'!B63</f>
        <v/>
      </c>
      <c r="L63" s="95" t="str">
        <f>'Strategy 2 | PD-FE'!C63</f>
        <v/>
      </c>
      <c r="M63" s="95" t="str">
        <f>'Strategy 2 | PD-FE'!J63</f>
        <v/>
      </c>
      <c r="N63" s="109" t="str">
        <f>IF(AU63="","",IF('Strategy 2 | PD-FE'!S63="W","Y",IF('Strategy 2 | PD-FE'!S63="L","N","")))</f>
        <v/>
      </c>
      <c r="O63" s="95" t="str">
        <f>'Strategy 2 | PD-FE'!T63</f>
        <v/>
      </c>
      <c r="P63" s="95" t="str">
        <f>'Strategy 2 | PD-FE'!N63</f>
        <v/>
      </c>
      <c r="Q63" s="112" t="str">
        <f>'Strategy 2 | PD-FE'!P63</f>
        <v/>
      </c>
      <c r="R63" s="144"/>
      <c r="S63" s="144"/>
      <c r="T63" s="111" t="str">
        <f>'Strategy 3 | M1-TG'!B63</f>
        <v/>
      </c>
      <c r="U63" s="95" t="str">
        <f>'Strategy 3 | M1-TG'!C63</f>
        <v/>
      </c>
      <c r="V63" s="95" t="str">
        <f>'Strategy 3 | M1-TG'!J63</f>
        <v/>
      </c>
      <c r="W63" s="109" t="str">
        <f>IF(AU63="","",IF('Strategy 3 | M1-TG'!S63="W","Y",IF('Strategy 3 | M1-TG'!S63="L","N","")))</f>
        <v/>
      </c>
      <c r="X63" s="95" t="str">
        <f>'Strategy 3 | M1-TG'!T63</f>
        <v/>
      </c>
      <c r="Y63" s="95" t="str">
        <f>'Strategy 3 | M1-TG'!N63</f>
        <v/>
      </c>
      <c r="Z63" s="112" t="str">
        <f>'Strategy 3 | M1-TG'!P63</f>
        <v/>
      </c>
      <c r="AA63" s="144"/>
      <c r="AB63" s="144"/>
      <c r="AC63" s="111" t="str">
        <f>'Strategy 4 | HP-FE'!B63</f>
        <v/>
      </c>
      <c r="AD63" s="95" t="str">
        <f>'Strategy 4 | HP-FE'!C63</f>
        <v/>
      </c>
      <c r="AE63" s="95" t="str">
        <f>'Strategy 4 | HP-FE'!J63</f>
        <v/>
      </c>
      <c r="AF63" s="109" t="str">
        <f>IF(AU63="","",IF('Strategy 4 | HP-FE'!S63="W","Y",IF('Strategy 4 | HP-FE'!S63="L","N","")))</f>
        <v/>
      </c>
      <c r="AG63" s="95" t="str">
        <f>'Strategy 4 | HP-FE'!T63</f>
        <v/>
      </c>
      <c r="AH63" s="95" t="str">
        <f>'Strategy 4 | HP-FE'!N63</f>
        <v/>
      </c>
      <c r="AI63" s="112" t="str">
        <f>'Strategy 4 | HP-FE'!P63</f>
        <v/>
      </c>
      <c r="AJ63" s="144"/>
      <c r="AK63" s="144"/>
      <c r="AL63" s="111" t="str">
        <f>'Strategy 5 | M1-FE'!B63</f>
        <v/>
      </c>
      <c r="AM63" s="95" t="str">
        <f>'Strategy 5 | M1-FE'!C63</f>
        <v/>
      </c>
      <c r="AN63" s="95" t="str">
        <f>'Strategy 5 | M1-FE'!J63</f>
        <v/>
      </c>
      <c r="AO63" s="109" t="str">
        <f>IF(AU63="","",IF('Strategy 5 | M1-FE'!S63="W","Y",IF('Strategy 5 | M1-FE'!S63="L","N","")))</f>
        <v/>
      </c>
      <c r="AP63" s="95" t="str">
        <f>'Strategy 5 | M1-FE'!T63</f>
        <v/>
      </c>
      <c r="AQ63" s="95" t="str">
        <f>'Strategy 5 | M1-FE'!N63</f>
        <v/>
      </c>
      <c r="AR63" s="112" t="str">
        <f>'Strategy 5 | M1-FE'!P63</f>
        <v/>
      </c>
      <c r="AS63" s="144"/>
      <c r="AT63" s="144"/>
      <c r="AU63" s="106"/>
      <c r="AV63" s="180" t="str">
        <f ca="1">IF('Combo Dashboard'!AG63="","",'Combo Dashboard'!AG63)</f>
        <v/>
      </c>
      <c r="AW63" s="189" t="str">
        <f>IF('Combo Dashboard'!AH63="","",'Combo Dashboard'!AH63)</f>
        <v/>
      </c>
      <c r="AX63" s="187" t="str">
        <f ca="1">IF('Combo Dashboard'!AI63="","",'Combo Dashboard'!AI63)</f>
        <v/>
      </c>
      <c r="AY63" s="95" t="str">
        <f>IF('Combo Dashboard'!AJ63="","",'Combo Dashboard'!AJ63)</f>
        <v/>
      </c>
      <c r="AZ63" s="95" t="str">
        <f>IF('Combo Dashboard'!AK63="","",'Combo Dashboard'!AK63)</f>
        <v/>
      </c>
      <c r="BA63" s="112" t="str">
        <f>IF('Combo Dashboard'!AL63="","",'Combo Dashboard'!AL63)</f>
        <v/>
      </c>
      <c r="BB63" s="340"/>
      <c r="BC63" s="144"/>
      <c r="BD63" s="144"/>
      <c r="BE63" s="111" t="str">
        <f>'Strategy 6 | PD-M1'!B63</f>
        <v/>
      </c>
      <c r="BF63" s="95" t="str">
        <f>'Strategy 6 | PD-M1'!C63</f>
        <v/>
      </c>
      <c r="BG63" s="95" t="str">
        <f>'Strategy 6 | PD-M1'!J63</f>
        <v/>
      </c>
      <c r="BH63" s="95" t="str">
        <f>IF(AU63="","",IF('Strategy 6 | PD-M1'!R63&gt;0,"Y",IF('Strategy 6 | PD-M1'!R63=0,"","N")))</f>
        <v/>
      </c>
      <c r="BI63" s="95" t="str">
        <f>'Strategy 6 | PD-M1'!T63</f>
        <v/>
      </c>
      <c r="BJ63" s="95" t="str">
        <f>'Strategy 6 | PD-M1'!N63</f>
        <v/>
      </c>
      <c r="BK63" s="112" t="str">
        <f>'Strategy 6 | PD-M1'!P63</f>
        <v/>
      </c>
      <c r="BL63" s="144"/>
      <c r="BM63" s="144"/>
      <c r="BN63" s="111" t="str">
        <f>'Strategy 7 | TG-FE'!B63</f>
        <v/>
      </c>
      <c r="BO63" s="95" t="str">
        <f>'Strategy 7 | TG-FE'!C63</f>
        <v/>
      </c>
      <c r="BP63" s="95" t="str">
        <f>'Strategy 7 | TG-FE'!J63</f>
        <v/>
      </c>
      <c r="BQ63" s="109" t="str">
        <f>IF(AU63="","",IF('Strategy 7 | TG-FE'!S63="W","Y",IF('Strategy 7 | TG-FE'!S63="L","N","")))</f>
        <v/>
      </c>
      <c r="BR63" s="95" t="str">
        <f>'Strategy 7 | TG-FE'!T63</f>
        <v/>
      </c>
      <c r="BS63" s="95" t="str">
        <f>'Strategy 7 | TG-FE'!N63</f>
        <v/>
      </c>
      <c r="BT63" s="112" t="str">
        <f>'Strategy 7 | TG-FE'!P63</f>
        <v/>
      </c>
      <c r="BU63" s="144"/>
      <c r="BV63" s="144"/>
      <c r="BW63" s="111" t="str">
        <f>'Strategy 8 | M1-WB'!B63</f>
        <v/>
      </c>
      <c r="BX63" s="95" t="str">
        <f>'Strategy 8 | M1-WB'!C63</f>
        <v/>
      </c>
      <c r="BY63" s="95" t="str">
        <f>'Strategy 8 | M1-WB'!J63</f>
        <v/>
      </c>
      <c r="BZ63" s="109" t="str">
        <f>IF(AU63="","",IF('Strategy 8 | M1-WB'!S63="W","Y",IF('Strategy 8 | M1-WB'!S63="L","N","")))</f>
        <v/>
      </c>
      <c r="CA63" s="95" t="str">
        <f>'Strategy 8 | M1-WB'!T63</f>
        <v/>
      </c>
      <c r="CB63" s="95" t="str">
        <f>'Strategy 8 | M1-WB'!N63</f>
        <v/>
      </c>
      <c r="CC63" s="112" t="str">
        <f>'Strategy 8 | M1-WB'!P63</f>
        <v/>
      </c>
      <c r="CD63" s="144"/>
      <c r="CE63" s="144"/>
      <c r="CF63" s="111" t="str">
        <f>'Strategy 9 | HP-M1'!B63</f>
        <v/>
      </c>
      <c r="CG63" s="95" t="str">
        <f>'Strategy 9 | HP-M1'!C63</f>
        <v/>
      </c>
      <c r="CH63" s="95" t="str">
        <f>'Strategy 9 | HP-M1'!J63</f>
        <v/>
      </c>
      <c r="CI63" s="109" t="str">
        <f>IF(AU63="","",IF('Strategy 9 | HP-M1'!S63="W","Y",IF('Strategy 9 | HP-M1'!S63="L","N","")))</f>
        <v/>
      </c>
      <c r="CJ63" s="95" t="str">
        <f>'Strategy 9 | HP-M1'!T63</f>
        <v/>
      </c>
      <c r="CK63" s="95" t="str">
        <f>'Strategy 9 | HP-M1'!N63</f>
        <v/>
      </c>
      <c r="CL63" s="112" t="str">
        <f>'Strategy 9 | HP-M1'!P63</f>
        <v/>
      </c>
      <c r="CM63" s="144"/>
      <c r="CN63" s="144"/>
      <c r="CO63" s="111" t="str">
        <f>'Strategy 10 | OP-OB'!B63</f>
        <v/>
      </c>
      <c r="CP63" s="95" t="str">
        <f>'Strategy 10 | OP-OB'!C63</f>
        <v/>
      </c>
      <c r="CQ63" s="95" t="str">
        <f>'Strategy 10 | OP-OB'!J63</f>
        <v/>
      </c>
      <c r="CR63" s="109" t="str">
        <f>IF(AU63="","",IF('Strategy 10 | OP-OB'!S63="W","Y",IF('Strategy 10 | OP-OB'!S63="L","N","")))</f>
        <v/>
      </c>
      <c r="CS63" s="95" t="str">
        <f>'Strategy 10 | OP-OB'!T63</f>
        <v/>
      </c>
      <c r="CT63" s="95" t="str">
        <f>'Strategy 10 | OP-OB'!N63</f>
        <v/>
      </c>
      <c r="CU63" s="112" t="str">
        <f>'Strategy 10 | OP-OB'!P63</f>
        <v/>
      </c>
    </row>
    <row r="64" spans="1:99" ht="26.25" customHeight="1" thickBot="1">
      <c r="A64" s="14">
        <v>55</v>
      </c>
      <c r="B64" s="113" t="str">
        <f>'Strategy 1 | PD-TG'!B64</f>
        <v/>
      </c>
      <c r="C64" s="114" t="str">
        <f>'Strategy 1 | PD-TG'!C64</f>
        <v/>
      </c>
      <c r="D64" s="114" t="str">
        <f>'Strategy 1 | PD-TG'!J64</f>
        <v/>
      </c>
      <c r="E64" s="109" t="str">
        <f>IF(AU64="","",IF('Strategy 1 | PD-TG'!S64="W","Y",IF('Strategy 1 | PD-TG'!S64="L","N","")))</f>
        <v/>
      </c>
      <c r="F64" s="114" t="str">
        <f>'Strategy 1 | PD-TG'!T64</f>
        <v/>
      </c>
      <c r="G64" s="114" t="str">
        <f>'Strategy 1 | PD-TG'!N64</f>
        <v/>
      </c>
      <c r="H64" s="115" t="str">
        <f>'Strategy 1 | PD-TG'!P64</f>
        <v/>
      </c>
      <c r="I64" s="144"/>
      <c r="J64" s="144"/>
      <c r="K64" s="113" t="str">
        <f>'Strategy 2 | PD-FE'!B64</f>
        <v/>
      </c>
      <c r="L64" s="114" t="str">
        <f>'Strategy 2 | PD-FE'!C64</f>
        <v/>
      </c>
      <c r="M64" s="114" t="str">
        <f>'Strategy 2 | PD-FE'!J64</f>
        <v/>
      </c>
      <c r="N64" s="109" t="str">
        <f>IF(AU64="","",IF('Strategy 2 | PD-FE'!S64="W","Y",IF('Strategy 2 | PD-FE'!S64="L","N","")))</f>
        <v/>
      </c>
      <c r="O64" s="114" t="str">
        <f>'Strategy 2 | PD-FE'!T64</f>
        <v/>
      </c>
      <c r="P64" s="114" t="str">
        <f>'Strategy 2 | PD-FE'!N64</f>
        <v/>
      </c>
      <c r="Q64" s="115" t="str">
        <f>'Strategy 2 | PD-FE'!P64</f>
        <v/>
      </c>
      <c r="R64" s="144"/>
      <c r="S64" s="144"/>
      <c r="T64" s="113" t="str">
        <f>'Strategy 3 | M1-TG'!B64</f>
        <v/>
      </c>
      <c r="U64" s="114" t="str">
        <f>'Strategy 3 | M1-TG'!C64</f>
        <v/>
      </c>
      <c r="V64" s="114" t="str">
        <f>'Strategy 3 | M1-TG'!J64</f>
        <v/>
      </c>
      <c r="W64" s="109" t="str">
        <f>IF(AU64="","",IF('Strategy 3 | M1-TG'!S64="W","Y",IF('Strategy 3 | M1-TG'!S64="L","N","")))</f>
        <v/>
      </c>
      <c r="X64" s="114" t="str">
        <f>'Strategy 3 | M1-TG'!T64</f>
        <v/>
      </c>
      <c r="Y64" s="114" t="str">
        <f>'Strategy 3 | M1-TG'!N64</f>
        <v/>
      </c>
      <c r="Z64" s="115" t="str">
        <f>'Strategy 3 | M1-TG'!P64</f>
        <v/>
      </c>
      <c r="AA64" s="144"/>
      <c r="AB64" s="144"/>
      <c r="AC64" s="113" t="str">
        <f>'Strategy 4 | HP-FE'!B64</f>
        <v/>
      </c>
      <c r="AD64" s="114" t="str">
        <f>'Strategy 4 | HP-FE'!C64</f>
        <v/>
      </c>
      <c r="AE64" s="114" t="str">
        <f>'Strategy 4 | HP-FE'!J64</f>
        <v/>
      </c>
      <c r="AF64" s="109" t="str">
        <f>IF(AU64="","",IF('Strategy 4 | HP-FE'!S64="W","Y",IF('Strategy 4 | HP-FE'!S64="L","N","")))</f>
        <v/>
      </c>
      <c r="AG64" s="114" t="str">
        <f>'Strategy 4 | HP-FE'!T64</f>
        <v/>
      </c>
      <c r="AH64" s="114" t="str">
        <f>'Strategy 4 | HP-FE'!N64</f>
        <v/>
      </c>
      <c r="AI64" s="115" t="str">
        <f>'Strategy 4 | HP-FE'!P64</f>
        <v/>
      </c>
      <c r="AJ64" s="144"/>
      <c r="AK64" s="144"/>
      <c r="AL64" s="113" t="str">
        <f>'Strategy 5 | M1-FE'!B64</f>
        <v/>
      </c>
      <c r="AM64" s="114" t="str">
        <f>'Strategy 5 | M1-FE'!C64</f>
        <v/>
      </c>
      <c r="AN64" s="114" t="str">
        <f>'Strategy 5 | M1-FE'!J64</f>
        <v/>
      </c>
      <c r="AO64" s="109" t="str">
        <f>IF(AU64="","",IF('Strategy 5 | M1-FE'!S64="W","Y",IF('Strategy 5 | M1-FE'!S64="L","N","")))</f>
        <v/>
      </c>
      <c r="AP64" s="114" t="str">
        <f>'Strategy 5 | M1-FE'!T64</f>
        <v/>
      </c>
      <c r="AQ64" s="114" t="str">
        <f>'Strategy 5 | M1-FE'!N64</f>
        <v/>
      </c>
      <c r="AR64" s="115" t="str">
        <f>'Strategy 5 | M1-FE'!P64</f>
        <v/>
      </c>
      <c r="AS64" s="144"/>
      <c r="AT64" s="144"/>
      <c r="AU64" s="107"/>
      <c r="AV64" s="181" t="str">
        <f ca="1">IF('Combo Dashboard'!AG64="","",'Combo Dashboard'!AG64)</f>
        <v/>
      </c>
      <c r="AW64" s="189" t="str">
        <f>IF('Combo Dashboard'!AH64="","",'Combo Dashboard'!AH64)</f>
        <v/>
      </c>
      <c r="AX64" s="191" t="str">
        <f ca="1">IF('Combo Dashboard'!AI64="","",'Combo Dashboard'!AI64)</f>
        <v/>
      </c>
      <c r="AY64" s="114" t="str">
        <f>IF('Combo Dashboard'!AJ64="","",'Combo Dashboard'!AJ64)</f>
        <v/>
      </c>
      <c r="AZ64" s="114" t="str">
        <f>IF('Combo Dashboard'!AK64="","",'Combo Dashboard'!AK64)</f>
        <v/>
      </c>
      <c r="BA64" s="115" t="str">
        <f>IF('Combo Dashboard'!AL64="","",'Combo Dashboard'!AL64)</f>
        <v/>
      </c>
      <c r="BB64" s="340"/>
      <c r="BC64" s="144"/>
      <c r="BD64" s="144"/>
      <c r="BE64" s="113" t="str">
        <f>'Strategy 6 | PD-M1'!B64</f>
        <v/>
      </c>
      <c r="BF64" s="114" t="str">
        <f>'Strategy 6 | PD-M1'!C64</f>
        <v/>
      </c>
      <c r="BG64" s="114" t="str">
        <f>'Strategy 6 | PD-M1'!J64</f>
        <v/>
      </c>
      <c r="BH64" s="114" t="str">
        <f>IF(AU64="","",IF('Strategy 6 | PD-M1'!R64&gt;0,"Y",IF('Strategy 6 | PD-M1'!R64=0,"","N")))</f>
        <v/>
      </c>
      <c r="BI64" s="114" t="str">
        <f>'Strategy 6 | PD-M1'!T64</f>
        <v/>
      </c>
      <c r="BJ64" s="114" t="str">
        <f>'Strategy 6 | PD-M1'!N64</f>
        <v/>
      </c>
      <c r="BK64" s="115" t="str">
        <f>'Strategy 6 | PD-M1'!P64</f>
        <v/>
      </c>
      <c r="BL64" s="144"/>
      <c r="BM64" s="144"/>
      <c r="BN64" s="113" t="str">
        <f>'Strategy 7 | TG-FE'!B64</f>
        <v/>
      </c>
      <c r="BO64" s="114" t="str">
        <f>'Strategy 7 | TG-FE'!C64</f>
        <v/>
      </c>
      <c r="BP64" s="114" t="str">
        <f>'Strategy 7 | TG-FE'!J64</f>
        <v/>
      </c>
      <c r="BQ64" s="109" t="str">
        <f>IF(AU64="","",IF('Strategy 7 | TG-FE'!S64="W","Y",IF('Strategy 7 | TG-FE'!S64="L","N","")))</f>
        <v/>
      </c>
      <c r="BR64" s="114" t="str">
        <f>'Strategy 7 | TG-FE'!T64</f>
        <v/>
      </c>
      <c r="BS64" s="114" t="str">
        <f>'Strategy 7 | TG-FE'!N64</f>
        <v/>
      </c>
      <c r="BT64" s="115" t="str">
        <f>'Strategy 7 | TG-FE'!P64</f>
        <v/>
      </c>
      <c r="BU64" s="144"/>
      <c r="BV64" s="144"/>
      <c r="BW64" s="113" t="str">
        <f>'Strategy 8 | M1-WB'!B64</f>
        <v/>
      </c>
      <c r="BX64" s="114" t="str">
        <f>'Strategy 8 | M1-WB'!C64</f>
        <v/>
      </c>
      <c r="BY64" s="114" t="str">
        <f>'Strategy 8 | M1-WB'!J64</f>
        <v/>
      </c>
      <c r="BZ64" s="109" t="str">
        <f>IF(AU64="","",IF('Strategy 8 | M1-WB'!S64="W","Y",IF('Strategy 8 | M1-WB'!S64="L","N","")))</f>
        <v/>
      </c>
      <c r="CA64" s="114" t="str">
        <f>'Strategy 8 | M1-WB'!T64</f>
        <v/>
      </c>
      <c r="CB64" s="114" t="str">
        <f>'Strategy 8 | M1-WB'!N64</f>
        <v/>
      </c>
      <c r="CC64" s="115" t="str">
        <f>'Strategy 8 | M1-WB'!P64</f>
        <v/>
      </c>
      <c r="CD64" s="144"/>
      <c r="CE64" s="144"/>
      <c r="CF64" s="113" t="str">
        <f>'Strategy 9 | HP-M1'!B64</f>
        <v/>
      </c>
      <c r="CG64" s="114" t="str">
        <f>'Strategy 9 | HP-M1'!C64</f>
        <v/>
      </c>
      <c r="CH64" s="114" t="str">
        <f>'Strategy 9 | HP-M1'!J64</f>
        <v/>
      </c>
      <c r="CI64" s="109" t="str">
        <f>IF(AU64="","",IF('Strategy 9 | HP-M1'!S64="W","Y",IF('Strategy 9 | HP-M1'!S64="L","N","")))</f>
        <v/>
      </c>
      <c r="CJ64" s="114" t="str">
        <f>'Strategy 9 | HP-M1'!T64</f>
        <v/>
      </c>
      <c r="CK64" s="114" t="str">
        <f>'Strategy 9 | HP-M1'!N64</f>
        <v/>
      </c>
      <c r="CL64" s="115" t="str">
        <f>'Strategy 9 | HP-M1'!P64</f>
        <v/>
      </c>
      <c r="CM64" s="144"/>
      <c r="CN64" s="144"/>
      <c r="CO64" s="113" t="str">
        <f>'Strategy 10 | OP-OB'!B64</f>
        <v/>
      </c>
      <c r="CP64" s="114" t="str">
        <f>'Strategy 10 | OP-OB'!C64</f>
        <v/>
      </c>
      <c r="CQ64" s="114" t="str">
        <f>'Strategy 10 | OP-OB'!J64</f>
        <v/>
      </c>
      <c r="CR64" s="109" t="str">
        <f>IF(AU64="","",IF('Strategy 10 | OP-OB'!S64="W","Y",IF('Strategy 10 | OP-OB'!S64="L","N","")))</f>
        <v/>
      </c>
      <c r="CS64" s="114" t="str">
        <f>'Strategy 10 | OP-OB'!T64</f>
        <v/>
      </c>
      <c r="CT64" s="114" t="str">
        <f>'Strategy 10 | OP-OB'!N64</f>
        <v/>
      </c>
      <c r="CU64" s="115" t="str">
        <f>'Strategy 10 | OP-OB'!P64</f>
        <v/>
      </c>
    </row>
    <row r="65" spans="1:99" ht="26.25" customHeight="1" thickBot="1">
      <c r="A65" s="14">
        <v>56</v>
      </c>
      <c r="B65" s="108" t="str">
        <f>'Strategy 1 | PD-TG'!B65</f>
        <v/>
      </c>
      <c r="C65" s="109" t="str">
        <f>'Strategy 1 | PD-TG'!C65</f>
        <v/>
      </c>
      <c r="D65" s="109" t="str">
        <f>'Strategy 1 | PD-TG'!J65</f>
        <v/>
      </c>
      <c r="E65" s="109" t="str">
        <f>IF(AU65="","",IF('Strategy 1 | PD-TG'!S65="W","Y",IF('Strategy 1 | PD-TG'!S65="L","N","")))</f>
        <v/>
      </c>
      <c r="F65" s="109" t="str">
        <f>'Strategy 1 | PD-TG'!T65</f>
        <v/>
      </c>
      <c r="G65" s="109" t="str">
        <f>'Strategy 1 | PD-TG'!N65</f>
        <v/>
      </c>
      <c r="H65" s="110" t="str">
        <f>'Strategy 1 | PD-TG'!P65</f>
        <v/>
      </c>
      <c r="I65" s="144"/>
      <c r="J65" s="144"/>
      <c r="K65" s="108" t="str">
        <f>'Strategy 2 | PD-FE'!B65</f>
        <v/>
      </c>
      <c r="L65" s="109" t="str">
        <f>'Strategy 2 | PD-FE'!C65</f>
        <v/>
      </c>
      <c r="M65" s="109" t="str">
        <f>'Strategy 2 | PD-FE'!J65</f>
        <v/>
      </c>
      <c r="N65" s="109" t="str">
        <f>IF(AU65="","",IF('Strategy 2 | PD-FE'!S65="W","Y",IF('Strategy 2 | PD-FE'!S65="L","N","")))</f>
        <v/>
      </c>
      <c r="O65" s="109" t="str">
        <f>'Strategy 2 | PD-FE'!T65</f>
        <v/>
      </c>
      <c r="P65" s="109" t="str">
        <f>'Strategy 2 | PD-FE'!N65</f>
        <v/>
      </c>
      <c r="Q65" s="110" t="str">
        <f>'Strategy 2 | PD-FE'!P65</f>
        <v/>
      </c>
      <c r="R65" s="144"/>
      <c r="S65" s="144"/>
      <c r="T65" s="108" t="str">
        <f>'Strategy 3 | M1-TG'!B65</f>
        <v/>
      </c>
      <c r="U65" s="109" t="str">
        <f>'Strategy 3 | M1-TG'!C65</f>
        <v/>
      </c>
      <c r="V65" s="109" t="str">
        <f>'Strategy 3 | M1-TG'!J65</f>
        <v/>
      </c>
      <c r="W65" s="109" t="str">
        <f>IF(AU65="","",IF('Strategy 3 | M1-TG'!S65="W","Y",IF('Strategy 3 | M1-TG'!S65="L","N","")))</f>
        <v/>
      </c>
      <c r="X65" s="109" t="str">
        <f>'Strategy 3 | M1-TG'!T65</f>
        <v/>
      </c>
      <c r="Y65" s="109" t="str">
        <f>'Strategy 3 | M1-TG'!N65</f>
        <v/>
      </c>
      <c r="Z65" s="110" t="str">
        <f>'Strategy 3 | M1-TG'!P65</f>
        <v/>
      </c>
      <c r="AA65" s="144"/>
      <c r="AB65" s="144"/>
      <c r="AC65" s="108" t="str">
        <f>'Strategy 4 | HP-FE'!B65</f>
        <v/>
      </c>
      <c r="AD65" s="109" t="str">
        <f>'Strategy 4 | HP-FE'!C65</f>
        <v/>
      </c>
      <c r="AE65" s="109" t="str">
        <f>'Strategy 4 | HP-FE'!J65</f>
        <v/>
      </c>
      <c r="AF65" s="109" t="str">
        <f>IF(AU65="","",IF('Strategy 4 | HP-FE'!S65="W","Y",IF('Strategy 4 | HP-FE'!S65="L","N","")))</f>
        <v/>
      </c>
      <c r="AG65" s="109" t="str">
        <f>'Strategy 4 | HP-FE'!T65</f>
        <v/>
      </c>
      <c r="AH65" s="109" t="str">
        <f>'Strategy 4 | HP-FE'!N65</f>
        <v/>
      </c>
      <c r="AI65" s="110" t="str">
        <f>'Strategy 4 | HP-FE'!P65</f>
        <v/>
      </c>
      <c r="AJ65" s="144"/>
      <c r="AK65" s="144"/>
      <c r="AL65" s="108" t="str">
        <f>'Strategy 5 | M1-FE'!B65</f>
        <v/>
      </c>
      <c r="AM65" s="109" t="str">
        <f>'Strategy 5 | M1-FE'!C65</f>
        <v/>
      </c>
      <c r="AN65" s="109" t="str">
        <f>'Strategy 5 | M1-FE'!J65</f>
        <v/>
      </c>
      <c r="AO65" s="109" t="str">
        <f>IF(AU65="","",IF('Strategy 5 | M1-FE'!S65="W","Y",IF('Strategy 5 | M1-FE'!S65="L","N","")))</f>
        <v/>
      </c>
      <c r="AP65" s="109" t="str">
        <f>'Strategy 5 | M1-FE'!T65</f>
        <v/>
      </c>
      <c r="AQ65" s="109" t="str">
        <f>'Strategy 5 | M1-FE'!N65</f>
        <v/>
      </c>
      <c r="AR65" s="110" t="str">
        <f>'Strategy 5 | M1-FE'!P65</f>
        <v/>
      </c>
      <c r="AS65" s="144"/>
      <c r="AT65" s="144"/>
      <c r="AU65" s="102"/>
      <c r="AV65" s="188" t="str">
        <f ca="1">IF('Combo Dashboard'!AG65="","",'Combo Dashboard'!AG65)</f>
        <v/>
      </c>
      <c r="AW65" s="189" t="str">
        <f ca="1">IF('Combo Dashboard'!AH65="","",'Combo Dashboard'!AH65)</f>
        <v/>
      </c>
      <c r="AX65" s="190" t="str">
        <f ca="1">IF('Combo Dashboard'!AI65="","",'Combo Dashboard'!AI65)</f>
        <v/>
      </c>
      <c r="AY65" s="109" t="str">
        <f>IF('Combo Dashboard'!AJ65="","",'Combo Dashboard'!AJ65)</f>
        <v/>
      </c>
      <c r="AZ65" s="109" t="str">
        <f>IF('Combo Dashboard'!AK65="","",'Combo Dashboard'!AK65)</f>
        <v/>
      </c>
      <c r="BA65" s="110" t="str">
        <f>IF('Combo Dashboard'!AL65="","",'Combo Dashboard'!AL65)</f>
        <v/>
      </c>
      <c r="BB65" s="340"/>
      <c r="BC65" s="144"/>
      <c r="BD65" s="144"/>
      <c r="BE65" s="108" t="str">
        <f>'Strategy 6 | PD-M1'!B65</f>
        <v/>
      </c>
      <c r="BF65" s="109" t="str">
        <f>'Strategy 6 | PD-M1'!C65</f>
        <v/>
      </c>
      <c r="BG65" s="109" t="str">
        <f>'Strategy 6 | PD-M1'!J65</f>
        <v/>
      </c>
      <c r="BH65" s="109" t="str">
        <f>IF(AU65="","",IF('Strategy 6 | PD-M1'!R65&gt;0,"Y",IF('Strategy 6 | PD-M1'!R65=0,"","N")))</f>
        <v/>
      </c>
      <c r="BI65" s="109" t="str">
        <f>'Strategy 6 | PD-M1'!T65</f>
        <v/>
      </c>
      <c r="BJ65" s="109" t="str">
        <f>'Strategy 6 | PD-M1'!N65</f>
        <v/>
      </c>
      <c r="BK65" s="110" t="str">
        <f>'Strategy 6 | PD-M1'!P65</f>
        <v/>
      </c>
      <c r="BL65" s="144"/>
      <c r="BM65" s="144"/>
      <c r="BN65" s="108" t="str">
        <f>'Strategy 7 | TG-FE'!B65</f>
        <v/>
      </c>
      <c r="BO65" s="109" t="str">
        <f>'Strategy 7 | TG-FE'!C65</f>
        <v/>
      </c>
      <c r="BP65" s="109" t="str">
        <f>'Strategy 7 | TG-FE'!J65</f>
        <v/>
      </c>
      <c r="BQ65" s="109" t="str">
        <f>IF(AU65="","",IF('Strategy 7 | TG-FE'!S65="W","Y",IF('Strategy 7 | TG-FE'!S65="L","N","")))</f>
        <v/>
      </c>
      <c r="BR65" s="109" t="str">
        <f>'Strategy 7 | TG-FE'!T65</f>
        <v/>
      </c>
      <c r="BS65" s="109" t="str">
        <f>'Strategy 7 | TG-FE'!N65</f>
        <v/>
      </c>
      <c r="BT65" s="110" t="str">
        <f>'Strategy 7 | TG-FE'!P65</f>
        <v/>
      </c>
      <c r="BU65" s="144"/>
      <c r="BV65" s="144"/>
      <c r="BW65" s="108" t="str">
        <f>'Strategy 8 | M1-WB'!B65</f>
        <v/>
      </c>
      <c r="BX65" s="109" t="str">
        <f>'Strategy 8 | M1-WB'!C65</f>
        <v/>
      </c>
      <c r="BY65" s="109" t="str">
        <f>'Strategy 8 | M1-WB'!J65</f>
        <v/>
      </c>
      <c r="BZ65" s="109" t="str">
        <f>IF(AU65="","",IF('Strategy 8 | M1-WB'!S65="W","Y",IF('Strategy 8 | M1-WB'!S65="L","N","")))</f>
        <v/>
      </c>
      <c r="CA65" s="109" t="str">
        <f>'Strategy 8 | M1-WB'!T65</f>
        <v/>
      </c>
      <c r="CB65" s="109" t="str">
        <f>'Strategy 8 | M1-WB'!N65</f>
        <v/>
      </c>
      <c r="CC65" s="110" t="str">
        <f>'Strategy 8 | M1-WB'!P65</f>
        <v/>
      </c>
      <c r="CD65" s="144"/>
      <c r="CE65" s="144"/>
      <c r="CF65" s="108" t="str">
        <f>'Strategy 9 | HP-M1'!B65</f>
        <v/>
      </c>
      <c r="CG65" s="109" t="str">
        <f>'Strategy 9 | HP-M1'!C65</f>
        <v/>
      </c>
      <c r="CH65" s="109" t="str">
        <f>'Strategy 9 | HP-M1'!J65</f>
        <v/>
      </c>
      <c r="CI65" s="109" t="str">
        <f>IF(AU65="","",IF('Strategy 9 | HP-M1'!S65="W","Y",IF('Strategy 9 | HP-M1'!S65="L","N","")))</f>
        <v/>
      </c>
      <c r="CJ65" s="109" t="str">
        <f>'Strategy 9 | HP-M1'!T65</f>
        <v/>
      </c>
      <c r="CK65" s="109" t="str">
        <f>'Strategy 9 | HP-M1'!N65</f>
        <v/>
      </c>
      <c r="CL65" s="110" t="str">
        <f>'Strategy 9 | HP-M1'!P65</f>
        <v/>
      </c>
      <c r="CM65" s="144"/>
      <c r="CN65" s="144"/>
      <c r="CO65" s="108" t="str">
        <f>'Strategy 10 | OP-OB'!B65</f>
        <v/>
      </c>
      <c r="CP65" s="109" t="str">
        <f>'Strategy 10 | OP-OB'!C65</f>
        <v/>
      </c>
      <c r="CQ65" s="109" t="str">
        <f>'Strategy 10 | OP-OB'!J65</f>
        <v/>
      </c>
      <c r="CR65" s="109" t="str">
        <f>IF(AU65="","",IF('Strategy 10 | OP-OB'!S65="W","Y",IF('Strategy 10 | OP-OB'!S65="L","N","")))</f>
        <v/>
      </c>
      <c r="CS65" s="109" t="str">
        <f>'Strategy 10 | OP-OB'!T65</f>
        <v/>
      </c>
      <c r="CT65" s="109" t="str">
        <f>'Strategy 10 | OP-OB'!N65</f>
        <v/>
      </c>
      <c r="CU65" s="110" t="str">
        <f>'Strategy 10 | OP-OB'!P65</f>
        <v/>
      </c>
    </row>
    <row r="66" spans="1:99" ht="26.25" customHeight="1" thickBot="1">
      <c r="A66" s="14">
        <v>57</v>
      </c>
      <c r="B66" s="111" t="str">
        <f>'Strategy 1 | PD-TG'!B66</f>
        <v/>
      </c>
      <c r="C66" s="95" t="str">
        <f>'Strategy 1 | PD-TG'!C66</f>
        <v/>
      </c>
      <c r="D66" s="95" t="str">
        <f>'Strategy 1 | PD-TG'!J66</f>
        <v/>
      </c>
      <c r="E66" s="109" t="str">
        <f>IF(AU66="","",IF('Strategy 1 | PD-TG'!S66="W","Y",IF('Strategy 1 | PD-TG'!S66="L","N","")))</f>
        <v/>
      </c>
      <c r="F66" s="95" t="str">
        <f>'Strategy 1 | PD-TG'!T66</f>
        <v/>
      </c>
      <c r="G66" s="95" t="str">
        <f>'Strategy 1 | PD-TG'!N66</f>
        <v/>
      </c>
      <c r="H66" s="112" t="str">
        <f>'Strategy 1 | PD-TG'!P66</f>
        <v/>
      </c>
      <c r="I66" s="144"/>
      <c r="J66" s="144"/>
      <c r="K66" s="111" t="str">
        <f>'Strategy 2 | PD-FE'!B66</f>
        <v/>
      </c>
      <c r="L66" s="95" t="str">
        <f>'Strategy 2 | PD-FE'!C66</f>
        <v/>
      </c>
      <c r="M66" s="95" t="str">
        <f>'Strategy 2 | PD-FE'!J66</f>
        <v/>
      </c>
      <c r="N66" s="109" t="str">
        <f>IF(AU66="","",IF('Strategy 2 | PD-FE'!S66="W","Y",IF('Strategy 2 | PD-FE'!S66="L","N","")))</f>
        <v/>
      </c>
      <c r="O66" s="95" t="str">
        <f>'Strategy 2 | PD-FE'!T66</f>
        <v/>
      </c>
      <c r="P66" s="95" t="str">
        <f>'Strategy 2 | PD-FE'!N66</f>
        <v/>
      </c>
      <c r="Q66" s="112" t="str">
        <f>'Strategy 2 | PD-FE'!P66</f>
        <v/>
      </c>
      <c r="R66" s="144"/>
      <c r="S66" s="144"/>
      <c r="T66" s="111" t="str">
        <f>'Strategy 3 | M1-TG'!B66</f>
        <v/>
      </c>
      <c r="U66" s="95" t="str">
        <f>'Strategy 3 | M1-TG'!C66</f>
        <v/>
      </c>
      <c r="V66" s="95" t="str">
        <f>'Strategy 3 | M1-TG'!J66</f>
        <v/>
      </c>
      <c r="W66" s="109" t="str">
        <f>IF(AU66="","",IF('Strategy 3 | M1-TG'!S66="W","Y",IF('Strategy 3 | M1-TG'!S66="L","N","")))</f>
        <v/>
      </c>
      <c r="X66" s="95" t="str">
        <f>'Strategy 3 | M1-TG'!T66</f>
        <v/>
      </c>
      <c r="Y66" s="95" t="str">
        <f>'Strategy 3 | M1-TG'!N66</f>
        <v/>
      </c>
      <c r="Z66" s="112" t="str">
        <f>'Strategy 3 | M1-TG'!P66</f>
        <v/>
      </c>
      <c r="AA66" s="144"/>
      <c r="AB66" s="144"/>
      <c r="AC66" s="111" t="str">
        <f>'Strategy 4 | HP-FE'!B66</f>
        <v/>
      </c>
      <c r="AD66" s="95" t="str">
        <f>'Strategy 4 | HP-FE'!C66</f>
        <v/>
      </c>
      <c r="AE66" s="95" t="str">
        <f>'Strategy 4 | HP-FE'!J66</f>
        <v/>
      </c>
      <c r="AF66" s="109" t="str">
        <f>IF(AU66="","",IF('Strategy 4 | HP-FE'!S66="W","Y",IF('Strategy 4 | HP-FE'!S66="L","N","")))</f>
        <v/>
      </c>
      <c r="AG66" s="95" t="str">
        <f>'Strategy 4 | HP-FE'!T66</f>
        <v/>
      </c>
      <c r="AH66" s="95" t="str">
        <f>'Strategy 4 | HP-FE'!N66</f>
        <v/>
      </c>
      <c r="AI66" s="112" t="str">
        <f>'Strategy 4 | HP-FE'!P66</f>
        <v/>
      </c>
      <c r="AJ66" s="144"/>
      <c r="AK66" s="144"/>
      <c r="AL66" s="111" t="str">
        <f>'Strategy 5 | M1-FE'!B66</f>
        <v/>
      </c>
      <c r="AM66" s="95" t="str">
        <f>'Strategy 5 | M1-FE'!C66</f>
        <v/>
      </c>
      <c r="AN66" s="95" t="str">
        <f>'Strategy 5 | M1-FE'!J66</f>
        <v/>
      </c>
      <c r="AO66" s="109" t="str">
        <f>IF(AU66="","",IF('Strategy 5 | M1-FE'!S66="W","Y",IF('Strategy 5 | M1-FE'!S66="L","N","")))</f>
        <v/>
      </c>
      <c r="AP66" s="95" t="str">
        <f>'Strategy 5 | M1-FE'!T66</f>
        <v/>
      </c>
      <c r="AQ66" s="95" t="str">
        <f>'Strategy 5 | M1-FE'!N66</f>
        <v/>
      </c>
      <c r="AR66" s="112" t="str">
        <f>'Strategy 5 | M1-FE'!P66</f>
        <v/>
      </c>
      <c r="AS66" s="144"/>
      <c r="AT66" s="144"/>
      <c r="AU66" s="106"/>
      <c r="AV66" s="180" t="str">
        <f ca="1">IF('Combo Dashboard'!AG66="","",'Combo Dashboard'!AG66)</f>
        <v/>
      </c>
      <c r="AW66" s="189" t="str">
        <f>IF('Combo Dashboard'!AH66="","",'Combo Dashboard'!AH66)</f>
        <v/>
      </c>
      <c r="AX66" s="187" t="str">
        <f ca="1">IF('Combo Dashboard'!AI66="","",'Combo Dashboard'!AI66)</f>
        <v/>
      </c>
      <c r="AY66" s="95" t="str">
        <f>IF('Combo Dashboard'!AJ66="","",'Combo Dashboard'!AJ66)</f>
        <v/>
      </c>
      <c r="AZ66" s="95" t="str">
        <f>IF('Combo Dashboard'!AK66="","",'Combo Dashboard'!AK66)</f>
        <v/>
      </c>
      <c r="BA66" s="112" t="str">
        <f>IF('Combo Dashboard'!AL66="","",'Combo Dashboard'!AL66)</f>
        <v/>
      </c>
      <c r="BB66" s="340"/>
      <c r="BC66" s="144"/>
      <c r="BD66" s="144"/>
      <c r="BE66" s="111" t="str">
        <f>'Strategy 6 | PD-M1'!B66</f>
        <v/>
      </c>
      <c r="BF66" s="95" t="str">
        <f>'Strategy 6 | PD-M1'!C66</f>
        <v/>
      </c>
      <c r="BG66" s="95" t="str">
        <f>'Strategy 6 | PD-M1'!J66</f>
        <v/>
      </c>
      <c r="BH66" s="95" t="str">
        <f>IF(AU66="","",IF('Strategy 6 | PD-M1'!R66&gt;0,"Y",IF('Strategy 6 | PD-M1'!R66=0,"","N")))</f>
        <v/>
      </c>
      <c r="BI66" s="95" t="str">
        <f>'Strategy 6 | PD-M1'!T66</f>
        <v/>
      </c>
      <c r="BJ66" s="95" t="str">
        <f>'Strategy 6 | PD-M1'!N66</f>
        <v/>
      </c>
      <c r="BK66" s="112" t="str">
        <f>'Strategy 6 | PD-M1'!P66</f>
        <v/>
      </c>
      <c r="BL66" s="144"/>
      <c r="BM66" s="144"/>
      <c r="BN66" s="111" t="str">
        <f>'Strategy 7 | TG-FE'!B66</f>
        <v/>
      </c>
      <c r="BO66" s="95" t="str">
        <f>'Strategy 7 | TG-FE'!C66</f>
        <v/>
      </c>
      <c r="BP66" s="95" t="str">
        <f>'Strategy 7 | TG-FE'!J66</f>
        <v/>
      </c>
      <c r="BQ66" s="109" t="str">
        <f>IF(AU66="","",IF('Strategy 7 | TG-FE'!S66="W","Y",IF('Strategy 7 | TG-FE'!S66="L","N","")))</f>
        <v/>
      </c>
      <c r="BR66" s="95" t="str">
        <f>'Strategy 7 | TG-FE'!T66</f>
        <v/>
      </c>
      <c r="BS66" s="95" t="str">
        <f>'Strategy 7 | TG-FE'!N66</f>
        <v/>
      </c>
      <c r="BT66" s="112" t="str">
        <f>'Strategy 7 | TG-FE'!P66</f>
        <v/>
      </c>
      <c r="BU66" s="144"/>
      <c r="BV66" s="144"/>
      <c r="BW66" s="111" t="str">
        <f>'Strategy 8 | M1-WB'!B66</f>
        <v/>
      </c>
      <c r="BX66" s="95" t="str">
        <f>'Strategy 8 | M1-WB'!C66</f>
        <v/>
      </c>
      <c r="BY66" s="95" t="str">
        <f>'Strategy 8 | M1-WB'!J66</f>
        <v/>
      </c>
      <c r="BZ66" s="109" t="str">
        <f>IF(AU66="","",IF('Strategy 8 | M1-WB'!S66="W","Y",IF('Strategy 8 | M1-WB'!S66="L","N","")))</f>
        <v/>
      </c>
      <c r="CA66" s="95" t="str">
        <f>'Strategy 8 | M1-WB'!T66</f>
        <v/>
      </c>
      <c r="CB66" s="95" t="str">
        <f>'Strategy 8 | M1-WB'!N66</f>
        <v/>
      </c>
      <c r="CC66" s="112" t="str">
        <f>'Strategy 8 | M1-WB'!P66</f>
        <v/>
      </c>
      <c r="CD66" s="144"/>
      <c r="CE66" s="144"/>
      <c r="CF66" s="111" t="str">
        <f>'Strategy 9 | HP-M1'!B66</f>
        <v/>
      </c>
      <c r="CG66" s="95" t="str">
        <f>'Strategy 9 | HP-M1'!C66</f>
        <v/>
      </c>
      <c r="CH66" s="95" t="str">
        <f>'Strategy 9 | HP-M1'!J66</f>
        <v/>
      </c>
      <c r="CI66" s="109" t="str">
        <f>IF(AU66="","",IF('Strategy 9 | HP-M1'!S66="W","Y",IF('Strategy 9 | HP-M1'!S66="L","N","")))</f>
        <v/>
      </c>
      <c r="CJ66" s="95" t="str">
        <f>'Strategy 9 | HP-M1'!T66</f>
        <v/>
      </c>
      <c r="CK66" s="95" t="str">
        <f>'Strategy 9 | HP-M1'!N66</f>
        <v/>
      </c>
      <c r="CL66" s="112" t="str">
        <f>'Strategy 9 | HP-M1'!P66</f>
        <v/>
      </c>
      <c r="CM66" s="144"/>
      <c r="CN66" s="144"/>
      <c r="CO66" s="111" t="str">
        <f>'Strategy 10 | OP-OB'!B66</f>
        <v/>
      </c>
      <c r="CP66" s="95" t="str">
        <f>'Strategy 10 | OP-OB'!C66</f>
        <v/>
      </c>
      <c r="CQ66" s="95" t="str">
        <f>'Strategy 10 | OP-OB'!J66</f>
        <v/>
      </c>
      <c r="CR66" s="109" t="str">
        <f>IF(AU66="","",IF('Strategy 10 | OP-OB'!S66="W","Y",IF('Strategy 10 | OP-OB'!S66="L","N","")))</f>
        <v/>
      </c>
      <c r="CS66" s="95" t="str">
        <f>'Strategy 10 | OP-OB'!T66</f>
        <v/>
      </c>
      <c r="CT66" s="95" t="str">
        <f>'Strategy 10 | OP-OB'!N66</f>
        <v/>
      </c>
      <c r="CU66" s="112" t="str">
        <f>'Strategy 10 | OP-OB'!P66</f>
        <v/>
      </c>
    </row>
    <row r="67" spans="1:99" ht="26.25" customHeight="1" thickBot="1">
      <c r="A67" s="14">
        <v>58</v>
      </c>
      <c r="B67" s="111" t="str">
        <f>'Strategy 1 | PD-TG'!B67</f>
        <v/>
      </c>
      <c r="C67" s="95" t="str">
        <f>'Strategy 1 | PD-TG'!C67</f>
        <v/>
      </c>
      <c r="D67" s="95" t="str">
        <f>'Strategy 1 | PD-TG'!J67</f>
        <v/>
      </c>
      <c r="E67" s="109" t="str">
        <f>IF(AU67="","",IF('Strategy 1 | PD-TG'!S67="W","Y",IF('Strategy 1 | PD-TG'!S67="L","N","")))</f>
        <v/>
      </c>
      <c r="F67" s="95" t="str">
        <f>'Strategy 1 | PD-TG'!T67</f>
        <v/>
      </c>
      <c r="G67" s="95" t="str">
        <f>'Strategy 1 | PD-TG'!N67</f>
        <v/>
      </c>
      <c r="H67" s="112" t="str">
        <f>'Strategy 1 | PD-TG'!P67</f>
        <v/>
      </c>
      <c r="I67" s="144"/>
      <c r="J67" s="144"/>
      <c r="K67" s="111" t="str">
        <f>'Strategy 2 | PD-FE'!B67</f>
        <v/>
      </c>
      <c r="L67" s="95" t="str">
        <f>'Strategy 2 | PD-FE'!C67</f>
        <v/>
      </c>
      <c r="M67" s="95" t="str">
        <f>'Strategy 2 | PD-FE'!J67</f>
        <v/>
      </c>
      <c r="N67" s="109" t="str">
        <f>IF(AU67="","",IF('Strategy 2 | PD-FE'!S67="W","Y",IF('Strategy 2 | PD-FE'!S67="L","N","")))</f>
        <v/>
      </c>
      <c r="O67" s="95" t="str">
        <f>'Strategy 2 | PD-FE'!T67</f>
        <v/>
      </c>
      <c r="P67" s="95" t="str">
        <f>'Strategy 2 | PD-FE'!N67</f>
        <v/>
      </c>
      <c r="Q67" s="112" t="str">
        <f>'Strategy 2 | PD-FE'!P67</f>
        <v/>
      </c>
      <c r="R67" s="144"/>
      <c r="S67" s="144"/>
      <c r="T67" s="111" t="str">
        <f>'Strategy 3 | M1-TG'!B67</f>
        <v/>
      </c>
      <c r="U67" s="95" t="str">
        <f>'Strategy 3 | M1-TG'!C67</f>
        <v/>
      </c>
      <c r="V67" s="95" t="str">
        <f>'Strategy 3 | M1-TG'!J67</f>
        <v/>
      </c>
      <c r="W67" s="109" t="str">
        <f>IF(AU67="","",IF('Strategy 3 | M1-TG'!S67="W","Y",IF('Strategy 3 | M1-TG'!S67="L","N","")))</f>
        <v/>
      </c>
      <c r="X67" s="95" t="str">
        <f>'Strategy 3 | M1-TG'!T67</f>
        <v/>
      </c>
      <c r="Y67" s="95" t="str">
        <f>'Strategy 3 | M1-TG'!N67</f>
        <v/>
      </c>
      <c r="Z67" s="112" t="str">
        <f>'Strategy 3 | M1-TG'!P67</f>
        <v/>
      </c>
      <c r="AA67" s="144"/>
      <c r="AB67" s="144"/>
      <c r="AC67" s="111" t="str">
        <f>'Strategy 4 | HP-FE'!B67</f>
        <v/>
      </c>
      <c r="AD67" s="95" t="str">
        <f>'Strategy 4 | HP-FE'!C67</f>
        <v/>
      </c>
      <c r="AE67" s="95" t="str">
        <f>'Strategy 4 | HP-FE'!J67</f>
        <v/>
      </c>
      <c r="AF67" s="109" t="str">
        <f>IF(AU67="","",IF('Strategy 4 | HP-FE'!S67="W","Y",IF('Strategy 4 | HP-FE'!S67="L","N","")))</f>
        <v/>
      </c>
      <c r="AG67" s="95" t="str">
        <f>'Strategy 4 | HP-FE'!T67</f>
        <v/>
      </c>
      <c r="AH67" s="95" t="str">
        <f>'Strategy 4 | HP-FE'!N67</f>
        <v/>
      </c>
      <c r="AI67" s="112" t="str">
        <f>'Strategy 4 | HP-FE'!P67</f>
        <v/>
      </c>
      <c r="AJ67" s="144"/>
      <c r="AK67" s="144"/>
      <c r="AL67" s="111" t="str">
        <f>'Strategy 5 | M1-FE'!B67</f>
        <v/>
      </c>
      <c r="AM67" s="95" t="str">
        <f>'Strategy 5 | M1-FE'!C67</f>
        <v/>
      </c>
      <c r="AN67" s="95" t="str">
        <f>'Strategy 5 | M1-FE'!J67</f>
        <v/>
      </c>
      <c r="AO67" s="109" t="str">
        <f>IF(AU67="","",IF('Strategy 5 | M1-FE'!S67="W","Y",IF('Strategy 5 | M1-FE'!S67="L","N","")))</f>
        <v/>
      </c>
      <c r="AP67" s="95" t="str">
        <f>'Strategy 5 | M1-FE'!T67</f>
        <v/>
      </c>
      <c r="AQ67" s="95" t="str">
        <f>'Strategy 5 | M1-FE'!N67</f>
        <v/>
      </c>
      <c r="AR67" s="112" t="str">
        <f>'Strategy 5 | M1-FE'!P67</f>
        <v/>
      </c>
      <c r="AS67" s="144"/>
      <c r="AT67" s="144"/>
      <c r="AU67" s="106"/>
      <c r="AV67" s="180" t="str">
        <f ca="1">IF('Combo Dashboard'!AG67="","",'Combo Dashboard'!AG67)</f>
        <v/>
      </c>
      <c r="AW67" s="189" t="str">
        <f>IF('Combo Dashboard'!AH67="","",'Combo Dashboard'!AH67)</f>
        <v/>
      </c>
      <c r="AX67" s="187" t="str">
        <f ca="1">IF('Combo Dashboard'!AI67="","",'Combo Dashboard'!AI67)</f>
        <v/>
      </c>
      <c r="AY67" s="95" t="str">
        <f>IF('Combo Dashboard'!AJ67="","",'Combo Dashboard'!AJ67)</f>
        <v/>
      </c>
      <c r="AZ67" s="95" t="str">
        <f>IF('Combo Dashboard'!AK67="","",'Combo Dashboard'!AK67)</f>
        <v/>
      </c>
      <c r="BA67" s="112" t="str">
        <f>IF('Combo Dashboard'!AL67="","",'Combo Dashboard'!AL67)</f>
        <v/>
      </c>
      <c r="BB67" s="340"/>
      <c r="BC67" s="144"/>
      <c r="BD67" s="144"/>
      <c r="BE67" s="111" t="str">
        <f>'Strategy 6 | PD-M1'!B67</f>
        <v/>
      </c>
      <c r="BF67" s="95" t="str">
        <f>'Strategy 6 | PD-M1'!C67</f>
        <v/>
      </c>
      <c r="BG67" s="95" t="str">
        <f>'Strategy 6 | PD-M1'!J67</f>
        <v/>
      </c>
      <c r="BH67" s="95" t="str">
        <f>IF(AU67="","",IF('Strategy 6 | PD-M1'!R67&gt;0,"Y",IF('Strategy 6 | PD-M1'!R67=0,"","N")))</f>
        <v/>
      </c>
      <c r="BI67" s="95" t="str">
        <f>'Strategy 6 | PD-M1'!T67</f>
        <v/>
      </c>
      <c r="BJ67" s="95" t="str">
        <f>'Strategy 6 | PD-M1'!N67</f>
        <v/>
      </c>
      <c r="BK67" s="112" t="str">
        <f>'Strategy 6 | PD-M1'!P67</f>
        <v/>
      </c>
      <c r="BL67" s="144"/>
      <c r="BM67" s="144"/>
      <c r="BN67" s="111" t="str">
        <f>'Strategy 7 | TG-FE'!B67</f>
        <v/>
      </c>
      <c r="BO67" s="95" t="str">
        <f>'Strategy 7 | TG-FE'!C67</f>
        <v/>
      </c>
      <c r="BP67" s="95" t="str">
        <f>'Strategy 7 | TG-FE'!J67</f>
        <v/>
      </c>
      <c r="BQ67" s="109" t="str">
        <f>IF(AU67="","",IF('Strategy 7 | TG-FE'!S67="W","Y",IF('Strategy 7 | TG-FE'!S67="L","N","")))</f>
        <v/>
      </c>
      <c r="BR67" s="95" t="str">
        <f>'Strategy 7 | TG-FE'!T67</f>
        <v/>
      </c>
      <c r="BS67" s="95" t="str">
        <f>'Strategy 7 | TG-FE'!N67</f>
        <v/>
      </c>
      <c r="BT67" s="112" t="str">
        <f>'Strategy 7 | TG-FE'!P67</f>
        <v/>
      </c>
      <c r="BU67" s="144"/>
      <c r="BV67" s="144"/>
      <c r="BW67" s="111" t="str">
        <f>'Strategy 8 | M1-WB'!B67</f>
        <v/>
      </c>
      <c r="BX67" s="95" t="str">
        <f>'Strategy 8 | M1-WB'!C67</f>
        <v/>
      </c>
      <c r="BY67" s="95" t="str">
        <f>'Strategy 8 | M1-WB'!J67</f>
        <v/>
      </c>
      <c r="BZ67" s="109" t="str">
        <f>IF(AU67="","",IF('Strategy 8 | M1-WB'!S67="W","Y",IF('Strategy 8 | M1-WB'!S67="L","N","")))</f>
        <v/>
      </c>
      <c r="CA67" s="95" t="str">
        <f>'Strategy 8 | M1-WB'!T67</f>
        <v/>
      </c>
      <c r="CB67" s="95" t="str">
        <f>'Strategy 8 | M1-WB'!N67</f>
        <v/>
      </c>
      <c r="CC67" s="112" t="str">
        <f>'Strategy 8 | M1-WB'!P67</f>
        <v/>
      </c>
      <c r="CD67" s="144"/>
      <c r="CE67" s="144"/>
      <c r="CF67" s="111" t="str">
        <f>'Strategy 9 | HP-M1'!B67</f>
        <v/>
      </c>
      <c r="CG67" s="95" t="str">
        <f>'Strategy 9 | HP-M1'!C67</f>
        <v/>
      </c>
      <c r="CH67" s="95" t="str">
        <f>'Strategy 9 | HP-M1'!J67</f>
        <v/>
      </c>
      <c r="CI67" s="109" t="str">
        <f>IF(AU67="","",IF('Strategy 9 | HP-M1'!S67="W","Y",IF('Strategy 9 | HP-M1'!S67="L","N","")))</f>
        <v/>
      </c>
      <c r="CJ67" s="95" t="str">
        <f>'Strategy 9 | HP-M1'!T67</f>
        <v/>
      </c>
      <c r="CK67" s="95" t="str">
        <f>'Strategy 9 | HP-M1'!N67</f>
        <v/>
      </c>
      <c r="CL67" s="112" t="str">
        <f>'Strategy 9 | HP-M1'!P67</f>
        <v/>
      </c>
      <c r="CM67" s="144"/>
      <c r="CN67" s="144"/>
      <c r="CO67" s="111" t="str">
        <f>'Strategy 10 | OP-OB'!B67</f>
        <v/>
      </c>
      <c r="CP67" s="95" t="str">
        <f>'Strategy 10 | OP-OB'!C67</f>
        <v/>
      </c>
      <c r="CQ67" s="95" t="str">
        <f>'Strategy 10 | OP-OB'!J67</f>
        <v/>
      </c>
      <c r="CR67" s="109" t="str">
        <f>IF(AU67="","",IF('Strategy 10 | OP-OB'!S67="W","Y",IF('Strategy 10 | OP-OB'!S67="L","N","")))</f>
        <v/>
      </c>
      <c r="CS67" s="95" t="str">
        <f>'Strategy 10 | OP-OB'!T67</f>
        <v/>
      </c>
      <c r="CT67" s="95" t="str">
        <f>'Strategy 10 | OP-OB'!N67</f>
        <v/>
      </c>
      <c r="CU67" s="112" t="str">
        <f>'Strategy 10 | OP-OB'!P67</f>
        <v/>
      </c>
    </row>
    <row r="68" spans="1:99" ht="26.25" customHeight="1" thickBot="1">
      <c r="A68" s="14">
        <v>59</v>
      </c>
      <c r="B68" s="111" t="str">
        <f>'Strategy 1 | PD-TG'!B68</f>
        <v/>
      </c>
      <c r="C68" s="95" t="str">
        <f>'Strategy 1 | PD-TG'!C68</f>
        <v/>
      </c>
      <c r="D68" s="95" t="str">
        <f>'Strategy 1 | PD-TG'!J68</f>
        <v/>
      </c>
      <c r="E68" s="109" t="str">
        <f>IF(AU68="","",IF('Strategy 1 | PD-TG'!S68="W","Y",IF('Strategy 1 | PD-TG'!S68="L","N","")))</f>
        <v/>
      </c>
      <c r="F68" s="95" t="str">
        <f>'Strategy 1 | PD-TG'!T68</f>
        <v/>
      </c>
      <c r="G68" s="95" t="str">
        <f>'Strategy 1 | PD-TG'!N68</f>
        <v/>
      </c>
      <c r="H68" s="112" t="str">
        <f>'Strategy 1 | PD-TG'!P68</f>
        <v/>
      </c>
      <c r="I68" s="144"/>
      <c r="J68" s="144"/>
      <c r="K68" s="111" t="str">
        <f>'Strategy 2 | PD-FE'!B68</f>
        <v/>
      </c>
      <c r="L68" s="95" t="str">
        <f>'Strategy 2 | PD-FE'!C68</f>
        <v/>
      </c>
      <c r="M68" s="95" t="str">
        <f>'Strategy 2 | PD-FE'!J68</f>
        <v/>
      </c>
      <c r="N68" s="109" t="str">
        <f>IF(AU68="","",IF('Strategy 2 | PD-FE'!S68="W","Y",IF('Strategy 2 | PD-FE'!S68="L","N","")))</f>
        <v/>
      </c>
      <c r="O68" s="95" t="str">
        <f>'Strategy 2 | PD-FE'!T68</f>
        <v/>
      </c>
      <c r="P68" s="95" t="str">
        <f>'Strategy 2 | PD-FE'!N68</f>
        <v/>
      </c>
      <c r="Q68" s="112" t="str">
        <f>'Strategy 2 | PD-FE'!P68</f>
        <v/>
      </c>
      <c r="R68" s="144"/>
      <c r="S68" s="144"/>
      <c r="T68" s="111" t="str">
        <f>'Strategy 3 | M1-TG'!B68</f>
        <v/>
      </c>
      <c r="U68" s="95" t="str">
        <f>'Strategy 3 | M1-TG'!C68</f>
        <v/>
      </c>
      <c r="V68" s="95" t="str">
        <f>'Strategy 3 | M1-TG'!J68</f>
        <v/>
      </c>
      <c r="W68" s="109" t="str">
        <f>IF(AU68="","",IF('Strategy 3 | M1-TG'!S68="W","Y",IF('Strategy 3 | M1-TG'!S68="L","N","")))</f>
        <v/>
      </c>
      <c r="X68" s="95" t="str">
        <f>'Strategy 3 | M1-TG'!T68</f>
        <v/>
      </c>
      <c r="Y68" s="95" t="str">
        <f>'Strategy 3 | M1-TG'!N68</f>
        <v/>
      </c>
      <c r="Z68" s="112" t="str">
        <f>'Strategy 3 | M1-TG'!P68</f>
        <v/>
      </c>
      <c r="AA68" s="144"/>
      <c r="AB68" s="144"/>
      <c r="AC68" s="111" t="str">
        <f>'Strategy 4 | HP-FE'!B68</f>
        <v/>
      </c>
      <c r="AD68" s="95" t="str">
        <f>'Strategy 4 | HP-FE'!C68</f>
        <v/>
      </c>
      <c r="AE68" s="95" t="str">
        <f>'Strategy 4 | HP-FE'!J68</f>
        <v/>
      </c>
      <c r="AF68" s="109" t="str">
        <f>IF(AU68="","",IF('Strategy 4 | HP-FE'!S68="W","Y",IF('Strategy 4 | HP-FE'!S68="L","N","")))</f>
        <v/>
      </c>
      <c r="AG68" s="95" t="str">
        <f>'Strategy 4 | HP-FE'!T68</f>
        <v/>
      </c>
      <c r="AH68" s="95" t="str">
        <f>'Strategy 4 | HP-FE'!N68</f>
        <v/>
      </c>
      <c r="AI68" s="112" t="str">
        <f>'Strategy 4 | HP-FE'!P68</f>
        <v/>
      </c>
      <c r="AJ68" s="144"/>
      <c r="AK68" s="144"/>
      <c r="AL68" s="111" t="str">
        <f>'Strategy 5 | M1-FE'!B68</f>
        <v/>
      </c>
      <c r="AM68" s="95" t="str">
        <f>'Strategy 5 | M1-FE'!C68</f>
        <v/>
      </c>
      <c r="AN68" s="95" t="str">
        <f>'Strategy 5 | M1-FE'!J68</f>
        <v/>
      </c>
      <c r="AO68" s="109" t="str">
        <f>IF(AU68="","",IF('Strategy 5 | M1-FE'!S68="W","Y",IF('Strategy 5 | M1-FE'!S68="L","N","")))</f>
        <v/>
      </c>
      <c r="AP68" s="95" t="str">
        <f>'Strategy 5 | M1-FE'!T68</f>
        <v/>
      </c>
      <c r="AQ68" s="95" t="str">
        <f>'Strategy 5 | M1-FE'!N68</f>
        <v/>
      </c>
      <c r="AR68" s="112" t="str">
        <f>'Strategy 5 | M1-FE'!P68</f>
        <v/>
      </c>
      <c r="AS68" s="144"/>
      <c r="AT68" s="144"/>
      <c r="AU68" s="106"/>
      <c r="AV68" s="180" t="str">
        <f ca="1">IF('Combo Dashboard'!AG68="","",'Combo Dashboard'!AG68)</f>
        <v/>
      </c>
      <c r="AW68" s="189" t="str">
        <f>IF('Combo Dashboard'!AH68="","",'Combo Dashboard'!AH68)</f>
        <v/>
      </c>
      <c r="AX68" s="187" t="str">
        <f ca="1">IF('Combo Dashboard'!AI68="","",'Combo Dashboard'!AI68)</f>
        <v/>
      </c>
      <c r="AY68" s="95" t="str">
        <f>IF('Combo Dashboard'!AJ68="","",'Combo Dashboard'!AJ68)</f>
        <v/>
      </c>
      <c r="AZ68" s="95" t="str">
        <f>IF('Combo Dashboard'!AK68="","",'Combo Dashboard'!AK68)</f>
        <v/>
      </c>
      <c r="BA68" s="112" t="str">
        <f>IF('Combo Dashboard'!AL68="","",'Combo Dashboard'!AL68)</f>
        <v/>
      </c>
      <c r="BB68" s="340"/>
      <c r="BC68" s="144"/>
      <c r="BD68" s="144"/>
      <c r="BE68" s="111" t="str">
        <f>'Strategy 6 | PD-M1'!B68</f>
        <v/>
      </c>
      <c r="BF68" s="95" t="str">
        <f>'Strategy 6 | PD-M1'!C68</f>
        <v/>
      </c>
      <c r="BG68" s="95" t="str">
        <f>'Strategy 6 | PD-M1'!J68</f>
        <v/>
      </c>
      <c r="BH68" s="95" t="str">
        <f>IF(AU68="","",IF('Strategy 6 | PD-M1'!R68&gt;0,"Y",IF('Strategy 6 | PD-M1'!R68=0,"","N")))</f>
        <v/>
      </c>
      <c r="BI68" s="95" t="str">
        <f>'Strategy 6 | PD-M1'!T68</f>
        <v/>
      </c>
      <c r="BJ68" s="95" t="str">
        <f>'Strategy 6 | PD-M1'!N68</f>
        <v/>
      </c>
      <c r="BK68" s="112" t="str">
        <f>'Strategy 6 | PD-M1'!P68</f>
        <v/>
      </c>
      <c r="BL68" s="144"/>
      <c r="BM68" s="144"/>
      <c r="BN68" s="111" t="str">
        <f>'Strategy 7 | TG-FE'!B68</f>
        <v/>
      </c>
      <c r="BO68" s="95" t="str">
        <f>'Strategy 7 | TG-FE'!C68</f>
        <v/>
      </c>
      <c r="BP68" s="95" t="str">
        <f>'Strategy 7 | TG-FE'!J68</f>
        <v/>
      </c>
      <c r="BQ68" s="109" t="str">
        <f>IF(AU68="","",IF('Strategy 7 | TG-FE'!S68="W","Y",IF('Strategy 7 | TG-FE'!S68="L","N","")))</f>
        <v/>
      </c>
      <c r="BR68" s="95" t="str">
        <f>'Strategy 7 | TG-FE'!T68</f>
        <v/>
      </c>
      <c r="BS68" s="95" t="str">
        <f>'Strategy 7 | TG-FE'!N68</f>
        <v/>
      </c>
      <c r="BT68" s="112" t="str">
        <f>'Strategy 7 | TG-FE'!P68</f>
        <v/>
      </c>
      <c r="BU68" s="144"/>
      <c r="BV68" s="144"/>
      <c r="BW68" s="111" t="str">
        <f>'Strategy 8 | M1-WB'!B68</f>
        <v/>
      </c>
      <c r="BX68" s="95" t="str">
        <f>'Strategy 8 | M1-WB'!C68</f>
        <v/>
      </c>
      <c r="BY68" s="95" t="str">
        <f>'Strategy 8 | M1-WB'!J68</f>
        <v/>
      </c>
      <c r="BZ68" s="109" t="str">
        <f>IF(AU68="","",IF('Strategy 8 | M1-WB'!S68="W","Y",IF('Strategy 8 | M1-WB'!S68="L","N","")))</f>
        <v/>
      </c>
      <c r="CA68" s="95" t="str">
        <f>'Strategy 8 | M1-WB'!T68</f>
        <v/>
      </c>
      <c r="CB68" s="95" t="str">
        <f>'Strategy 8 | M1-WB'!N68</f>
        <v/>
      </c>
      <c r="CC68" s="112" t="str">
        <f>'Strategy 8 | M1-WB'!P68</f>
        <v/>
      </c>
      <c r="CD68" s="144"/>
      <c r="CE68" s="144"/>
      <c r="CF68" s="111" t="str">
        <f>'Strategy 9 | HP-M1'!B68</f>
        <v/>
      </c>
      <c r="CG68" s="95" t="str">
        <f>'Strategy 9 | HP-M1'!C68</f>
        <v/>
      </c>
      <c r="CH68" s="95" t="str">
        <f>'Strategy 9 | HP-M1'!J68</f>
        <v/>
      </c>
      <c r="CI68" s="109" t="str">
        <f>IF(AU68="","",IF('Strategy 9 | HP-M1'!S68="W","Y",IF('Strategy 9 | HP-M1'!S68="L","N","")))</f>
        <v/>
      </c>
      <c r="CJ68" s="95" t="str">
        <f>'Strategy 9 | HP-M1'!T68</f>
        <v/>
      </c>
      <c r="CK68" s="95" t="str">
        <f>'Strategy 9 | HP-M1'!N68</f>
        <v/>
      </c>
      <c r="CL68" s="112" t="str">
        <f>'Strategy 9 | HP-M1'!P68</f>
        <v/>
      </c>
      <c r="CM68" s="144"/>
      <c r="CN68" s="144"/>
      <c r="CO68" s="111" t="str">
        <f>'Strategy 10 | OP-OB'!B68</f>
        <v/>
      </c>
      <c r="CP68" s="95" t="str">
        <f>'Strategy 10 | OP-OB'!C68</f>
        <v/>
      </c>
      <c r="CQ68" s="95" t="str">
        <f>'Strategy 10 | OP-OB'!J68</f>
        <v/>
      </c>
      <c r="CR68" s="109" t="str">
        <f>IF(AU68="","",IF('Strategy 10 | OP-OB'!S68="W","Y",IF('Strategy 10 | OP-OB'!S68="L","N","")))</f>
        <v/>
      </c>
      <c r="CS68" s="95" t="str">
        <f>'Strategy 10 | OP-OB'!T68</f>
        <v/>
      </c>
      <c r="CT68" s="95" t="str">
        <f>'Strategy 10 | OP-OB'!N68</f>
        <v/>
      </c>
      <c r="CU68" s="112" t="str">
        <f>'Strategy 10 | OP-OB'!P68</f>
        <v/>
      </c>
    </row>
    <row r="69" spans="1:99" ht="26.25" customHeight="1" thickBot="1">
      <c r="A69" s="14">
        <v>60</v>
      </c>
      <c r="B69" s="113" t="str">
        <f>'Strategy 1 | PD-TG'!B69</f>
        <v/>
      </c>
      <c r="C69" s="114" t="str">
        <f>'Strategy 1 | PD-TG'!C69</f>
        <v/>
      </c>
      <c r="D69" s="114" t="str">
        <f>'Strategy 1 | PD-TG'!J69</f>
        <v/>
      </c>
      <c r="E69" s="109" t="str">
        <f>IF(AU69="","",IF('Strategy 1 | PD-TG'!S69="W","Y",IF('Strategy 1 | PD-TG'!S69="L","N","")))</f>
        <v/>
      </c>
      <c r="F69" s="114" t="str">
        <f>'Strategy 1 | PD-TG'!T69</f>
        <v/>
      </c>
      <c r="G69" s="114" t="str">
        <f>'Strategy 1 | PD-TG'!N69</f>
        <v/>
      </c>
      <c r="H69" s="115" t="str">
        <f>'Strategy 1 | PD-TG'!P69</f>
        <v/>
      </c>
      <c r="I69" s="144"/>
      <c r="J69" s="144"/>
      <c r="K69" s="113" t="str">
        <f>'Strategy 2 | PD-FE'!B69</f>
        <v/>
      </c>
      <c r="L69" s="114" t="str">
        <f>'Strategy 2 | PD-FE'!C69</f>
        <v/>
      </c>
      <c r="M69" s="114" t="str">
        <f>'Strategy 2 | PD-FE'!J69</f>
        <v/>
      </c>
      <c r="N69" s="109" t="str">
        <f>IF(AU69="","",IF('Strategy 2 | PD-FE'!S69="W","Y",IF('Strategy 2 | PD-FE'!S69="L","N","")))</f>
        <v/>
      </c>
      <c r="O69" s="114" t="str">
        <f>'Strategy 2 | PD-FE'!T69</f>
        <v/>
      </c>
      <c r="P69" s="114" t="str">
        <f>'Strategy 2 | PD-FE'!N69</f>
        <v/>
      </c>
      <c r="Q69" s="115" t="str">
        <f>'Strategy 2 | PD-FE'!P69</f>
        <v/>
      </c>
      <c r="R69" s="144"/>
      <c r="S69" s="144"/>
      <c r="T69" s="113" t="str">
        <f>'Strategy 3 | M1-TG'!B69</f>
        <v/>
      </c>
      <c r="U69" s="114" t="str">
        <f>'Strategy 3 | M1-TG'!C69</f>
        <v/>
      </c>
      <c r="V69" s="114" t="str">
        <f>'Strategy 3 | M1-TG'!J69</f>
        <v/>
      </c>
      <c r="W69" s="109" t="str">
        <f>IF(AU69="","",IF('Strategy 3 | M1-TG'!S69="W","Y",IF('Strategy 3 | M1-TG'!S69="L","N","")))</f>
        <v/>
      </c>
      <c r="X69" s="114" t="str">
        <f>'Strategy 3 | M1-TG'!T69</f>
        <v/>
      </c>
      <c r="Y69" s="114" t="str">
        <f>'Strategy 3 | M1-TG'!N69</f>
        <v/>
      </c>
      <c r="Z69" s="115" t="str">
        <f>'Strategy 3 | M1-TG'!P69</f>
        <v/>
      </c>
      <c r="AA69" s="144"/>
      <c r="AB69" s="144"/>
      <c r="AC69" s="113" t="str">
        <f>'Strategy 4 | HP-FE'!B69</f>
        <v/>
      </c>
      <c r="AD69" s="114" t="str">
        <f>'Strategy 4 | HP-FE'!C69</f>
        <v/>
      </c>
      <c r="AE69" s="114" t="str">
        <f>'Strategy 4 | HP-FE'!J69</f>
        <v/>
      </c>
      <c r="AF69" s="109" t="str">
        <f>IF(AU69="","",IF('Strategy 4 | HP-FE'!S69="W","Y",IF('Strategy 4 | HP-FE'!S69="L","N","")))</f>
        <v/>
      </c>
      <c r="AG69" s="114" t="str">
        <f>'Strategy 4 | HP-FE'!T69</f>
        <v/>
      </c>
      <c r="AH69" s="114" t="str">
        <f>'Strategy 4 | HP-FE'!N69</f>
        <v/>
      </c>
      <c r="AI69" s="115" t="str">
        <f>'Strategy 4 | HP-FE'!P69</f>
        <v/>
      </c>
      <c r="AJ69" s="144"/>
      <c r="AK69" s="144"/>
      <c r="AL69" s="113" t="str">
        <f>'Strategy 5 | M1-FE'!B69</f>
        <v/>
      </c>
      <c r="AM69" s="114" t="str">
        <f>'Strategy 5 | M1-FE'!C69</f>
        <v/>
      </c>
      <c r="AN69" s="114" t="str">
        <f>'Strategy 5 | M1-FE'!J69</f>
        <v/>
      </c>
      <c r="AO69" s="109" t="str">
        <f>IF(AU69="","",IF('Strategy 5 | M1-FE'!S69="W","Y",IF('Strategy 5 | M1-FE'!S69="L","N","")))</f>
        <v/>
      </c>
      <c r="AP69" s="114" t="str">
        <f>'Strategy 5 | M1-FE'!T69</f>
        <v/>
      </c>
      <c r="AQ69" s="114" t="str">
        <f>'Strategy 5 | M1-FE'!N69</f>
        <v/>
      </c>
      <c r="AR69" s="115" t="str">
        <f>'Strategy 5 | M1-FE'!P69</f>
        <v/>
      </c>
      <c r="AS69" s="144"/>
      <c r="AT69" s="144"/>
      <c r="AU69" s="107"/>
      <c r="AV69" s="181" t="str">
        <f ca="1">IF('Combo Dashboard'!AG69="","",'Combo Dashboard'!AG69)</f>
        <v/>
      </c>
      <c r="AW69" s="189" t="str">
        <f>IF('Combo Dashboard'!AH69="","",'Combo Dashboard'!AH69)</f>
        <v/>
      </c>
      <c r="AX69" s="191" t="str">
        <f ca="1">IF('Combo Dashboard'!AI69="","",'Combo Dashboard'!AI69)</f>
        <v/>
      </c>
      <c r="AY69" s="114" t="str">
        <f>IF('Combo Dashboard'!AJ69="","",'Combo Dashboard'!AJ69)</f>
        <v/>
      </c>
      <c r="AZ69" s="114" t="str">
        <f>IF('Combo Dashboard'!AK69="","",'Combo Dashboard'!AK69)</f>
        <v/>
      </c>
      <c r="BA69" s="115" t="str">
        <f>IF('Combo Dashboard'!AL69="","",'Combo Dashboard'!AL69)</f>
        <v/>
      </c>
      <c r="BB69" s="340"/>
      <c r="BC69" s="144"/>
      <c r="BD69" s="144"/>
      <c r="BE69" s="113" t="str">
        <f>'Strategy 6 | PD-M1'!B69</f>
        <v/>
      </c>
      <c r="BF69" s="114" t="str">
        <f>'Strategy 6 | PD-M1'!C69</f>
        <v/>
      </c>
      <c r="BG69" s="114" t="str">
        <f>'Strategy 6 | PD-M1'!J69</f>
        <v/>
      </c>
      <c r="BH69" s="114" t="str">
        <f>IF(AU69="","",IF('Strategy 6 | PD-M1'!R69&gt;0,"Y",IF('Strategy 6 | PD-M1'!R69=0,"","N")))</f>
        <v/>
      </c>
      <c r="BI69" s="114" t="str">
        <f>'Strategy 6 | PD-M1'!T69</f>
        <v/>
      </c>
      <c r="BJ69" s="114" t="str">
        <f>'Strategy 6 | PD-M1'!N69</f>
        <v/>
      </c>
      <c r="BK69" s="115" t="str">
        <f>'Strategy 6 | PD-M1'!P69</f>
        <v/>
      </c>
      <c r="BL69" s="144"/>
      <c r="BM69" s="144"/>
      <c r="BN69" s="113" t="str">
        <f>'Strategy 7 | TG-FE'!B69</f>
        <v/>
      </c>
      <c r="BO69" s="114" t="str">
        <f>'Strategy 7 | TG-FE'!C69</f>
        <v/>
      </c>
      <c r="BP69" s="114" t="str">
        <f>'Strategy 7 | TG-FE'!J69</f>
        <v/>
      </c>
      <c r="BQ69" s="109" t="str">
        <f>IF(AU69="","",IF('Strategy 7 | TG-FE'!S69="W","Y",IF('Strategy 7 | TG-FE'!S69="L","N","")))</f>
        <v/>
      </c>
      <c r="BR69" s="114" t="str">
        <f>'Strategy 7 | TG-FE'!T69</f>
        <v/>
      </c>
      <c r="BS69" s="114" t="str">
        <f>'Strategy 7 | TG-FE'!N69</f>
        <v/>
      </c>
      <c r="BT69" s="115" t="str">
        <f>'Strategy 7 | TG-FE'!P69</f>
        <v/>
      </c>
      <c r="BU69" s="144"/>
      <c r="BV69" s="144"/>
      <c r="BW69" s="113" t="str">
        <f>'Strategy 8 | M1-WB'!B69</f>
        <v/>
      </c>
      <c r="BX69" s="114" t="str">
        <f>'Strategy 8 | M1-WB'!C69</f>
        <v/>
      </c>
      <c r="BY69" s="114" t="str">
        <f>'Strategy 8 | M1-WB'!J69</f>
        <v/>
      </c>
      <c r="BZ69" s="109" t="str">
        <f>IF(AU69="","",IF('Strategy 8 | M1-WB'!S69="W","Y",IF('Strategy 8 | M1-WB'!S69="L","N","")))</f>
        <v/>
      </c>
      <c r="CA69" s="114" t="str">
        <f>'Strategy 8 | M1-WB'!T69</f>
        <v/>
      </c>
      <c r="CB69" s="114" t="str">
        <f>'Strategy 8 | M1-WB'!N69</f>
        <v/>
      </c>
      <c r="CC69" s="115" t="str">
        <f>'Strategy 8 | M1-WB'!P69</f>
        <v/>
      </c>
      <c r="CD69" s="144"/>
      <c r="CE69" s="144"/>
      <c r="CF69" s="113" t="str">
        <f>'Strategy 9 | HP-M1'!B69</f>
        <v/>
      </c>
      <c r="CG69" s="114" t="str">
        <f>'Strategy 9 | HP-M1'!C69</f>
        <v/>
      </c>
      <c r="CH69" s="114" t="str">
        <f>'Strategy 9 | HP-M1'!J69</f>
        <v/>
      </c>
      <c r="CI69" s="109" t="str">
        <f>IF(AU69="","",IF('Strategy 9 | HP-M1'!S69="W","Y",IF('Strategy 9 | HP-M1'!S69="L","N","")))</f>
        <v/>
      </c>
      <c r="CJ69" s="114" t="str">
        <f>'Strategy 9 | HP-M1'!T69</f>
        <v/>
      </c>
      <c r="CK69" s="114" t="str">
        <f>'Strategy 9 | HP-M1'!N69</f>
        <v/>
      </c>
      <c r="CL69" s="115" t="str">
        <f>'Strategy 9 | HP-M1'!P69</f>
        <v/>
      </c>
      <c r="CM69" s="144"/>
      <c r="CN69" s="144"/>
      <c r="CO69" s="113" t="str">
        <f>'Strategy 10 | OP-OB'!B69</f>
        <v/>
      </c>
      <c r="CP69" s="114" t="str">
        <f>'Strategy 10 | OP-OB'!C69</f>
        <v/>
      </c>
      <c r="CQ69" s="114" t="str">
        <f>'Strategy 10 | OP-OB'!J69</f>
        <v/>
      </c>
      <c r="CR69" s="109" t="str">
        <f>IF(AU69="","",IF('Strategy 10 | OP-OB'!S69="W","Y",IF('Strategy 10 | OP-OB'!S69="L","N","")))</f>
        <v/>
      </c>
      <c r="CS69" s="114" t="str">
        <f>'Strategy 10 | OP-OB'!T69</f>
        <v/>
      </c>
      <c r="CT69" s="114" t="str">
        <f>'Strategy 10 | OP-OB'!N69</f>
        <v/>
      </c>
      <c r="CU69" s="115" t="str">
        <f>'Strategy 10 | OP-OB'!P69</f>
        <v/>
      </c>
    </row>
    <row r="70" spans="1:99" ht="26.25" customHeight="1" thickBot="1">
      <c r="A70" s="14">
        <v>61</v>
      </c>
      <c r="B70" s="108" t="str">
        <f>'Strategy 1 | PD-TG'!B70</f>
        <v/>
      </c>
      <c r="C70" s="109" t="str">
        <f>'Strategy 1 | PD-TG'!C70</f>
        <v/>
      </c>
      <c r="D70" s="109" t="str">
        <f>'Strategy 1 | PD-TG'!J70</f>
        <v/>
      </c>
      <c r="E70" s="109" t="str">
        <f>IF(AU70="","",IF('Strategy 1 | PD-TG'!S70="W","Y",IF('Strategy 1 | PD-TG'!S70="L","N","")))</f>
        <v/>
      </c>
      <c r="F70" s="109" t="str">
        <f>'Strategy 1 | PD-TG'!T70</f>
        <v/>
      </c>
      <c r="G70" s="109" t="str">
        <f>'Strategy 1 | PD-TG'!N70</f>
        <v/>
      </c>
      <c r="H70" s="110" t="str">
        <f>'Strategy 1 | PD-TG'!P70</f>
        <v/>
      </c>
      <c r="I70" s="144"/>
      <c r="J70" s="144"/>
      <c r="K70" s="108" t="str">
        <f>'Strategy 2 | PD-FE'!B70</f>
        <v/>
      </c>
      <c r="L70" s="109" t="str">
        <f>'Strategy 2 | PD-FE'!C70</f>
        <v/>
      </c>
      <c r="M70" s="109" t="str">
        <f>'Strategy 2 | PD-FE'!J70</f>
        <v/>
      </c>
      <c r="N70" s="109" t="str">
        <f>IF(AU70="","",IF('Strategy 2 | PD-FE'!S70="W","Y",IF('Strategy 2 | PD-FE'!S70="L","N","")))</f>
        <v/>
      </c>
      <c r="O70" s="109" t="str">
        <f>'Strategy 2 | PD-FE'!T70</f>
        <v/>
      </c>
      <c r="P70" s="109" t="str">
        <f>'Strategy 2 | PD-FE'!N70</f>
        <v/>
      </c>
      <c r="Q70" s="110" t="str">
        <f>'Strategy 2 | PD-FE'!P70</f>
        <v/>
      </c>
      <c r="R70" s="144"/>
      <c r="S70" s="144"/>
      <c r="T70" s="108" t="str">
        <f>'Strategy 3 | M1-TG'!B70</f>
        <v/>
      </c>
      <c r="U70" s="109" t="str">
        <f>'Strategy 3 | M1-TG'!C70</f>
        <v/>
      </c>
      <c r="V70" s="109" t="str">
        <f>'Strategy 3 | M1-TG'!J70</f>
        <v/>
      </c>
      <c r="W70" s="109" t="str">
        <f>IF(AU70="","",IF('Strategy 3 | M1-TG'!S70="W","Y",IF('Strategy 3 | M1-TG'!S70="L","N","")))</f>
        <v/>
      </c>
      <c r="X70" s="109" t="str">
        <f>'Strategy 3 | M1-TG'!T70</f>
        <v/>
      </c>
      <c r="Y70" s="109" t="str">
        <f>'Strategy 3 | M1-TG'!N70</f>
        <v/>
      </c>
      <c r="Z70" s="110" t="str">
        <f>'Strategy 3 | M1-TG'!P70</f>
        <v/>
      </c>
      <c r="AA70" s="144"/>
      <c r="AB70" s="144"/>
      <c r="AC70" s="108" t="str">
        <f>'Strategy 4 | HP-FE'!B70</f>
        <v/>
      </c>
      <c r="AD70" s="109" t="str">
        <f>'Strategy 4 | HP-FE'!C70</f>
        <v/>
      </c>
      <c r="AE70" s="109" t="str">
        <f>'Strategy 4 | HP-FE'!J70</f>
        <v/>
      </c>
      <c r="AF70" s="109" t="str">
        <f>IF(AU70="","",IF('Strategy 4 | HP-FE'!S70="W","Y",IF('Strategy 4 | HP-FE'!S70="L","N","")))</f>
        <v/>
      </c>
      <c r="AG70" s="109" t="str">
        <f>'Strategy 4 | HP-FE'!T70</f>
        <v/>
      </c>
      <c r="AH70" s="109" t="str">
        <f>'Strategy 4 | HP-FE'!N70</f>
        <v/>
      </c>
      <c r="AI70" s="110" t="str">
        <f>'Strategy 4 | HP-FE'!P70</f>
        <v/>
      </c>
      <c r="AJ70" s="144"/>
      <c r="AK70" s="144"/>
      <c r="AL70" s="108" t="str">
        <f>'Strategy 5 | M1-FE'!B70</f>
        <v/>
      </c>
      <c r="AM70" s="109" t="str">
        <f>'Strategy 5 | M1-FE'!C70</f>
        <v/>
      </c>
      <c r="AN70" s="109" t="str">
        <f>'Strategy 5 | M1-FE'!J70</f>
        <v/>
      </c>
      <c r="AO70" s="109" t="str">
        <f>IF(AU70="","",IF('Strategy 5 | M1-FE'!S70="W","Y",IF('Strategy 5 | M1-FE'!S70="L","N","")))</f>
        <v/>
      </c>
      <c r="AP70" s="109" t="str">
        <f>'Strategy 5 | M1-FE'!T70</f>
        <v/>
      </c>
      <c r="AQ70" s="109" t="str">
        <f>'Strategy 5 | M1-FE'!N70</f>
        <v/>
      </c>
      <c r="AR70" s="110" t="str">
        <f>'Strategy 5 | M1-FE'!P70</f>
        <v/>
      </c>
      <c r="AS70" s="144"/>
      <c r="AT70" s="144"/>
      <c r="AU70" s="102"/>
      <c r="AV70" s="188" t="str">
        <f ca="1">IF('Combo Dashboard'!AG70="","",'Combo Dashboard'!AG70)</f>
        <v/>
      </c>
      <c r="AW70" s="189" t="str">
        <f ca="1">IF('Combo Dashboard'!AH70="","",'Combo Dashboard'!AH70)</f>
        <v/>
      </c>
      <c r="AX70" s="190" t="str">
        <f ca="1">IF('Combo Dashboard'!AI70="","",'Combo Dashboard'!AI70)</f>
        <v/>
      </c>
      <c r="AY70" s="109" t="str">
        <f>IF('Combo Dashboard'!AJ70="","",'Combo Dashboard'!AJ70)</f>
        <v/>
      </c>
      <c r="AZ70" s="109" t="str">
        <f>IF('Combo Dashboard'!AK70="","",'Combo Dashboard'!AK70)</f>
        <v/>
      </c>
      <c r="BA70" s="110" t="str">
        <f>IF('Combo Dashboard'!AL70="","",'Combo Dashboard'!AL70)</f>
        <v/>
      </c>
      <c r="BB70" s="340"/>
      <c r="BC70" s="144"/>
      <c r="BD70" s="144"/>
      <c r="BE70" s="108" t="str">
        <f>'Strategy 6 | PD-M1'!B70</f>
        <v/>
      </c>
      <c r="BF70" s="109" t="str">
        <f>'Strategy 6 | PD-M1'!C70</f>
        <v/>
      </c>
      <c r="BG70" s="109" t="str">
        <f>'Strategy 6 | PD-M1'!J70</f>
        <v/>
      </c>
      <c r="BH70" s="109" t="str">
        <f>IF(AU70="","",IF('Strategy 6 | PD-M1'!R70&gt;0,"Y",IF('Strategy 6 | PD-M1'!R70=0,"","N")))</f>
        <v/>
      </c>
      <c r="BI70" s="109" t="str">
        <f>'Strategy 6 | PD-M1'!T70</f>
        <v/>
      </c>
      <c r="BJ70" s="109" t="str">
        <f>'Strategy 6 | PD-M1'!N70</f>
        <v/>
      </c>
      <c r="BK70" s="110" t="str">
        <f>'Strategy 6 | PD-M1'!P70</f>
        <v/>
      </c>
      <c r="BL70" s="144"/>
      <c r="BM70" s="144"/>
      <c r="BN70" s="108" t="str">
        <f>'Strategy 7 | TG-FE'!B70</f>
        <v/>
      </c>
      <c r="BO70" s="109" t="str">
        <f>'Strategy 7 | TG-FE'!C70</f>
        <v/>
      </c>
      <c r="BP70" s="109" t="str">
        <f>'Strategy 7 | TG-FE'!J70</f>
        <v/>
      </c>
      <c r="BQ70" s="109" t="str">
        <f>IF(AU70="","",IF('Strategy 7 | TG-FE'!S70="W","Y",IF('Strategy 7 | TG-FE'!S70="L","N","")))</f>
        <v/>
      </c>
      <c r="BR70" s="109" t="str">
        <f>'Strategy 7 | TG-FE'!T70</f>
        <v/>
      </c>
      <c r="BS70" s="109" t="str">
        <f>'Strategy 7 | TG-FE'!N70</f>
        <v/>
      </c>
      <c r="BT70" s="110" t="str">
        <f>'Strategy 7 | TG-FE'!P70</f>
        <v/>
      </c>
      <c r="BU70" s="144"/>
      <c r="BV70" s="144"/>
      <c r="BW70" s="108" t="str">
        <f>'Strategy 8 | M1-WB'!B70</f>
        <v/>
      </c>
      <c r="BX70" s="109" t="str">
        <f>'Strategy 8 | M1-WB'!C70</f>
        <v/>
      </c>
      <c r="BY70" s="109" t="str">
        <f>'Strategy 8 | M1-WB'!J70</f>
        <v/>
      </c>
      <c r="BZ70" s="109" t="str">
        <f>IF(AU70="","",IF('Strategy 8 | M1-WB'!S70="W","Y",IF('Strategy 8 | M1-WB'!S70="L","N","")))</f>
        <v/>
      </c>
      <c r="CA70" s="109" t="str">
        <f>'Strategy 8 | M1-WB'!T70</f>
        <v/>
      </c>
      <c r="CB70" s="109" t="str">
        <f>'Strategy 8 | M1-WB'!N70</f>
        <v/>
      </c>
      <c r="CC70" s="110" t="str">
        <f>'Strategy 8 | M1-WB'!P70</f>
        <v/>
      </c>
      <c r="CD70" s="144"/>
      <c r="CE70" s="144"/>
      <c r="CF70" s="108" t="str">
        <f>'Strategy 9 | HP-M1'!B70</f>
        <v/>
      </c>
      <c r="CG70" s="109" t="str">
        <f>'Strategy 9 | HP-M1'!C70</f>
        <v/>
      </c>
      <c r="CH70" s="109" t="str">
        <f>'Strategy 9 | HP-M1'!J70</f>
        <v/>
      </c>
      <c r="CI70" s="109" t="str">
        <f>IF(AU70="","",IF('Strategy 9 | HP-M1'!S70="W","Y",IF('Strategy 9 | HP-M1'!S70="L","N","")))</f>
        <v/>
      </c>
      <c r="CJ70" s="109" t="str">
        <f>'Strategy 9 | HP-M1'!T70</f>
        <v/>
      </c>
      <c r="CK70" s="109" t="str">
        <f>'Strategy 9 | HP-M1'!N70</f>
        <v/>
      </c>
      <c r="CL70" s="110" t="str">
        <f>'Strategy 9 | HP-M1'!P70</f>
        <v/>
      </c>
      <c r="CM70" s="144"/>
      <c r="CN70" s="144"/>
      <c r="CO70" s="108" t="str">
        <f>'Strategy 10 | OP-OB'!B70</f>
        <v/>
      </c>
      <c r="CP70" s="109" t="str">
        <f>'Strategy 10 | OP-OB'!C70</f>
        <v/>
      </c>
      <c r="CQ70" s="109" t="str">
        <f>'Strategy 10 | OP-OB'!J70</f>
        <v/>
      </c>
      <c r="CR70" s="109" t="str">
        <f>IF(AU70="","",IF('Strategy 10 | OP-OB'!S70="W","Y",IF('Strategy 10 | OP-OB'!S70="L","N","")))</f>
        <v/>
      </c>
      <c r="CS70" s="109" t="str">
        <f>'Strategy 10 | OP-OB'!T70</f>
        <v/>
      </c>
      <c r="CT70" s="109" t="str">
        <f>'Strategy 10 | OP-OB'!N70</f>
        <v/>
      </c>
      <c r="CU70" s="110" t="str">
        <f>'Strategy 10 | OP-OB'!P70</f>
        <v/>
      </c>
    </row>
    <row r="71" spans="1:99" ht="26.25" customHeight="1" thickBot="1">
      <c r="A71" s="14">
        <v>62</v>
      </c>
      <c r="B71" s="111" t="str">
        <f>'Strategy 1 | PD-TG'!B71</f>
        <v/>
      </c>
      <c r="C71" s="95" t="str">
        <f>'Strategy 1 | PD-TG'!C71</f>
        <v/>
      </c>
      <c r="D71" s="95" t="str">
        <f>'Strategy 1 | PD-TG'!J71</f>
        <v/>
      </c>
      <c r="E71" s="109" t="str">
        <f>IF(AU71="","",IF('Strategy 1 | PD-TG'!S71="W","Y",IF('Strategy 1 | PD-TG'!S71="L","N","")))</f>
        <v/>
      </c>
      <c r="F71" s="95" t="str">
        <f>'Strategy 1 | PD-TG'!T71</f>
        <v/>
      </c>
      <c r="G71" s="95" t="str">
        <f>'Strategy 1 | PD-TG'!N71</f>
        <v/>
      </c>
      <c r="H71" s="112" t="str">
        <f>'Strategy 1 | PD-TG'!P71</f>
        <v/>
      </c>
      <c r="I71" s="144"/>
      <c r="J71" s="144"/>
      <c r="K71" s="111" t="str">
        <f>'Strategy 2 | PD-FE'!B71</f>
        <v/>
      </c>
      <c r="L71" s="95" t="str">
        <f>'Strategy 2 | PD-FE'!C71</f>
        <v/>
      </c>
      <c r="M71" s="95" t="str">
        <f>'Strategy 2 | PD-FE'!J71</f>
        <v/>
      </c>
      <c r="N71" s="109" t="str">
        <f>IF(AU71="","",IF('Strategy 2 | PD-FE'!S71="W","Y",IF('Strategy 2 | PD-FE'!S71="L","N","")))</f>
        <v/>
      </c>
      <c r="O71" s="95" t="str">
        <f>'Strategy 2 | PD-FE'!T71</f>
        <v/>
      </c>
      <c r="P71" s="95" t="str">
        <f>'Strategy 2 | PD-FE'!N71</f>
        <v/>
      </c>
      <c r="Q71" s="112" t="str">
        <f>'Strategy 2 | PD-FE'!P71</f>
        <v/>
      </c>
      <c r="R71" s="144"/>
      <c r="S71" s="144"/>
      <c r="T71" s="111" t="str">
        <f>'Strategy 3 | M1-TG'!B71</f>
        <v/>
      </c>
      <c r="U71" s="95" t="str">
        <f>'Strategy 3 | M1-TG'!C71</f>
        <v/>
      </c>
      <c r="V71" s="95" t="str">
        <f>'Strategy 3 | M1-TG'!J71</f>
        <v/>
      </c>
      <c r="W71" s="109" t="str">
        <f>IF(AU71="","",IF('Strategy 3 | M1-TG'!S71="W","Y",IF('Strategy 3 | M1-TG'!S71="L","N","")))</f>
        <v/>
      </c>
      <c r="X71" s="95" t="str">
        <f>'Strategy 3 | M1-TG'!T71</f>
        <v/>
      </c>
      <c r="Y71" s="95" t="str">
        <f>'Strategy 3 | M1-TG'!N71</f>
        <v/>
      </c>
      <c r="Z71" s="112" t="str">
        <f>'Strategy 3 | M1-TG'!P71</f>
        <v/>
      </c>
      <c r="AA71" s="144"/>
      <c r="AB71" s="144"/>
      <c r="AC71" s="111" t="str">
        <f>'Strategy 4 | HP-FE'!B71</f>
        <v/>
      </c>
      <c r="AD71" s="95" t="str">
        <f>'Strategy 4 | HP-FE'!C71</f>
        <v/>
      </c>
      <c r="AE71" s="95" t="str">
        <f>'Strategy 4 | HP-FE'!J71</f>
        <v/>
      </c>
      <c r="AF71" s="109" t="str">
        <f>IF(AU71="","",IF('Strategy 4 | HP-FE'!S71="W","Y",IF('Strategy 4 | HP-FE'!S71="L","N","")))</f>
        <v/>
      </c>
      <c r="AG71" s="95" t="str">
        <f>'Strategy 4 | HP-FE'!T71</f>
        <v/>
      </c>
      <c r="AH71" s="95" t="str">
        <f>'Strategy 4 | HP-FE'!N71</f>
        <v/>
      </c>
      <c r="AI71" s="112" t="str">
        <f>'Strategy 4 | HP-FE'!P71</f>
        <v/>
      </c>
      <c r="AJ71" s="144"/>
      <c r="AK71" s="144"/>
      <c r="AL71" s="111" t="str">
        <f>'Strategy 5 | M1-FE'!B71</f>
        <v/>
      </c>
      <c r="AM71" s="95" t="str">
        <f>'Strategy 5 | M1-FE'!C71</f>
        <v/>
      </c>
      <c r="AN71" s="95" t="str">
        <f>'Strategy 5 | M1-FE'!J71</f>
        <v/>
      </c>
      <c r="AO71" s="109" t="str">
        <f>IF(AU71="","",IF('Strategy 5 | M1-FE'!S71="W","Y",IF('Strategy 5 | M1-FE'!S71="L","N","")))</f>
        <v/>
      </c>
      <c r="AP71" s="95" t="str">
        <f>'Strategy 5 | M1-FE'!T71</f>
        <v/>
      </c>
      <c r="AQ71" s="95" t="str">
        <f>'Strategy 5 | M1-FE'!N71</f>
        <v/>
      </c>
      <c r="AR71" s="112" t="str">
        <f>'Strategy 5 | M1-FE'!P71</f>
        <v/>
      </c>
      <c r="AS71" s="144"/>
      <c r="AT71" s="144"/>
      <c r="AU71" s="106"/>
      <c r="AV71" s="180" t="str">
        <f ca="1">IF('Combo Dashboard'!AG71="","",'Combo Dashboard'!AG71)</f>
        <v/>
      </c>
      <c r="AW71" s="189" t="str">
        <f>IF('Combo Dashboard'!AH71="","",'Combo Dashboard'!AH71)</f>
        <v/>
      </c>
      <c r="AX71" s="187" t="str">
        <f ca="1">IF('Combo Dashboard'!AI71="","",'Combo Dashboard'!AI71)</f>
        <v/>
      </c>
      <c r="AY71" s="95" t="str">
        <f>IF('Combo Dashboard'!AJ71="","",'Combo Dashboard'!AJ71)</f>
        <v/>
      </c>
      <c r="AZ71" s="95" t="str">
        <f>IF('Combo Dashboard'!AK71="","",'Combo Dashboard'!AK71)</f>
        <v/>
      </c>
      <c r="BA71" s="112" t="str">
        <f>IF('Combo Dashboard'!AL71="","",'Combo Dashboard'!AL71)</f>
        <v/>
      </c>
      <c r="BB71" s="340"/>
      <c r="BC71" s="144"/>
      <c r="BD71" s="144"/>
      <c r="BE71" s="111" t="str">
        <f>'Strategy 6 | PD-M1'!B71</f>
        <v/>
      </c>
      <c r="BF71" s="95" t="str">
        <f>'Strategy 6 | PD-M1'!C71</f>
        <v/>
      </c>
      <c r="BG71" s="95" t="str">
        <f>'Strategy 6 | PD-M1'!J71</f>
        <v/>
      </c>
      <c r="BH71" s="95" t="str">
        <f>IF(AU71="","",IF('Strategy 6 | PD-M1'!R71&gt;0,"Y",IF('Strategy 6 | PD-M1'!R71=0,"","N")))</f>
        <v/>
      </c>
      <c r="BI71" s="95" t="str">
        <f>'Strategy 6 | PD-M1'!T71</f>
        <v/>
      </c>
      <c r="BJ71" s="95" t="str">
        <f>'Strategy 6 | PD-M1'!N71</f>
        <v/>
      </c>
      <c r="BK71" s="112" t="str">
        <f>'Strategy 6 | PD-M1'!P71</f>
        <v/>
      </c>
      <c r="BL71" s="144"/>
      <c r="BM71" s="144"/>
      <c r="BN71" s="111" t="str">
        <f>'Strategy 7 | TG-FE'!B71</f>
        <v/>
      </c>
      <c r="BO71" s="95" t="str">
        <f>'Strategy 7 | TG-FE'!C71</f>
        <v/>
      </c>
      <c r="BP71" s="95" t="str">
        <f>'Strategy 7 | TG-FE'!J71</f>
        <v/>
      </c>
      <c r="BQ71" s="109" t="str">
        <f>IF(AU71="","",IF('Strategy 7 | TG-FE'!S71="W","Y",IF('Strategy 7 | TG-FE'!S71="L","N","")))</f>
        <v/>
      </c>
      <c r="BR71" s="95" t="str">
        <f>'Strategy 7 | TG-FE'!T71</f>
        <v/>
      </c>
      <c r="BS71" s="95" t="str">
        <f>'Strategy 7 | TG-FE'!N71</f>
        <v/>
      </c>
      <c r="BT71" s="112" t="str">
        <f>'Strategy 7 | TG-FE'!P71</f>
        <v/>
      </c>
      <c r="BU71" s="144"/>
      <c r="BV71" s="144"/>
      <c r="BW71" s="111" t="str">
        <f>'Strategy 8 | M1-WB'!B71</f>
        <v/>
      </c>
      <c r="BX71" s="95" t="str">
        <f>'Strategy 8 | M1-WB'!C71</f>
        <v/>
      </c>
      <c r="BY71" s="95" t="str">
        <f>'Strategy 8 | M1-WB'!J71</f>
        <v/>
      </c>
      <c r="BZ71" s="109" t="str">
        <f>IF(AU71="","",IF('Strategy 8 | M1-WB'!S71="W","Y",IF('Strategy 8 | M1-WB'!S71="L","N","")))</f>
        <v/>
      </c>
      <c r="CA71" s="95" t="str">
        <f>'Strategy 8 | M1-WB'!T71</f>
        <v/>
      </c>
      <c r="CB71" s="95" t="str">
        <f>'Strategy 8 | M1-WB'!N71</f>
        <v/>
      </c>
      <c r="CC71" s="112" t="str">
        <f>'Strategy 8 | M1-WB'!P71</f>
        <v/>
      </c>
      <c r="CD71" s="144"/>
      <c r="CE71" s="144"/>
      <c r="CF71" s="111" t="str">
        <f>'Strategy 9 | HP-M1'!B71</f>
        <v/>
      </c>
      <c r="CG71" s="95" t="str">
        <f>'Strategy 9 | HP-M1'!C71</f>
        <v/>
      </c>
      <c r="CH71" s="95" t="str">
        <f>'Strategy 9 | HP-M1'!J71</f>
        <v/>
      </c>
      <c r="CI71" s="109" t="str">
        <f>IF(AU71="","",IF('Strategy 9 | HP-M1'!S71="W","Y",IF('Strategy 9 | HP-M1'!S71="L","N","")))</f>
        <v/>
      </c>
      <c r="CJ71" s="95" t="str">
        <f>'Strategy 9 | HP-M1'!T71</f>
        <v/>
      </c>
      <c r="CK71" s="95" t="str">
        <f>'Strategy 9 | HP-M1'!N71</f>
        <v/>
      </c>
      <c r="CL71" s="112" t="str">
        <f>'Strategy 9 | HP-M1'!P71</f>
        <v/>
      </c>
      <c r="CM71" s="144"/>
      <c r="CN71" s="144"/>
      <c r="CO71" s="111" t="str">
        <f>'Strategy 10 | OP-OB'!B71</f>
        <v/>
      </c>
      <c r="CP71" s="95" t="str">
        <f>'Strategy 10 | OP-OB'!C71</f>
        <v/>
      </c>
      <c r="CQ71" s="95" t="str">
        <f>'Strategy 10 | OP-OB'!J71</f>
        <v/>
      </c>
      <c r="CR71" s="109" t="str">
        <f>IF(AU71="","",IF('Strategy 10 | OP-OB'!S71="W","Y",IF('Strategy 10 | OP-OB'!S71="L","N","")))</f>
        <v/>
      </c>
      <c r="CS71" s="95" t="str">
        <f>'Strategy 10 | OP-OB'!T71</f>
        <v/>
      </c>
      <c r="CT71" s="95" t="str">
        <f>'Strategy 10 | OP-OB'!N71</f>
        <v/>
      </c>
      <c r="CU71" s="112" t="str">
        <f>'Strategy 10 | OP-OB'!P71</f>
        <v/>
      </c>
    </row>
    <row r="72" spans="1:99" ht="26.25" customHeight="1" thickBot="1">
      <c r="A72" s="14">
        <v>63</v>
      </c>
      <c r="B72" s="111" t="str">
        <f>'Strategy 1 | PD-TG'!B72</f>
        <v/>
      </c>
      <c r="C72" s="95" t="str">
        <f>'Strategy 1 | PD-TG'!C72</f>
        <v/>
      </c>
      <c r="D72" s="95" t="str">
        <f>'Strategy 1 | PD-TG'!J72</f>
        <v/>
      </c>
      <c r="E72" s="109" t="str">
        <f>IF(AU72="","",IF('Strategy 1 | PD-TG'!S72="W","Y",IF('Strategy 1 | PD-TG'!S72="L","N","")))</f>
        <v/>
      </c>
      <c r="F72" s="95" t="str">
        <f>'Strategy 1 | PD-TG'!T72</f>
        <v/>
      </c>
      <c r="G72" s="95" t="str">
        <f>'Strategy 1 | PD-TG'!N72</f>
        <v/>
      </c>
      <c r="H72" s="112" t="str">
        <f>'Strategy 1 | PD-TG'!P72</f>
        <v/>
      </c>
      <c r="I72" s="144"/>
      <c r="J72" s="144"/>
      <c r="K72" s="111" t="str">
        <f>'Strategy 2 | PD-FE'!B72</f>
        <v/>
      </c>
      <c r="L72" s="95" t="str">
        <f>'Strategy 2 | PD-FE'!C72</f>
        <v/>
      </c>
      <c r="M72" s="95" t="str">
        <f>'Strategy 2 | PD-FE'!J72</f>
        <v/>
      </c>
      <c r="N72" s="109" t="str">
        <f>IF(AU72="","",IF('Strategy 2 | PD-FE'!S72="W","Y",IF('Strategy 2 | PD-FE'!S72="L","N","")))</f>
        <v/>
      </c>
      <c r="O72" s="95" t="str">
        <f>'Strategy 2 | PD-FE'!T72</f>
        <v/>
      </c>
      <c r="P72" s="95" t="str">
        <f>'Strategy 2 | PD-FE'!N72</f>
        <v/>
      </c>
      <c r="Q72" s="112" t="str">
        <f>'Strategy 2 | PD-FE'!P72</f>
        <v/>
      </c>
      <c r="R72" s="144"/>
      <c r="S72" s="144"/>
      <c r="T72" s="111" t="str">
        <f>'Strategy 3 | M1-TG'!B72</f>
        <v/>
      </c>
      <c r="U72" s="95" t="str">
        <f>'Strategy 3 | M1-TG'!C72</f>
        <v/>
      </c>
      <c r="V72" s="95" t="str">
        <f>'Strategy 3 | M1-TG'!J72</f>
        <v/>
      </c>
      <c r="W72" s="109" t="str">
        <f>IF(AU72="","",IF('Strategy 3 | M1-TG'!S72="W","Y",IF('Strategy 3 | M1-TG'!S72="L","N","")))</f>
        <v/>
      </c>
      <c r="X72" s="95" t="str">
        <f>'Strategy 3 | M1-TG'!T72</f>
        <v/>
      </c>
      <c r="Y72" s="95" t="str">
        <f>'Strategy 3 | M1-TG'!N72</f>
        <v/>
      </c>
      <c r="Z72" s="112" t="str">
        <f>'Strategy 3 | M1-TG'!P72</f>
        <v/>
      </c>
      <c r="AA72" s="144"/>
      <c r="AB72" s="144"/>
      <c r="AC72" s="111" t="str">
        <f>'Strategy 4 | HP-FE'!B72</f>
        <v/>
      </c>
      <c r="AD72" s="95" t="str">
        <f>'Strategy 4 | HP-FE'!C72</f>
        <v/>
      </c>
      <c r="AE72" s="95" t="str">
        <f>'Strategy 4 | HP-FE'!J72</f>
        <v/>
      </c>
      <c r="AF72" s="109" t="str">
        <f>IF(AU72="","",IF('Strategy 4 | HP-FE'!S72="W","Y",IF('Strategy 4 | HP-FE'!S72="L","N","")))</f>
        <v/>
      </c>
      <c r="AG72" s="95" t="str">
        <f>'Strategy 4 | HP-FE'!T72</f>
        <v/>
      </c>
      <c r="AH72" s="95" t="str">
        <f>'Strategy 4 | HP-FE'!N72</f>
        <v/>
      </c>
      <c r="AI72" s="112" t="str">
        <f>'Strategy 4 | HP-FE'!P72</f>
        <v/>
      </c>
      <c r="AJ72" s="144"/>
      <c r="AK72" s="144"/>
      <c r="AL72" s="111" t="str">
        <f>'Strategy 5 | M1-FE'!B72</f>
        <v/>
      </c>
      <c r="AM72" s="95" t="str">
        <f>'Strategy 5 | M1-FE'!C72</f>
        <v/>
      </c>
      <c r="AN72" s="95" t="str">
        <f>'Strategy 5 | M1-FE'!J72</f>
        <v/>
      </c>
      <c r="AO72" s="109" t="str">
        <f>IF(AU72="","",IF('Strategy 5 | M1-FE'!S72="W","Y",IF('Strategy 5 | M1-FE'!S72="L","N","")))</f>
        <v/>
      </c>
      <c r="AP72" s="95" t="str">
        <f>'Strategy 5 | M1-FE'!T72</f>
        <v/>
      </c>
      <c r="AQ72" s="95" t="str">
        <f>'Strategy 5 | M1-FE'!N72</f>
        <v/>
      </c>
      <c r="AR72" s="112" t="str">
        <f>'Strategy 5 | M1-FE'!P72</f>
        <v/>
      </c>
      <c r="AS72" s="144"/>
      <c r="AT72" s="144"/>
      <c r="AU72" s="106"/>
      <c r="AV72" s="180" t="str">
        <f ca="1">IF('Combo Dashboard'!AG72="","",'Combo Dashboard'!AG72)</f>
        <v/>
      </c>
      <c r="AW72" s="189" t="str">
        <f>IF('Combo Dashboard'!AH72="","",'Combo Dashboard'!AH72)</f>
        <v/>
      </c>
      <c r="AX72" s="187" t="str">
        <f ca="1">IF('Combo Dashboard'!AI72="","",'Combo Dashboard'!AI72)</f>
        <v/>
      </c>
      <c r="AY72" s="95" t="str">
        <f>IF('Combo Dashboard'!AJ72="","",'Combo Dashboard'!AJ72)</f>
        <v/>
      </c>
      <c r="AZ72" s="95" t="str">
        <f>IF('Combo Dashboard'!AK72="","",'Combo Dashboard'!AK72)</f>
        <v/>
      </c>
      <c r="BA72" s="112" t="str">
        <f>IF('Combo Dashboard'!AL72="","",'Combo Dashboard'!AL72)</f>
        <v/>
      </c>
      <c r="BB72" s="340"/>
      <c r="BC72" s="144"/>
      <c r="BD72" s="144"/>
      <c r="BE72" s="111" t="str">
        <f>'Strategy 6 | PD-M1'!B72</f>
        <v/>
      </c>
      <c r="BF72" s="95" t="str">
        <f>'Strategy 6 | PD-M1'!C72</f>
        <v/>
      </c>
      <c r="BG72" s="95" t="str">
        <f>'Strategy 6 | PD-M1'!J72</f>
        <v/>
      </c>
      <c r="BH72" s="95" t="str">
        <f>IF(AU72="","",IF('Strategy 6 | PD-M1'!R72&gt;0,"Y",IF('Strategy 6 | PD-M1'!R72=0,"","N")))</f>
        <v/>
      </c>
      <c r="BI72" s="95" t="str">
        <f>'Strategy 6 | PD-M1'!T72</f>
        <v/>
      </c>
      <c r="BJ72" s="95" t="str">
        <f>'Strategy 6 | PD-M1'!N72</f>
        <v/>
      </c>
      <c r="BK72" s="112" t="str">
        <f>'Strategy 6 | PD-M1'!P72</f>
        <v/>
      </c>
      <c r="BL72" s="144"/>
      <c r="BM72" s="144"/>
      <c r="BN72" s="111" t="str">
        <f>'Strategy 7 | TG-FE'!B72</f>
        <v/>
      </c>
      <c r="BO72" s="95" t="str">
        <f>'Strategy 7 | TG-FE'!C72</f>
        <v/>
      </c>
      <c r="BP72" s="95" t="str">
        <f>'Strategy 7 | TG-FE'!J72</f>
        <v/>
      </c>
      <c r="BQ72" s="109" t="str">
        <f>IF(AU72="","",IF('Strategy 7 | TG-FE'!S72="W","Y",IF('Strategy 7 | TG-FE'!S72="L","N","")))</f>
        <v/>
      </c>
      <c r="BR72" s="95" t="str">
        <f>'Strategy 7 | TG-FE'!T72</f>
        <v/>
      </c>
      <c r="BS72" s="95" t="str">
        <f>'Strategy 7 | TG-FE'!N72</f>
        <v/>
      </c>
      <c r="BT72" s="112" t="str">
        <f>'Strategy 7 | TG-FE'!P72</f>
        <v/>
      </c>
      <c r="BU72" s="144"/>
      <c r="BV72" s="144"/>
      <c r="BW72" s="111" t="str">
        <f>'Strategy 8 | M1-WB'!B72</f>
        <v/>
      </c>
      <c r="BX72" s="95" t="str">
        <f>'Strategy 8 | M1-WB'!C72</f>
        <v/>
      </c>
      <c r="BY72" s="95" t="str">
        <f>'Strategy 8 | M1-WB'!J72</f>
        <v/>
      </c>
      <c r="BZ72" s="109" t="str">
        <f>IF(AU72="","",IF('Strategy 8 | M1-WB'!S72="W","Y",IF('Strategy 8 | M1-WB'!S72="L","N","")))</f>
        <v/>
      </c>
      <c r="CA72" s="95" t="str">
        <f>'Strategy 8 | M1-WB'!T72</f>
        <v/>
      </c>
      <c r="CB72" s="95" t="str">
        <f>'Strategy 8 | M1-WB'!N72</f>
        <v/>
      </c>
      <c r="CC72" s="112" t="str">
        <f>'Strategy 8 | M1-WB'!P72</f>
        <v/>
      </c>
      <c r="CD72" s="144"/>
      <c r="CE72" s="144"/>
      <c r="CF72" s="111" t="str">
        <f>'Strategy 9 | HP-M1'!B72</f>
        <v/>
      </c>
      <c r="CG72" s="95" t="str">
        <f>'Strategy 9 | HP-M1'!C72</f>
        <v/>
      </c>
      <c r="CH72" s="95" t="str">
        <f>'Strategy 9 | HP-M1'!J72</f>
        <v/>
      </c>
      <c r="CI72" s="109" t="str">
        <f>IF(AU72="","",IF('Strategy 9 | HP-M1'!S72="W","Y",IF('Strategy 9 | HP-M1'!S72="L","N","")))</f>
        <v/>
      </c>
      <c r="CJ72" s="95" t="str">
        <f>'Strategy 9 | HP-M1'!T72</f>
        <v/>
      </c>
      <c r="CK72" s="95" t="str">
        <f>'Strategy 9 | HP-M1'!N72</f>
        <v/>
      </c>
      <c r="CL72" s="112" t="str">
        <f>'Strategy 9 | HP-M1'!P72</f>
        <v/>
      </c>
      <c r="CM72" s="144"/>
      <c r="CN72" s="144"/>
      <c r="CO72" s="111" t="str">
        <f>'Strategy 10 | OP-OB'!B72</f>
        <v/>
      </c>
      <c r="CP72" s="95" t="str">
        <f>'Strategy 10 | OP-OB'!C72</f>
        <v/>
      </c>
      <c r="CQ72" s="95" t="str">
        <f>'Strategy 10 | OP-OB'!J72</f>
        <v/>
      </c>
      <c r="CR72" s="109" t="str">
        <f>IF(AU72="","",IF('Strategy 10 | OP-OB'!S72="W","Y",IF('Strategy 10 | OP-OB'!S72="L","N","")))</f>
        <v/>
      </c>
      <c r="CS72" s="95" t="str">
        <f>'Strategy 10 | OP-OB'!T72</f>
        <v/>
      </c>
      <c r="CT72" s="95" t="str">
        <f>'Strategy 10 | OP-OB'!N72</f>
        <v/>
      </c>
      <c r="CU72" s="112" t="str">
        <f>'Strategy 10 | OP-OB'!P72</f>
        <v/>
      </c>
    </row>
    <row r="73" spans="1:99" ht="26.25" customHeight="1" thickBot="1">
      <c r="A73" s="14">
        <v>64</v>
      </c>
      <c r="B73" s="111" t="str">
        <f>'Strategy 1 | PD-TG'!B73</f>
        <v/>
      </c>
      <c r="C73" s="95" t="str">
        <f>'Strategy 1 | PD-TG'!C73</f>
        <v/>
      </c>
      <c r="D73" s="95" t="str">
        <f>'Strategy 1 | PD-TG'!J73</f>
        <v/>
      </c>
      <c r="E73" s="109" t="str">
        <f>IF(AU73="","",IF('Strategy 1 | PD-TG'!S73="W","Y",IF('Strategy 1 | PD-TG'!S73="L","N","")))</f>
        <v/>
      </c>
      <c r="F73" s="95" t="str">
        <f>'Strategy 1 | PD-TG'!T73</f>
        <v/>
      </c>
      <c r="G73" s="95" t="str">
        <f>'Strategy 1 | PD-TG'!N73</f>
        <v/>
      </c>
      <c r="H73" s="112" t="str">
        <f>'Strategy 1 | PD-TG'!P73</f>
        <v/>
      </c>
      <c r="I73" s="144"/>
      <c r="J73" s="144"/>
      <c r="K73" s="111" t="str">
        <f>'Strategy 2 | PD-FE'!B73</f>
        <v/>
      </c>
      <c r="L73" s="95" t="str">
        <f>'Strategy 2 | PD-FE'!C73</f>
        <v/>
      </c>
      <c r="M73" s="95" t="str">
        <f>'Strategy 2 | PD-FE'!J73</f>
        <v/>
      </c>
      <c r="N73" s="109" t="str">
        <f>IF(AU73="","",IF('Strategy 2 | PD-FE'!S73="W","Y",IF('Strategy 2 | PD-FE'!S73="L","N","")))</f>
        <v/>
      </c>
      <c r="O73" s="95" t="str">
        <f>'Strategy 2 | PD-FE'!T73</f>
        <v/>
      </c>
      <c r="P73" s="95" t="str">
        <f>'Strategy 2 | PD-FE'!N73</f>
        <v/>
      </c>
      <c r="Q73" s="112" t="str">
        <f>'Strategy 2 | PD-FE'!P73</f>
        <v/>
      </c>
      <c r="R73" s="144"/>
      <c r="S73" s="144"/>
      <c r="T73" s="111" t="str">
        <f>'Strategy 3 | M1-TG'!B73</f>
        <v/>
      </c>
      <c r="U73" s="95" t="str">
        <f>'Strategy 3 | M1-TG'!C73</f>
        <v/>
      </c>
      <c r="V73" s="95" t="str">
        <f>'Strategy 3 | M1-TG'!J73</f>
        <v/>
      </c>
      <c r="W73" s="109" t="str">
        <f>IF(AU73="","",IF('Strategy 3 | M1-TG'!S73="W","Y",IF('Strategy 3 | M1-TG'!S73="L","N","")))</f>
        <v/>
      </c>
      <c r="X73" s="95" t="str">
        <f>'Strategy 3 | M1-TG'!T73</f>
        <v/>
      </c>
      <c r="Y73" s="95" t="str">
        <f>'Strategy 3 | M1-TG'!N73</f>
        <v/>
      </c>
      <c r="Z73" s="112" t="str">
        <f>'Strategy 3 | M1-TG'!P73</f>
        <v/>
      </c>
      <c r="AA73" s="144"/>
      <c r="AB73" s="144"/>
      <c r="AC73" s="111" t="str">
        <f>'Strategy 4 | HP-FE'!B73</f>
        <v/>
      </c>
      <c r="AD73" s="95" t="str">
        <f>'Strategy 4 | HP-FE'!C73</f>
        <v/>
      </c>
      <c r="AE73" s="95" t="str">
        <f>'Strategy 4 | HP-FE'!J73</f>
        <v/>
      </c>
      <c r="AF73" s="109" t="str">
        <f>IF(AU73="","",IF('Strategy 4 | HP-FE'!S73="W","Y",IF('Strategy 4 | HP-FE'!S73="L","N","")))</f>
        <v/>
      </c>
      <c r="AG73" s="95" t="str">
        <f>'Strategy 4 | HP-FE'!T73</f>
        <v/>
      </c>
      <c r="AH73" s="95" t="str">
        <f>'Strategy 4 | HP-FE'!N73</f>
        <v/>
      </c>
      <c r="AI73" s="112" t="str">
        <f>'Strategy 4 | HP-FE'!P73</f>
        <v/>
      </c>
      <c r="AJ73" s="144"/>
      <c r="AK73" s="144"/>
      <c r="AL73" s="111" t="str">
        <f>'Strategy 5 | M1-FE'!B73</f>
        <v/>
      </c>
      <c r="AM73" s="95" t="str">
        <f>'Strategy 5 | M1-FE'!C73</f>
        <v/>
      </c>
      <c r="AN73" s="95" t="str">
        <f>'Strategy 5 | M1-FE'!J73</f>
        <v/>
      </c>
      <c r="AO73" s="109" t="str">
        <f>IF(AU73="","",IF('Strategy 5 | M1-FE'!S73="W","Y",IF('Strategy 5 | M1-FE'!S73="L","N","")))</f>
        <v/>
      </c>
      <c r="AP73" s="95" t="str">
        <f>'Strategy 5 | M1-FE'!T73</f>
        <v/>
      </c>
      <c r="AQ73" s="95" t="str">
        <f>'Strategy 5 | M1-FE'!N73</f>
        <v/>
      </c>
      <c r="AR73" s="112" t="str">
        <f>'Strategy 5 | M1-FE'!P73</f>
        <v/>
      </c>
      <c r="AS73" s="144"/>
      <c r="AT73" s="144"/>
      <c r="AU73" s="106"/>
      <c r="AV73" s="180" t="str">
        <f ca="1">IF('Combo Dashboard'!AG73="","",'Combo Dashboard'!AG73)</f>
        <v/>
      </c>
      <c r="AW73" s="189" t="str">
        <f>IF('Combo Dashboard'!AH73="","",'Combo Dashboard'!AH73)</f>
        <v/>
      </c>
      <c r="AX73" s="187" t="str">
        <f ca="1">IF('Combo Dashboard'!AI73="","",'Combo Dashboard'!AI73)</f>
        <v/>
      </c>
      <c r="AY73" s="95" t="str">
        <f>IF('Combo Dashboard'!AJ73="","",'Combo Dashboard'!AJ73)</f>
        <v/>
      </c>
      <c r="AZ73" s="95" t="str">
        <f>IF('Combo Dashboard'!AK73="","",'Combo Dashboard'!AK73)</f>
        <v/>
      </c>
      <c r="BA73" s="112" t="str">
        <f>IF('Combo Dashboard'!AL73="","",'Combo Dashboard'!AL73)</f>
        <v/>
      </c>
      <c r="BB73" s="340"/>
      <c r="BC73" s="144"/>
      <c r="BD73" s="144"/>
      <c r="BE73" s="111" t="str">
        <f>'Strategy 6 | PD-M1'!B73</f>
        <v/>
      </c>
      <c r="BF73" s="95" t="str">
        <f>'Strategy 6 | PD-M1'!C73</f>
        <v/>
      </c>
      <c r="BG73" s="95" t="str">
        <f>'Strategy 6 | PD-M1'!J73</f>
        <v/>
      </c>
      <c r="BH73" s="95" t="str">
        <f>IF(AU73="","",IF('Strategy 6 | PD-M1'!R73&gt;0,"Y",IF('Strategy 6 | PD-M1'!R73=0,"","N")))</f>
        <v/>
      </c>
      <c r="BI73" s="95" t="str">
        <f>'Strategy 6 | PD-M1'!T73</f>
        <v/>
      </c>
      <c r="BJ73" s="95" t="str">
        <f>'Strategy 6 | PD-M1'!N73</f>
        <v/>
      </c>
      <c r="BK73" s="112" t="str">
        <f>'Strategy 6 | PD-M1'!P73</f>
        <v/>
      </c>
      <c r="BL73" s="144"/>
      <c r="BM73" s="144"/>
      <c r="BN73" s="111" t="str">
        <f>'Strategy 7 | TG-FE'!B73</f>
        <v/>
      </c>
      <c r="BO73" s="95" t="str">
        <f>'Strategy 7 | TG-FE'!C73</f>
        <v/>
      </c>
      <c r="BP73" s="95" t="str">
        <f>'Strategy 7 | TG-FE'!J73</f>
        <v/>
      </c>
      <c r="BQ73" s="109" t="str">
        <f>IF(AU73="","",IF('Strategy 7 | TG-FE'!S73="W","Y",IF('Strategy 7 | TG-FE'!S73="L","N","")))</f>
        <v/>
      </c>
      <c r="BR73" s="95" t="str">
        <f>'Strategy 7 | TG-FE'!T73</f>
        <v/>
      </c>
      <c r="BS73" s="95" t="str">
        <f>'Strategy 7 | TG-FE'!N73</f>
        <v/>
      </c>
      <c r="BT73" s="112" t="str">
        <f>'Strategy 7 | TG-FE'!P73</f>
        <v/>
      </c>
      <c r="BU73" s="144"/>
      <c r="BV73" s="144"/>
      <c r="BW73" s="111" t="str">
        <f>'Strategy 8 | M1-WB'!B73</f>
        <v/>
      </c>
      <c r="BX73" s="95" t="str">
        <f>'Strategy 8 | M1-WB'!C73</f>
        <v/>
      </c>
      <c r="BY73" s="95" t="str">
        <f>'Strategy 8 | M1-WB'!J73</f>
        <v/>
      </c>
      <c r="BZ73" s="109" t="str">
        <f>IF(AU73="","",IF('Strategy 8 | M1-WB'!S73="W","Y",IF('Strategy 8 | M1-WB'!S73="L","N","")))</f>
        <v/>
      </c>
      <c r="CA73" s="95" t="str">
        <f>'Strategy 8 | M1-WB'!T73</f>
        <v/>
      </c>
      <c r="CB73" s="95" t="str">
        <f>'Strategy 8 | M1-WB'!N73</f>
        <v/>
      </c>
      <c r="CC73" s="112" t="str">
        <f>'Strategy 8 | M1-WB'!P73</f>
        <v/>
      </c>
      <c r="CD73" s="144"/>
      <c r="CE73" s="144"/>
      <c r="CF73" s="111" t="str">
        <f>'Strategy 9 | HP-M1'!B73</f>
        <v/>
      </c>
      <c r="CG73" s="95" t="str">
        <f>'Strategy 9 | HP-M1'!C73</f>
        <v/>
      </c>
      <c r="CH73" s="95" t="str">
        <f>'Strategy 9 | HP-M1'!J73</f>
        <v/>
      </c>
      <c r="CI73" s="109" t="str">
        <f>IF(AU73="","",IF('Strategy 9 | HP-M1'!S73="W","Y",IF('Strategy 9 | HP-M1'!S73="L","N","")))</f>
        <v/>
      </c>
      <c r="CJ73" s="95" t="str">
        <f>'Strategy 9 | HP-M1'!T73</f>
        <v/>
      </c>
      <c r="CK73" s="95" t="str">
        <f>'Strategy 9 | HP-M1'!N73</f>
        <v/>
      </c>
      <c r="CL73" s="112" t="str">
        <f>'Strategy 9 | HP-M1'!P73</f>
        <v/>
      </c>
      <c r="CM73" s="144"/>
      <c r="CN73" s="144"/>
      <c r="CO73" s="111" t="str">
        <f>'Strategy 10 | OP-OB'!B73</f>
        <v/>
      </c>
      <c r="CP73" s="95" t="str">
        <f>'Strategy 10 | OP-OB'!C73</f>
        <v/>
      </c>
      <c r="CQ73" s="95" t="str">
        <f>'Strategy 10 | OP-OB'!J73</f>
        <v/>
      </c>
      <c r="CR73" s="109" t="str">
        <f>IF(AU73="","",IF('Strategy 10 | OP-OB'!S73="W","Y",IF('Strategy 10 | OP-OB'!S73="L","N","")))</f>
        <v/>
      </c>
      <c r="CS73" s="95" t="str">
        <f>'Strategy 10 | OP-OB'!T73</f>
        <v/>
      </c>
      <c r="CT73" s="95" t="str">
        <f>'Strategy 10 | OP-OB'!N73</f>
        <v/>
      </c>
      <c r="CU73" s="112" t="str">
        <f>'Strategy 10 | OP-OB'!P73</f>
        <v/>
      </c>
    </row>
    <row r="74" spans="1:99" ht="26.25" customHeight="1" thickBot="1">
      <c r="A74" s="14">
        <v>65</v>
      </c>
      <c r="B74" s="113" t="str">
        <f>'Strategy 1 | PD-TG'!B74</f>
        <v/>
      </c>
      <c r="C74" s="114" t="str">
        <f>'Strategy 1 | PD-TG'!C74</f>
        <v/>
      </c>
      <c r="D74" s="114" t="str">
        <f>'Strategy 1 | PD-TG'!J74</f>
        <v/>
      </c>
      <c r="E74" s="109" t="str">
        <f>IF(AU74="","",IF('Strategy 1 | PD-TG'!S74="W","Y",IF('Strategy 1 | PD-TG'!S74="L","N","")))</f>
        <v/>
      </c>
      <c r="F74" s="114" t="str">
        <f>'Strategy 1 | PD-TG'!T74</f>
        <v/>
      </c>
      <c r="G74" s="114" t="str">
        <f>'Strategy 1 | PD-TG'!N74</f>
        <v/>
      </c>
      <c r="H74" s="115" t="str">
        <f>'Strategy 1 | PD-TG'!P74</f>
        <v/>
      </c>
      <c r="I74" s="144"/>
      <c r="J74" s="144"/>
      <c r="K74" s="113" t="str">
        <f>'Strategy 2 | PD-FE'!B74</f>
        <v/>
      </c>
      <c r="L74" s="114" t="str">
        <f>'Strategy 2 | PD-FE'!C74</f>
        <v/>
      </c>
      <c r="M74" s="114" t="str">
        <f>'Strategy 2 | PD-FE'!J74</f>
        <v/>
      </c>
      <c r="N74" s="109" t="str">
        <f>IF(AU74="","",IF('Strategy 2 | PD-FE'!S74="W","Y",IF('Strategy 2 | PD-FE'!S74="L","N","")))</f>
        <v/>
      </c>
      <c r="O74" s="114" t="str">
        <f>'Strategy 2 | PD-FE'!T74</f>
        <v/>
      </c>
      <c r="P74" s="114" t="str">
        <f>'Strategy 2 | PD-FE'!N74</f>
        <v/>
      </c>
      <c r="Q74" s="115" t="str">
        <f>'Strategy 2 | PD-FE'!P74</f>
        <v/>
      </c>
      <c r="R74" s="144"/>
      <c r="S74" s="144"/>
      <c r="T74" s="113" t="str">
        <f>'Strategy 3 | M1-TG'!B74</f>
        <v/>
      </c>
      <c r="U74" s="114" t="str">
        <f>'Strategy 3 | M1-TG'!C74</f>
        <v/>
      </c>
      <c r="V74" s="114" t="str">
        <f>'Strategy 3 | M1-TG'!J74</f>
        <v/>
      </c>
      <c r="W74" s="109" t="str">
        <f>IF(AU74="","",IF('Strategy 3 | M1-TG'!S74="W","Y",IF('Strategy 3 | M1-TG'!S74="L","N","")))</f>
        <v/>
      </c>
      <c r="X74" s="114" t="str">
        <f>'Strategy 3 | M1-TG'!T74</f>
        <v/>
      </c>
      <c r="Y74" s="114" t="str">
        <f>'Strategy 3 | M1-TG'!N74</f>
        <v/>
      </c>
      <c r="Z74" s="115" t="str">
        <f>'Strategy 3 | M1-TG'!P74</f>
        <v/>
      </c>
      <c r="AA74" s="144"/>
      <c r="AB74" s="144"/>
      <c r="AC74" s="113" t="str">
        <f>'Strategy 4 | HP-FE'!B74</f>
        <v/>
      </c>
      <c r="AD74" s="114" t="str">
        <f>'Strategy 4 | HP-FE'!C74</f>
        <v/>
      </c>
      <c r="AE74" s="114" t="str">
        <f>'Strategy 4 | HP-FE'!J74</f>
        <v/>
      </c>
      <c r="AF74" s="109" t="str">
        <f>IF(AU74="","",IF('Strategy 4 | HP-FE'!S74="W","Y",IF('Strategy 4 | HP-FE'!S74="L","N","")))</f>
        <v/>
      </c>
      <c r="AG74" s="114" t="str">
        <f>'Strategy 4 | HP-FE'!T74</f>
        <v/>
      </c>
      <c r="AH74" s="114" t="str">
        <f>'Strategy 4 | HP-FE'!N74</f>
        <v/>
      </c>
      <c r="AI74" s="115" t="str">
        <f>'Strategy 4 | HP-FE'!P74</f>
        <v/>
      </c>
      <c r="AJ74" s="144"/>
      <c r="AK74" s="144"/>
      <c r="AL74" s="113" t="str">
        <f>'Strategy 5 | M1-FE'!B74</f>
        <v/>
      </c>
      <c r="AM74" s="114" t="str">
        <f>'Strategy 5 | M1-FE'!C74</f>
        <v/>
      </c>
      <c r="AN74" s="114" t="str">
        <f>'Strategy 5 | M1-FE'!J74</f>
        <v/>
      </c>
      <c r="AO74" s="109" t="str">
        <f>IF(AU74="","",IF('Strategy 5 | M1-FE'!S74="W","Y",IF('Strategy 5 | M1-FE'!S74="L","N","")))</f>
        <v/>
      </c>
      <c r="AP74" s="114" t="str">
        <f>'Strategy 5 | M1-FE'!T74</f>
        <v/>
      </c>
      <c r="AQ74" s="114" t="str">
        <f>'Strategy 5 | M1-FE'!N74</f>
        <v/>
      </c>
      <c r="AR74" s="115" t="str">
        <f>'Strategy 5 | M1-FE'!P74</f>
        <v/>
      </c>
      <c r="AS74" s="144"/>
      <c r="AT74" s="144"/>
      <c r="AU74" s="107"/>
      <c r="AV74" s="181" t="str">
        <f ca="1">IF('Combo Dashboard'!AG74="","",'Combo Dashboard'!AG74)</f>
        <v/>
      </c>
      <c r="AW74" s="189" t="str">
        <f>IF('Combo Dashboard'!AH74="","",'Combo Dashboard'!AH74)</f>
        <v/>
      </c>
      <c r="AX74" s="191" t="str">
        <f ca="1">IF('Combo Dashboard'!AI74="","",'Combo Dashboard'!AI74)</f>
        <v/>
      </c>
      <c r="AY74" s="114" t="str">
        <f>IF('Combo Dashboard'!AJ74="","",'Combo Dashboard'!AJ74)</f>
        <v/>
      </c>
      <c r="AZ74" s="114" t="str">
        <f>IF('Combo Dashboard'!AK74="","",'Combo Dashboard'!AK74)</f>
        <v/>
      </c>
      <c r="BA74" s="115" t="str">
        <f>IF('Combo Dashboard'!AL74="","",'Combo Dashboard'!AL74)</f>
        <v/>
      </c>
      <c r="BB74" s="340"/>
      <c r="BC74" s="144"/>
      <c r="BD74" s="144"/>
      <c r="BE74" s="113" t="str">
        <f>'Strategy 6 | PD-M1'!B74</f>
        <v/>
      </c>
      <c r="BF74" s="114" t="str">
        <f>'Strategy 6 | PD-M1'!C74</f>
        <v/>
      </c>
      <c r="BG74" s="114" t="str">
        <f>'Strategy 6 | PD-M1'!J74</f>
        <v/>
      </c>
      <c r="BH74" s="114" t="str">
        <f>IF(AU74="","",IF('Strategy 6 | PD-M1'!R74&gt;0,"Y",IF('Strategy 6 | PD-M1'!R74=0,"","N")))</f>
        <v/>
      </c>
      <c r="BI74" s="114" t="str">
        <f>'Strategy 6 | PD-M1'!T74</f>
        <v/>
      </c>
      <c r="BJ74" s="114" t="str">
        <f>'Strategy 6 | PD-M1'!N74</f>
        <v/>
      </c>
      <c r="BK74" s="115" t="str">
        <f>'Strategy 6 | PD-M1'!P74</f>
        <v/>
      </c>
      <c r="BL74" s="144"/>
      <c r="BM74" s="144"/>
      <c r="BN74" s="113" t="str">
        <f>'Strategy 7 | TG-FE'!B74</f>
        <v/>
      </c>
      <c r="BO74" s="114" t="str">
        <f>'Strategy 7 | TG-FE'!C74</f>
        <v/>
      </c>
      <c r="BP74" s="114" t="str">
        <f>'Strategy 7 | TG-FE'!J74</f>
        <v/>
      </c>
      <c r="BQ74" s="109" t="str">
        <f>IF(AU74="","",IF('Strategy 7 | TG-FE'!S74="W","Y",IF('Strategy 7 | TG-FE'!S74="L","N","")))</f>
        <v/>
      </c>
      <c r="BR74" s="114" t="str">
        <f>'Strategy 7 | TG-FE'!T74</f>
        <v/>
      </c>
      <c r="BS74" s="114" t="str">
        <f>'Strategy 7 | TG-FE'!N74</f>
        <v/>
      </c>
      <c r="BT74" s="115" t="str">
        <f>'Strategy 7 | TG-FE'!P74</f>
        <v/>
      </c>
      <c r="BU74" s="144"/>
      <c r="BV74" s="144"/>
      <c r="BW74" s="113" t="str">
        <f>'Strategy 8 | M1-WB'!B74</f>
        <v/>
      </c>
      <c r="BX74" s="114" t="str">
        <f>'Strategy 8 | M1-WB'!C74</f>
        <v/>
      </c>
      <c r="BY74" s="114" t="str">
        <f>'Strategy 8 | M1-WB'!J74</f>
        <v/>
      </c>
      <c r="BZ74" s="109" t="str">
        <f>IF(AU74="","",IF('Strategy 8 | M1-WB'!S74="W","Y",IF('Strategy 8 | M1-WB'!S74="L","N","")))</f>
        <v/>
      </c>
      <c r="CA74" s="114" t="str">
        <f>'Strategy 8 | M1-WB'!T74</f>
        <v/>
      </c>
      <c r="CB74" s="114" t="str">
        <f>'Strategy 8 | M1-WB'!N74</f>
        <v/>
      </c>
      <c r="CC74" s="115" t="str">
        <f>'Strategy 8 | M1-WB'!P74</f>
        <v/>
      </c>
      <c r="CD74" s="144"/>
      <c r="CE74" s="144"/>
      <c r="CF74" s="113" t="str">
        <f>'Strategy 9 | HP-M1'!B74</f>
        <v/>
      </c>
      <c r="CG74" s="114" t="str">
        <f>'Strategy 9 | HP-M1'!C74</f>
        <v/>
      </c>
      <c r="CH74" s="114" t="str">
        <f>'Strategy 9 | HP-M1'!J74</f>
        <v/>
      </c>
      <c r="CI74" s="109" t="str">
        <f>IF(AU74="","",IF('Strategy 9 | HP-M1'!S74="W","Y",IF('Strategy 9 | HP-M1'!S74="L","N","")))</f>
        <v/>
      </c>
      <c r="CJ74" s="114" t="str">
        <f>'Strategy 9 | HP-M1'!T74</f>
        <v/>
      </c>
      <c r="CK74" s="114" t="str">
        <f>'Strategy 9 | HP-M1'!N74</f>
        <v/>
      </c>
      <c r="CL74" s="115" t="str">
        <f>'Strategy 9 | HP-M1'!P74</f>
        <v/>
      </c>
      <c r="CM74" s="144"/>
      <c r="CN74" s="144"/>
      <c r="CO74" s="113" t="str">
        <f>'Strategy 10 | OP-OB'!B74</f>
        <v/>
      </c>
      <c r="CP74" s="114" t="str">
        <f>'Strategy 10 | OP-OB'!C74</f>
        <v/>
      </c>
      <c r="CQ74" s="114" t="str">
        <f>'Strategy 10 | OP-OB'!J74</f>
        <v/>
      </c>
      <c r="CR74" s="109" t="str">
        <f>IF(AU74="","",IF('Strategy 10 | OP-OB'!S74="W","Y",IF('Strategy 10 | OP-OB'!S74="L","N","")))</f>
        <v/>
      </c>
      <c r="CS74" s="114" t="str">
        <f>'Strategy 10 | OP-OB'!T74</f>
        <v/>
      </c>
      <c r="CT74" s="114" t="str">
        <f>'Strategy 10 | OP-OB'!N74</f>
        <v/>
      </c>
      <c r="CU74" s="115" t="str">
        <f>'Strategy 10 | OP-OB'!P74</f>
        <v/>
      </c>
    </row>
    <row r="75" spans="1:99" ht="26.25" customHeight="1" thickBot="1">
      <c r="A75" s="14">
        <v>66</v>
      </c>
      <c r="B75" s="108" t="str">
        <f>'Strategy 1 | PD-TG'!B75</f>
        <v/>
      </c>
      <c r="C75" s="109" t="str">
        <f>'Strategy 1 | PD-TG'!C75</f>
        <v/>
      </c>
      <c r="D75" s="109" t="str">
        <f>'Strategy 1 | PD-TG'!J75</f>
        <v/>
      </c>
      <c r="E75" s="109" t="str">
        <f>IF(AU75="","",IF('Strategy 1 | PD-TG'!S75="W","Y",IF('Strategy 1 | PD-TG'!S75="L","N","")))</f>
        <v/>
      </c>
      <c r="F75" s="109" t="str">
        <f>'Strategy 1 | PD-TG'!T75</f>
        <v/>
      </c>
      <c r="G75" s="109" t="str">
        <f>'Strategy 1 | PD-TG'!N75</f>
        <v/>
      </c>
      <c r="H75" s="110" t="str">
        <f>'Strategy 1 | PD-TG'!P75</f>
        <v/>
      </c>
      <c r="I75" s="144"/>
      <c r="J75" s="144"/>
      <c r="K75" s="108" t="str">
        <f>'Strategy 2 | PD-FE'!B75</f>
        <v/>
      </c>
      <c r="L75" s="109" t="str">
        <f>'Strategy 2 | PD-FE'!C75</f>
        <v/>
      </c>
      <c r="M75" s="109" t="str">
        <f>'Strategy 2 | PD-FE'!J75</f>
        <v/>
      </c>
      <c r="N75" s="109" t="str">
        <f>IF(AU75="","",IF('Strategy 2 | PD-FE'!S75="W","Y",IF('Strategy 2 | PD-FE'!S75="L","N","")))</f>
        <v/>
      </c>
      <c r="O75" s="109" t="str">
        <f>'Strategy 2 | PD-FE'!T75</f>
        <v/>
      </c>
      <c r="P75" s="109" t="str">
        <f>'Strategy 2 | PD-FE'!N75</f>
        <v/>
      </c>
      <c r="Q75" s="110" t="str">
        <f>'Strategy 2 | PD-FE'!P75</f>
        <v/>
      </c>
      <c r="R75" s="144"/>
      <c r="S75" s="144"/>
      <c r="T75" s="108" t="str">
        <f>'Strategy 3 | M1-TG'!B75</f>
        <v/>
      </c>
      <c r="U75" s="109" t="str">
        <f>'Strategy 3 | M1-TG'!C75</f>
        <v/>
      </c>
      <c r="V75" s="109" t="str">
        <f>'Strategy 3 | M1-TG'!J75</f>
        <v/>
      </c>
      <c r="W75" s="109" t="str">
        <f>IF(AU75="","",IF('Strategy 3 | M1-TG'!S75="W","Y",IF('Strategy 3 | M1-TG'!S75="L","N","")))</f>
        <v/>
      </c>
      <c r="X75" s="109" t="str">
        <f>'Strategy 3 | M1-TG'!T75</f>
        <v/>
      </c>
      <c r="Y75" s="109" t="str">
        <f>'Strategy 3 | M1-TG'!N75</f>
        <v/>
      </c>
      <c r="Z75" s="110" t="str">
        <f>'Strategy 3 | M1-TG'!P75</f>
        <v/>
      </c>
      <c r="AA75" s="144"/>
      <c r="AB75" s="144"/>
      <c r="AC75" s="108" t="str">
        <f>'Strategy 4 | HP-FE'!B75</f>
        <v/>
      </c>
      <c r="AD75" s="109" t="str">
        <f>'Strategy 4 | HP-FE'!C75</f>
        <v/>
      </c>
      <c r="AE75" s="109" t="str">
        <f>'Strategy 4 | HP-FE'!J75</f>
        <v/>
      </c>
      <c r="AF75" s="109" t="str">
        <f>IF(AU75="","",IF('Strategy 4 | HP-FE'!S75="W","Y",IF('Strategy 4 | HP-FE'!S75="L","N","")))</f>
        <v/>
      </c>
      <c r="AG75" s="109" t="str">
        <f>'Strategy 4 | HP-FE'!T75</f>
        <v/>
      </c>
      <c r="AH75" s="109" t="str">
        <f>'Strategy 4 | HP-FE'!N75</f>
        <v/>
      </c>
      <c r="AI75" s="110" t="str">
        <f>'Strategy 4 | HP-FE'!P75</f>
        <v/>
      </c>
      <c r="AJ75" s="144"/>
      <c r="AK75" s="144"/>
      <c r="AL75" s="108" t="str">
        <f>'Strategy 5 | M1-FE'!B75</f>
        <v/>
      </c>
      <c r="AM75" s="109" t="str">
        <f>'Strategy 5 | M1-FE'!C75</f>
        <v/>
      </c>
      <c r="AN75" s="109" t="str">
        <f>'Strategy 5 | M1-FE'!J75</f>
        <v/>
      </c>
      <c r="AO75" s="109" t="str">
        <f>IF(AU75="","",IF('Strategy 5 | M1-FE'!S75="W","Y",IF('Strategy 5 | M1-FE'!S75="L","N","")))</f>
        <v/>
      </c>
      <c r="AP75" s="109" t="str">
        <f>'Strategy 5 | M1-FE'!T75</f>
        <v/>
      </c>
      <c r="AQ75" s="109" t="str">
        <f>'Strategy 5 | M1-FE'!N75</f>
        <v/>
      </c>
      <c r="AR75" s="110" t="str">
        <f>'Strategy 5 | M1-FE'!P75</f>
        <v/>
      </c>
      <c r="AS75" s="144"/>
      <c r="AT75" s="144"/>
      <c r="AU75" s="102"/>
      <c r="AV75" s="188" t="str">
        <f ca="1">IF('Combo Dashboard'!AG75="","",'Combo Dashboard'!AG75)</f>
        <v/>
      </c>
      <c r="AW75" s="189" t="str">
        <f ca="1">IF('Combo Dashboard'!AH75="","",'Combo Dashboard'!AH75)</f>
        <v/>
      </c>
      <c r="AX75" s="190" t="str">
        <f ca="1">IF('Combo Dashboard'!AI75="","",'Combo Dashboard'!AI75)</f>
        <v/>
      </c>
      <c r="AY75" s="109" t="str">
        <f>IF('Combo Dashboard'!AJ75="","",'Combo Dashboard'!AJ75)</f>
        <v/>
      </c>
      <c r="AZ75" s="109" t="str">
        <f>IF('Combo Dashboard'!AK75="","",'Combo Dashboard'!AK75)</f>
        <v/>
      </c>
      <c r="BA75" s="110" t="str">
        <f>IF('Combo Dashboard'!AL75="","",'Combo Dashboard'!AL75)</f>
        <v/>
      </c>
      <c r="BB75" s="340"/>
      <c r="BC75" s="144"/>
      <c r="BD75" s="144"/>
      <c r="BE75" s="108" t="str">
        <f>'Strategy 6 | PD-M1'!B75</f>
        <v/>
      </c>
      <c r="BF75" s="109" t="str">
        <f>'Strategy 6 | PD-M1'!C75</f>
        <v/>
      </c>
      <c r="BG75" s="109" t="str">
        <f>'Strategy 6 | PD-M1'!J75</f>
        <v/>
      </c>
      <c r="BH75" s="109" t="str">
        <f>IF(AU75="","",IF('Strategy 6 | PD-M1'!R75&gt;0,"Y",IF('Strategy 6 | PD-M1'!R75=0,"","N")))</f>
        <v/>
      </c>
      <c r="BI75" s="109" t="str">
        <f>'Strategy 6 | PD-M1'!T75</f>
        <v/>
      </c>
      <c r="BJ75" s="109" t="str">
        <f>'Strategy 6 | PD-M1'!N75</f>
        <v/>
      </c>
      <c r="BK75" s="110" t="str">
        <f>'Strategy 6 | PD-M1'!P75</f>
        <v/>
      </c>
      <c r="BL75" s="144"/>
      <c r="BM75" s="144"/>
      <c r="BN75" s="108" t="str">
        <f>'Strategy 7 | TG-FE'!B75</f>
        <v/>
      </c>
      <c r="BO75" s="109" t="str">
        <f>'Strategy 7 | TG-FE'!C75</f>
        <v/>
      </c>
      <c r="BP75" s="109" t="str">
        <f>'Strategy 7 | TG-FE'!J75</f>
        <v/>
      </c>
      <c r="BQ75" s="109" t="str">
        <f>IF(AU75="","",IF('Strategy 7 | TG-FE'!S75="W","Y",IF('Strategy 7 | TG-FE'!S75="L","N","")))</f>
        <v/>
      </c>
      <c r="BR75" s="109" t="str">
        <f>'Strategy 7 | TG-FE'!T75</f>
        <v/>
      </c>
      <c r="BS75" s="109" t="str">
        <f>'Strategy 7 | TG-FE'!N75</f>
        <v/>
      </c>
      <c r="BT75" s="110" t="str">
        <f>'Strategy 7 | TG-FE'!P75</f>
        <v/>
      </c>
      <c r="BU75" s="144"/>
      <c r="BV75" s="144"/>
      <c r="BW75" s="108" t="str">
        <f>'Strategy 8 | M1-WB'!B75</f>
        <v/>
      </c>
      <c r="BX75" s="109" t="str">
        <f>'Strategy 8 | M1-WB'!C75</f>
        <v/>
      </c>
      <c r="BY75" s="109" t="str">
        <f>'Strategy 8 | M1-WB'!J75</f>
        <v/>
      </c>
      <c r="BZ75" s="109" t="str">
        <f>IF(AU75="","",IF('Strategy 8 | M1-WB'!S75="W","Y",IF('Strategy 8 | M1-WB'!S75="L","N","")))</f>
        <v/>
      </c>
      <c r="CA75" s="109" t="str">
        <f>'Strategy 8 | M1-WB'!T75</f>
        <v/>
      </c>
      <c r="CB75" s="109" t="str">
        <f>'Strategy 8 | M1-WB'!N75</f>
        <v/>
      </c>
      <c r="CC75" s="110" t="str">
        <f>'Strategy 8 | M1-WB'!P75</f>
        <v/>
      </c>
      <c r="CD75" s="144"/>
      <c r="CE75" s="144"/>
      <c r="CF75" s="108" t="str">
        <f>'Strategy 9 | HP-M1'!B75</f>
        <v/>
      </c>
      <c r="CG75" s="109" t="str">
        <f>'Strategy 9 | HP-M1'!C75</f>
        <v/>
      </c>
      <c r="CH75" s="109" t="str">
        <f>'Strategy 9 | HP-M1'!J75</f>
        <v/>
      </c>
      <c r="CI75" s="109" t="str">
        <f>IF(AU75="","",IF('Strategy 9 | HP-M1'!S75="W","Y",IF('Strategy 9 | HP-M1'!S75="L","N","")))</f>
        <v/>
      </c>
      <c r="CJ75" s="109" t="str">
        <f>'Strategy 9 | HP-M1'!T75</f>
        <v/>
      </c>
      <c r="CK75" s="109" t="str">
        <f>'Strategy 9 | HP-M1'!N75</f>
        <v/>
      </c>
      <c r="CL75" s="110" t="str">
        <f>'Strategy 9 | HP-M1'!P75</f>
        <v/>
      </c>
      <c r="CM75" s="144"/>
      <c r="CN75" s="144"/>
      <c r="CO75" s="108" t="str">
        <f>'Strategy 10 | OP-OB'!B75</f>
        <v/>
      </c>
      <c r="CP75" s="109" t="str">
        <f>'Strategy 10 | OP-OB'!C75</f>
        <v/>
      </c>
      <c r="CQ75" s="109" t="str">
        <f>'Strategy 10 | OP-OB'!J75</f>
        <v/>
      </c>
      <c r="CR75" s="109" t="str">
        <f>IF(AU75="","",IF('Strategy 10 | OP-OB'!S75="W","Y",IF('Strategy 10 | OP-OB'!S75="L","N","")))</f>
        <v/>
      </c>
      <c r="CS75" s="109" t="str">
        <f>'Strategy 10 | OP-OB'!T75</f>
        <v/>
      </c>
      <c r="CT75" s="109" t="str">
        <f>'Strategy 10 | OP-OB'!N75</f>
        <v/>
      </c>
      <c r="CU75" s="110" t="str">
        <f>'Strategy 10 | OP-OB'!P75</f>
        <v/>
      </c>
    </row>
    <row r="76" spans="1:99" ht="26.25" customHeight="1" thickBot="1">
      <c r="A76" s="14">
        <v>67</v>
      </c>
      <c r="B76" s="111" t="str">
        <f>'Strategy 1 | PD-TG'!B76</f>
        <v/>
      </c>
      <c r="C76" s="95" t="str">
        <f>'Strategy 1 | PD-TG'!C76</f>
        <v/>
      </c>
      <c r="D76" s="95" t="str">
        <f>'Strategy 1 | PD-TG'!J76</f>
        <v/>
      </c>
      <c r="E76" s="109" t="str">
        <f>IF(AU76="","",IF('Strategy 1 | PD-TG'!S76="W","Y",IF('Strategy 1 | PD-TG'!S76="L","N","")))</f>
        <v/>
      </c>
      <c r="F76" s="95" t="str">
        <f>'Strategy 1 | PD-TG'!T76</f>
        <v/>
      </c>
      <c r="G76" s="95" t="str">
        <f>'Strategy 1 | PD-TG'!N76</f>
        <v/>
      </c>
      <c r="H76" s="112" t="str">
        <f>'Strategy 1 | PD-TG'!P76</f>
        <v/>
      </c>
      <c r="I76" s="144"/>
      <c r="J76" s="144"/>
      <c r="K76" s="111" t="str">
        <f>'Strategy 2 | PD-FE'!B76</f>
        <v/>
      </c>
      <c r="L76" s="95" t="str">
        <f>'Strategy 2 | PD-FE'!C76</f>
        <v/>
      </c>
      <c r="M76" s="95" t="str">
        <f>'Strategy 2 | PD-FE'!J76</f>
        <v/>
      </c>
      <c r="N76" s="109" t="str">
        <f>IF(AU76="","",IF('Strategy 2 | PD-FE'!S76="W","Y",IF('Strategy 2 | PD-FE'!S76="L","N","")))</f>
        <v/>
      </c>
      <c r="O76" s="95" t="str">
        <f>'Strategy 2 | PD-FE'!T76</f>
        <v/>
      </c>
      <c r="P76" s="95" t="str">
        <f>'Strategy 2 | PD-FE'!N76</f>
        <v/>
      </c>
      <c r="Q76" s="112" t="str">
        <f>'Strategy 2 | PD-FE'!P76</f>
        <v/>
      </c>
      <c r="R76" s="144"/>
      <c r="S76" s="144"/>
      <c r="T76" s="111" t="str">
        <f>'Strategy 3 | M1-TG'!B76</f>
        <v/>
      </c>
      <c r="U76" s="95" t="str">
        <f>'Strategy 3 | M1-TG'!C76</f>
        <v/>
      </c>
      <c r="V76" s="95" t="str">
        <f>'Strategy 3 | M1-TG'!J76</f>
        <v/>
      </c>
      <c r="W76" s="109" t="str">
        <f>IF(AU76="","",IF('Strategy 3 | M1-TG'!S76="W","Y",IF('Strategy 3 | M1-TG'!S76="L","N","")))</f>
        <v/>
      </c>
      <c r="X76" s="95" t="str">
        <f>'Strategy 3 | M1-TG'!T76</f>
        <v/>
      </c>
      <c r="Y76" s="95" t="str">
        <f>'Strategy 3 | M1-TG'!N76</f>
        <v/>
      </c>
      <c r="Z76" s="112" t="str">
        <f>'Strategy 3 | M1-TG'!P76</f>
        <v/>
      </c>
      <c r="AA76" s="144"/>
      <c r="AB76" s="144"/>
      <c r="AC76" s="111" t="str">
        <f>'Strategy 4 | HP-FE'!B76</f>
        <v/>
      </c>
      <c r="AD76" s="95" t="str">
        <f>'Strategy 4 | HP-FE'!C76</f>
        <v/>
      </c>
      <c r="AE76" s="95" t="str">
        <f>'Strategy 4 | HP-FE'!J76</f>
        <v/>
      </c>
      <c r="AF76" s="109" t="str">
        <f>IF(AU76="","",IF('Strategy 4 | HP-FE'!S76="W","Y",IF('Strategy 4 | HP-FE'!S76="L","N","")))</f>
        <v/>
      </c>
      <c r="AG76" s="95" t="str">
        <f>'Strategy 4 | HP-FE'!T76</f>
        <v/>
      </c>
      <c r="AH76" s="95" t="str">
        <f>'Strategy 4 | HP-FE'!N76</f>
        <v/>
      </c>
      <c r="AI76" s="112" t="str">
        <f>'Strategy 4 | HP-FE'!P76</f>
        <v/>
      </c>
      <c r="AJ76" s="144"/>
      <c r="AK76" s="144"/>
      <c r="AL76" s="111" t="str">
        <f>'Strategy 5 | M1-FE'!B76</f>
        <v/>
      </c>
      <c r="AM76" s="95" t="str">
        <f>'Strategy 5 | M1-FE'!C76</f>
        <v/>
      </c>
      <c r="AN76" s="95" t="str">
        <f>'Strategy 5 | M1-FE'!J76</f>
        <v/>
      </c>
      <c r="AO76" s="109" t="str">
        <f>IF(AU76="","",IF('Strategy 5 | M1-FE'!S76="W","Y",IF('Strategy 5 | M1-FE'!S76="L","N","")))</f>
        <v/>
      </c>
      <c r="AP76" s="95" t="str">
        <f>'Strategy 5 | M1-FE'!T76</f>
        <v/>
      </c>
      <c r="AQ76" s="95" t="str">
        <f>'Strategy 5 | M1-FE'!N76</f>
        <v/>
      </c>
      <c r="AR76" s="112" t="str">
        <f>'Strategy 5 | M1-FE'!P76</f>
        <v/>
      </c>
      <c r="AS76" s="144"/>
      <c r="AT76" s="144"/>
      <c r="AU76" s="106"/>
      <c r="AV76" s="180" t="str">
        <f ca="1">IF('Combo Dashboard'!AG76="","",'Combo Dashboard'!AG76)</f>
        <v/>
      </c>
      <c r="AW76" s="189" t="str">
        <f>IF('Combo Dashboard'!AH76="","",'Combo Dashboard'!AH76)</f>
        <v/>
      </c>
      <c r="AX76" s="187" t="str">
        <f ca="1">IF('Combo Dashboard'!AI76="","",'Combo Dashboard'!AI76)</f>
        <v/>
      </c>
      <c r="AY76" s="95" t="str">
        <f>IF('Combo Dashboard'!AJ76="","",'Combo Dashboard'!AJ76)</f>
        <v/>
      </c>
      <c r="AZ76" s="95" t="str">
        <f>IF('Combo Dashboard'!AK76="","",'Combo Dashboard'!AK76)</f>
        <v/>
      </c>
      <c r="BA76" s="112" t="str">
        <f>IF('Combo Dashboard'!AL76="","",'Combo Dashboard'!AL76)</f>
        <v/>
      </c>
      <c r="BB76" s="340"/>
      <c r="BC76" s="144"/>
      <c r="BD76" s="144"/>
      <c r="BE76" s="111" t="str">
        <f>'Strategy 6 | PD-M1'!B76</f>
        <v/>
      </c>
      <c r="BF76" s="95" t="str">
        <f>'Strategy 6 | PD-M1'!C76</f>
        <v/>
      </c>
      <c r="BG76" s="95" t="str">
        <f>'Strategy 6 | PD-M1'!J76</f>
        <v/>
      </c>
      <c r="BH76" s="95" t="str">
        <f>IF(AU76="","",IF('Strategy 6 | PD-M1'!R76&gt;0,"Y",IF('Strategy 6 | PD-M1'!R76=0,"","N")))</f>
        <v/>
      </c>
      <c r="BI76" s="95" t="str">
        <f>'Strategy 6 | PD-M1'!T76</f>
        <v/>
      </c>
      <c r="BJ76" s="95" t="str">
        <f>'Strategy 6 | PD-M1'!N76</f>
        <v/>
      </c>
      <c r="BK76" s="112" t="str">
        <f>'Strategy 6 | PD-M1'!P76</f>
        <v/>
      </c>
      <c r="BL76" s="144"/>
      <c r="BM76" s="144"/>
      <c r="BN76" s="111" t="str">
        <f>'Strategy 7 | TG-FE'!B76</f>
        <v/>
      </c>
      <c r="BO76" s="95" t="str">
        <f>'Strategy 7 | TG-FE'!C76</f>
        <v/>
      </c>
      <c r="BP76" s="95" t="str">
        <f>'Strategy 7 | TG-FE'!J76</f>
        <v/>
      </c>
      <c r="BQ76" s="109" t="str">
        <f>IF(AU76="","",IF('Strategy 7 | TG-FE'!S76="W","Y",IF('Strategy 7 | TG-FE'!S76="L","N","")))</f>
        <v/>
      </c>
      <c r="BR76" s="95" t="str">
        <f>'Strategy 7 | TG-FE'!T76</f>
        <v/>
      </c>
      <c r="BS76" s="95" t="str">
        <f>'Strategy 7 | TG-FE'!N76</f>
        <v/>
      </c>
      <c r="BT76" s="112" t="str">
        <f>'Strategy 7 | TG-FE'!P76</f>
        <v/>
      </c>
      <c r="BU76" s="144"/>
      <c r="BV76" s="144"/>
      <c r="BW76" s="111" t="str">
        <f>'Strategy 8 | M1-WB'!B76</f>
        <v/>
      </c>
      <c r="BX76" s="95" t="str">
        <f>'Strategy 8 | M1-WB'!C76</f>
        <v/>
      </c>
      <c r="BY76" s="95" t="str">
        <f>'Strategy 8 | M1-WB'!J76</f>
        <v/>
      </c>
      <c r="BZ76" s="109" t="str">
        <f>IF(AU76="","",IF('Strategy 8 | M1-WB'!S76="W","Y",IF('Strategy 8 | M1-WB'!S76="L","N","")))</f>
        <v/>
      </c>
      <c r="CA76" s="95" t="str">
        <f>'Strategy 8 | M1-WB'!T76</f>
        <v/>
      </c>
      <c r="CB76" s="95" t="str">
        <f>'Strategy 8 | M1-WB'!N76</f>
        <v/>
      </c>
      <c r="CC76" s="112" t="str">
        <f>'Strategy 8 | M1-WB'!P76</f>
        <v/>
      </c>
      <c r="CD76" s="144"/>
      <c r="CE76" s="144"/>
      <c r="CF76" s="111" t="str">
        <f>'Strategy 9 | HP-M1'!B76</f>
        <v/>
      </c>
      <c r="CG76" s="95" t="str">
        <f>'Strategy 9 | HP-M1'!C76</f>
        <v/>
      </c>
      <c r="CH76" s="95" t="str">
        <f>'Strategy 9 | HP-M1'!J76</f>
        <v/>
      </c>
      <c r="CI76" s="109" t="str">
        <f>IF(AU76="","",IF('Strategy 9 | HP-M1'!S76="W","Y",IF('Strategy 9 | HP-M1'!S76="L","N","")))</f>
        <v/>
      </c>
      <c r="CJ76" s="95" t="str">
        <f>'Strategy 9 | HP-M1'!T76</f>
        <v/>
      </c>
      <c r="CK76" s="95" t="str">
        <f>'Strategy 9 | HP-M1'!N76</f>
        <v/>
      </c>
      <c r="CL76" s="112" t="str">
        <f>'Strategy 9 | HP-M1'!P76</f>
        <v/>
      </c>
      <c r="CM76" s="144"/>
      <c r="CN76" s="144"/>
      <c r="CO76" s="111" t="str">
        <f>'Strategy 10 | OP-OB'!B76</f>
        <v/>
      </c>
      <c r="CP76" s="95" t="str">
        <f>'Strategy 10 | OP-OB'!C76</f>
        <v/>
      </c>
      <c r="CQ76" s="95" t="str">
        <f>'Strategy 10 | OP-OB'!J76</f>
        <v/>
      </c>
      <c r="CR76" s="109" t="str">
        <f>IF(AU76="","",IF('Strategy 10 | OP-OB'!S76="W","Y",IF('Strategy 10 | OP-OB'!S76="L","N","")))</f>
        <v/>
      </c>
      <c r="CS76" s="95" t="str">
        <f>'Strategy 10 | OP-OB'!T76</f>
        <v/>
      </c>
      <c r="CT76" s="95" t="str">
        <f>'Strategy 10 | OP-OB'!N76</f>
        <v/>
      </c>
      <c r="CU76" s="112" t="str">
        <f>'Strategy 10 | OP-OB'!P76</f>
        <v/>
      </c>
    </row>
    <row r="77" spans="1:99" ht="26.25" customHeight="1" thickBot="1">
      <c r="A77" s="14">
        <v>68</v>
      </c>
      <c r="B77" s="111" t="str">
        <f>'Strategy 1 | PD-TG'!B77</f>
        <v/>
      </c>
      <c r="C77" s="95" t="str">
        <f>'Strategy 1 | PD-TG'!C77</f>
        <v/>
      </c>
      <c r="D77" s="95" t="str">
        <f>'Strategy 1 | PD-TG'!J77</f>
        <v/>
      </c>
      <c r="E77" s="109" t="str">
        <f>IF(AU77="","",IF('Strategy 1 | PD-TG'!S77="W","Y",IF('Strategy 1 | PD-TG'!S77="L","N","")))</f>
        <v/>
      </c>
      <c r="F77" s="95" t="str">
        <f>'Strategy 1 | PD-TG'!T77</f>
        <v/>
      </c>
      <c r="G77" s="95" t="str">
        <f>'Strategy 1 | PD-TG'!N77</f>
        <v/>
      </c>
      <c r="H77" s="112" t="str">
        <f>'Strategy 1 | PD-TG'!P77</f>
        <v/>
      </c>
      <c r="I77" s="144"/>
      <c r="J77" s="144"/>
      <c r="K77" s="111" t="str">
        <f>'Strategy 2 | PD-FE'!B77</f>
        <v/>
      </c>
      <c r="L77" s="95" t="str">
        <f>'Strategy 2 | PD-FE'!C77</f>
        <v/>
      </c>
      <c r="M77" s="95" t="str">
        <f>'Strategy 2 | PD-FE'!J77</f>
        <v/>
      </c>
      <c r="N77" s="109" t="str">
        <f>IF(AU77="","",IF('Strategy 2 | PD-FE'!S77="W","Y",IF('Strategy 2 | PD-FE'!S77="L","N","")))</f>
        <v/>
      </c>
      <c r="O77" s="95" t="str">
        <f>'Strategy 2 | PD-FE'!T77</f>
        <v/>
      </c>
      <c r="P77" s="95" t="str">
        <f>'Strategy 2 | PD-FE'!N77</f>
        <v/>
      </c>
      <c r="Q77" s="112" t="str">
        <f>'Strategy 2 | PD-FE'!P77</f>
        <v/>
      </c>
      <c r="R77" s="144"/>
      <c r="S77" s="144"/>
      <c r="T77" s="111" t="str">
        <f>'Strategy 3 | M1-TG'!B77</f>
        <v/>
      </c>
      <c r="U77" s="95" t="str">
        <f>'Strategy 3 | M1-TG'!C77</f>
        <v/>
      </c>
      <c r="V77" s="95" t="str">
        <f>'Strategy 3 | M1-TG'!J77</f>
        <v/>
      </c>
      <c r="W77" s="109" t="str">
        <f>IF(AU77="","",IF('Strategy 3 | M1-TG'!S77="W","Y",IF('Strategy 3 | M1-TG'!S77="L","N","")))</f>
        <v/>
      </c>
      <c r="X77" s="95" t="str">
        <f>'Strategy 3 | M1-TG'!T77</f>
        <v/>
      </c>
      <c r="Y77" s="95" t="str">
        <f>'Strategy 3 | M1-TG'!N77</f>
        <v/>
      </c>
      <c r="Z77" s="112" t="str">
        <f>'Strategy 3 | M1-TG'!P77</f>
        <v/>
      </c>
      <c r="AA77" s="144"/>
      <c r="AB77" s="144"/>
      <c r="AC77" s="111" t="str">
        <f>'Strategy 4 | HP-FE'!B77</f>
        <v/>
      </c>
      <c r="AD77" s="95" t="str">
        <f>'Strategy 4 | HP-FE'!C77</f>
        <v/>
      </c>
      <c r="AE77" s="95" t="str">
        <f>'Strategy 4 | HP-FE'!J77</f>
        <v/>
      </c>
      <c r="AF77" s="109" t="str">
        <f>IF(AU77="","",IF('Strategy 4 | HP-FE'!S77="W","Y",IF('Strategy 4 | HP-FE'!S77="L","N","")))</f>
        <v/>
      </c>
      <c r="AG77" s="95" t="str">
        <f>'Strategy 4 | HP-FE'!T77</f>
        <v/>
      </c>
      <c r="AH77" s="95" t="str">
        <f>'Strategy 4 | HP-FE'!N77</f>
        <v/>
      </c>
      <c r="AI77" s="112" t="str">
        <f>'Strategy 4 | HP-FE'!P77</f>
        <v/>
      </c>
      <c r="AJ77" s="144"/>
      <c r="AK77" s="144"/>
      <c r="AL77" s="111" t="str">
        <f>'Strategy 5 | M1-FE'!B77</f>
        <v/>
      </c>
      <c r="AM77" s="95" t="str">
        <f>'Strategy 5 | M1-FE'!C77</f>
        <v/>
      </c>
      <c r="AN77" s="95" t="str">
        <f>'Strategy 5 | M1-FE'!J77</f>
        <v/>
      </c>
      <c r="AO77" s="109" t="str">
        <f>IF(AU77="","",IF('Strategy 5 | M1-FE'!S77="W","Y",IF('Strategy 5 | M1-FE'!S77="L","N","")))</f>
        <v/>
      </c>
      <c r="AP77" s="95" t="str">
        <f>'Strategy 5 | M1-FE'!T77</f>
        <v/>
      </c>
      <c r="AQ77" s="95" t="str">
        <f>'Strategy 5 | M1-FE'!N77</f>
        <v/>
      </c>
      <c r="AR77" s="112" t="str">
        <f>'Strategy 5 | M1-FE'!P77</f>
        <v/>
      </c>
      <c r="AS77" s="144"/>
      <c r="AT77" s="144"/>
      <c r="AU77" s="106"/>
      <c r="AV77" s="180" t="str">
        <f ca="1">IF('Combo Dashboard'!AG77="","",'Combo Dashboard'!AG77)</f>
        <v/>
      </c>
      <c r="AW77" s="189" t="str">
        <f>IF('Combo Dashboard'!AH77="","",'Combo Dashboard'!AH77)</f>
        <v/>
      </c>
      <c r="AX77" s="187" t="str">
        <f ca="1">IF('Combo Dashboard'!AI77="","",'Combo Dashboard'!AI77)</f>
        <v/>
      </c>
      <c r="AY77" s="95" t="str">
        <f>IF('Combo Dashboard'!AJ77="","",'Combo Dashboard'!AJ77)</f>
        <v/>
      </c>
      <c r="AZ77" s="95" t="str">
        <f>IF('Combo Dashboard'!AK77="","",'Combo Dashboard'!AK77)</f>
        <v/>
      </c>
      <c r="BA77" s="112" t="str">
        <f>IF('Combo Dashboard'!AL77="","",'Combo Dashboard'!AL77)</f>
        <v/>
      </c>
      <c r="BB77" s="340"/>
      <c r="BC77" s="144"/>
      <c r="BD77" s="144"/>
      <c r="BE77" s="111" t="str">
        <f>'Strategy 6 | PD-M1'!B77</f>
        <v/>
      </c>
      <c r="BF77" s="95" t="str">
        <f>'Strategy 6 | PD-M1'!C77</f>
        <v/>
      </c>
      <c r="BG77" s="95" t="str">
        <f>'Strategy 6 | PD-M1'!J77</f>
        <v/>
      </c>
      <c r="BH77" s="95" t="str">
        <f>IF(AU77="","",IF('Strategy 6 | PD-M1'!R77&gt;0,"Y",IF('Strategy 6 | PD-M1'!R77=0,"","N")))</f>
        <v/>
      </c>
      <c r="BI77" s="95" t="str">
        <f>'Strategy 6 | PD-M1'!T77</f>
        <v/>
      </c>
      <c r="BJ77" s="95" t="str">
        <f>'Strategy 6 | PD-M1'!N77</f>
        <v/>
      </c>
      <c r="BK77" s="112" t="str">
        <f>'Strategy 6 | PD-M1'!P77</f>
        <v/>
      </c>
      <c r="BL77" s="144"/>
      <c r="BM77" s="144"/>
      <c r="BN77" s="111" t="str">
        <f>'Strategy 7 | TG-FE'!B77</f>
        <v/>
      </c>
      <c r="BO77" s="95" t="str">
        <f>'Strategy 7 | TG-FE'!C77</f>
        <v/>
      </c>
      <c r="BP77" s="95" t="str">
        <f>'Strategy 7 | TG-FE'!J77</f>
        <v/>
      </c>
      <c r="BQ77" s="109" t="str">
        <f>IF(AU77="","",IF('Strategy 7 | TG-FE'!S77="W","Y",IF('Strategy 7 | TG-FE'!S77="L","N","")))</f>
        <v/>
      </c>
      <c r="BR77" s="95" t="str">
        <f>'Strategy 7 | TG-FE'!T77</f>
        <v/>
      </c>
      <c r="BS77" s="95" t="str">
        <f>'Strategy 7 | TG-FE'!N77</f>
        <v/>
      </c>
      <c r="BT77" s="112" t="str">
        <f>'Strategy 7 | TG-FE'!P77</f>
        <v/>
      </c>
      <c r="BU77" s="144"/>
      <c r="BV77" s="144"/>
      <c r="BW77" s="111" t="str">
        <f>'Strategy 8 | M1-WB'!B77</f>
        <v/>
      </c>
      <c r="BX77" s="95" t="str">
        <f>'Strategy 8 | M1-WB'!C77</f>
        <v/>
      </c>
      <c r="BY77" s="95" t="str">
        <f>'Strategy 8 | M1-WB'!J77</f>
        <v/>
      </c>
      <c r="BZ77" s="109" t="str">
        <f>IF(AU77="","",IF('Strategy 8 | M1-WB'!S77="W","Y",IF('Strategy 8 | M1-WB'!S77="L","N","")))</f>
        <v/>
      </c>
      <c r="CA77" s="95" t="str">
        <f>'Strategy 8 | M1-WB'!T77</f>
        <v/>
      </c>
      <c r="CB77" s="95" t="str">
        <f>'Strategy 8 | M1-WB'!N77</f>
        <v/>
      </c>
      <c r="CC77" s="112" t="str">
        <f>'Strategy 8 | M1-WB'!P77</f>
        <v/>
      </c>
      <c r="CD77" s="144"/>
      <c r="CE77" s="144"/>
      <c r="CF77" s="111" t="str">
        <f>'Strategy 9 | HP-M1'!B77</f>
        <v/>
      </c>
      <c r="CG77" s="95" t="str">
        <f>'Strategy 9 | HP-M1'!C77</f>
        <v/>
      </c>
      <c r="CH77" s="95" t="str">
        <f>'Strategy 9 | HP-M1'!J77</f>
        <v/>
      </c>
      <c r="CI77" s="109" t="str">
        <f>IF(AU77="","",IF('Strategy 9 | HP-M1'!S77="W","Y",IF('Strategy 9 | HP-M1'!S77="L","N","")))</f>
        <v/>
      </c>
      <c r="CJ77" s="95" t="str">
        <f>'Strategy 9 | HP-M1'!T77</f>
        <v/>
      </c>
      <c r="CK77" s="95" t="str">
        <f>'Strategy 9 | HP-M1'!N77</f>
        <v/>
      </c>
      <c r="CL77" s="112" t="str">
        <f>'Strategy 9 | HP-M1'!P77</f>
        <v/>
      </c>
      <c r="CM77" s="144"/>
      <c r="CN77" s="144"/>
      <c r="CO77" s="111" t="str">
        <f>'Strategy 10 | OP-OB'!B77</f>
        <v/>
      </c>
      <c r="CP77" s="95" t="str">
        <f>'Strategy 10 | OP-OB'!C77</f>
        <v/>
      </c>
      <c r="CQ77" s="95" t="str">
        <f>'Strategy 10 | OP-OB'!J77</f>
        <v/>
      </c>
      <c r="CR77" s="109" t="str">
        <f>IF(AU77="","",IF('Strategy 10 | OP-OB'!S77="W","Y",IF('Strategy 10 | OP-OB'!S77="L","N","")))</f>
        <v/>
      </c>
      <c r="CS77" s="95" t="str">
        <f>'Strategy 10 | OP-OB'!T77</f>
        <v/>
      </c>
      <c r="CT77" s="95" t="str">
        <f>'Strategy 10 | OP-OB'!N77</f>
        <v/>
      </c>
      <c r="CU77" s="112" t="str">
        <f>'Strategy 10 | OP-OB'!P77</f>
        <v/>
      </c>
    </row>
    <row r="78" spans="1:99" ht="26.25" customHeight="1" thickBot="1">
      <c r="A78" s="14">
        <v>69</v>
      </c>
      <c r="B78" s="111" t="str">
        <f>'Strategy 1 | PD-TG'!B78</f>
        <v/>
      </c>
      <c r="C78" s="95" t="str">
        <f>'Strategy 1 | PD-TG'!C78</f>
        <v/>
      </c>
      <c r="D78" s="95" t="str">
        <f>'Strategy 1 | PD-TG'!J78</f>
        <v/>
      </c>
      <c r="E78" s="109" t="str">
        <f>IF(AU78="","",IF('Strategy 1 | PD-TG'!S78="W","Y",IF('Strategy 1 | PD-TG'!S78="L","N","")))</f>
        <v/>
      </c>
      <c r="F78" s="95" t="str">
        <f>'Strategy 1 | PD-TG'!T78</f>
        <v/>
      </c>
      <c r="G78" s="95" t="str">
        <f>'Strategy 1 | PD-TG'!N78</f>
        <v/>
      </c>
      <c r="H78" s="112" t="str">
        <f>'Strategy 1 | PD-TG'!P78</f>
        <v/>
      </c>
      <c r="I78" s="144"/>
      <c r="J78" s="144"/>
      <c r="K78" s="111" t="str">
        <f>'Strategy 2 | PD-FE'!B78</f>
        <v/>
      </c>
      <c r="L78" s="95" t="str">
        <f>'Strategy 2 | PD-FE'!C78</f>
        <v/>
      </c>
      <c r="M78" s="95" t="str">
        <f>'Strategy 2 | PD-FE'!J78</f>
        <v/>
      </c>
      <c r="N78" s="109" t="str">
        <f>IF(AU78="","",IF('Strategy 2 | PD-FE'!S78="W","Y",IF('Strategy 2 | PD-FE'!S78="L","N","")))</f>
        <v/>
      </c>
      <c r="O78" s="95" t="str">
        <f>'Strategy 2 | PD-FE'!T78</f>
        <v/>
      </c>
      <c r="P78" s="95" t="str">
        <f>'Strategy 2 | PD-FE'!N78</f>
        <v/>
      </c>
      <c r="Q78" s="112" t="str">
        <f>'Strategy 2 | PD-FE'!P78</f>
        <v/>
      </c>
      <c r="R78" s="144"/>
      <c r="S78" s="144"/>
      <c r="T78" s="111" t="str">
        <f>'Strategy 3 | M1-TG'!B78</f>
        <v/>
      </c>
      <c r="U78" s="95" t="str">
        <f>'Strategy 3 | M1-TG'!C78</f>
        <v/>
      </c>
      <c r="V78" s="95" t="str">
        <f>'Strategy 3 | M1-TG'!J78</f>
        <v/>
      </c>
      <c r="W78" s="109" t="str">
        <f>IF(AU78="","",IF('Strategy 3 | M1-TG'!S78="W","Y",IF('Strategy 3 | M1-TG'!S78="L","N","")))</f>
        <v/>
      </c>
      <c r="X78" s="95" t="str">
        <f>'Strategy 3 | M1-TG'!T78</f>
        <v/>
      </c>
      <c r="Y78" s="95" t="str">
        <f>'Strategy 3 | M1-TG'!N78</f>
        <v/>
      </c>
      <c r="Z78" s="112" t="str">
        <f>'Strategy 3 | M1-TG'!P78</f>
        <v/>
      </c>
      <c r="AA78" s="144"/>
      <c r="AB78" s="144"/>
      <c r="AC78" s="111" t="str">
        <f>'Strategy 4 | HP-FE'!B78</f>
        <v/>
      </c>
      <c r="AD78" s="95" t="str">
        <f>'Strategy 4 | HP-FE'!C78</f>
        <v/>
      </c>
      <c r="AE78" s="95" t="str">
        <f>'Strategy 4 | HP-FE'!J78</f>
        <v/>
      </c>
      <c r="AF78" s="109" t="str">
        <f>IF(AU78="","",IF('Strategy 4 | HP-FE'!S78="W","Y",IF('Strategy 4 | HP-FE'!S78="L","N","")))</f>
        <v/>
      </c>
      <c r="AG78" s="95" t="str">
        <f>'Strategy 4 | HP-FE'!T78</f>
        <v/>
      </c>
      <c r="AH78" s="95" t="str">
        <f>'Strategy 4 | HP-FE'!N78</f>
        <v/>
      </c>
      <c r="AI78" s="112" t="str">
        <f>'Strategy 4 | HP-FE'!P78</f>
        <v/>
      </c>
      <c r="AJ78" s="144"/>
      <c r="AK78" s="144"/>
      <c r="AL78" s="111" t="str">
        <f>'Strategy 5 | M1-FE'!B78</f>
        <v/>
      </c>
      <c r="AM78" s="95" t="str">
        <f>'Strategy 5 | M1-FE'!C78</f>
        <v/>
      </c>
      <c r="AN78" s="95" t="str">
        <f>'Strategy 5 | M1-FE'!J78</f>
        <v/>
      </c>
      <c r="AO78" s="109" t="str">
        <f>IF(AU78="","",IF('Strategy 5 | M1-FE'!S78="W","Y",IF('Strategy 5 | M1-FE'!S78="L","N","")))</f>
        <v/>
      </c>
      <c r="AP78" s="95" t="str">
        <f>'Strategy 5 | M1-FE'!T78</f>
        <v/>
      </c>
      <c r="AQ78" s="95" t="str">
        <f>'Strategy 5 | M1-FE'!N78</f>
        <v/>
      </c>
      <c r="AR78" s="112" t="str">
        <f>'Strategy 5 | M1-FE'!P78</f>
        <v/>
      </c>
      <c r="AS78" s="144"/>
      <c r="AT78" s="144"/>
      <c r="AU78" s="106"/>
      <c r="AV78" s="180" t="str">
        <f ca="1">IF('Combo Dashboard'!AG78="","",'Combo Dashboard'!AG78)</f>
        <v/>
      </c>
      <c r="AW78" s="189" t="str">
        <f>IF('Combo Dashboard'!AH78="","",'Combo Dashboard'!AH78)</f>
        <v/>
      </c>
      <c r="AX78" s="187" t="str">
        <f ca="1">IF('Combo Dashboard'!AI78="","",'Combo Dashboard'!AI78)</f>
        <v/>
      </c>
      <c r="AY78" s="95" t="str">
        <f>IF('Combo Dashboard'!AJ78="","",'Combo Dashboard'!AJ78)</f>
        <v/>
      </c>
      <c r="AZ78" s="95" t="str">
        <f>IF('Combo Dashboard'!AK78="","",'Combo Dashboard'!AK78)</f>
        <v/>
      </c>
      <c r="BA78" s="112" t="str">
        <f>IF('Combo Dashboard'!AL78="","",'Combo Dashboard'!AL78)</f>
        <v/>
      </c>
      <c r="BB78" s="340"/>
      <c r="BC78" s="144"/>
      <c r="BD78" s="144"/>
      <c r="BE78" s="111" t="str">
        <f>'Strategy 6 | PD-M1'!B78</f>
        <v/>
      </c>
      <c r="BF78" s="95" t="str">
        <f>'Strategy 6 | PD-M1'!C78</f>
        <v/>
      </c>
      <c r="BG78" s="95" t="str">
        <f>'Strategy 6 | PD-M1'!J78</f>
        <v/>
      </c>
      <c r="BH78" s="95" t="str">
        <f>IF(AU78="","",IF('Strategy 6 | PD-M1'!R78&gt;0,"Y",IF('Strategy 6 | PD-M1'!R78=0,"","N")))</f>
        <v/>
      </c>
      <c r="BI78" s="95" t="str">
        <f>'Strategy 6 | PD-M1'!T78</f>
        <v/>
      </c>
      <c r="BJ78" s="95" t="str">
        <f>'Strategy 6 | PD-M1'!N78</f>
        <v/>
      </c>
      <c r="BK78" s="112" t="str">
        <f>'Strategy 6 | PD-M1'!P78</f>
        <v/>
      </c>
      <c r="BL78" s="144"/>
      <c r="BM78" s="144"/>
      <c r="BN78" s="111" t="str">
        <f>'Strategy 7 | TG-FE'!B78</f>
        <v/>
      </c>
      <c r="BO78" s="95" t="str">
        <f>'Strategy 7 | TG-FE'!C78</f>
        <v/>
      </c>
      <c r="BP78" s="95" t="str">
        <f>'Strategy 7 | TG-FE'!J78</f>
        <v/>
      </c>
      <c r="BQ78" s="109" t="str">
        <f>IF(AU78="","",IF('Strategy 7 | TG-FE'!S78="W","Y",IF('Strategy 7 | TG-FE'!S78="L","N","")))</f>
        <v/>
      </c>
      <c r="BR78" s="95" t="str">
        <f>'Strategy 7 | TG-FE'!T78</f>
        <v/>
      </c>
      <c r="BS78" s="95" t="str">
        <f>'Strategy 7 | TG-FE'!N78</f>
        <v/>
      </c>
      <c r="BT78" s="112" t="str">
        <f>'Strategy 7 | TG-FE'!P78</f>
        <v/>
      </c>
      <c r="BU78" s="144"/>
      <c r="BV78" s="144"/>
      <c r="BW78" s="111" t="str">
        <f>'Strategy 8 | M1-WB'!B78</f>
        <v/>
      </c>
      <c r="BX78" s="95" t="str">
        <f>'Strategy 8 | M1-WB'!C78</f>
        <v/>
      </c>
      <c r="BY78" s="95" t="str">
        <f>'Strategy 8 | M1-WB'!J78</f>
        <v/>
      </c>
      <c r="BZ78" s="109" t="str">
        <f>IF(AU78="","",IF('Strategy 8 | M1-WB'!S78="W","Y",IF('Strategy 8 | M1-WB'!S78="L","N","")))</f>
        <v/>
      </c>
      <c r="CA78" s="95" t="str">
        <f>'Strategy 8 | M1-WB'!T78</f>
        <v/>
      </c>
      <c r="CB78" s="95" t="str">
        <f>'Strategy 8 | M1-WB'!N78</f>
        <v/>
      </c>
      <c r="CC78" s="112" t="str">
        <f>'Strategy 8 | M1-WB'!P78</f>
        <v/>
      </c>
      <c r="CD78" s="144"/>
      <c r="CE78" s="144"/>
      <c r="CF78" s="111" t="str">
        <f>'Strategy 9 | HP-M1'!B78</f>
        <v/>
      </c>
      <c r="CG78" s="95" t="str">
        <f>'Strategy 9 | HP-M1'!C78</f>
        <v/>
      </c>
      <c r="CH78" s="95" t="str">
        <f>'Strategy 9 | HP-M1'!J78</f>
        <v/>
      </c>
      <c r="CI78" s="109" t="str">
        <f>IF(AU78="","",IF('Strategy 9 | HP-M1'!S78="W","Y",IF('Strategy 9 | HP-M1'!S78="L","N","")))</f>
        <v/>
      </c>
      <c r="CJ78" s="95" t="str">
        <f>'Strategy 9 | HP-M1'!T78</f>
        <v/>
      </c>
      <c r="CK78" s="95" t="str">
        <f>'Strategy 9 | HP-M1'!N78</f>
        <v/>
      </c>
      <c r="CL78" s="112" t="str">
        <f>'Strategy 9 | HP-M1'!P78</f>
        <v/>
      </c>
      <c r="CM78" s="144"/>
      <c r="CN78" s="144"/>
      <c r="CO78" s="111" t="str">
        <f>'Strategy 10 | OP-OB'!B78</f>
        <v/>
      </c>
      <c r="CP78" s="95" t="str">
        <f>'Strategy 10 | OP-OB'!C78</f>
        <v/>
      </c>
      <c r="CQ78" s="95" t="str">
        <f>'Strategy 10 | OP-OB'!J78</f>
        <v/>
      </c>
      <c r="CR78" s="109" t="str">
        <f>IF(AU78="","",IF('Strategy 10 | OP-OB'!S78="W","Y",IF('Strategy 10 | OP-OB'!S78="L","N","")))</f>
        <v/>
      </c>
      <c r="CS78" s="95" t="str">
        <f>'Strategy 10 | OP-OB'!T78</f>
        <v/>
      </c>
      <c r="CT78" s="95" t="str">
        <f>'Strategy 10 | OP-OB'!N78</f>
        <v/>
      </c>
      <c r="CU78" s="112" t="str">
        <f>'Strategy 10 | OP-OB'!P78</f>
        <v/>
      </c>
    </row>
    <row r="79" spans="1:99" ht="26.25" customHeight="1" thickBot="1">
      <c r="A79" s="14">
        <v>70</v>
      </c>
      <c r="B79" s="113" t="str">
        <f>'Strategy 1 | PD-TG'!B79</f>
        <v/>
      </c>
      <c r="C79" s="114" t="str">
        <f>'Strategy 1 | PD-TG'!C79</f>
        <v/>
      </c>
      <c r="D79" s="114" t="str">
        <f>'Strategy 1 | PD-TG'!J79</f>
        <v/>
      </c>
      <c r="E79" s="109" t="str">
        <f>IF(AU79="","",IF('Strategy 1 | PD-TG'!S79="W","Y",IF('Strategy 1 | PD-TG'!S79="L","N","")))</f>
        <v/>
      </c>
      <c r="F79" s="114" t="str">
        <f>'Strategy 1 | PD-TG'!T79</f>
        <v/>
      </c>
      <c r="G79" s="114" t="str">
        <f>'Strategy 1 | PD-TG'!N79</f>
        <v/>
      </c>
      <c r="H79" s="115" t="str">
        <f>'Strategy 1 | PD-TG'!P79</f>
        <v/>
      </c>
      <c r="I79" s="144"/>
      <c r="J79" s="144"/>
      <c r="K79" s="113" t="str">
        <f>'Strategy 2 | PD-FE'!B79</f>
        <v/>
      </c>
      <c r="L79" s="114" t="str">
        <f>'Strategy 2 | PD-FE'!C79</f>
        <v/>
      </c>
      <c r="M79" s="114" t="str">
        <f>'Strategy 2 | PD-FE'!J79</f>
        <v/>
      </c>
      <c r="N79" s="109" t="str">
        <f>IF(AU79="","",IF('Strategy 2 | PD-FE'!S79="W","Y",IF('Strategy 2 | PD-FE'!S79="L","N","")))</f>
        <v/>
      </c>
      <c r="O79" s="114" t="str">
        <f>'Strategy 2 | PD-FE'!T79</f>
        <v/>
      </c>
      <c r="P79" s="114" t="str">
        <f>'Strategy 2 | PD-FE'!N79</f>
        <v/>
      </c>
      <c r="Q79" s="115" t="str">
        <f>'Strategy 2 | PD-FE'!P79</f>
        <v/>
      </c>
      <c r="R79" s="144"/>
      <c r="S79" s="144"/>
      <c r="T79" s="113" t="str">
        <f>'Strategy 3 | M1-TG'!B79</f>
        <v/>
      </c>
      <c r="U79" s="114" t="str">
        <f>'Strategy 3 | M1-TG'!C79</f>
        <v/>
      </c>
      <c r="V79" s="114" t="str">
        <f>'Strategy 3 | M1-TG'!J79</f>
        <v/>
      </c>
      <c r="W79" s="109" t="str">
        <f>IF(AU79="","",IF('Strategy 3 | M1-TG'!S79="W","Y",IF('Strategy 3 | M1-TG'!S79="L","N","")))</f>
        <v/>
      </c>
      <c r="X79" s="114" t="str">
        <f>'Strategy 3 | M1-TG'!T79</f>
        <v/>
      </c>
      <c r="Y79" s="114" t="str">
        <f>'Strategy 3 | M1-TG'!N79</f>
        <v/>
      </c>
      <c r="Z79" s="115" t="str">
        <f>'Strategy 3 | M1-TG'!P79</f>
        <v/>
      </c>
      <c r="AA79" s="144"/>
      <c r="AB79" s="144"/>
      <c r="AC79" s="113" t="str">
        <f>'Strategy 4 | HP-FE'!B79</f>
        <v/>
      </c>
      <c r="AD79" s="114" t="str">
        <f>'Strategy 4 | HP-FE'!C79</f>
        <v/>
      </c>
      <c r="AE79" s="114" t="str">
        <f>'Strategy 4 | HP-FE'!J79</f>
        <v/>
      </c>
      <c r="AF79" s="109" t="str">
        <f>IF(AU79="","",IF('Strategy 4 | HP-FE'!S79="W","Y",IF('Strategy 4 | HP-FE'!S79="L","N","")))</f>
        <v/>
      </c>
      <c r="AG79" s="114" t="str">
        <f>'Strategy 4 | HP-FE'!T79</f>
        <v/>
      </c>
      <c r="AH79" s="114" t="str">
        <f>'Strategy 4 | HP-FE'!N79</f>
        <v/>
      </c>
      <c r="AI79" s="115" t="str">
        <f>'Strategy 4 | HP-FE'!P79</f>
        <v/>
      </c>
      <c r="AJ79" s="144"/>
      <c r="AK79" s="144"/>
      <c r="AL79" s="113" t="str">
        <f>'Strategy 5 | M1-FE'!B79</f>
        <v/>
      </c>
      <c r="AM79" s="114" t="str">
        <f>'Strategy 5 | M1-FE'!C79</f>
        <v/>
      </c>
      <c r="AN79" s="114" t="str">
        <f>'Strategy 5 | M1-FE'!J79</f>
        <v/>
      </c>
      <c r="AO79" s="109" t="str">
        <f>IF(AU79="","",IF('Strategy 5 | M1-FE'!S79="W","Y",IF('Strategy 5 | M1-FE'!S79="L","N","")))</f>
        <v/>
      </c>
      <c r="AP79" s="114" t="str">
        <f>'Strategy 5 | M1-FE'!T79</f>
        <v/>
      </c>
      <c r="AQ79" s="114" t="str">
        <f>'Strategy 5 | M1-FE'!N79</f>
        <v/>
      </c>
      <c r="AR79" s="115" t="str">
        <f>'Strategy 5 | M1-FE'!P79</f>
        <v/>
      </c>
      <c r="AS79" s="144"/>
      <c r="AT79" s="144"/>
      <c r="AU79" s="107"/>
      <c r="AV79" s="181" t="str">
        <f ca="1">IF('Combo Dashboard'!AG79="","",'Combo Dashboard'!AG79)</f>
        <v/>
      </c>
      <c r="AW79" s="189" t="str">
        <f>IF('Combo Dashboard'!AH79="","",'Combo Dashboard'!AH79)</f>
        <v/>
      </c>
      <c r="AX79" s="191" t="str">
        <f ca="1">IF('Combo Dashboard'!AI79="","",'Combo Dashboard'!AI79)</f>
        <v/>
      </c>
      <c r="AY79" s="114" t="str">
        <f>IF('Combo Dashboard'!AJ79="","",'Combo Dashboard'!AJ79)</f>
        <v/>
      </c>
      <c r="AZ79" s="114" t="str">
        <f>IF('Combo Dashboard'!AK79="","",'Combo Dashboard'!AK79)</f>
        <v/>
      </c>
      <c r="BA79" s="115" t="str">
        <f>IF('Combo Dashboard'!AL79="","",'Combo Dashboard'!AL79)</f>
        <v/>
      </c>
      <c r="BB79" s="340"/>
      <c r="BC79" s="144"/>
      <c r="BD79" s="144"/>
      <c r="BE79" s="113" t="str">
        <f>'Strategy 6 | PD-M1'!B79</f>
        <v/>
      </c>
      <c r="BF79" s="114" t="str">
        <f>'Strategy 6 | PD-M1'!C79</f>
        <v/>
      </c>
      <c r="BG79" s="114" t="str">
        <f>'Strategy 6 | PD-M1'!J79</f>
        <v/>
      </c>
      <c r="BH79" s="114" t="str">
        <f>IF(AU79="","",IF('Strategy 6 | PD-M1'!R79&gt;0,"Y",IF('Strategy 6 | PD-M1'!R79=0,"","N")))</f>
        <v/>
      </c>
      <c r="BI79" s="114" t="str">
        <f>'Strategy 6 | PD-M1'!T79</f>
        <v/>
      </c>
      <c r="BJ79" s="114" t="str">
        <f>'Strategy 6 | PD-M1'!N79</f>
        <v/>
      </c>
      <c r="BK79" s="115" t="str">
        <f>'Strategy 6 | PD-M1'!P79</f>
        <v/>
      </c>
      <c r="BL79" s="144"/>
      <c r="BM79" s="144"/>
      <c r="BN79" s="113" t="str">
        <f>'Strategy 7 | TG-FE'!B79</f>
        <v/>
      </c>
      <c r="BO79" s="114" t="str">
        <f>'Strategy 7 | TG-FE'!C79</f>
        <v/>
      </c>
      <c r="BP79" s="114" t="str">
        <f>'Strategy 7 | TG-FE'!J79</f>
        <v/>
      </c>
      <c r="BQ79" s="109" t="str">
        <f>IF(AU79="","",IF('Strategy 7 | TG-FE'!S79="W","Y",IF('Strategy 7 | TG-FE'!S79="L","N","")))</f>
        <v/>
      </c>
      <c r="BR79" s="114" t="str">
        <f>'Strategy 7 | TG-FE'!T79</f>
        <v/>
      </c>
      <c r="BS79" s="114" t="str">
        <f>'Strategy 7 | TG-FE'!N79</f>
        <v/>
      </c>
      <c r="BT79" s="115" t="str">
        <f>'Strategy 7 | TG-FE'!P79</f>
        <v/>
      </c>
      <c r="BU79" s="144"/>
      <c r="BV79" s="144"/>
      <c r="BW79" s="113" t="str">
        <f>'Strategy 8 | M1-WB'!B79</f>
        <v/>
      </c>
      <c r="BX79" s="114" t="str">
        <f>'Strategy 8 | M1-WB'!C79</f>
        <v/>
      </c>
      <c r="BY79" s="114" t="str">
        <f>'Strategy 8 | M1-WB'!J79</f>
        <v/>
      </c>
      <c r="BZ79" s="109" t="str">
        <f>IF(AU79="","",IF('Strategy 8 | M1-WB'!S79="W","Y",IF('Strategy 8 | M1-WB'!S79="L","N","")))</f>
        <v/>
      </c>
      <c r="CA79" s="114" t="str">
        <f>'Strategy 8 | M1-WB'!T79</f>
        <v/>
      </c>
      <c r="CB79" s="114" t="str">
        <f>'Strategy 8 | M1-WB'!N79</f>
        <v/>
      </c>
      <c r="CC79" s="115" t="str">
        <f>'Strategy 8 | M1-WB'!P79</f>
        <v/>
      </c>
      <c r="CD79" s="144"/>
      <c r="CE79" s="144"/>
      <c r="CF79" s="113" t="str">
        <f>'Strategy 9 | HP-M1'!B79</f>
        <v/>
      </c>
      <c r="CG79" s="114" t="str">
        <f>'Strategy 9 | HP-M1'!C79</f>
        <v/>
      </c>
      <c r="CH79" s="114" t="str">
        <f>'Strategy 9 | HP-M1'!J79</f>
        <v/>
      </c>
      <c r="CI79" s="109" t="str">
        <f>IF(AU79="","",IF('Strategy 9 | HP-M1'!S79="W","Y",IF('Strategy 9 | HP-M1'!S79="L","N","")))</f>
        <v/>
      </c>
      <c r="CJ79" s="114" t="str">
        <f>'Strategy 9 | HP-M1'!T79</f>
        <v/>
      </c>
      <c r="CK79" s="114" t="str">
        <f>'Strategy 9 | HP-M1'!N79</f>
        <v/>
      </c>
      <c r="CL79" s="115" t="str">
        <f>'Strategy 9 | HP-M1'!P79</f>
        <v/>
      </c>
      <c r="CM79" s="144"/>
      <c r="CN79" s="144"/>
      <c r="CO79" s="113" t="str">
        <f>'Strategy 10 | OP-OB'!B79</f>
        <v/>
      </c>
      <c r="CP79" s="114" t="str">
        <f>'Strategy 10 | OP-OB'!C79</f>
        <v/>
      </c>
      <c r="CQ79" s="114" t="str">
        <f>'Strategy 10 | OP-OB'!J79</f>
        <v/>
      </c>
      <c r="CR79" s="109" t="str">
        <f>IF(AU79="","",IF('Strategy 10 | OP-OB'!S79="W","Y",IF('Strategy 10 | OP-OB'!S79="L","N","")))</f>
        <v/>
      </c>
      <c r="CS79" s="114" t="str">
        <f>'Strategy 10 | OP-OB'!T79</f>
        <v/>
      </c>
      <c r="CT79" s="114" t="str">
        <f>'Strategy 10 | OP-OB'!N79</f>
        <v/>
      </c>
      <c r="CU79" s="115" t="str">
        <f>'Strategy 10 | OP-OB'!P79</f>
        <v/>
      </c>
    </row>
    <row r="80" spans="1:99" ht="26.25" customHeight="1" thickBot="1">
      <c r="A80" s="14">
        <v>71</v>
      </c>
      <c r="B80" s="108" t="str">
        <f>'Strategy 1 | PD-TG'!B80</f>
        <v/>
      </c>
      <c r="C80" s="109" t="str">
        <f>'Strategy 1 | PD-TG'!C80</f>
        <v/>
      </c>
      <c r="D80" s="109" t="str">
        <f>'Strategy 1 | PD-TG'!J80</f>
        <v/>
      </c>
      <c r="E80" s="109" t="str">
        <f>IF(AU80="","",IF('Strategy 1 | PD-TG'!S80="W","Y",IF('Strategy 1 | PD-TG'!S80="L","N","")))</f>
        <v/>
      </c>
      <c r="F80" s="109" t="str">
        <f>'Strategy 1 | PD-TG'!T80</f>
        <v/>
      </c>
      <c r="G80" s="109" t="str">
        <f>'Strategy 1 | PD-TG'!N80</f>
        <v/>
      </c>
      <c r="H80" s="110" t="str">
        <f>'Strategy 1 | PD-TG'!P80</f>
        <v/>
      </c>
      <c r="I80" s="144"/>
      <c r="J80" s="144"/>
      <c r="K80" s="108" t="str">
        <f>'Strategy 2 | PD-FE'!B80</f>
        <v/>
      </c>
      <c r="L80" s="109" t="str">
        <f>'Strategy 2 | PD-FE'!C80</f>
        <v/>
      </c>
      <c r="M80" s="109" t="str">
        <f>'Strategy 2 | PD-FE'!J80</f>
        <v/>
      </c>
      <c r="N80" s="109" t="str">
        <f>IF(AU80="","",IF('Strategy 2 | PD-FE'!S80="W","Y",IF('Strategy 2 | PD-FE'!S80="L","N","")))</f>
        <v/>
      </c>
      <c r="O80" s="109" t="str">
        <f>'Strategy 2 | PD-FE'!T80</f>
        <v/>
      </c>
      <c r="P80" s="109" t="str">
        <f>'Strategy 2 | PD-FE'!N80</f>
        <v/>
      </c>
      <c r="Q80" s="110" t="str">
        <f>'Strategy 2 | PD-FE'!P80</f>
        <v/>
      </c>
      <c r="R80" s="144"/>
      <c r="S80" s="144"/>
      <c r="T80" s="108" t="str">
        <f>'Strategy 3 | M1-TG'!B80</f>
        <v/>
      </c>
      <c r="U80" s="109" t="str">
        <f>'Strategy 3 | M1-TG'!C80</f>
        <v/>
      </c>
      <c r="V80" s="109" t="str">
        <f>'Strategy 3 | M1-TG'!J80</f>
        <v/>
      </c>
      <c r="W80" s="109" t="str">
        <f>IF(AU80="","",IF('Strategy 3 | M1-TG'!S80="W","Y",IF('Strategy 3 | M1-TG'!S80="L","N","")))</f>
        <v/>
      </c>
      <c r="X80" s="109" t="str">
        <f>'Strategy 3 | M1-TG'!T80</f>
        <v/>
      </c>
      <c r="Y80" s="109" t="str">
        <f>'Strategy 3 | M1-TG'!N80</f>
        <v/>
      </c>
      <c r="Z80" s="110" t="str">
        <f>'Strategy 3 | M1-TG'!P80</f>
        <v/>
      </c>
      <c r="AA80" s="144"/>
      <c r="AB80" s="144"/>
      <c r="AC80" s="108" t="str">
        <f>'Strategy 4 | HP-FE'!B80</f>
        <v/>
      </c>
      <c r="AD80" s="109" t="str">
        <f>'Strategy 4 | HP-FE'!C80</f>
        <v/>
      </c>
      <c r="AE80" s="109" t="str">
        <f>'Strategy 4 | HP-FE'!J80</f>
        <v/>
      </c>
      <c r="AF80" s="109" t="str">
        <f>IF(AU80="","",IF('Strategy 4 | HP-FE'!S80="W","Y",IF('Strategy 4 | HP-FE'!S80="L","N","")))</f>
        <v/>
      </c>
      <c r="AG80" s="109" t="str">
        <f>'Strategy 4 | HP-FE'!T80</f>
        <v/>
      </c>
      <c r="AH80" s="109" t="str">
        <f>'Strategy 4 | HP-FE'!N80</f>
        <v/>
      </c>
      <c r="AI80" s="110" t="str">
        <f>'Strategy 4 | HP-FE'!P80</f>
        <v/>
      </c>
      <c r="AJ80" s="144"/>
      <c r="AK80" s="144"/>
      <c r="AL80" s="108" t="str">
        <f>'Strategy 5 | M1-FE'!B80</f>
        <v/>
      </c>
      <c r="AM80" s="109" t="str">
        <f>'Strategy 5 | M1-FE'!C80</f>
        <v/>
      </c>
      <c r="AN80" s="109" t="str">
        <f>'Strategy 5 | M1-FE'!J80</f>
        <v/>
      </c>
      <c r="AO80" s="109" t="str">
        <f>IF(AU80="","",IF('Strategy 5 | M1-FE'!S80="W","Y",IF('Strategy 5 | M1-FE'!S80="L","N","")))</f>
        <v/>
      </c>
      <c r="AP80" s="109" t="str">
        <f>'Strategy 5 | M1-FE'!T80</f>
        <v/>
      </c>
      <c r="AQ80" s="109" t="str">
        <f>'Strategy 5 | M1-FE'!N80</f>
        <v/>
      </c>
      <c r="AR80" s="110" t="str">
        <f>'Strategy 5 | M1-FE'!P80</f>
        <v/>
      </c>
      <c r="AS80" s="144"/>
      <c r="AT80" s="144"/>
      <c r="AU80" s="102"/>
      <c r="AV80" s="188" t="str">
        <f ca="1">IF('Combo Dashboard'!AG80="","",'Combo Dashboard'!AG80)</f>
        <v/>
      </c>
      <c r="AW80" s="189" t="str">
        <f ca="1">IF('Combo Dashboard'!AH80="","",'Combo Dashboard'!AH80)</f>
        <v/>
      </c>
      <c r="AX80" s="190" t="str">
        <f ca="1">IF('Combo Dashboard'!AI80="","",'Combo Dashboard'!AI80)</f>
        <v/>
      </c>
      <c r="AY80" s="109" t="str">
        <f>IF('Combo Dashboard'!AJ80="","",'Combo Dashboard'!AJ80)</f>
        <v/>
      </c>
      <c r="AZ80" s="109" t="str">
        <f>IF('Combo Dashboard'!AK80="","",'Combo Dashboard'!AK80)</f>
        <v/>
      </c>
      <c r="BA80" s="110" t="str">
        <f>IF('Combo Dashboard'!AL80="","",'Combo Dashboard'!AL80)</f>
        <v/>
      </c>
      <c r="BB80" s="340"/>
      <c r="BC80" s="144"/>
      <c r="BD80" s="144"/>
      <c r="BE80" s="108" t="str">
        <f>'Strategy 6 | PD-M1'!B80</f>
        <v/>
      </c>
      <c r="BF80" s="109" t="str">
        <f>'Strategy 6 | PD-M1'!C80</f>
        <v/>
      </c>
      <c r="BG80" s="109" t="str">
        <f>'Strategy 6 | PD-M1'!J80</f>
        <v/>
      </c>
      <c r="BH80" s="109" t="str">
        <f>IF(AU80="","",IF('Strategy 6 | PD-M1'!R80&gt;0,"Y",IF('Strategy 6 | PD-M1'!R80=0,"","N")))</f>
        <v/>
      </c>
      <c r="BI80" s="109" t="str">
        <f>'Strategy 6 | PD-M1'!T80</f>
        <v/>
      </c>
      <c r="BJ80" s="109" t="str">
        <f>'Strategy 6 | PD-M1'!N80</f>
        <v/>
      </c>
      <c r="BK80" s="110" t="str">
        <f>'Strategy 6 | PD-M1'!P80</f>
        <v/>
      </c>
      <c r="BL80" s="144"/>
      <c r="BM80" s="144"/>
      <c r="BN80" s="108" t="str">
        <f>'Strategy 7 | TG-FE'!B80</f>
        <v/>
      </c>
      <c r="BO80" s="109" t="str">
        <f>'Strategy 7 | TG-FE'!C80</f>
        <v/>
      </c>
      <c r="BP80" s="109" t="str">
        <f>'Strategy 7 | TG-FE'!J80</f>
        <v/>
      </c>
      <c r="BQ80" s="109" t="str">
        <f>IF(AU80="","",IF('Strategy 7 | TG-FE'!S80="W","Y",IF('Strategy 7 | TG-FE'!S80="L","N","")))</f>
        <v/>
      </c>
      <c r="BR80" s="109" t="str">
        <f>'Strategy 7 | TG-FE'!T80</f>
        <v/>
      </c>
      <c r="BS80" s="109" t="str">
        <f>'Strategy 7 | TG-FE'!N80</f>
        <v/>
      </c>
      <c r="BT80" s="110" t="str">
        <f>'Strategy 7 | TG-FE'!P80</f>
        <v/>
      </c>
      <c r="BU80" s="144"/>
      <c r="BV80" s="144"/>
      <c r="BW80" s="108" t="str">
        <f>'Strategy 8 | M1-WB'!B80</f>
        <v/>
      </c>
      <c r="BX80" s="109" t="str">
        <f>'Strategy 8 | M1-WB'!C80</f>
        <v/>
      </c>
      <c r="BY80" s="109" t="str">
        <f>'Strategy 8 | M1-WB'!J80</f>
        <v/>
      </c>
      <c r="BZ80" s="109" t="str">
        <f>IF(AU80="","",IF('Strategy 8 | M1-WB'!S80="W","Y",IF('Strategy 8 | M1-WB'!S80="L","N","")))</f>
        <v/>
      </c>
      <c r="CA80" s="109" t="str">
        <f>'Strategy 8 | M1-WB'!T80</f>
        <v/>
      </c>
      <c r="CB80" s="109" t="str">
        <f>'Strategy 8 | M1-WB'!N80</f>
        <v/>
      </c>
      <c r="CC80" s="110" t="str">
        <f>'Strategy 8 | M1-WB'!P80</f>
        <v/>
      </c>
      <c r="CD80" s="144"/>
      <c r="CE80" s="144"/>
      <c r="CF80" s="108" t="str">
        <f>'Strategy 9 | HP-M1'!B80</f>
        <v/>
      </c>
      <c r="CG80" s="109" t="str">
        <f>'Strategy 9 | HP-M1'!C80</f>
        <v/>
      </c>
      <c r="CH80" s="109" t="str">
        <f>'Strategy 9 | HP-M1'!J80</f>
        <v/>
      </c>
      <c r="CI80" s="109" t="str">
        <f>IF(AU80="","",IF('Strategy 9 | HP-M1'!S80="W","Y",IF('Strategy 9 | HP-M1'!S80="L","N","")))</f>
        <v/>
      </c>
      <c r="CJ80" s="109" t="str">
        <f>'Strategy 9 | HP-M1'!T80</f>
        <v/>
      </c>
      <c r="CK80" s="109" t="str">
        <f>'Strategy 9 | HP-M1'!N80</f>
        <v/>
      </c>
      <c r="CL80" s="110" t="str">
        <f>'Strategy 9 | HP-M1'!P80</f>
        <v/>
      </c>
      <c r="CM80" s="144"/>
      <c r="CN80" s="144"/>
      <c r="CO80" s="108" t="str">
        <f>'Strategy 10 | OP-OB'!B80</f>
        <v/>
      </c>
      <c r="CP80" s="109" t="str">
        <f>'Strategy 10 | OP-OB'!C80</f>
        <v/>
      </c>
      <c r="CQ80" s="109" t="str">
        <f>'Strategy 10 | OP-OB'!J80</f>
        <v/>
      </c>
      <c r="CR80" s="109" t="str">
        <f>IF(AU80="","",IF('Strategy 10 | OP-OB'!S80="W","Y",IF('Strategy 10 | OP-OB'!S80="L","N","")))</f>
        <v/>
      </c>
      <c r="CS80" s="109" t="str">
        <f>'Strategy 10 | OP-OB'!T80</f>
        <v/>
      </c>
      <c r="CT80" s="109" t="str">
        <f>'Strategy 10 | OP-OB'!N80</f>
        <v/>
      </c>
      <c r="CU80" s="110" t="str">
        <f>'Strategy 10 | OP-OB'!P80</f>
        <v/>
      </c>
    </row>
    <row r="81" spans="1:99" ht="26.25" customHeight="1" thickBot="1">
      <c r="A81" s="14">
        <v>72</v>
      </c>
      <c r="B81" s="111" t="str">
        <f>'Strategy 1 | PD-TG'!B81</f>
        <v/>
      </c>
      <c r="C81" s="95" t="str">
        <f>'Strategy 1 | PD-TG'!C81</f>
        <v/>
      </c>
      <c r="D81" s="95" t="str">
        <f>'Strategy 1 | PD-TG'!J81</f>
        <v/>
      </c>
      <c r="E81" s="109" t="str">
        <f>IF(AU81="","",IF('Strategy 1 | PD-TG'!S81="W","Y",IF('Strategy 1 | PD-TG'!S81="L","N","")))</f>
        <v/>
      </c>
      <c r="F81" s="95" t="str">
        <f>'Strategy 1 | PD-TG'!T81</f>
        <v/>
      </c>
      <c r="G81" s="95" t="str">
        <f>'Strategy 1 | PD-TG'!N81</f>
        <v/>
      </c>
      <c r="H81" s="112" t="str">
        <f>'Strategy 1 | PD-TG'!P81</f>
        <v/>
      </c>
      <c r="I81" s="144"/>
      <c r="J81" s="144"/>
      <c r="K81" s="111" t="str">
        <f>'Strategy 2 | PD-FE'!B81</f>
        <v/>
      </c>
      <c r="L81" s="95" t="str">
        <f>'Strategy 2 | PD-FE'!C81</f>
        <v/>
      </c>
      <c r="M81" s="95" t="str">
        <f>'Strategy 2 | PD-FE'!J81</f>
        <v/>
      </c>
      <c r="N81" s="109" t="str">
        <f>IF(AU81="","",IF('Strategy 2 | PD-FE'!S81="W","Y",IF('Strategy 2 | PD-FE'!S81="L","N","")))</f>
        <v/>
      </c>
      <c r="O81" s="95" t="str">
        <f>'Strategy 2 | PD-FE'!T81</f>
        <v/>
      </c>
      <c r="P81" s="95" t="str">
        <f>'Strategy 2 | PD-FE'!N81</f>
        <v/>
      </c>
      <c r="Q81" s="112" t="str">
        <f>'Strategy 2 | PD-FE'!P81</f>
        <v/>
      </c>
      <c r="R81" s="144"/>
      <c r="S81" s="144"/>
      <c r="T81" s="111" t="str">
        <f>'Strategy 3 | M1-TG'!B81</f>
        <v/>
      </c>
      <c r="U81" s="95" t="str">
        <f>'Strategy 3 | M1-TG'!C81</f>
        <v/>
      </c>
      <c r="V81" s="95" t="str">
        <f>'Strategy 3 | M1-TG'!J81</f>
        <v/>
      </c>
      <c r="W81" s="109" t="str">
        <f>IF(AU81="","",IF('Strategy 3 | M1-TG'!S81="W","Y",IF('Strategy 3 | M1-TG'!S81="L","N","")))</f>
        <v/>
      </c>
      <c r="X81" s="95" t="str">
        <f>'Strategy 3 | M1-TG'!T81</f>
        <v/>
      </c>
      <c r="Y81" s="95" t="str">
        <f>'Strategy 3 | M1-TG'!N81</f>
        <v/>
      </c>
      <c r="Z81" s="112" t="str">
        <f>'Strategy 3 | M1-TG'!P81</f>
        <v/>
      </c>
      <c r="AA81" s="144"/>
      <c r="AB81" s="144"/>
      <c r="AC81" s="111" t="str">
        <f>'Strategy 4 | HP-FE'!B81</f>
        <v/>
      </c>
      <c r="AD81" s="95" t="str">
        <f>'Strategy 4 | HP-FE'!C81</f>
        <v/>
      </c>
      <c r="AE81" s="95" t="str">
        <f>'Strategy 4 | HP-FE'!J81</f>
        <v/>
      </c>
      <c r="AF81" s="109" t="str">
        <f>IF(AU81="","",IF('Strategy 4 | HP-FE'!S81="W","Y",IF('Strategy 4 | HP-FE'!S81="L","N","")))</f>
        <v/>
      </c>
      <c r="AG81" s="95" t="str">
        <f>'Strategy 4 | HP-FE'!T81</f>
        <v/>
      </c>
      <c r="AH81" s="95" t="str">
        <f>'Strategy 4 | HP-FE'!N81</f>
        <v/>
      </c>
      <c r="AI81" s="112" t="str">
        <f>'Strategy 4 | HP-FE'!P81</f>
        <v/>
      </c>
      <c r="AJ81" s="144"/>
      <c r="AK81" s="144"/>
      <c r="AL81" s="111" t="str">
        <f>'Strategy 5 | M1-FE'!B81</f>
        <v/>
      </c>
      <c r="AM81" s="95" t="str">
        <f>'Strategy 5 | M1-FE'!C81</f>
        <v/>
      </c>
      <c r="AN81" s="95" t="str">
        <f>'Strategy 5 | M1-FE'!J81</f>
        <v/>
      </c>
      <c r="AO81" s="109" t="str">
        <f>IF(AU81="","",IF('Strategy 5 | M1-FE'!S81="W","Y",IF('Strategy 5 | M1-FE'!S81="L","N","")))</f>
        <v/>
      </c>
      <c r="AP81" s="95" t="str">
        <f>'Strategy 5 | M1-FE'!T81</f>
        <v/>
      </c>
      <c r="AQ81" s="95" t="str">
        <f>'Strategy 5 | M1-FE'!N81</f>
        <v/>
      </c>
      <c r="AR81" s="112" t="str">
        <f>'Strategy 5 | M1-FE'!P81</f>
        <v/>
      </c>
      <c r="AS81" s="144"/>
      <c r="AT81" s="144"/>
      <c r="AU81" s="106"/>
      <c r="AV81" s="180" t="str">
        <f ca="1">IF('Combo Dashboard'!AG81="","",'Combo Dashboard'!AG81)</f>
        <v/>
      </c>
      <c r="AW81" s="189" t="str">
        <f>IF('Combo Dashboard'!AH81="","",'Combo Dashboard'!AH81)</f>
        <v/>
      </c>
      <c r="AX81" s="187" t="str">
        <f ca="1">IF('Combo Dashboard'!AI81="","",'Combo Dashboard'!AI81)</f>
        <v/>
      </c>
      <c r="AY81" s="95" t="str">
        <f>IF('Combo Dashboard'!AJ81="","",'Combo Dashboard'!AJ81)</f>
        <v/>
      </c>
      <c r="AZ81" s="95" t="str">
        <f>IF('Combo Dashboard'!AK81="","",'Combo Dashboard'!AK81)</f>
        <v/>
      </c>
      <c r="BA81" s="112" t="str">
        <f>IF('Combo Dashboard'!AL81="","",'Combo Dashboard'!AL81)</f>
        <v/>
      </c>
      <c r="BB81" s="340"/>
      <c r="BC81" s="144"/>
      <c r="BD81" s="144"/>
      <c r="BE81" s="111" t="str">
        <f>'Strategy 6 | PD-M1'!B81</f>
        <v/>
      </c>
      <c r="BF81" s="95" t="str">
        <f>'Strategy 6 | PD-M1'!C81</f>
        <v/>
      </c>
      <c r="BG81" s="95" t="str">
        <f>'Strategy 6 | PD-M1'!J81</f>
        <v/>
      </c>
      <c r="BH81" s="95" t="str">
        <f>IF(AU81="","",IF('Strategy 6 | PD-M1'!R81&gt;0,"Y",IF('Strategy 6 | PD-M1'!R81=0,"","N")))</f>
        <v/>
      </c>
      <c r="BI81" s="95" t="str">
        <f>'Strategy 6 | PD-M1'!T81</f>
        <v/>
      </c>
      <c r="BJ81" s="95" t="str">
        <f>'Strategy 6 | PD-M1'!N81</f>
        <v/>
      </c>
      <c r="BK81" s="112" t="str">
        <f>'Strategy 6 | PD-M1'!P81</f>
        <v/>
      </c>
      <c r="BL81" s="144"/>
      <c r="BM81" s="144"/>
      <c r="BN81" s="111" t="str">
        <f>'Strategy 7 | TG-FE'!B81</f>
        <v/>
      </c>
      <c r="BO81" s="95" t="str">
        <f>'Strategy 7 | TG-FE'!C81</f>
        <v/>
      </c>
      <c r="BP81" s="95" t="str">
        <f>'Strategy 7 | TG-FE'!J81</f>
        <v/>
      </c>
      <c r="BQ81" s="109" t="str">
        <f>IF(AU81="","",IF('Strategy 7 | TG-FE'!S81="W","Y",IF('Strategy 7 | TG-FE'!S81="L","N","")))</f>
        <v/>
      </c>
      <c r="BR81" s="95" t="str">
        <f>'Strategy 7 | TG-FE'!T81</f>
        <v/>
      </c>
      <c r="BS81" s="95" t="str">
        <f>'Strategy 7 | TG-FE'!N81</f>
        <v/>
      </c>
      <c r="BT81" s="112" t="str">
        <f>'Strategy 7 | TG-FE'!P81</f>
        <v/>
      </c>
      <c r="BU81" s="144"/>
      <c r="BV81" s="144"/>
      <c r="BW81" s="111" t="str">
        <f>'Strategy 8 | M1-WB'!B81</f>
        <v/>
      </c>
      <c r="BX81" s="95" t="str">
        <f>'Strategy 8 | M1-WB'!C81</f>
        <v/>
      </c>
      <c r="BY81" s="95" t="str">
        <f>'Strategy 8 | M1-WB'!J81</f>
        <v/>
      </c>
      <c r="BZ81" s="109" t="str">
        <f>IF(AU81="","",IF('Strategy 8 | M1-WB'!S81="W","Y",IF('Strategy 8 | M1-WB'!S81="L","N","")))</f>
        <v/>
      </c>
      <c r="CA81" s="95" t="str">
        <f>'Strategy 8 | M1-WB'!T81</f>
        <v/>
      </c>
      <c r="CB81" s="95" t="str">
        <f>'Strategy 8 | M1-WB'!N81</f>
        <v/>
      </c>
      <c r="CC81" s="112" t="str">
        <f>'Strategy 8 | M1-WB'!P81</f>
        <v/>
      </c>
      <c r="CD81" s="144"/>
      <c r="CE81" s="144"/>
      <c r="CF81" s="111" t="str">
        <f>'Strategy 9 | HP-M1'!B81</f>
        <v/>
      </c>
      <c r="CG81" s="95" t="str">
        <f>'Strategy 9 | HP-M1'!C81</f>
        <v/>
      </c>
      <c r="CH81" s="95" t="str">
        <f>'Strategy 9 | HP-M1'!J81</f>
        <v/>
      </c>
      <c r="CI81" s="109" t="str">
        <f>IF(AU81="","",IF('Strategy 9 | HP-M1'!S81="W","Y",IF('Strategy 9 | HP-M1'!S81="L","N","")))</f>
        <v/>
      </c>
      <c r="CJ81" s="95" t="str">
        <f>'Strategy 9 | HP-M1'!T81</f>
        <v/>
      </c>
      <c r="CK81" s="95" t="str">
        <f>'Strategy 9 | HP-M1'!N81</f>
        <v/>
      </c>
      <c r="CL81" s="112" t="str">
        <f>'Strategy 9 | HP-M1'!P81</f>
        <v/>
      </c>
      <c r="CM81" s="144"/>
      <c r="CN81" s="144"/>
      <c r="CO81" s="111" t="str">
        <f>'Strategy 10 | OP-OB'!B81</f>
        <v/>
      </c>
      <c r="CP81" s="95" t="str">
        <f>'Strategy 10 | OP-OB'!C81</f>
        <v/>
      </c>
      <c r="CQ81" s="95" t="str">
        <f>'Strategy 10 | OP-OB'!J81</f>
        <v/>
      </c>
      <c r="CR81" s="109" t="str">
        <f>IF(AU81="","",IF('Strategy 10 | OP-OB'!S81="W","Y",IF('Strategy 10 | OP-OB'!S81="L","N","")))</f>
        <v/>
      </c>
      <c r="CS81" s="95" t="str">
        <f>'Strategy 10 | OP-OB'!T81</f>
        <v/>
      </c>
      <c r="CT81" s="95" t="str">
        <f>'Strategy 10 | OP-OB'!N81</f>
        <v/>
      </c>
      <c r="CU81" s="112" t="str">
        <f>'Strategy 10 | OP-OB'!P81</f>
        <v/>
      </c>
    </row>
    <row r="82" spans="1:99" ht="26.25" customHeight="1" thickBot="1">
      <c r="A82" s="14">
        <v>73</v>
      </c>
      <c r="B82" s="111" t="str">
        <f>'Strategy 1 | PD-TG'!B82</f>
        <v/>
      </c>
      <c r="C82" s="95" t="str">
        <f>'Strategy 1 | PD-TG'!C82</f>
        <v/>
      </c>
      <c r="D82" s="95" t="str">
        <f>'Strategy 1 | PD-TG'!J82</f>
        <v/>
      </c>
      <c r="E82" s="109" t="str">
        <f>IF(AU82="","",IF('Strategy 1 | PD-TG'!S82="W","Y",IF('Strategy 1 | PD-TG'!S82="L","N","")))</f>
        <v/>
      </c>
      <c r="F82" s="95" t="str">
        <f>'Strategy 1 | PD-TG'!T82</f>
        <v/>
      </c>
      <c r="G82" s="95" t="str">
        <f>'Strategy 1 | PD-TG'!N82</f>
        <v/>
      </c>
      <c r="H82" s="112" t="str">
        <f>'Strategy 1 | PD-TG'!P82</f>
        <v/>
      </c>
      <c r="I82" s="144"/>
      <c r="J82" s="144"/>
      <c r="K82" s="111" t="str">
        <f>'Strategy 2 | PD-FE'!B82</f>
        <v/>
      </c>
      <c r="L82" s="95" t="str">
        <f>'Strategy 2 | PD-FE'!C82</f>
        <v/>
      </c>
      <c r="M82" s="95" t="str">
        <f>'Strategy 2 | PD-FE'!J82</f>
        <v/>
      </c>
      <c r="N82" s="109" t="str">
        <f>IF(AU82="","",IF('Strategy 2 | PD-FE'!S82="W","Y",IF('Strategy 2 | PD-FE'!S82="L","N","")))</f>
        <v/>
      </c>
      <c r="O82" s="95" t="str">
        <f>'Strategy 2 | PD-FE'!T82</f>
        <v/>
      </c>
      <c r="P82" s="95" t="str">
        <f>'Strategy 2 | PD-FE'!N82</f>
        <v/>
      </c>
      <c r="Q82" s="112" t="str">
        <f>'Strategy 2 | PD-FE'!P82</f>
        <v/>
      </c>
      <c r="R82" s="144"/>
      <c r="S82" s="144"/>
      <c r="T82" s="111" t="str">
        <f>'Strategy 3 | M1-TG'!B82</f>
        <v/>
      </c>
      <c r="U82" s="95" t="str">
        <f>'Strategy 3 | M1-TG'!C82</f>
        <v/>
      </c>
      <c r="V82" s="95" t="str">
        <f>'Strategy 3 | M1-TG'!J82</f>
        <v/>
      </c>
      <c r="W82" s="109" t="str">
        <f>IF(AU82="","",IF('Strategy 3 | M1-TG'!S82="W","Y",IF('Strategy 3 | M1-TG'!S82="L","N","")))</f>
        <v/>
      </c>
      <c r="X82" s="95" t="str">
        <f>'Strategy 3 | M1-TG'!T82</f>
        <v/>
      </c>
      <c r="Y82" s="95" t="str">
        <f>'Strategy 3 | M1-TG'!N82</f>
        <v/>
      </c>
      <c r="Z82" s="112" t="str">
        <f>'Strategy 3 | M1-TG'!P82</f>
        <v/>
      </c>
      <c r="AA82" s="144"/>
      <c r="AB82" s="144"/>
      <c r="AC82" s="111" t="str">
        <f>'Strategy 4 | HP-FE'!B82</f>
        <v/>
      </c>
      <c r="AD82" s="95" t="str">
        <f>'Strategy 4 | HP-FE'!C82</f>
        <v/>
      </c>
      <c r="AE82" s="95" t="str">
        <f>'Strategy 4 | HP-FE'!J82</f>
        <v/>
      </c>
      <c r="AF82" s="109" t="str">
        <f>IF(AU82="","",IF('Strategy 4 | HP-FE'!S82="W","Y",IF('Strategy 4 | HP-FE'!S82="L","N","")))</f>
        <v/>
      </c>
      <c r="AG82" s="95" t="str">
        <f>'Strategy 4 | HP-FE'!T82</f>
        <v/>
      </c>
      <c r="AH82" s="95" t="str">
        <f>'Strategy 4 | HP-FE'!N82</f>
        <v/>
      </c>
      <c r="AI82" s="112" t="str">
        <f>'Strategy 4 | HP-FE'!P82</f>
        <v/>
      </c>
      <c r="AJ82" s="144"/>
      <c r="AK82" s="144"/>
      <c r="AL82" s="111" t="str">
        <f>'Strategy 5 | M1-FE'!B82</f>
        <v/>
      </c>
      <c r="AM82" s="95" t="str">
        <f>'Strategy 5 | M1-FE'!C82</f>
        <v/>
      </c>
      <c r="AN82" s="95" t="str">
        <f>'Strategy 5 | M1-FE'!J82</f>
        <v/>
      </c>
      <c r="AO82" s="109" t="str">
        <f>IF(AU82="","",IF('Strategy 5 | M1-FE'!S82="W","Y",IF('Strategy 5 | M1-FE'!S82="L","N","")))</f>
        <v/>
      </c>
      <c r="AP82" s="95" t="str">
        <f>'Strategy 5 | M1-FE'!T82</f>
        <v/>
      </c>
      <c r="AQ82" s="95" t="str">
        <f>'Strategy 5 | M1-FE'!N82</f>
        <v/>
      </c>
      <c r="AR82" s="112" t="str">
        <f>'Strategy 5 | M1-FE'!P82</f>
        <v/>
      </c>
      <c r="AS82" s="144"/>
      <c r="AT82" s="144"/>
      <c r="AU82" s="106"/>
      <c r="AV82" s="180" t="str">
        <f ca="1">IF('Combo Dashboard'!AG82="","",'Combo Dashboard'!AG82)</f>
        <v/>
      </c>
      <c r="AW82" s="189" t="str">
        <f>IF('Combo Dashboard'!AH82="","",'Combo Dashboard'!AH82)</f>
        <v/>
      </c>
      <c r="AX82" s="187" t="str">
        <f ca="1">IF('Combo Dashboard'!AI82="","",'Combo Dashboard'!AI82)</f>
        <v/>
      </c>
      <c r="AY82" s="95" t="str">
        <f>IF('Combo Dashboard'!AJ82="","",'Combo Dashboard'!AJ82)</f>
        <v/>
      </c>
      <c r="AZ82" s="95" t="str">
        <f>IF('Combo Dashboard'!AK82="","",'Combo Dashboard'!AK82)</f>
        <v/>
      </c>
      <c r="BA82" s="112" t="str">
        <f>IF('Combo Dashboard'!AL82="","",'Combo Dashboard'!AL82)</f>
        <v/>
      </c>
      <c r="BB82" s="340"/>
      <c r="BC82" s="144"/>
      <c r="BD82" s="144"/>
      <c r="BE82" s="111" t="str">
        <f>'Strategy 6 | PD-M1'!B82</f>
        <v/>
      </c>
      <c r="BF82" s="95" t="str">
        <f>'Strategy 6 | PD-M1'!C82</f>
        <v/>
      </c>
      <c r="BG82" s="95" t="str">
        <f>'Strategy 6 | PD-M1'!J82</f>
        <v/>
      </c>
      <c r="BH82" s="95" t="str">
        <f>IF(AU82="","",IF('Strategy 6 | PD-M1'!R82&gt;0,"Y",IF('Strategy 6 | PD-M1'!R82=0,"","N")))</f>
        <v/>
      </c>
      <c r="BI82" s="95" t="str">
        <f>'Strategy 6 | PD-M1'!T82</f>
        <v/>
      </c>
      <c r="BJ82" s="95" t="str">
        <f>'Strategy 6 | PD-M1'!N82</f>
        <v/>
      </c>
      <c r="BK82" s="112" t="str">
        <f>'Strategy 6 | PD-M1'!P82</f>
        <v/>
      </c>
      <c r="BL82" s="144"/>
      <c r="BM82" s="144"/>
      <c r="BN82" s="111" t="str">
        <f>'Strategy 7 | TG-FE'!B82</f>
        <v/>
      </c>
      <c r="BO82" s="95" t="str">
        <f>'Strategy 7 | TG-FE'!C82</f>
        <v/>
      </c>
      <c r="BP82" s="95" t="str">
        <f>'Strategy 7 | TG-FE'!J82</f>
        <v/>
      </c>
      <c r="BQ82" s="109" t="str">
        <f>IF(AU82="","",IF('Strategy 7 | TG-FE'!S82="W","Y",IF('Strategy 7 | TG-FE'!S82="L","N","")))</f>
        <v/>
      </c>
      <c r="BR82" s="95" t="str">
        <f>'Strategy 7 | TG-FE'!T82</f>
        <v/>
      </c>
      <c r="BS82" s="95" t="str">
        <f>'Strategy 7 | TG-FE'!N82</f>
        <v/>
      </c>
      <c r="BT82" s="112" t="str">
        <f>'Strategy 7 | TG-FE'!P82</f>
        <v/>
      </c>
      <c r="BU82" s="144"/>
      <c r="BV82" s="144"/>
      <c r="BW82" s="111" t="str">
        <f>'Strategy 8 | M1-WB'!B82</f>
        <v/>
      </c>
      <c r="BX82" s="95" t="str">
        <f>'Strategy 8 | M1-WB'!C82</f>
        <v/>
      </c>
      <c r="BY82" s="95" t="str">
        <f>'Strategy 8 | M1-WB'!J82</f>
        <v/>
      </c>
      <c r="BZ82" s="109" t="str">
        <f>IF(AU82="","",IF('Strategy 8 | M1-WB'!S82="W","Y",IF('Strategy 8 | M1-WB'!S82="L","N","")))</f>
        <v/>
      </c>
      <c r="CA82" s="95" t="str">
        <f>'Strategy 8 | M1-WB'!T82</f>
        <v/>
      </c>
      <c r="CB82" s="95" t="str">
        <f>'Strategy 8 | M1-WB'!N82</f>
        <v/>
      </c>
      <c r="CC82" s="112" t="str">
        <f>'Strategy 8 | M1-WB'!P82</f>
        <v/>
      </c>
      <c r="CD82" s="144"/>
      <c r="CE82" s="144"/>
      <c r="CF82" s="111" t="str">
        <f>'Strategy 9 | HP-M1'!B82</f>
        <v/>
      </c>
      <c r="CG82" s="95" t="str">
        <f>'Strategy 9 | HP-M1'!C82</f>
        <v/>
      </c>
      <c r="CH82" s="95" t="str">
        <f>'Strategy 9 | HP-M1'!J82</f>
        <v/>
      </c>
      <c r="CI82" s="109" t="str">
        <f>IF(AU82="","",IF('Strategy 9 | HP-M1'!S82="W","Y",IF('Strategy 9 | HP-M1'!S82="L","N","")))</f>
        <v/>
      </c>
      <c r="CJ82" s="95" t="str">
        <f>'Strategy 9 | HP-M1'!T82</f>
        <v/>
      </c>
      <c r="CK82" s="95" t="str">
        <f>'Strategy 9 | HP-M1'!N82</f>
        <v/>
      </c>
      <c r="CL82" s="112" t="str">
        <f>'Strategy 9 | HP-M1'!P82</f>
        <v/>
      </c>
      <c r="CM82" s="144"/>
      <c r="CN82" s="144"/>
      <c r="CO82" s="111" t="str">
        <f>'Strategy 10 | OP-OB'!B82</f>
        <v/>
      </c>
      <c r="CP82" s="95" t="str">
        <f>'Strategy 10 | OP-OB'!C82</f>
        <v/>
      </c>
      <c r="CQ82" s="95" t="str">
        <f>'Strategy 10 | OP-OB'!J82</f>
        <v/>
      </c>
      <c r="CR82" s="109" t="str">
        <f>IF(AU82="","",IF('Strategy 10 | OP-OB'!S82="W","Y",IF('Strategy 10 | OP-OB'!S82="L","N","")))</f>
        <v/>
      </c>
      <c r="CS82" s="95" t="str">
        <f>'Strategy 10 | OP-OB'!T82</f>
        <v/>
      </c>
      <c r="CT82" s="95" t="str">
        <f>'Strategy 10 | OP-OB'!N82</f>
        <v/>
      </c>
      <c r="CU82" s="112" t="str">
        <f>'Strategy 10 | OP-OB'!P82</f>
        <v/>
      </c>
    </row>
    <row r="83" spans="1:99" ht="26.25" customHeight="1" thickBot="1">
      <c r="A83" s="14">
        <v>74</v>
      </c>
      <c r="B83" s="111" t="str">
        <f>'Strategy 1 | PD-TG'!B83</f>
        <v/>
      </c>
      <c r="C83" s="95" t="str">
        <f>'Strategy 1 | PD-TG'!C83</f>
        <v/>
      </c>
      <c r="D83" s="95" t="str">
        <f>'Strategy 1 | PD-TG'!J83</f>
        <v/>
      </c>
      <c r="E83" s="109" t="str">
        <f>IF(AU83="","",IF('Strategy 1 | PD-TG'!S83="W","Y",IF('Strategy 1 | PD-TG'!S83="L","N","")))</f>
        <v/>
      </c>
      <c r="F83" s="95" t="str">
        <f>'Strategy 1 | PD-TG'!T83</f>
        <v/>
      </c>
      <c r="G83" s="95" t="str">
        <f>'Strategy 1 | PD-TG'!N83</f>
        <v/>
      </c>
      <c r="H83" s="112" t="str">
        <f>'Strategy 1 | PD-TG'!P83</f>
        <v/>
      </c>
      <c r="I83" s="144"/>
      <c r="J83" s="144"/>
      <c r="K83" s="111" t="str">
        <f>'Strategy 2 | PD-FE'!B83</f>
        <v/>
      </c>
      <c r="L83" s="95" t="str">
        <f>'Strategy 2 | PD-FE'!C83</f>
        <v/>
      </c>
      <c r="M83" s="95" t="str">
        <f>'Strategy 2 | PD-FE'!J83</f>
        <v/>
      </c>
      <c r="N83" s="109" t="str">
        <f>IF(AU83="","",IF('Strategy 2 | PD-FE'!S83="W","Y",IF('Strategy 2 | PD-FE'!S83="L","N","")))</f>
        <v/>
      </c>
      <c r="O83" s="95" t="str">
        <f>'Strategy 2 | PD-FE'!T83</f>
        <v/>
      </c>
      <c r="P83" s="95" t="str">
        <f>'Strategy 2 | PD-FE'!N83</f>
        <v/>
      </c>
      <c r="Q83" s="112" t="str">
        <f>'Strategy 2 | PD-FE'!P83</f>
        <v/>
      </c>
      <c r="R83" s="144"/>
      <c r="S83" s="144"/>
      <c r="T83" s="111" t="str">
        <f>'Strategy 3 | M1-TG'!B83</f>
        <v/>
      </c>
      <c r="U83" s="95" t="str">
        <f>'Strategy 3 | M1-TG'!C83</f>
        <v/>
      </c>
      <c r="V83" s="95" t="str">
        <f>'Strategy 3 | M1-TG'!J83</f>
        <v/>
      </c>
      <c r="W83" s="109" t="str">
        <f>IF(AU83="","",IF('Strategy 3 | M1-TG'!S83="W","Y",IF('Strategy 3 | M1-TG'!S83="L","N","")))</f>
        <v/>
      </c>
      <c r="X83" s="95" t="str">
        <f>'Strategy 3 | M1-TG'!T83</f>
        <v/>
      </c>
      <c r="Y83" s="95" t="str">
        <f>'Strategy 3 | M1-TG'!N83</f>
        <v/>
      </c>
      <c r="Z83" s="112" t="str">
        <f>'Strategy 3 | M1-TG'!P83</f>
        <v/>
      </c>
      <c r="AA83" s="144"/>
      <c r="AB83" s="144"/>
      <c r="AC83" s="111" t="str">
        <f>'Strategy 4 | HP-FE'!B83</f>
        <v/>
      </c>
      <c r="AD83" s="95" t="str">
        <f>'Strategy 4 | HP-FE'!C83</f>
        <v/>
      </c>
      <c r="AE83" s="95" t="str">
        <f>'Strategy 4 | HP-FE'!J83</f>
        <v/>
      </c>
      <c r="AF83" s="109" t="str">
        <f>IF(AU83="","",IF('Strategy 4 | HP-FE'!S83="W","Y",IF('Strategy 4 | HP-FE'!S83="L","N","")))</f>
        <v/>
      </c>
      <c r="AG83" s="95" t="str">
        <f>'Strategy 4 | HP-FE'!T83</f>
        <v/>
      </c>
      <c r="AH83" s="95" t="str">
        <f>'Strategy 4 | HP-FE'!N83</f>
        <v/>
      </c>
      <c r="AI83" s="112" t="str">
        <f>'Strategy 4 | HP-FE'!P83</f>
        <v/>
      </c>
      <c r="AJ83" s="144"/>
      <c r="AK83" s="144"/>
      <c r="AL83" s="111" t="str">
        <f>'Strategy 5 | M1-FE'!B83</f>
        <v/>
      </c>
      <c r="AM83" s="95" t="str">
        <f>'Strategy 5 | M1-FE'!C83</f>
        <v/>
      </c>
      <c r="AN83" s="95" t="str">
        <f>'Strategy 5 | M1-FE'!J83</f>
        <v/>
      </c>
      <c r="AO83" s="109" t="str">
        <f>IF(AU83="","",IF('Strategy 5 | M1-FE'!S83="W","Y",IF('Strategy 5 | M1-FE'!S83="L","N","")))</f>
        <v/>
      </c>
      <c r="AP83" s="95" t="str">
        <f>'Strategy 5 | M1-FE'!T83</f>
        <v/>
      </c>
      <c r="AQ83" s="95" t="str">
        <f>'Strategy 5 | M1-FE'!N83</f>
        <v/>
      </c>
      <c r="AR83" s="112" t="str">
        <f>'Strategy 5 | M1-FE'!P83</f>
        <v/>
      </c>
      <c r="AS83" s="144"/>
      <c r="AT83" s="144"/>
      <c r="AU83" s="106"/>
      <c r="AV83" s="180" t="str">
        <f ca="1">IF('Combo Dashboard'!AG83="","",'Combo Dashboard'!AG83)</f>
        <v/>
      </c>
      <c r="AW83" s="189" t="str">
        <f>IF('Combo Dashboard'!AH83="","",'Combo Dashboard'!AH83)</f>
        <v/>
      </c>
      <c r="AX83" s="187" t="str">
        <f ca="1">IF('Combo Dashboard'!AI83="","",'Combo Dashboard'!AI83)</f>
        <v/>
      </c>
      <c r="AY83" s="95" t="str">
        <f>IF('Combo Dashboard'!AJ83="","",'Combo Dashboard'!AJ83)</f>
        <v/>
      </c>
      <c r="AZ83" s="95" t="str">
        <f>IF('Combo Dashboard'!AK83="","",'Combo Dashboard'!AK83)</f>
        <v/>
      </c>
      <c r="BA83" s="112" t="str">
        <f>IF('Combo Dashboard'!AL83="","",'Combo Dashboard'!AL83)</f>
        <v/>
      </c>
      <c r="BB83" s="340"/>
      <c r="BC83" s="144"/>
      <c r="BD83" s="144"/>
      <c r="BE83" s="111" t="str">
        <f>'Strategy 6 | PD-M1'!B83</f>
        <v/>
      </c>
      <c r="BF83" s="95" t="str">
        <f>'Strategy 6 | PD-M1'!C83</f>
        <v/>
      </c>
      <c r="BG83" s="95" t="str">
        <f>'Strategy 6 | PD-M1'!J83</f>
        <v/>
      </c>
      <c r="BH83" s="95" t="str">
        <f>IF(AU83="","",IF('Strategy 6 | PD-M1'!R83&gt;0,"Y",IF('Strategy 6 | PD-M1'!R83=0,"","N")))</f>
        <v/>
      </c>
      <c r="BI83" s="95" t="str">
        <f>'Strategy 6 | PD-M1'!T83</f>
        <v/>
      </c>
      <c r="BJ83" s="95" t="str">
        <f>'Strategy 6 | PD-M1'!N83</f>
        <v/>
      </c>
      <c r="BK83" s="112" t="str">
        <f>'Strategy 6 | PD-M1'!P83</f>
        <v/>
      </c>
      <c r="BL83" s="144"/>
      <c r="BM83" s="144"/>
      <c r="BN83" s="111" t="str">
        <f>'Strategy 7 | TG-FE'!B83</f>
        <v/>
      </c>
      <c r="BO83" s="95" t="str">
        <f>'Strategy 7 | TG-FE'!C83</f>
        <v/>
      </c>
      <c r="BP83" s="95" t="str">
        <f>'Strategy 7 | TG-FE'!J83</f>
        <v/>
      </c>
      <c r="BQ83" s="109" t="str">
        <f>IF(AU83="","",IF('Strategy 7 | TG-FE'!S83="W","Y",IF('Strategy 7 | TG-FE'!S83="L","N","")))</f>
        <v/>
      </c>
      <c r="BR83" s="95" t="str">
        <f>'Strategy 7 | TG-FE'!T83</f>
        <v/>
      </c>
      <c r="BS83" s="95" t="str">
        <f>'Strategy 7 | TG-FE'!N83</f>
        <v/>
      </c>
      <c r="BT83" s="112" t="str">
        <f>'Strategy 7 | TG-FE'!P83</f>
        <v/>
      </c>
      <c r="BU83" s="144"/>
      <c r="BV83" s="144"/>
      <c r="BW83" s="111" t="str">
        <f>'Strategy 8 | M1-WB'!B83</f>
        <v/>
      </c>
      <c r="BX83" s="95" t="str">
        <f>'Strategy 8 | M1-WB'!C83</f>
        <v/>
      </c>
      <c r="BY83" s="95" t="str">
        <f>'Strategy 8 | M1-WB'!J83</f>
        <v/>
      </c>
      <c r="BZ83" s="109" t="str">
        <f>IF(AU83="","",IF('Strategy 8 | M1-WB'!S83="W","Y",IF('Strategy 8 | M1-WB'!S83="L","N","")))</f>
        <v/>
      </c>
      <c r="CA83" s="95" t="str">
        <f>'Strategy 8 | M1-WB'!T83</f>
        <v/>
      </c>
      <c r="CB83" s="95" t="str">
        <f>'Strategy 8 | M1-WB'!N83</f>
        <v/>
      </c>
      <c r="CC83" s="112" t="str">
        <f>'Strategy 8 | M1-WB'!P83</f>
        <v/>
      </c>
      <c r="CD83" s="144"/>
      <c r="CE83" s="144"/>
      <c r="CF83" s="111" t="str">
        <f>'Strategy 9 | HP-M1'!B83</f>
        <v/>
      </c>
      <c r="CG83" s="95" t="str">
        <f>'Strategy 9 | HP-M1'!C83</f>
        <v/>
      </c>
      <c r="CH83" s="95" t="str">
        <f>'Strategy 9 | HP-M1'!J83</f>
        <v/>
      </c>
      <c r="CI83" s="109" t="str">
        <f>IF(AU83="","",IF('Strategy 9 | HP-M1'!S83="W","Y",IF('Strategy 9 | HP-M1'!S83="L","N","")))</f>
        <v/>
      </c>
      <c r="CJ83" s="95" t="str">
        <f>'Strategy 9 | HP-M1'!T83</f>
        <v/>
      </c>
      <c r="CK83" s="95" t="str">
        <f>'Strategy 9 | HP-M1'!N83</f>
        <v/>
      </c>
      <c r="CL83" s="112" t="str">
        <f>'Strategy 9 | HP-M1'!P83</f>
        <v/>
      </c>
      <c r="CM83" s="144"/>
      <c r="CN83" s="144"/>
      <c r="CO83" s="111" t="str">
        <f>'Strategy 10 | OP-OB'!B83</f>
        <v/>
      </c>
      <c r="CP83" s="95" t="str">
        <f>'Strategy 10 | OP-OB'!C83</f>
        <v/>
      </c>
      <c r="CQ83" s="95" t="str">
        <f>'Strategy 10 | OP-OB'!J83</f>
        <v/>
      </c>
      <c r="CR83" s="109" t="str">
        <f>IF(AU83="","",IF('Strategy 10 | OP-OB'!S83="W","Y",IF('Strategy 10 | OP-OB'!S83="L","N","")))</f>
        <v/>
      </c>
      <c r="CS83" s="95" t="str">
        <f>'Strategy 10 | OP-OB'!T83</f>
        <v/>
      </c>
      <c r="CT83" s="95" t="str">
        <f>'Strategy 10 | OP-OB'!N83</f>
        <v/>
      </c>
      <c r="CU83" s="112" t="str">
        <f>'Strategy 10 | OP-OB'!P83</f>
        <v/>
      </c>
    </row>
    <row r="84" spans="1:99" ht="26.25" customHeight="1" thickBot="1">
      <c r="A84" s="14">
        <v>75</v>
      </c>
      <c r="B84" s="113" t="str">
        <f>'Strategy 1 | PD-TG'!B84</f>
        <v/>
      </c>
      <c r="C84" s="114" t="str">
        <f>'Strategy 1 | PD-TG'!C84</f>
        <v/>
      </c>
      <c r="D84" s="114" t="str">
        <f>'Strategy 1 | PD-TG'!J84</f>
        <v/>
      </c>
      <c r="E84" s="109" t="str">
        <f>IF(AU84="","",IF('Strategy 1 | PD-TG'!S84="W","Y",IF('Strategy 1 | PD-TG'!S84="L","N","")))</f>
        <v/>
      </c>
      <c r="F84" s="114" t="str">
        <f>'Strategy 1 | PD-TG'!T84</f>
        <v/>
      </c>
      <c r="G84" s="114" t="str">
        <f>'Strategy 1 | PD-TG'!N84</f>
        <v/>
      </c>
      <c r="H84" s="115" t="str">
        <f>'Strategy 1 | PD-TG'!P84</f>
        <v/>
      </c>
      <c r="I84" s="144"/>
      <c r="J84" s="144"/>
      <c r="K84" s="113" t="str">
        <f>'Strategy 2 | PD-FE'!B84</f>
        <v/>
      </c>
      <c r="L84" s="114" t="str">
        <f>'Strategy 2 | PD-FE'!C84</f>
        <v/>
      </c>
      <c r="M84" s="114" t="str">
        <f>'Strategy 2 | PD-FE'!J84</f>
        <v/>
      </c>
      <c r="N84" s="109" t="str">
        <f>IF(AU84="","",IF('Strategy 2 | PD-FE'!S84="W","Y",IF('Strategy 2 | PD-FE'!S84="L","N","")))</f>
        <v/>
      </c>
      <c r="O84" s="114" t="str">
        <f>'Strategy 2 | PD-FE'!T84</f>
        <v/>
      </c>
      <c r="P84" s="114" t="str">
        <f>'Strategy 2 | PD-FE'!N84</f>
        <v/>
      </c>
      <c r="Q84" s="115" t="str">
        <f>'Strategy 2 | PD-FE'!P84</f>
        <v/>
      </c>
      <c r="R84" s="144"/>
      <c r="S84" s="144"/>
      <c r="T84" s="113" t="str">
        <f>'Strategy 3 | M1-TG'!B84</f>
        <v/>
      </c>
      <c r="U84" s="114" t="str">
        <f>'Strategy 3 | M1-TG'!C84</f>
        <v/>
      </c>
      <c r="V84" s="114" t="str">
        <f>'Strategy 3 | M1-TG'!J84</f>
        <v/>
      </c>
      <c r="W84" s="109" t="str">
        <f>IF(AU84="","",IF('Strategy 3 | M1-TG'!S84="W","Y",IF('Strategy 3 | M1-TG'!S84="L","N","")))</f>
        <v/>
      </c>
      <c r="X84" s="114" t="str">
        <f>'Strategy 3 | M1-TG'!T84</f>
        <v/>
      </c>
      <c r="Y84" s="114" t="str">
        <f>'Strategy 3 | M1-TG'!N84</f>
        <v/>
      </c>
      <c r="Z84" s="115" t="str">
        <f>'Strategy 3 | M1-TG'!P84</f>
        <v/>
      </c>
      <c r="AA84" s="144"/>
      <c r="AB84" s="144"/>
      <c r="AC84" s="113" t="str">
        <f>'Strategy 4 | HP-FE'!B84</f>
        <v/>
      </c>
      <c r="AD84" s="114" t="str">
        <f>'Strategy 4 | HP-FE'!C84</f>
        <v/>
      </c>
      <c r="AE84" s="114" t="str">
        <f>'Strategy 4 | HP-FE'!J84</f>
        <v/>
      </c>
      <c r="AF84" s="109" t="str">
        <f>IF(AU84="","",IF('Strategy 4 | HP-FE'!S84="W","Y",IF('Strategy 4 | HP-FE'!S84="L","N","")))</f>
        <v/>
      </c>
      <c r="AG84" s="114" t="str">
        <f>'Strategy 4 | HP-FE'!T84</f>
        <v/>
      </c>
      <c r="AH84" s="114" t="str">
        <f>'Strategy 4 | HP-FE'!N84</f>
        <v/>
      </c>
      <c r="AI84" s="115" t="str">
        <f>'Strategy 4 | HP-FE'!P84</f>
        <v/>
      </c>
      <c r="AJ84" s="144"/>
      <c r="AK84" s="144"/>
      <c r="AL84" s="113" t="str">
        <f>'Strategy 5 | M1-FE'!B84</f>
        <v/>
      </c>
      <c r="AM84" s="114" t="str">
        <f>'Strategy 5 | M1-FE'!C84</f>
        <v/>
      </c>
      <c r="AN84" s="114" t="str">
        <f>'Strategy 5 | M1-FE'!J84</f>
        <v/>
      </c>
      <c r="AO84" s="109" t="str">
        <f>IF(AU84="","",IF('Strategy 5 | M1-FE'!S84="W","Y",IF('Strategy 5 | M1-FE'!S84="L","N","")))</f>
        <v/>
      </c>
      <c r="AP84" s="114" t="str">
        <f>'Strategy 5 | M1-FE'!T84</f>
        <v/>
      </c>
      <c r="AQ84" s="114" t="str">
        <f>'Strategy 5 | M1-FE'!N84</f>
        <v/>
      </c>
      <c r="AR84" s="115" t="str">
        <f>'Strategy 5 | M1-FE'!P84</f>
        <v/>
      </c>
      <c r="AS84" s="144"/>
      <c r="AT84" s="144"/>
      <c r="AU84" s="107"/>
      <c r="AV84" s="181" t="str">
        <f ca="1">IF('Combo Dashboard'!AG84="","",'Combo Dashboard'!AG84)</f>
        <v/>
      </c>
      <c r="AW84" s="189" t="str">
        <f>IF('Combo Dashboard'!AH84="","",'Combo Dashboard'!AH84)</f>
        <v/>
      </c>
      <c r="AX84" s="191" t="str">
        <f ca="1">IF('Combo Dashboard'!AI84="","",'Combo Dashboard'!AI84)</f>
        <v/>
      </c>
      <c r="AY84" s="114" t="str">
        <f>IF('Combo Dashboard'!AJ84="","",'Combo Dashboard'!AJ84)</f>
        <v/>
      </c>
      <c r="AZ84" s="114" t="str">
        <f>IF('Combo Dashboard'!AK84="","",'Combo Dashboard'!AK84)</f>
        <v/>
      </c>
      <c r="BA84" s="115" t="str">
        <f>IF('Combo Dashboard'!AL84="","",'Combo Dashboard'!AL84)</f>
        <v/>
      </c>
      <c r="BB84" s="340"/>
      <c r="BC84" s="144"/>
      <c r="BD84" s="144"/>
      <c r="BE84" s="113" t="str">
        <f>'Strategy 6 | PD-M1'!B84</f>
        <v/>
      </c>
      <c r="BF84" s="114" t="str">
        <f>'Strategy 6 | PD-M1'!C84</f>
        <v/>
      </c>
      <c r="BG84" s="114" t="str">
        <f>'Strategy 6 | PD-M1'!J84</f>
        <v/>
      </c>
      <c r="BH84" s="114" t="str">
        <f>IF(AU84="","",IF('Strategy 6 | PD-M1'!R84&gt;0,"Y",IF('Strategy 6 | PD-M1'!R84=0,"","N")))</f>
        <v/>
      </c>
      <c r="BI84" s="114" t="str">
        <f>'Strategy 6 | PD-M1'!T84</f>
        <v/>
      </c>
      <c r="BJ84" s="114" t="str">
        <f>'Strategy 6 | PD-M1'!N84</f>
        <v/>
      </c>
      <c r="BK84" s="115" t="str">
        <f>'Strategy 6 | PD-M1'!P84</f>
        <v/>
      </c>
      <c r="BL84" s="144"/>
      <c r="BM84" s="144"/>
      <c r="BN84" s="113" t="str">
        <f>'Strategy 7 | TG-FE'!B84</f>
        <v/>
      </c>
      <c r="BO84" s="114" t="str">
        <f>'Strategy 7 | TG-FE'!C84</f>
        <v/>
      </c>
      <c r="BP84" s="114" t="str">
        <f>'Strategy 7 | TG-FE'!J84</f>
        <v/>
      </c>
      <c r="BQ84" s="109" t="str">
        <f>IF(AU84="","",IF('Strategy 7 | TG-FE'!S84="W","Y",IF('Strategy 7 | TG-FE'!S84="L","N","")))</f>
        <v/>
      </c>
      <c r="BR84" s="114" t="str">
        <f>'Strategy 7 | TG-FE'!T84</f>
        <v/>
      </c>
      <c r="BS84" s="114" t="str">
        <f>'Strategy 7 | TG-FE'!N84</f>
        <v/>
      </c>
      <c r="BT84" s="115" t="str">
        <f>'Strategy 7 | TG-FE'!P84</f>
        <v/>
      </c>
      <c r="BU84" s="144"/>
      <c r="BV84" s="144"/>
      <c r="BW84" s="113" t="str">
        <f>'Strategy 8 | M1-WB'!B84</f>
        <v/>
      </c>
      <c r="BX84" s="114" t="str">
        <f>'Strategy 8 | M1-WB'!C84</f>
        <v/>
      </c>
      <c r="BY84" s="114" t="str">
        <f>'Strategy 8 | M1-WB'!J84</f>
        <v/>
      </c>
      <c r="BZ84" s="109" t="str">
        <f>IF(AU84="","",IF('Strategy 8 | M1-WB'!S84="W","Y",IF('Strategy 8 | M1-WB'!S84="L","N","")))</f>
        <v/>
      </c>
      <c r="CA84" s="114" t="str">
        <f>'Strategy 8 | M1-WB'!T84</f>
        <v/>
      </c>
      <c r="CB84" s="114" t="str">
        <f>'Strategy 8 | M1-WB'!N84</f>
        <v/>
      </c>
      <c r="CC84" s="115" t="str">
        <f>'Strategy 8 | M1-WB'!P84</f>
        <v/>
      </c>
      <c r="CD84" s="144"/>
      <c r="CE84" s="144"/>
      <c r="CF84" s="113" t="str">
        <f>'Strategy 9 | HP-M1'!B84</f>
        <v/>
      </c>
      <c r="CG84" s="114" t="str">
        <f>'Strategy 9 | HP-M1'!C84</f>
        <v/>
      </c>
      <c r="CH84" s="114" t="str">
        <f>'Strategy 9 | HP-M1'!J84</f>
        <v/>
      </c>
      <c r="CI84" s="109" t="str">
        <f>IF(AU84="","",IF('Strategy 9 | HP-M1'!S84="W","Y",IF('Strategy 9 | HP-M1'!S84="L","N","")))</f>
        <v/>
      </c>
      <c r="CJ84" s="114" t="str">
        <f>'Strategy 9 | HP-M1'!T84</f>
        <v/>
      </c>
      <c r="CK84" s="114" t="str">
        <f>'Strategy 9 | HP-M1'!N84</f>
        <v/>
      </c>
      <c r="CL84" s="115" t="str">
        <f>'Strategy 9 | HP-M1'!P84</f>
        <v/>
      </c>
      <c r="CM84" s="144"/>
      <c r="CN84" s="144"/>
      <c r="CO84" s="113" t="str">
        <f>'Strategy 10 | OP-OB'!B84</f>
        <v/>
      </c>
      <c r="CP84" s="114" t="str">
        <f>'Strategy 10 | OP-OB'!C84</f>
        <v/>
      </c>
      <c r="CQ84" s="114" t="str">
        <f>'Strategy 10 | OP-OB'!J84</f>
        <v/>
      </c>
      <c r="CR84" s="109" t="str">
        <f>IF(AU84="","",IF('Strategy 10 | OP-OB'!S84="W","Y",IF('Strategy 10 | OP-OB'!S84="L","N","")))</f>
        <v/>
      </c>
      <c r="CS84" s="114" t="str">
        <f>'Strategy 10 | OP-OB'!T84</f>
        <v/>
      </c>
      <c r="CT84" s="114" t="str">
        <f>'Strategy 10 | OP-OB'!N84</f>
        <v/>
      </c>
      <c r="CU84" s="115" t="str">
        <f>'Strategy 10 | OP-OB'!P84</f>
        <v/>
      </c>
    </row>
    <row r="85" spans="1:99" ht="26.25" customHeight="1" thickBot="1">
      <c r="A85" s="14">
        <v>76</v>
      </c>
      <c r="B85" s="108" t="str">
        <f>'Strategy 1 | PD-TG'!B85</f>
        <v/>
      </c>
      <c r="C85" s="109" t="str">
        <f>'Strategy 1 | PD-TG'!C85</f>
        <v/>
      </c>
      <c r="D85" s="109" t="str">
        <f>'Strategy 1 | PD-TG'!J85</f>
        <v/>
      </c>
      <c r="E85" s="109" t="str">
        <f>IF(AU85="","",IF('Strategy 1 | PD-TG'!S85="W","Y",IF('Strategy 1 | PD-TG'!S85="L","N","")))</f>
        <v/>
      </c>
      <c r="F85" s="109" t="str">
        <f>'Strategy 1 | PD-TG'!T85</f>
        <v/>
      </c>
      <c r="G85" s="109" t="str">
        <f>'Strategy 1 | PD-TG'!N85</f>
        <v/>
      </c>
      <c r="H85" s="110" t="str">
        <f>'Strategy 1 | PD-TG'!P85</f>
        <v/>
      </c>
      <c r="I85" s="144"/>
      <c r="J85" s="144"/>
      <c r="K85" s="108" t="str">
        <f>'Strategy 2 | PD-FE'!B85</f>
        <v/>
      </c>
      <c r="L85" s="109" t="str">
        <f>'Strategy 2 | PD-FE'!C85</f>
        <v/>
      </c>
      <c r="M85" s="109" t="str">
        <f>'Strategy 2 | PD-FE'!J85</f>
        <v/>
      </c>
      <c r="N85" s="109" t="str">
        <f>IF(AU85="","",IF('Strategy 2 | PD-FE'!S85="W","Y",IF('Strategy 2 | PD-FE'!S85="L","N","")))</f>
        <v/>
      </c>
      <c r="O85" s="109" t="str">
        <f>'Strategy 2 | PD-FE'!T85</f>
        <v/>
      </c>
      <c r="P85" s="109" t="str">
        <f>'Strategy 2 | PD-FE'!N85</f>
        <v/>
      </c>
      <c r="Q85" s="110" t="str">
        <f>'Strategy 2 | PD-FE'!P85</f>
        <v/>
      </c>
      <c r="R85" s="144"/>
      <c r="S85" s="144"/>
      <c r="T85" s="108" t="str">
        <f>'Strategy 3 | M1-TG'!B85</f>
        <v/>
      </c>
      <c r="U85" s="109" t="str">
        <f>'Strategy 3 | M1-TG'!C85</f>
        <v/>
      </c>
      <c r="V85" s="109" t="str">
        <f>'Strategy 3 | M1-TG'!J85</f>
        <v/>
      </c>
      <c r="W85" s="109" t="str">
        <f>IF(AU85="","",IF('Strategy 3 | M1-TG'!S85="W","Y",IF('Strategy 3 | M1-TG'!S85="L","N","")))</f>
        <v/>
      </c>
      <c r="X85" s="109" t="str">
        <f>'Strategy 3 | M1-TG'!T85</f>
        <v/>
      </c>
      <c r="Y85" s="109" t="str">
        <f>'Strategy 3 | M1-TG'!N85</f>
        <v/>
      </c>
      <c r="Z85" s="110" t="str">
        <f>'Strategy 3 | M1-TG'!P85</f>
        <v/>
      </c>
      <c r="AA85" s="144"/>
      <c r="AB85" s="144"/>
      <c r="AC85" s="108" t="str">
        <f>'Strategy 4 | HP-FE'!B85</f>
        <v/>
      </c>
      <c r="AD85" s="109" t="str">
        <f>'Strategy 4 | HP-FE'!C85</f>
        <v/>
      </c>
      <c r="AE85" s="109" t="str">
        <f>'Strategy 4 | HP-FE'!J85</f>
        <v/>
      </c>
      <c r="AF85" s="109" t="str">
        <f>IF(AU85="","",IF('Strategy 4 | HP-FE'!S85="W","Y",IF('Strategy 4 | HP-FE'!S85="L","N","")))</f>
        <v/>
      </c>
      <c r="AG85" s="109" t="str">
        <f>'Strategy 4 | HP-FE'!T85</f>
        <v/>
      </c>
      <c r="AH85" s="109" t="str">
        <f>'Strategy 4 | HP-FE'!N85</f>
        <v/>
      </c>
      <c r="AI85" s="110" t="str">
        <f>'Strategy 4 | HP-FE'!P85</f>
        <v/>
      </c>
      <c r="AJ85" s="144"/>
      <c r="AK85" s="144"/>
      <c r="AL85" s="108" t="str">
        <f>'Strategy 5 | M1-FE'!B85</f>
        <v/>
      </c>
      <c r="AM85" s="109" t="str">
        <f>'Strategy 5 | M1-FE'!C85</f>
        <v/>
      </c>
      <c r="AN85" s="109" t="str">
        <f>'Strategy 5 | M1-FE'!J85</f>
        <v/>
      </c>
      <c r="AO85" s="109" t="str">
        <f>IF(AU85="","",IF('Strategy 5 | M1-FE'!S85="W","Y",IF('Strategy 5 | M1-FE'!S85="L","N","")))</f>
        <v/>
      </c>
      <c r="AP85" s="109" t="str">
        <f>'Strategy 5 | M1-FE'!T85</f>
        <v/>
      </c>
      <c r="AQ85" s="109" t="str">
        <f>'Strategy 5 | M1-FE'!N85</f>
        <v/>
      </c>
      <c r="AR85" s="110" t="str">
        <f>'Strategy 5 | M1-FE'!P85</f>
        <v/>
      </c>
      <c r="AS85" s="144"/>
      <c r="AT85" s="144"/>
      <c r="AU85" s="102"/>
      <c r="AV85" s="188" t="str">
        <f ca="1">IF('Combo Dashboard'!AG85="","",'Combo Dashboard'!AG85)</f>
        <v/>
      </c>
      <c r="AW85" s="189" t="str">
        <f ca="1">IF('Combo Dashboard'!AH85="","",'Combo Dashboard'!AH85)</f>
        <v/>
      </c>
      <c r="AX85" s="190" t="str">
        <f ca="1">IF('Combo Dashboard'!AI85="","",'Combo Dashboard'!AI85)</f>
        <v/>
      </c>
      <c r="AY85" s="109" t="str">
        <f>IF('Combo Dashboard'!AJ85="","",'Combo Dashboard'!AJ85)</f>
        <v/>
      </c>
      <c r="AZ85" s="109" t="str">
        <f>IF('Combo Dashboard'!AK85="","",'Combo Dashboard'!AK85)</f>
        <v/>
      </c>
      <c r="BA85" s="110" t="str">
        <f>IF('Combo Dashboard'!AL85="","",'Combo Dashboard'!AL85)</f>
        <v/>
      </c>
      <c r="BB85" s="340"/>
      <c r="BC85" s="144"/>
      <c r="BD85" s="144"/>
      <c r="BE85" s="108" t="str">
        <f>'Strategy 6 | PD-M1'!B85</f>
        <v/>
      </c>
      <c r="BF85" s="109" t="str">
        <f>'Strategy 6 | PD-M1'!C85</f>
        <v/>
      </c>
      <c r="BG85" s="109" t="str">
        <f>'Strategy 6 | PD-M1'!J85</f>
        <v/>
      </c>
      <c r="BH85" s="109" t="str">
        <f>IF(AU85="","",IF('Strategy 6 | PD-M1'!R85&gt;0,"Y",IF('Strategy 6 | PD-M1'!R85=0,"","N")))</f>
        <v/>
      </c>
      <c r="BI85" s="109" t="str">
        <f>'Strategy 6 | PD-M1'!T85</f>
        <v/>
      </c>
      <c r="BJ85" s="109" t="str">
        <f>'Strategy 6 | PD-M1'!N85</f>
        <v/>
      </c>
      <c r="BK85" s="110" t="str">
        <f>'Strategy 6 | PD-M1'!P85</f>
        <v/>
      </c>
      <c r="BL85" s="144"/>
      <c r="BM85" s="144"/>
      <c r="BN85" s="108" t="str">
        <f>'Strategy 7 | TG-FE'!B85</f>
        <v/>
      </c>
      <c r="BO85" s="109" t="str">
        <f>'Strategy 7 | TG-FE'!C85</f>
        <v/>
      </c>
      <c r="BP85" s="109" t="str">
        <f>'Strategy 7 | TG-FE'!J85</f>
        <v/>
      </c>
      <c r="BQ85" s="109" t="str">
        <f>IF(AU85="","",IF('Strategy 7 | TG-FE'!S85="W","Y",IF('Strategy 7 | TG-FE'!S85="L","N","")))</f>
        <v/>
      </c>
      <c r="BR85" s="109" t="str">
        <f>'Strategy 7 | TG-FE'!T85</f>
        <v/>
      </c>
      <c r="BS85" s="109" t="str">
        <f>'Strategy 7 | TG-FE'!N85</f>
        <v/>
      </c>
      <c r="BT85" s="110" t="str">
        <f>'Strategy 7 | TG-FE'!P85</f>
        <v/>
      </c>
      <c r="BU85" s="144"/>
      <c r="BV85" s="144"/>
      <c r="BW85" s="108" t="str">
        <f>'Strategy 8 | M1-WB'!B85</f>
        <v/>
      </c>
      <c r="BX85" s="109" t="str">
        <f>'Strategy 8 | M1-WB'!C85</f>
        <v/>
      </c>
      <c r="BY85" s="109" t="str">
        <f>'Strategy 8 | M1-WB'!J85</f>
        <v/>
      </c>
      <c r="BZ85" s="109" t="str">
        <f>IF(AU85="","",IF('Strategy 8 | M1-WB'!S85="W","Y",IF('Strategy 8 | M1-WB'!S85="L","N","")))</f>
        <v/>
      </c>
      <c r="CA85" s="109" t="str">
        <f>'Strategy 8 | M1-WB'!T85</f>
        <v/>
      </c>
      <c r="CB85" s="109" t="str">
        <f>'Strategy 8 | M1-WB'!N85</f>
        <v/>
      </c>
      <c r="CC85" s="110" t="str">
        <f>'Strategy 8 | M1-WB'!P85</f>
        <v/>
      </c>
      <c r="CD85" s="144"/>
      <c r="CE85" s="144"/>
      <c r="CF85" s="108" t="str">
        <f>'Strategy 9 | HP-M1'!B85</f>
        <v/>
      </c>
      <c r="CG85" s="109" t="str">
        <f>'Strategy 9 | HP-M1'!C85</f>
        <v/>
      </c>
      <c r="CH85" s="109" t="str">
        <f>'Strategy 9 | HP-M1'!J85</f>
        <v/>
      </c>
      <c r="CI85" s="109" t="str">
        <f>IF(AU85="","",IF('Strategy 9 | HP-M1'!S85="W","Y",IF('Strategy 9 | HP-M1'!S85="L","N","")))</f>
        <v/>
      </c>
      <c r="CJ85" s="109" t="str">
        <f>'Strategy 9 | HP-M1'!T85</f>
        <v/>
      </c>
      <c r="CK85" s="109" t="str">
        <f>'Strategy 9 | HP-M1'!N85</f>
        <v/>
      </c>
      <c r="CL85" s="110" t="str">
        <f>'Strategy 9 | HP-M1'!P85</f>
        <v/>
      </c>
      <c r="CM85" s="144"/>
      <c r="CN85" s="144"/>
      <c r="CO85" s="108" t="str">
        <f>'Strategy 10 | OP-OB'!B85</f>
        <v/>
      </c>
      <c r="CP85" s="109" t="str">
        <f>'Strategy 10 | OP-OB'!C85</f>
        <v/>
      </c>
      <c r="CQ85" s="109" t="str">
        <f>'Strategy 10 | OP-OB'!J85</f>
        <v/>
      </c>
      <c r="CR85" s="109" t="str">
        <f>IF(AU85="","",IF('Strategy 10 | OP-OB'!S85="W","Y",IF('Strategy 10 | OP-OB'!S85="L","N","")))</f>
        <v/>
      </c>
      <c r="CS85" s="109" t="str">
        <f>'Strategy 10 | OP-OB'!T85</f>
        <v/>
      </c>
      <c r="CT85" s="109" t="str">
        <f>'Strategy 10 | OP-OB'!N85</f>
        <v/>
      </c>
      <c r="CU85" s="110" t="str">
        <f>'Strategy 10 | OP-OB'!P85</f>
        <v/>
      </c>
    </row>
    <row r="86" spans="1:99" ht="26.25" customHeight="1" thickBot="1">
      <c r="A86" s="14">
        <v>77</v>
      </c>
      <c r="B86" s="111" t="str">
        <f>'Strategy 1 | PD-TG'!B86</f>
        <v/>
      </c>
      <c r="C86" s="95" t="str">
        <f>'Strategy 1 | PD-TG'!C86</f>
        <v/>
      </c>
      <c r="D86" s="95" t="str">
        <f>'Strategy 1 | PD-TG'!J86</f>
        <v/>
      </c>
      <c r="E86" s="109" t="str">
        <f>IF(AU86="","",IF('Strategy 1 | PD-TG'!S86="W","Y",IF('Strategy 1 | PD-TG'!S86="L","N","")))</f>
        <v/>
      </c>
      <c r="F86" s="95" t="str">
        <f>'Strategy 1 | PD-TG'!T86</f>
        <v/>
      </c>
      <c r="G86" s="95" t="str">
        <f>'Strategy 1 | PD-TG'!N86</f>
        <v/>
      </c>
      <c r="H86" s="112" t="str">
        <f>'Strategy 1 | PD-TG'!P86</f>
        <v/>
      </c>
      <c r="I86" s="144"/>
      <c r="J86" s="144"/>
      <c r="K86" s="111" t="str">
        <f>'Strategy 2 | PD-FE'!B86</f>
        <v/>
      </c>
      <c r="L86" s="95" t="str">
        <f>'Strategy 2 | PD-FE'!C86</f>
        <v/>
      </c>
      <c r="M86" s="95" t="str">
        <f>'Strategy 2 | PD-FE'!J86</f>
        <v/>
      </c>
      <c r="N86" s="109" t="str">
        <f>IF(AU86="","",IF('Strategy 2 | PD-FE'!S86="W","Y",IF('Strategy 2 | PD-FE'!S86="L","N","")))</f>
        <v/>
      </c>
      <c r="O86" s="95" t="str">
        <f>'Strategy 2 | PD-FE'!T86</f>
        <v/>
      </c>
      <c r="P86" s="95" t="str">
        <f>'Strategy 2 | PD-FE'!N86</f>
        <v/>
      </c>
      <c r="Q86" s="112" t="str">
        <f>'Strategy 2 | PD-FE'!P86</f>
        <v/>
      </c>
      <c r="R86" s="144"/>
      <c r="S86" s="144"/>
      <c r="T86" s="111" t="str">
        <f>'Strategy 3 | M1-TG'!B86</f>
        <v/>
      </c>
      <c r="U86" s="95" t="str">
        <f>'Strategy 3 | M1-TG'!C86</f>
        <v/>
      </c>
      <c r="V86" s="95" t="str">
        <f>'Strategy 3 | M1-TG'!J86</f>
        <v/>
      </c>
      <c r="W86" s="109" t="str">
        <f>IF(AU86="","",IF('Strategy 3 | M1-TG'!S86="W","Y",IF('Strategy 3 | M1-TG'!S86="L","N","")))</f>
        <v/>
      </c>
      <c r="X86" s="95" t="str">
        <f>'Strategy 3 | M1-TG'!T86</f>
        <v/>
      </c>
      <c r="Y86" s="95" t="str">
        <f>'Strategy 3 | M1-TG'!N86</f>
        <v/>
      </c>
      <c r="Z86" s="112" t="str">
        <f>'Strategy 3 | M1-TG'!P86</f>
        <v/>
      </c>
      <c r="AA86" s="144"/>
      <c r="AB86" s="144"/>
      <c r="AC86" s="111" t="str">
        <f>'Strategy 4 | HP-FE'!B86</f>
        <v/>
      </c>
      <c r="AD86" s="95" t="str">
        <f>'Strategy 4 | HP-FE'!C86</f>
        <v/>
      </c>
      <c r="AE86" s="95" t="str">
        <f>'Strategy 4 | HP-FE'!J86</f>
        <v/>
      </c>
      <c r="AF86" s="109" t="str">
        <f>IF(AU86="","",IF('Strategy 4 | HP-FE'!S86="W","Y",IF('Strategy 4 | HP-FE'!S86="L","N","")))</f>
        <v/>
      </c>
      <c r="AG86" s="95" t="str">
        <f>'Strategy 4 | HP-FE'!T86</f>
        <v/>
      </c>
      <c r="AH86" s="95" t="str">
        <f>'Strategy 4 | HP-FE'!N86</f>
        <v/>
      </c>
      <c r="AI86" s="112" t="str">
        <f>'Strategy 4 | HP-FE'!P86</f>
        <v/>
      </c>
      <c r="AJ86" s="144"/>
      <c r="AK86" s="144"/>
      <c r="AL86" s="111" t="str">
        <f>'Strategy 5 | M1-FE'!B86</f>
        <v/>
      </c>
      <c r="AM86" s="95" t="str">
        <f>'Strategy 5 | M1-FE'!C86</f>
        <v/>
      </c>
      <c r="AN86" s="95" t="str">
        <f>'Strategy 5 | M1-FE'!J86</f>
        <v/>
      </c>
      <c r="AO86" s="109" t="str">
        <f>IF(AU86="","",IF('Strategy 5 | M1-FE'!S86="W","Y",IF('Strategy 5 | M1-FE'!S86="L","N","")))</f>
        <v/>
      </c>
      <c r="AP86" s="95" t="str">
        <f>'Strategy 5 | M1-FE'!T86</f>
        <v/>
      </c>
      <c r="AQ86" s="95" t="str">
        <f>'Strategy 5 | M1-FE'!N86</f>
        <v/>
      </c>
      <c r="AR86" s="112" t="str">
        <f>'Strategy 5 | M1-FE'!P86</f>
        <v/>
      </c>
      <c r="AS86" s="144"/>
      <c r="AT86" s="144"/>
      <c r="AU86" s="106"/>
      <c r="AV86" s="180" t="str">
        <f ca="1">IF('Combo Dashboard'!AG86="","",'Combo Dashboard'!AG86)</f>
        <v/>
      </c>
      <c r="AW86" s="189" t="str">
        <f>IF('Combo Dashboard'!AH86="","",'Combo Dashboard'!AH86)</f>
        <v/>
      </c>
      <c r="AX86" s="187" t="str">
        <f ca="1">IF('Combo Dashboard'!AI86="","",'Combo Dashboard'!AI86)</f>
        <v/>
      </c>
      <c r="AY86" s="95" t="str">
        <f>IF('Combo Dashboard'!AJ86="","",'Combo Dashboard'!AJ86)</f>
        <v/>
      </c>
      <c r="AZ86" s="95" t="str">
        <f>IF('Combo Dashboard'!AK86="","",'Combo Dashboard'!AK86)</f>
        <v/>
      </c>
      <c r="BA86" s="112" t="str">
        <f>IF('Combo Dashboard'!AL86="","",'Combo Dashboard'!AL86)</f>
        <v/>
      </c>
      <c r="BB86" s="340"/>
      <c r="BC86" s="144"/>
      <c r="BD86" s="144"/>
      <c r="BE86" s="111" t="str">
        <f>'Strategy 6 | PD-M1'!B86</f>
        <v/>
      </c>
      <c r="BF86" s="95" t="str">
        <f>'Strategy 6 | PD-M1'!C86</f>
        <v/>
      </c>
      <c r="BG86" s="95" t="str">
        <f>'Strategy 6 | PD-M1'!J86</f>
        <v/>
      </c>
      <c r="BH86" s="95" t="str">
        <f>IF(AU86="","",IF('Strategy 6 | PD-M1'!R86&gt;0,"Y",IF('Strategy 6 | PD-M1'!R86=0,"","N")))</f>
        <v/>
      </c>
      <c r="BI86" s="95" t="str">
        <f>'Strategy 6 | PD-M1'!T86</f>
        <v/>
      </c>
      <c r="BJ86" s="95" t="str">
        <f>'Strategy 6 | PD-M1'!N86</f>
        <v/>
      </c>
      <c r="BK86" s="112" t="str">
        <f>'Strategy 6 | PD-M1'!P86</f>
        <v/>
      </c>
      <c r="BL86" s="144"/>
      <c r="BM86" s="144"/>
      <c r="BN86" s="111" t="str">
        <f>'Strategy 7 | TG-FE'!B86</f>
        <v/>
      </c>
      <c r="BO86" s="95" t="str">
        <f>'Strategy 7 | TG-FE'!C86</f>
        <v/>
      </c>
      <c r="BP86" s="95" t="str">
        <f>'Strategy 7 | TG-FE'!J86</f>
        <v/>
      </c>
      <c r="BQ86" s="109" t="str">
        <f>IF(AU86="","",IF('Strategy 7 | TG-FE'!S86="W","Y",IF('Strategy 7 | TG-FE'!S86="L","N","")))</f>
        <v/>
      </c>
      <c r="BR86" s="95" t="str">
        <f>'Strategy 7 | TG-FE'!T86</f>
        <v/>
      </c>
      <c r="BS86" s="95" t="str">
        <f>'Strategy 7 | TG-FE'!N86</f>
        <v/>
      </c>
      <c r="BT86" s="112" t="str">
        <f>'Strategy 7 | TG-FE'!P86</f>
        <v/>
      </c>
      <c r="BU86" s="144"/>
      <c r="BV86" s="144"/>
      <c r="BW86" s="111" t="str">
        <f>'Strategy 8 | M1-WB'!B86</f>
        <v/>
      </c>
      <c r="BX86" s="95" t="str">
        <f>'Strategy 8 | M1-WB'!C86</f>
        <v/>
      </c>
      <c r="BY86" s="95" t="str">
        <f>'Strategy 8 | M1-WB'!J86</f>
        <v/>
      </c>
      <c r="BZ86" s="109" t="str">
        <f>IF(AU86="","",IF('Strategy 8 | M1-WB'!S86="W","Y",IF('Strategy 8 | M1-WB'!S86="L","N","")))</f>
        <v/>
      </c>
      <c r="CA86" s="95" t="str">
        <f>'Strategy 8 | M1-WB'!T86</f>
        <v/>
      </c>
      <c r="CB86" s="95" t="str">
        <f>'Strategy 8 | M1-WB'!N86</f>
        <v/>
      </c>
      <c r="CC86" s="112" t="str">
        <f>'Strategy 8 | M1-WB'!P86</f>
        <v/>
      </c>
      <c r="CD86" s="144"/>
      <c r="CE86" s="144"/>
      <c r="CF86" s="111" t="str">
        <f>'Strategy 9 | HP-M1'!B86</f>
        <v/>
      </c>
      <c r="CG86" s="95" t="str">
        <f>'Strategy 9 | HP-M1'!C86</f>
        <v/>
      </c>
      <c r="CH86" s="95" t="str">
        <f>'Strategy 9 | HP-M1'!J86</f>
        <v/>
      </c>
      <c r="CI86" s="109" t="str">
        <f>IF(AU86="","",IF('Strategy 9 | HP-M1'!S86="W","Y",IF('Strategy 9 | HP-M1'!S86="L","N","")))</f>
        <v/>
      </c>
      <c r="CJ86" s="95" t="str">
        <f>'Strategy 9 | HP-M1'!T86</f>
        <v/>
      </c>
      <c r="CK86" s="95" t="str">
        <f>'Strategy 9 | HP-M1'!N86</f>
        <v/>
      </c>
      <c r="CL86" s="112" t="str">
        <f>'Strategy 9 | HP-M1'!P86</f>
        <v/>
      </c>
      <c r="CM86" s="144"/>
      <c r="CN86" s="144"/>
      <c r="CO86" s="111" t="str">
        <f>'Strategy 10 | OP-OB'!B86</f>
        <v/>
      </c>
      <c r="CP86" s="95" t="str">
        <f>'Strategy 10 | OP-OB'!C86</f>
        <v/>
      </c>
      <c r="CQ86" s="95" t="str">
        <f>'Strategy 10 | OP-OB'!J86</f>
        <v/>
      </c>
      <c r="CR86" s="109" t="str">
        <f>IF(AU86="","",IF('Strategy 10 | OP-OB'!S86="W","Y",IF('Strategy 10 | OP-OB'!S86="L","N","")))</f>
        <v/>
      </c>
      <c r="CS86" s="95" t="str">
        <f>'Strategy 10 | OP-OB'!T86</f>
        <v/>
      </c>
      <c r="CT86" s="95" t="str">
        <f>'Strategy 10 | OP-OB'!N86</f>
        <v/>
      </c>
      <c r="CU86" s="112" t="str">
        <f>'Strategy 10 | OP-OB'!P86</f>
        <v/>
      </c>
    </row>
    <row r="87" spans="1:99" ht="26.25" customHeight="1" thickBot="1">
      <c r="A87" s="14">
        <v>78</v>
      </c>
      <c r="B87" s="111" t="str">
        <f>'Strategy 1 | PD-TG'!B87</f>
        <v/>
      </c>
      <c r="C87" s="95" t="str">
        <f>'Strategy 1 | PD-TG'!C87</f>
        <v/>
      </c>
      <c r="D87" s="95" t="str">
        <f>'Strategy 1 | PD-TG'!J87</f>
        <v/>
      </c>
      <c r="E87" s="109" t="str">
        <f>IF(AU87="","",IF('Strategy 1 | PD-TG'!S87="W","Y",IF('Strategy 1 | PD-TG'!S87="L","N","")))</f>
        <v/>
      </c>
      <c r="F87" s="95" t="str">
        <f>'Strategy 1 | PD-TG'!T87</f>
        <v/>
      </c>
      <c r="G87" s="95" t="str">
        <f>'Strategy 1 | PD-TG'!N87</f>
        <v/>
      </c>
      <c r="H87" s="112" t="str">
        <f>'Strategy 1 | PD-TG'!P87</f>
        <v/>
      </c>
      <c r="I87" s="144"/>
      <c r="J87" s="144"/>
      <c r="K87" s="111" t="str">
        <f>'Strategy 2 | PD-FE'!B87</f>
        <v/>
      </c>
      <c r="L87" s="95" t="str">
        <f>'Strategy 2 | PD-FE'!C87</f>
        <v/>
      </c>
      <c r="M87" s="95" t="str">
        <f>'Strategy 2 | PD-FE'!J87</f>
        <v/>
      </c>
      <c r="N87" s="109" t="str">
        <f>IF(AU87="","",IF('Strategy 2 | PD-FE'!S87="W","Y",IF('Strategy 2 | PD-FE'!S87="L","N","")))</f>
        <v/>
      </c>
      <c r="O87" s="95" t="str">
        <f>'Strategy 2 | PD-FE'!T87</f>
        <v/>
      </c>
      <c r="P87" s="95" t="str">
        <f>'Strategy 2 | PD-FE'!N87</f>
        <v/>
      </c>
      <c r="Q87" s="112" t="str">
        <f>'Strategy 2 | PD-FE'!P87</f>
        <v/>
      </c>
      <c r="R87" s="144"/>
      <c r="S87" s="144"/>
      <c r="T87" s="111" t="str">
        <f>'Strategy 3 | M1-TG'!B87</f>
        <v/>
      </c>
      <c r="U87" s="95" t="str">
        <f>'Strategy 3 | M1-TG'!C87</f>
        <v/>
      </c>
      <c r="V87" s="95" t="str">
        <f>'Strategy 3 | M1-TG'!J87</f>
        <v/>
      </c>
      <c r="W87" s="109" t="str">
        <f>IF(AU87="","",IF('Strategy 3 | M1-TG'!S87="W","Y",IF('Strategy 3 | M1-TG'!S87="L","N","")))</f>
        <v/>
      </c>
      <c r="X87" s="95" t="str">
        <f>'Strategy 3 | M1-TG'!T87</f>
        <v/>
      </c>
      <c r="Y87" s="95" t="str">
        <f>'Strategy 3 | M1-TG'!N87</f>
        <v/>
      </c>
      <c r="Z87" s="112" t="str">
        <f>'Strategy 3 | M1-TG'!P87</f>
        <v/>
      </c>
      <c r="AA87" s="144"/>
      <c r="AB87" s="144"/>
      <c r="AC87" s="111" t="str">
        <f>'Strategy 4 | HP-FE'!B87</f>
        <v/>
      </c>
      <c r="AD87" s="95" t="str">
        <f>'Strategy 4 | HP-FE'!C87</f>
        <v/>
      </c>
      <c r="AE87" s="95" t="str">
        <f>'Strategy 4 | HP-FE'!J87</f>
        <v/>
      </c>
      <c r="AF87" s="109" t="str">
        <f>IF(AU87="","",IF('Strategy 4 | HP-FE'!S87="W","Y",IF('Strategy 4 | HP-FE'!S87="L","N","")))</f>
        <v/>
      </c>
      <c r="AG87" s="95" t="str">
        <f>'Strategy 4 | HP-FE'!T87</f>
        <v/>
      </c>
      <c r="AH87" s="95" t="str">
        <f>'Strategy 4 | HP-FE'!N87</f>
        <v/>
      </c>
      <c r="AI87" s="112" t="str">
        <f>'Strategy 4 | HP-FE'!P87</f>
        <v/>
      </c>
      <c r="AJ87" s="144"/>
      <c r="AK87" s="144"/>
      <c r="AL87" s="111" t="str">
        <f>'Strategy 5 | M1-FE'!B87</f>
        <v/>
      </c>
      <c r="AM87" s="95" t="str">
        <f>'Strategy 5 | M1-FE'!C87</f>
        <v/>
      </c>
      <c r="AN87" s="95" t="str">
        <f>'Strategy 5 | M1-FE'!J87</f>
        <v/>
      </c>
      <c r="AO87" s="109" t="str">
        <f>IF(AU87="","",IF('Strategy 5 | M1-FE'!S87="W","Y",IF('Strategy 5 | M1-FE'!S87="L","N","")))</f>
        <v/>
      </c>
      <c r="AP87" s="95" t="str">
        <f>'Strategy 5 | M1-FE'!T87</f>
        <v/>
      </c>
      <c r="AQ87" s="95" t="str">
        <f>'Strategy 5 | M1-FE'!N87</f>
        <v/>
      </c>
      <c r="AR87" s="112" t="str">
        <f>'Strategy 5 | M1-FE'!P87</f>
        <v/>
      </c>
      <c r="AS87" s="144"/>
      <c r="AT87" s="144"/>
      <c r="AU87" s="106"/>
      <c r="AV87" s="180" t="str">
        <f ca="1">IF('Combo Dashboard'!AG87="","",'Combo Dashboard'!AG87)</f>
        <v/>
      </c>
      <c r="AW87" s="189" t="str">
        <f>IF('Combo Dashboard'!AH87="","",'Combo Dashboard'!AH87)</f>
        <v/>
      </c>
      <c r="AX87" s="187" t="str">
        <f ca="1">IF('Combo Dashboard'!AI87="","",'Combo Dashboard'!AI87)</f>
        <v/>
      </c>
      <c r="AY87" s="95" t="str">
        <f>IF('Combo Dashboard'!AJ87="","",'Combo Dashboard'!AJ87)</f>
        <v/>
      </c>
      <c r="AZ87" s="95" t="str">
        <f>IF('Combo Dashboard'!AK87="","",'Combo Dashboard'!AK87)</f>
        <v/>
      </c>
      <c r="BA87" s="112" t="str">
        <f>IF('Combo Dashboard'!AL87="","",'Combo Dashboard'!AL87)</f>
        <v/>
      </c>
      <c r="BB87" s="340"/>
      <c r="BC87" s="144"/>
      <c r="BD87" s="144"/>
      <c r="BE87" s="111" t="str">
        <f>'Strategy 6 | PD-M1'!B87</f>
        <v/>
      </c>
      <c r="BF87" s="95" t="str">
        <f>'Strategy 6 | PD-M1'!C87</f>
        <v/>
      </c>
      <c r="BG87" s="95" t="str">
        <f>'Strategy 6 | PD-M1'!J87</f>
        <v/>
      </c>
      <c r="BH87" s="95" t="str">
        <f>IF(AU87="","",IF('Strategy 6 | PD-M1'!R87&gt;0,"Y",IF('Strategy 6 | PD-M1'!R87=0,"","N")))</f>
        <v/>
      </c>
      <c r="BI87" s="95" t="str">
        <f>'Strategy 6 | PD-M1'!T87</f>
        <v/>
      </c>
      <c r="BJ87" s="95" t="str">
        <f>'Strategy 6 | PD-M1'!N87</f>
        <v/>
      </c>
      <c r="BK87" s="112" t="str">
        <f>'Strategy 6 | PD-M1'!P87</f>
        <v/>
      </c>
      <c r="BL87" s="144"/>
      <c r="BM87" s="144"/>
      <c r="BN87" s="111" t="str">
        <f>'Strategy 7 | TG-FE'!B87</f>
        <v/>
      </c>
      <c r="BO87" s="95" t="str">
        <f>'Strategy 7 | TG-FE'!C87</f>
        <v/>
      </c>
      <c r="BP87" s="95" t="str">
        <f>'Strategy 7 | TG-FE'!J87</f>
        <v/>
      </c>
      <c r="BQ87" s="109" t="str">
        <f>IF(AU87="","",IF('Strategy 7 | TG-FE'!S87="W","Y",IF('Strategy 7 | TG-FE'!S87="L","N","")))</f>
        <v/>
      </c>
      <c r="BR87" s="95" t="str">
        <f>'Strategy 7 | TG-FE'!T87</f>
        <v/>
      </c>
      <c r="BS87" s="95" t="str">
        <f>'Strategy 7 | TG-FE'!N87</f>
        <v/>
      </c>
      <c r="BT87" s="112" t="str">
        <f>'Strategy 7 | TG-FE'!P87</f>
        <v/>
      </c>
      <c r="BU87" s="144"/>
      <c r="BV87" s="144"/>
      <c r="BW87" s="111" t="str">
        <f>'Strategy 8 | M1-WB'!B87</f>
        <v/>
      </c>
      <c r="BX87" s="95" t="str">
        <f>'Strategy 8 | M1-WB'!C87</f>
        <v/>
      </c>
      <c r="BY87" s="95" t="str">
        <f>'Strategy 8 | M1-WB'!J87</f>
        <v/>
      </c>
      <c r="BZ87" s="109" t="str">
        <f>IF(AU87="","",IF('Strategy 8 | M1-WB'!S87="W","Y",IF('Strategy 8 | M1-WB'!S87="L","N","")))</f>
        <v/>
      </c>
      <c r="CA87" s="95" t="str">
        <f>'Strategy 8 | M1-WB'!T87</f>
        <v/>
      </c>
      <c r="CB87" s="95" t="str">
        <f>'Strategy 8 | M1-WB'!N87</f>
        <v/>
      </c>
      <c r="CC87" s="112" t="str">
        <f>'Strategy 8 | M1-WB'!P87</f>
        <v/>
      </c>
      <c r="CD87" s="144"/>
      <c r="CE87" s="144"/>
      <c r="CF87" s="111" t="str">
        <f>'Strategy 9 | HP-M1'!B87</f>
        <v/>
      </c>
      <c r="CG87" s="95" t="str">
        <f>'Strategy 9 | HP-M1'!C87</f>
        <v/>
      </c>
      <c r="CH87" s="95" t="str">
        <f>'Strategy 9 | HP-M1'!J87</f>
        <v/>
      </c>
      <c r="CI87" s="109" t="str">
        <f>IF(AU87="","",IF('Strategy 9 | HP-M1'!S87="W","Y",IF('Strategy 9 | HP-M1'!S87="L","N","")))</f>
        <v/>
      </c>
      <c r="CJ87" s="95" t="str">
        <f>'Strategy 9 | HP-M1'!T87</f>
        <v/>
      </c>
      <c r="CK87" s="95" t="str">
        <f>'Strategy 9 | HP-M1'!N87</f>
        <v/>
      </c>
      <c r="CL87" s="112" t="str">
        <f>'Strategy 9 | HP-M1'!P87</f>
        <v/>
      </c>
      <c r="CM87" s="144"/>
      <c r="CN87" s="144"/>
      <c r="CO87" s="111" t="str">
        <f>'Strategy 10 | OP-OB'!B87</f>
        <v/>
      </c>
      <c r="CP87" s="95" t="str">
        <f>'Strategy 10 | OP-OB'!C87</f>
        <v/>
      </c>
      <c r="CQ87" s="95" t="str">
        <f>'Strategy 10 | OP-OB'!J87</f>
        <v/>
      </c>
      <c r="CR87" s="109" t="str">
        <f>IF(AU87="","",IF('Strategy 10 | OP-OB'!S87="W","Y",IF('Strategy 10 | OP-OB'!S87="L","N","")))</f>
        <v/>
      </c>
      <c r="CS87" s="95" t="str">
        <f>'Strategy 10 | OP-OB'!T87</f>
        <v/>
      </c>
      <c r="CT87" s="95" t="str">
        <f>'Strategy 10 | OP-OB'!N87</f>
        <v/>
      </c>
      <c r="CU87" s="112" t="str">
        <f>'Strategy 10 | OP-OB'!P87</f>
        <v/>
      </c>
    </row>
    <row r="88" spans="1:99" ht="26.25" customHeight="1" thickBot="1">
      <c r="A88" s="14">
        <v>79</v>
      </c>
      <c r="B88" s="111" t="str">
        <f>'Strategy 1 | PD-TG'!B88</f>
        <v/>
      </c>
      <c r="C88" s="95" t="str">
        <f>'Strategy 1 | PD-TG'!C88</f>
        <v/>
      </c>
      <c r="D88" s="95" t="str">
        <f>'Strategy 1 | PD-TG'!J88</f>
        <v/>
      </c>
      <c r="E88" s="109" t="str">
        <f>IF(AU88="","",IF('Strategy 1 | PD-TG'!S88="W","Y",IF('Strategy 1 | PD-TG'!S88="L","N","")))</f>
        <v/>
      </c>
      <c r="F88" s="95" t="str">
        <f>'Strategy 1 | PD-TG'!T88</f>
        <v/>
      </c>
      <c r="G88" s="95" t="str">
        <f>'Strategy 1 | PD-TG'!N88</f>
        <v/>
      </c>
      <c r="H88" s="112" t="str">
        <f>'Strategy 1 | PD-TG'!P88</f>
        <v/>
      </c>
      <c r="I88" s="144"/>
      <c r="J88" s="144"/>
      <c r="K88" s="111" t="str">
        <f>'Strategy 2 | PD-FE'!B88</f>
        <v/>
      </c>
      <c r="L88" s="95" t="str">
        <f>'Strategy 2 | PD-FE'!C88</f>
        <v/>
      </c>
      <c r="M88" s="95" t="str">
        <f>'Strategy 2 | PD-FE'!J88</f>
        <v/>
      </c>
      <c r="N88" s="109" t="str">
        <f>IF(AU88="","",IF('Strategy 2 | PD-FE'!S88="W","Y",IF('Strategy 2 | PD-FE'!S88="L","N","")))</f>
        <v/>
      </c>
      <c r="O88" s="95" t="str">
        <f>'Strategy 2 | PD-FE'!T88</f>
        <v/>
      </c>
      <c r="P88" s="95" t="str">
        <f>'Strategy 2 | PD-FE'!N88</f>
        <v/>
      </c>
      <c r="Q88" s="112" t="str">
        <f>'Strategy 2 | PD-FE'!P88</f>
        <v/>
      </c>
      <c r="R88" s="144"/>
      <c r="S88" s="144"/>
      <c r="T88" s="111" t="str">
        <f>'Strategy 3 | M1-TG'!B88</f>
        <v/>
      </c>
      <c r="U88" s="95" t="str">
        <f>'Strategy 3 | M1-TG'!C88</f>
        <v/>
      </c>
      <c r="V88" s="95" t="str">
        <f>'Strategy 3 | M1-TG'!J88</f>
        <v/>
      </c>
      <c r="W88" s="109" t="str">
        <f>IF(AU88="","",IF('Strategy 3 | M1-TG'!S88="W","Y",IF('Strategy 3 | M1-TG'!S88="L","N","")))</f>
        <v/>
      </c>
      <c r="X88" s="95" t="str">
        <f>'Strategy 3 | M1-TG'!T88</f>
        <v/>
      </c>
      <c r="Y88" s="95" t="str">
        <f>'Strategy 3 | M1-TG'!N88</f>
        <v/>
      </c>
      <c r="Z88" s="112" t="str">
        <f>'Strategy 3 | M1-TG'!P88</f>
        <v/>
      </c>
      <c r="AA88" s="144"/>
      <c r="AB88" s="144"/>
      <c r="AC88" s="111" t="str">
        <f>'Strategy 4 | HP-FE'!B88</f>
        <v/>
      </c>
      <c r="AD88" s="95" t="str">
        <f>'Strategy 4 | HP-FE'!C88</f>
        <v/>
      </c>
      <c r="AE88" s="95" t="str">
        <f>'Strategy 4 | HP-FE'!J88</f>
        <v/>
      </c>
      <c r="AF88" s="109" t="str">
        <f>IF(AU88="","",IF('Strategy 4 | HP-FE'!S88="W","Y",IF('Strategy 4 | HP-FE'!S88="L","N","")))</f>
        <v/>
      </c>
      <c r="AG88" s="95" t="str">
        <f>'Strategy 4 | HP-FE'!T88</f>
        <v/>
      </c>
      <c r="AH88" s="95" t="str">
        <f>'Strategy 4 | HP-FE'!N88</f>
        <v/>
      </c>
      <c r="AI88" s="112" t="str">
        <f>'Strategy 4 | HP-FE'!P88</f>
        <v/>
      </c>
      <c r="AJ88" s="144"/>
      <c r="AK88" s="144"/>
      <c r="AL88" s="111" t="str">
        <f>'Strategy 5 | M1-FE'!B88</f>
        <v/>
      </c>
      <c r="AM88" s="95" t="str">
        <f>'Strategy 5 | M1-FE'!C88</f>
        <v/>
      </c>
      <c r="AN88" s="95" t="str">
        <f>'Strategy 5 | M1-FE'!J88</f>
        <v/>
      </c>
      <c r="AO88" s="109" t="str">
        <f>IF(AU88="","",IF('Strategy 5 | M1-FE'!S88="W","Y",IF('Strategy 5 | M1-FE'!S88="L","N","")))</f>
        <v/>
      </c>
      <c r="AP88" s="95" t="str">
        <f>'Strategy 5 | M1-FE'!T88</f>
        <v/>
      </c>
      <c r="AQ88" s="95" t="str">
        <f>'Strategy 5 | M1-FE'!N88</f>
        <v/>
      </c>
      <c r="AR88" s="112" t="str">
        <f>'Strategy 5 | M1-FE'!P88</f>
        <v/>
      </c>
      <c r="AS88" s="144"/>
      <c r="AT88" s="144"/>
      <c r="AU88" s="106"/>
      <c r="AV88" s="180" t="str">
        <f ca="1">IF('Combo Dashboard'!AG88="","",'Combo Dashboard'!AG88)</f>
        <v/>
      </c>
      <c r="AW88" s="189" t="str">
        <f>IF('Combo Dashboard'!AH88="","",'Combo Dashboard'!AH88)</f>
        <v/>
      </c>
      <c r="AX88" s="187" t="str">
        <f ca="1">IF('Combo Dashboard'!AI88="","",'Combo Dashboard'!AI88)</f>
        <v/>
      </c>
      <c r="AY88" s="95" t="str">
        <f>IF('Combo Dashboard'!AJ88="","",'Combo Dashboard'!AJ88)</f>
        <v/>
      </c>
      <c r="AZ88" s="95" t="str">
        <f>IF('Combo Dashboard'!AK88="","",'Combo Dashboard'!AK88)</f>
        <v/>
      </c>
      <c r="BA88" s="112" t="str">
        <f>IF('Combo Dashboard'!AL88="","",'Combo Dashboard'!AL88)</f>
        <v/>
      </c>
      <c r="BB88" s="340"/>
      <c r="BC88" s="144"/>
      <c r="BD88" s="144"/>
      <c r="BE88" s="111" t="str">
        <f>'Strategy 6 | PD-M1'!B88</f>
        <v/>
      </c>
      <c r="BF88" s="95" t="str">
        <f>'Strategy 6 | PD-M1'!C88</f>
        <v/>
      </c>
      <c r="BG88" s="95" t="str">
        <f>'Strategy 6 | PD-M1'!J88</f>
        <v/>
      </c>
      <c r="BH88" s="95" t="str">
        <f>IF(AU88="","",IF('Strategy 6 | PD-M1'!R88&gt;0,"Y",IF('Strategy 6 | PD-M1'!R88=0,"","N")))</f>
        <v/>
      </c>
      <c r="BI88" s="95" t="str">
        <f>'Strategy 6 | PD-M1'!T88</f>
        <v/>
      </c>
      <c r="BJ88" s="95" t="str">
        <f>'Strategy 6 | PD-M1'!N88</f>
        <v/>
      </c>
      <c r="BK88" s="112" t="str">
        <f>'Strategy 6 | PD-M1'!P88</f>
        <v/>
      </c>
      <c r="BL88" s="144"/>
      <c r="BM88" s="144"/>
      <c r="BN88" s="111" t="str">
        <f>'Strategy 7 | TG-FE'!B88</f>
        <v/>
      </c>
      <c r="BO88" s="95" t="str">
        <f>'Strategy 7 | TG-FE'!C88</f>
        <v/>
      </c>
      <c r="BP88" s="95" t="str">
        <f>'Strategy 7 | TG-FE'!J88</f>
        <v/>
      </c>
      <c r="BQ88" s="109" t="str">
        <f>IF(AU88="","",IF('Strategy 7 | TG-FE'!S88="W","Y",IF('Strategy 7 | TG-FE'!S88="L","N","")))</f>
        <v/>
      </c>
      <c r="BR88" s="95" t="str">
        <f>'Strategy 7 | TG-FE'!T88</f>
        <v/>
      </c>
      <c r="BS88" s="95" t="str">
        <f>'Strategy 7 | TG-FE'!N88</f>
        <v/>
      </c>
      <c r="BT88" s="112" t="str">
        <f>'Strategy 7 | TG-FE'!P88</f>
        <v/>
      </c>
      <c r="BU88" s="144"/>
      <c r="BV88" s="144"/>
      <c r="BW88" s="111" t="str">
        <f>'Strategy 8 | M1-WB'!B88</f>
        <v/>
      </c>
      <c r="BX88" s="95" t="str">
        <f>'Strategy 8 | M1-WB'!C88</f>
        <v/>
      </c>
      <c r="BY88" s="95" t="str">
        <f>'Strategy 8 | M1-WB'!J88</f>
        <v/>
      </c>
      <c r="BZ88" s="109" t="str">
        <f>IF(AU88="","",IF('Strategy 8 | M1-WB'!S88="W","Y",IF('Strategy 8 | M1-WB'!S88="L","N","")))</f>
        <v/>
      </c>
      <c r="CA88" s="95" t="str">
        <f>'Strategy 8 | M1-WB'!T88</f>
        <v/>
      </c>
      <c r="CB88" s="95" t="str">
        <f>'Strategy 8 | M1-WB'!N88</f>
        <v/>
      </c>
      <c r="CC88" s="112" t="str">
        <f>'Strategy 8 | M1-WB'!P88</f>
        <v/>
      </c>
      <c r="CD88" s="144"/>
      <c r="CE88" s="144"/>
      <c r="CF88" s="111" t="str">
        <f>'Strategy 9 | HP-M1'!B88</f>
        <v/>
      </c>
      <c r="CG88" s="95" t="str">
        <f>'Strategy 9 | HP-M1'!C88</f>
        <v/>
      </c>
      <c r="CH88" s="95" t="str">
        <f>'Strategy 9 | HP-M1'!J88</f>
        <v/>
      </c>
      <c r="CI88" s="109" t="str">
        <f>IF(AU88="","",IF('Strategy 9 | HP-M1'!S88="W","Y",IF('Strategy 9 | HP-M1'!S88="L","N","")))</f>
        <v/>
      </c>
      <c r="CJ88" s="95" t="str">
        <f>'Strategy 9 | HP-M1'!T88</f>
        <v/>
      </c>
      <c r="CK88" s="95" t="str">
        <f>'Strategy 9 | HP-M1'!N88</f>
        <v/>
      </c>
      <c r="CL88" s="112" t="str">
        <f>'Strategy 9 | HP-M1'!P88</f>
        <v/>
      </c>
      <c r="CM88" s="144"/>
      <c r="CN88" s="144"/>
      <c r="CO88" s="111" t="str">
        <f>'Strategy 10 | OP-OB'!B88</f>
        <v/>
      </c>
      <c r="CP88" s="95" t="str">
        <f>'Strategy 10 | OP-OB'!C88</f>
        <v/>
      </c>
      <c r="CQ88" s="95" t="str">
        <f>'Strategy 10 | OP-OB'!J88</f>
        <v/>
      </c>
      <c r="CR88" s="109" t="str">
        <f>IF(AU88="","",IF('Strategy 10 | OP-OB'!S88="W","Y",IF('Strategy 10 | OP-OB'!S88="L","N","")))</f>
        <v/>
      </c>
      <c r="CS88" s="95" t="str">
        <f>'Strategy 10 | OP-OB'!T88</f>
        <v/>
      </c>
      <c r="CT88" s="95" t="str">
        <f>'Strategy 10 | OP-OB'!N88</f>
        <v/>
      </c>
      <c r="CU88" s="112" t="str">
        <f>'Strategy 10 | OP-OB'!P88</f>
        <v/>
      </c>
    </row>
    <row r="89" spans="1:99" ht="26.25" customHeight="1" thickBot="1">
      <c r="A89" s="14">
        <v>80</v>
      </c>
      <c r="B89" s="113" t="str">
        <f>'Strategy 1 | PD-TG'!B89</f>
        <v/>
      </c>
      <c r="C89" s="114" t="str">
        <f>'Strategy 1 | PD-TG'!C89</f>
        <v/>
      </c>
      <c r="D89" s="114" t="str">
        <f>'Strategy 1 | PD-TG'!J89</f>
        <v/>
      </c>
      <c r="E89" s="109" t="str">
        <f>IF(AU89="","",IF('Strategy 1 | PD-TG'!S89="W","Y",IF('Strategy 1 | PD-TG'!S89="L","N","")))</f>
        <v/>
      </c>
      <c r="F89" s="114" t="str">
        <f>'Strategy 1 | PD-TG'!T89</f>
        <v/>
      </c>
      <c r="G89" s="114" t="str">
        <f>'Strategy 1 | PD-TG'!N89</f>
        <v/>
      </c>
      <c r="H89" s="115" t="str">
        <f>'Strategy 1 | PD-TG'!P89</f>
        <v/>
      </c>
      <c r="I89" s="144"/>
      <c r="J89" s="144"/>
      <c r="K89" s="113" t="str">
        <f>'Strategy 2 | PD-FE'!B89</f>
        <v/>
      </c>
      <c r="L89" s="114" t="str">
        <f>'Strategy 2 | PD-FE'!C89</f>
        <v/>
      </c>
      <c r="M89" s="114" t="str">
        <f>'Strategy 2 | PD-FE'!J89</f>
        <v/>
      </c>
      <c r="N89" s="109" t="str">
        <f>IF(AU89="","",IF('Strategy 2 | PD-FE'!S89="W","Y",IF('Strategy 2 | PD-FE'!S89="L","N","")))</f>
        <v/>
      </c>
      <c r="O89" s="114" t="str">
        <f>'Strategy 2 | PD-FE'!T89</f>
        <v/>
      </c>
      <c r="P89" s="114" t="str">
        <f>'Strategy 2 | PD-FE'!N89</f>
        <v/>
      </c>
      <c r="Q89" s="115" t="str">
        <f>'Strategy 2 | PD-FE'!P89</f>
        <v/>
      </c>
      <c r="R89" s="144"/>
      <c r="S89" s="144"/>
      <c r="T89" s="113" t="str">
        <f>'Strategy 3 | M1-TG'!B89</f>
        <v/>
      </c>
      <c r="U89" s="114" t="str">
        <f>'Strategy 3 | M1-TG'!C89</f>
        <v/>
      </c>
      <c r="V89" s="114" t="str">
        <f>'Strategy 3 | M1-TG'!J89</f>
        <v/>
      </c>
      <c r="W89" s="109" t="str">
        <f>IF(AU89="","",IF('Strategy 3 | M1-TG'!S89="W","Y",IF('Strategy 3 | M1-TG'!S89="L","N","")))</f>
        <v/>
      </c>
      <c r="X89" s="114" t="str">
        <f>'Strategy 3 | M1-TG'!T89</f>
        <v/>
      </c>
      <c r="Y89" s="114" t="str">
        <f>'Strategy 3 | M1-TG'!N89</f>
        <v/>
      </c>
      <c r="Z89" s="115" t="str">
        <f>'Strategy 3 | M1-TG'!P89</f>
        <v/>
      </c>
      <c r="AA89" s="144"/>
      <c r="AB89" s="144"/>
      <c r="AC89" s="113" t="str">
        <f>'Strategy 4 | HP-FE'!B89</f>
        <v/>
      </c>
      <c r="AD89" s="114" t="str">
        <f>'Strategy 4 | HP-FE'!C89</f>
        <v/>
      </c>
      <c r="AE89" s="114" t="str">
        <f>'Strategy 4 | HP-FE'!J89</f>
        <v/>
      </c>
      <c r="AF89" s="109" t="str">
        <f>IF(AU89="","",IF('Strategy 4 | HP-FE'!S89="W","Y",IF('Strategy 4 | HP-FE'!S89="L","N","")))</f>
        <v/>
      </c>
      <c r="AG89" s="114" t="str">
        <f>'Strategy 4 | HP-FE'!T89</f>
        <v/>
      </c>
      <c r="AH89" s="114" t="str">
        <f>'Strategy 4 | HP-FE'!N89</f>
        <v/>
      </c>
      <c r="AI89" s="115" t="str">
        <f>'Strategy 4 | HP-FE'!P89</f>
        <v/>
      </c>
      <c r="AJ89" s="144"/>
      <c r="AK89" s="144"/>
      <c r="AL89" s="113" t="str">
        <f>'Strategy 5 | M1-FE'!B89</f>
        <v/>
      </c>
      <c r="AM89" s="114" t="str">
        <f>'Strategy 5 | M1-FE'!C89</f>
        <v/>
      </c>
      <c r="AN89" s="114" t="str">
        <f>'Strategy 5 | M1-FE'!J89</f>
        <v/>
      </c>
      <c r="AO89" s="109" t="str">
        <f>IF(AU89="","",IF('Strategy 5 | M1-FE'!S89="W","Y",IF('Strategy 5 | M1-FE'!S89="L","N","")))</f>
        <v/>
      </c>
      <c r="AP89" s="114" t="str">
        <f>'Strategy 5 | M1-FE'!T89</f>
        <v/>
      </c>
      <c r="AQ89" s="114" t="str">
        <f>'Strategy 5 | M1-FE'!N89</f>
        <v/>
      </c>
      <c r="AR89" s="115" t="str">
        <f>'Strategy 5 | M1-FE'!P89</f>
        <v/>
      </c>
      <c r="AS89" s="144"/>
      <c r="AT89" s="144"/>
      <c r="AU89" s="107"/>
      <c r="AV89" s="181" t="str">
        <f ca="1">IF('Combo Dashboard'!AG89="","",'Combo Dashboard'!AG89)</f>
        <v/>
      </c>
      <c r="AW89" s="189" t="str">
        <f>IF('Combo Dashboard'!AH89="","",'Combo Dashboard'!AH89)</f>
        <v/>
      </c>
      <c r="AX89" s="191" t="str">
        <f ca="1">IF('Combo Dashboard'!AI89="","",'Combo Dashboard'!AI89)</f>
        <v/>
      </c>
      <c r="AY89" s="114" t="str">
        <f>IF('Combo Dashboard'!AJ89="","",'Combo Dashboard'!AJ89)</f>
        <v/>
      </c>
      <c r="AZ89" s="114" t="str">
        <f>IF('Combo Dashboard'!AK89="","",'Combo Dashboard'!AK89)</f>
        <v/>
      </c>
      <c r="BA89" s="115" t="str">
        <f>IF('Combo Dashboard'!AL89="","",'Combo Dashboard'!AL89)</f>
        <v/>
      </c>
      <c r="BB89" s="340"/>
      <c r="BC89" s="144"/>
      <c r="BD89" s="144"/>
      <c r="BE89" s="113" t="str">
        <f>'Strategy 6 | PD-M1'!B89</f>
        <v/>
      </c>
      <c r="BF89" s="114" t="str">
        <f>'Strategy 6 | PD-M1'!C89</f>
        <v/>
      </c>
      <c r="BG89" s="114" t="str">
        <f>'Strategy 6 | PD-M1'!J89</f>
        <v/>
      </c>
      <c r="BH89" s="114" t="str">
        <f>IF(AU89="","",IF('Strategy 6 | PD-M1'!R89&gt;0,"Y",IF('Strategy 6 | PD-M1'!R89=0,"","N")))</f>
        <v/>
      </c>
      <c r="BI89" s="114" t="str">
        <f>'Strategy 6 | PD-M1'!T89</f>
        <v/>
      </c>
      <c r="BJ89" s="114" t="str">
        <f>'Strategy 6 | PD-M1'!N89</f>
        <v/>
      </c>
      <c r="BK89" s="115" t="str">
        <f>'Strategy 6 | PD-M1'!P89</f>
        <v/>
      </c>
      <c r="BL89" s="144"/>
      <c r="BM89" s="144"/>
      <c r="BN89" s="113" t="str">
        <f>'Strategy 7 | TG-FE'!B89</f>
        <v/>
      </c>
      <c r="BO89" s="114" t="str">
        <f>'Strategy 7 | TG-FE'!C89</f>
        <v/>
      </c>
      <c r="BP89" s="114" t="str">
        <f>'Strategy 7 | TG-FE'!J89</f>
        <v/>
      </c>
      <c r="BQ89" s="109" t="str">
        <f>IF(AU89="","",IF('Strategy 7 | TG-FE'!S89="W","Y",IF('Strategy 7 | TG-FE'!S89="L","N","")))</f>
        <v/>
      </c>
      <c r="BR89" s="114" t="str">
        <f>'Strategy 7 | TG-FE'!T89</f>
        <v/>
      </c>
      <c r="BS89" s="114" t="str">
        <f>'Strategy 7 | TG-FE'!N89</f>
        <v/>
      </c>
      <c r="BT89" s="115" t="str">
        <f>'Strategy 7 | TG-FE'!P89</f>
        <v/>
      </c>
      <c r="BU89" s="144"/>
      <c r="BV89" s="144"/>
      <c r="BW89" s="113" t="str">
        <f>'Strategy 8 | M1-WB'!B89</f>
        <v/>
      </c>
      <c r="BX89" s="114" t="str">
        <f>'Strategy 8 | M1-WB'!C89</f>
        <v/>
      </c>
      <c r="BY89" s="114" t="str">
        <f>'Strategy 8 | M1-WB'!J89</f>
        <v/>
      </c>
      <c r="BZ89" s="109" t="str">
        <f>IF(AU89="","",IF('Strategy 8 | M1-WB'!S89="W","Y",IF('Strategy 8 | M1-WB'!S89="L","N","")))</f>
        <v/>
      </c>
      <c r="CA89" s="114" t="str">
        <f>'Strategy 8 | M1-WB'!T89</f>
        <v/>
      </c>
      <c r="CB89" s="114" t="str">
        <f>'Strategy 8 | M1-WB'!N89</f>
        <v/>
      </c>
      <c r="CC89" s="115" t="str">
        <f>'Strategy 8 | M1-WB'!P89</f>
        <v/>
      </c>
      <c r="CD89" s="144"/>
      <c r="CE89" s="144"/>
      <c r="CF89" s="113" t="str">
        <f>'Strategy 9 | HP-M1'!B89</f>
        <v/>
      </c>
      <c r="CG89" s="114" t="str">
        <f>'Strategy 9 | HP-M1'!C89</f>
        <v/>
      </c>
      <c r="CH89" s="114" t="str">
        <f>'Strategy 9 | HP-M1'!J89</f>
        <v/>
      </c>
      <c r="CI89" s="109" t="str">
        <f>IF(AU89="","",IF('Strategy 9 | HP-M1'!S89="W","Y",IF('Strategy 9 | HP-M1'!S89="L","N","")))</f>
        <v/>
      </c>
      <c r="CJ89" s="114" t="str">
        <f>'Strategy 9 | HP-M1'!T89</f>
        <v/>
      </c>
      <c r="CK89" s="114" t="str">
        <f>'Strategy 9 | HP-M1'!N89</f>
        <v/>
      </c>
      <c r="CL89" s="115" t="str">
        <f>'Strategy 9 | HP-M1'!P89</f>
        <v/>
      </c>
      <c r="CM89" s="144"/>
      <c r="CN89" s="144"/>
      <c r="CO89" s="113" t="str">
        <f>'Strategy 10 | OP-OB'!B89</f>
        <v/>
      </c>
      <c r="CP89" s="114" t="str">
        <f>'Strategy 10 | OP-OB'!C89</f>
        <v/>
      </c>
      <c r="CQ89" s="114" t="str">
        <f>'Strategy 10 | OP-OB'!J89</f>
        <v/>
      </c>
      <c r="CR89" s="109" t="str">
        <f>IF(AU89="","",IF('Strategy 10 | OP-OB'!S89="W","Y",IF('Strategy 10 | OP-OB'!S89="L","N","")))</f>
        <v/>
      </c>
      <c r="CS89" s="114" t="str">
        <f>'Strategy 10 | OP-OB'!T89</f>
        <v/>
      </c>
      <c r="CT89" s="114" t="str">
        <f>'Strategy 10 | OP-OB'!N89</f>
        <v/>
      </c>
      <c r="CU89" s="115" t="str">
        <f>'Strategy 10 | OP-OB'!P89</f>
        <v/>
      </c>
    </row>
    <row r="90" spans="1:99" ht="26.25" customHeight="1" thickBot="1">
      <c r="A90" s="14">
        <v>81</v>
      </c>
      <c r="B90" s="108" t="str">
        <f>'Strategy 1 | PD-TG'!B90</f>
        <v/>
      </c>
      <c r="C90" s="109" t="str">
        <f>'Strategy 1 | PD-TG'!C90</f>
        <v/>
      </c>
      <c r="D90" s="109" t="str">
        <f>'Strategy 1 | PD-TG'!J90</f>
        <v/>
      </c>
      <c r="E90" s="109" t="str">
        <f>IF(AU90="","",IF('Strategy 1 | PD-TG'!S90="W","Y",IF('Strategy 1 | PD-TG'!S90="L","N","")))</f>
        <v/>
      </c>
      <c r="F90" s="109" t="str">
        <f>'Strategy 1 | PD-TG'!T90</f>
        <v/>
      </c>
      <c r="G90" s="109" t="str">
        <f>'Strategy 1 | PD-TG'!N90</f>
        <v/>
      </c>
      <c r="H90" s="110" t="str">
        <f>'Strategy 1 | PD-TG'!P90</f>
        <v/>
      </c>
      <c r="I90" s="144"/>
      <c r="J90" s="144"/>
      <c r="K90" s="108" t="str">
        <f>'Strategy 2 | PD-FE'!B90</f>
        <v/>
      </c>
      <c r="L90" s="109" t="str">
        <f>'Strategy 2 | PD-FE'!C90</f>
        <v/>
      </c>
      <c r="M90" s="109" t="str">
        <f>'Strategy 2 | PD-FE'!J90</f>
        <v/>
      </c>
      <c r="N90" s="109" t="str">
        <f>IF(AU90="","",IF('Strategy 2 | PD-FE'!S90="W","Y",IF('Strategy 2 | PD-FE'!S90="L","N","")))</f>
        <v/>
      </c>
      <c r="O90" s="109" t="str">
        <f>'Strategy 2 | PD-FE'!T90</f>
        <v/>
      </c>
      <c r="P90" s="109" t="str">
        <f>'Strategy 2 | PD-FE'!N90</f>
        <v/>
      </c>
      <c r="Q90" s="110" t="str">
        <f>'Strategy 2 | PD-FE'!P90</f>
        <v/>
      </c>
      <c r="R90" s="144"/>
      <c r="S90" s="144"/>
      <c r="T90" s="108" t="str">
        <f>'Strategy 3 | M1-TG'!B90</f>
        <v/>
      </c>
      <c r="U90" s="109" t="str">
        <f>'Strategy 3 | M1-TG'!C90</f>
        <v/>
      </c>
      <c r="V90" s="109" t="str">
        <f>'Strategy 3 | M1-TG'!J90</f>
        <v/>
      </c>
      <c r="W90" s="109" t="str">
        <f>IF(AU90="","",IF('Strategy 3 | M1-TG'!S90="W","Y",IF('Strategy 3 | M1-TG'!S90="L","N","")))</f>
        <v/>
      </c>
      <c r="X90" s="109" t="str">
        <f>'Strategy 3 | M1-TG'!T90</f>
        <v/>
      </c>
      <c r="Y90" s="109" t="str">
        <f>'Strategy 3 | M1-TG'!N90</f>
        <v/>
      </c>
      <c r="Z90" s="110" t="str">
        <f>'Strategy 3 | M1-TG'!P90</f>
        <v/>
      </c>
      <c r="AA90" s="144"/>
      <c r="AB90" s="144"/>
      <c r="AC90" s="108" t="str">
        <f>'Strategy 4 | HP-FE'!B90</f>
        <v/>
      </c>
      <c r="AD90" s="109" t="str">
        <f>'Strategy 4 | HP-FE'!C90</f>
        <v/>
      </c>
      <c r="AE90" s="109" t="str">
        <f>'Strategy 4 | HP-FE'!J90</f>
        <v/>
      </c>
      <c r="AF90" s="109" t="str">
        <f>IF(AU90="","",IF('Strategy 4 | HP-FE'!S90="W","Y",IF('Strategy 4 | HP-FE'!S90="L","N","")))</f>
        <v/>
      </c>
      <c r="AG90" s="109" t="str">
        <f>'Strategy 4 | HP-FE'!T90</f>
        <v/>
      </c>
      <c r="AH90" s="109" t="str">
        <f>'Strategy 4 | HP-FE'!N90</f>
        <v/>
      </c>
      <c r="AI90" s="110" t="str">
        <f>'Strategy 4 | HP-FE'!P90</f>
        <v/>
      </c>
      <c r="AJ90" s="144"/>
      <c r="AK90" s="144"/>
      <c r="AL90" s="108" t="str">
        <f>'Strategy 5 | M1-FE'!B90</f>
        <v/>
      </c>
      <c r="AM90" s="109" t="str">
        <f>'Strategy 5 | M1-FE'!C90</f>
        <v/>
      </c>
      <c r="AN90" s="109" t="str">
        <f>'Strategy 5 | M1-FE'!J90</f>
        <v/>
      </c>
      <c r="AO90" s="109" t="str">
        <f>IF(AU90="","",IF('Strategy 5 | M1-FE'!S90="W","Y",IF('Strategy 5 | M1-FE'!S90="L","N","")))</f>
        <v/>
      </c>
      <c r="AP90" s="109" t="str">
        <f>'Strategy 5 | M1-FE'!T90</f>
        <v/>
      </c>
      <c r="AQ90" s="109" t="str">
        <f>'Strategy 5 | M1-FE'!N90</f>
        <v/>
      </c>
      <c r="AR90" s="110" t="str">
        <f>'Strategy 5 | M1-FE'!P90</f>
        <v/>
      </c>
      <c r="AS90" s="144"/>
      <c r="AT90" s="144"/>
      <c r="AU90" s="102"/>
      <c r="AV90" s="188" t="str">
        <f ca="1">IF('Combo Dashboard'!AG90="","",'Combo Dashboard'!AG90)</f>
        <v/>
      </c>
      <c r="AW90" s="189" t="str">
        <f ca="1">IF('Combo Dashboard'!AH90="","",'Combo Dashboard'!AH90)</f>
        <v/>
      </c>
      <c r="AX90" s="190" t="str">
        <f ca="1">IF('Combo Dashboard'!AI90="","",'Combo Dashboard'!AI90)</f>
        <v/>
      </c>
      <c r="AY90" s="109" t="str">
        <f>IF('Combo Dashboard'!AJ90="","",'Combo Dashboard'!AJ90)</f>
        <v/>
      </c>
      <c r="AZ90" s="109" t="str">
        <f>IF('Combo Dashboard'!AK90="","",'Combo Dashboard'!AK90)</f>
        <v/>
      </c>
      <c r="BA90" s="110" t="str">
        <f>IF('Combo Dashboard'!AL90="","",'Combo Dashboard'!AL90)</f>
        <v/>
      </c>
      <c r="BB90" s="340"/>
      <c r="BC90" s="144"/>
      <c r="BD90" s="144"/>
      <c r="BE90" s="108" t="str">
        <f>'Strategy 6 | PD-M1'!B90</f>
        <v/>
      </c>
      <c r="BF90" s="109" t="str">
        <f>'Strategy 6 | PD-M1'!C90</f>
        <v/>
      </c>
      <c r="BG90" s="109" t="str">
        <f>'Strategy 6 | PD-M1'!J90</f>
        <v/>
      </c>
      <c r="BH90" s="109" t="str">
        <f>IF(AU90="","",IF('Strategy 6 | PD-M1'!R90&gt;0,"Y",IF('Strategy 6 | PD-M1'!R90=0,"","N")))</f>
        <v/>
      </c>
      <c r="BI90" s="109" t="str">
        <f>'Strategy 6 | PD-M1'!T90</f>
        <v/>
      </c>
      <c r="BJ90" s="109" t="str">
        <f>'Strategy 6 | PD-M1'!N90</f>
        <v/>
      </c>
      <c r="BK90" s="110" t="str">
        <f>'Strategy 6 | PD-M1'!P90</f>
        <v/>
      </c>
      <c r="BL90" s="144"/>
      <c r="BM90" s="144"/>
      <c r="BN90" s="108" t="str">
        <f>'Strategy 7 | TG-FE'!B90</f>
        <v/>
      </c>
      <c r="BO90" s="109" t="str">
        <f>'Strategy 7 | TG-FE'!C90</f>
        <v/>
      </c>
      <c r="BP90" s="109" t="str">
        <f>'Strategy 7 | TG-FE'!J90</f>
        <v/>
      </c>
      <c r="BQ90" s="109" t="str">
        <f>IF(AU90="","",IF('Strategy 7 | TG-FE'!S90="W","Y",IF('Strategy 7 | TG-FE'!S90="L","N","")))</f>
        <v/>
      </c>
      <c r="BR90" s="109" t="str">
        <f>'Strategy 7 | TG-FE'!T90</f>
        <v/>
      </c>
      <c r="BS90" s="109" t="str">
        <f>'Strategy 7 | TG-FE'!N90</f>
        <v/>
      </c>
      <c r="BT90" s="110" t="str">
        <f>'Strategy 7 | TG-FE'!P90</f>
        <v/>
      </c>
      <c r="BU90" s="144"/>
      <c r="BV90" s="144"/>
      <c r="BW90" s="108" t="str">
        <f>'Strategy 8 | M1-WB'!B90</f>
        <v/>
      </c>
      <c r="BX90" s="109" t="str">
        <f>'Strategy 8 | M1-WB'!C90</f>
        <v/>
      </c>
      <c r="BY90" s="109" t="str">
        <f>'Strategy 8 | M1-WB'!J90</f>
        <v/>
      </c>
      <c r="BZ90" s="109" t="str">
        <f>IF(AU90="","",IF('Strategy 8 | M1-WB'!S90="W","Y",IF('Strategy 8 | M1-WB'!S90="L","N","")))</f>
        <v/>
      </c>
      <c r="CA90" s="109" t="str">
        <f>'Strategy 8 | M1-WB'!T90</f>
        <v/>
      </c>
      <c r="CB90" s="109" t="str">
        <f>'Strategy 8 | M1-WB'!N90</f>
        <v/>
      </c>
      <c r="CC90" s="110" t="str">
        <f>'Strategy 8 | M1-WB'!P90</f>
        <v/>
      </c>
      <c r="CD90" s="144"/>
      <c r="CE90" s="144"/>
      <c r="CF90" s="108" t="str">
        <f>'Strategy 9 | HP-M1'!B90</f>
        <v/>
      </c>
      <c r="CG90" s="109" t="str">
        <f>'Strategy 9 | HP-M1'!C90</f>
        <v/>
      </c>
      <c r="CH90" s="109" t="str">
        <f>'Strategy 9 | HP-M1'!J90</f>
        <v/>
      </c>
      <c r="CI90" s="109" t="str">
        <f>IF(AU90="","",IF('Strategy 9 | HP-M1'!S90="W","Y",IF('Strategy 9 | HP-M1'!S90="L","N","")))</f>
        <v/>
      </c>
      <c r="CJ90" s="109" t="str">
        <f>'Strategy 9 | HP-M1'!T90</f>
        <v/>
      </c>
      <c r="CK90" s="109" t="str">
        <f>'Strategy 9 | HP-M1'!N90</f>
        <v/>
      </c>
      <c r="CL90" s="110" t="str">
        <f>'Strategy 9 | HP-M1'!P90</f>
        <v/>
      </c>
      <c r="CM90" s="144"/>
      <c r="CN90" s="144"/>
      <c r="CO90" s="108" t="str">
        <f>'Strategy 10 | OP-OB'!B90</f>
        <v/>
      </c>
      <c r="CP90" s="109" t="str">
        <f>'Strategy 10 | OP-OB'!C90</f>
        <v/>
      </c>
      <c r="CQ90" s="109" t="str">
        <f>'Strategy 10 | OP-OB'!J90</f>
        <v/>
      </c>
      <c r="CR90" s="109" t="str">
        <f>IF(AU90="","",IF('Strategy 10 | OP-OB'!S90="W","Y",IF('Strategy 10 | OP-OB'!S90="L","N","")))</f>
        <v/>
      </c>
      <c r="CS90" s="109" t="str">
        <f>'Strategy 10 | OP-OB'!T90</f>
        <v/>
      </c>
      <c r="CT90" s="109" t="str">
        <f>'Strategy 10 | OP-OB'!N90</f>
        <v/>
      </c>
      <c r="CU90" s="110" t="str">
        <f>'Strategy 10 | OP-OB'!P90</f>
        <v/>
      </c>
    </row>
    <row r="91" spans="1:99" ht="26.25" customHeight="1" thickBot="1">
      <c r="A91" s="14">
        <v>82</v>
      </c>
      <c r="B91" s="111" t="str">
        <f>'Strategy 1 | PD-TG'!B91</f>
        <v/>
      </c>
      <c r="C91" s="95" t="str">
        <f>'Strategy 1 | PD-TG'!C91</f>
        <v/>
      </c>
      <c r="D91" s="95" t="str">
        <f>'Strategy 1 | PD-TG'!J91</f>
        <v/>
      </c>
      <c r="E91" s="109" t="str">
        <f>IF(AU91="","",IF('Strategy 1 | PD-TG'!S91="W","Y",IF('Strategy 1 | PD-TG'!S91="L","N","")))</f>
        <v/>
      </c>
      <c r="F91" s="95" t="str">
        <f>'Strategy 1 | PD-TG'!T91</f>
        <v/>
      </c>
      <c r="G91" s="95" t="str">
        <f>'Strategy 1 | PD-TG'!N91</f>
        <v/>
      </c>
      <c r="H91" s="112" t="str">
        <f>'Strategy 1 | PD-TG'!P91</f>
        <v/>
      </c>
      <c r="I91" s="144"/>
      <c r="J91" s="144"/>
      <c r="K91" s="111" t="str">
        <f>'Strategy 2 | PD-FE'!B91</f>
        <v/>
      </c>
      <c r="L91" s="95" t="str">
        <f>'Strategy 2 | PD-FE'!C91</f>
        <v/>
      </c>
      <c r="M91" s="95" t="str">
        <f>'Strategy 2 | PD-FE'!J91</f>
        <v/>
      </c>
      <c r="N91" s="109" t="str">
        <f>IF(AU91="","",IF('Strategy 2 | PD-FE'!S91="W","Y",IF('Strategy 2 | PD-FE'!S91="L","N","")))</f>
        <v/>
      </c>
      <c r="O91" s="95" t="str">
        <f>'Strategy 2 | PD-FE'!T91</f>
        <v/>
      </c>
      <c r="P91" s="95" t="str">
        <f>'Strategy 2 | PD-FE'!N91</f>
        <v/>
      </c>
      <c r="Q91" s="112" t="str">
        <f>'Strategy 2 | PD-FE'!P91</f>
        <v/>
      </c>
      <c r="R91" s="144"/>
      <c r="S91" s="144"/>
      <c r="T91" s="111" t="str">
        <f>'Strategy 3 | M1-TG'!B91</f>
        <v/>
      </c>
      <c r="U91" s="95" t="str">
        <f>'Strategy 3 | M1-TG'!C91</f>
        <v/>
      </c>
      <c r="V91" s="95" t="str">
        <f>'Strategy 3 | M1-TG'!J91</f>
        <v/>
      </c>
      <c r="W91" s="109" t="str">
        <f>IF(AU91="","",IF('Strategy 3 | M1-TG'!S91="W","Y",IF('Strategy 3 | M1-TG'!S91="L","N","")))</f>
        <v/>
      </c>
      <c r="X91" s="95" t="str">
        <f>'Strategy 3 | M1-TG'!T91</f>
        <v/>
      </c>
      <c r="Y91" s="95" t="str">
        <f>'Strategy 3 | M1-TG'!N91</f>
        <v/>
      </c>
      <c r="Z91" s="112" t="str">
        <f>'Strategy 3 | M1-TG'!P91</f>
        <v/>
      </c>
      <c r="AA91" s="144"/>
      <c r="AB91" s="144"/>
      <c r="AC91" s="111" t="str">
        <f>'Strategy 4 | HP-FE'!B91</f>
        <v/>
      </c>
      <c r="AD91" s="95" t="str">
        <f>'Strategy 4 | HP-FE'!C91</f>
        <v/>
      </c>
      <c r="AE91" s="95" t="str">
        <f>'Strategy 4 | HP-FE'!J91</f>
        <v/>
      </c>
      <c r="AF91" s="109" t="str">
        <f>IF(AU91="","",IF('Strategy 4 | HP-FE'!S91="W","Y",IF('Strategy 4 | HP-FE'!S91="L","N","")))</f>
        <v/>
      </c>
      <c r="AG91" s="95" t="str">
        <f>'Strategy 4 | HP-FE'!T91</f>
        <v/>
      </c>
      <c r="AH91" s="95" t="str">
        <f>'Strategy 4 | HP-FE'!N91</f>
        <v/>
      </c>
      <c r="AI91" s="112" t="str">
        <f>'Strategy 4 | HP-FE'!P91</f>
        <v/>
      </c>
      <c r="AJ91" s="144"/>
      <c r="AK91" s="144"/>
      <c r="AL91" s="111" t="str">
        <f>'Strategy 5 | M1-FE'!B91</f>
        <v/>
      </c>
      <c r="AM91" s="95" t="str">
        <f>'Strategy 5 | M1-FE'!C91</f>
        <v/>
      </c>
      <c r="AN91" s="95" t="str">
        <f>'Strategy 5 | M1-FE'!J91</f>
        <v/>
      </c>
      <c r="AO91" s="109" t="str">
        <f>IF(AU91="","",IF('Strategy 5 | M1-FE'!S91="W","Y",IF('Strategy 5 | M1-FE'!S91="L","N","")))</f>
        <v/>
      </c>
      <c r="AP91" s="95" t="str">
        <f>'Strategy 5 | M1-FE'!T91</f>
        <v/>
      </c>
      <c r="AQ91" s="95" t="str">
        <f>'Strategy 5 | M1-FE'!N91</f>
        <v/>
      </c>
      <c r="AR91" s="112" t="str">
        <f>'Strategy 5 | M1-FE'!P91</f>
        <v/>
      </c>
      <c r="AS91" s="144"/>
      <c r="AT91" s="144"/>
      <c r="AU91" s="106"/>
      <c r="AV91" s="180" t="str">
        <f ca="1">IF('Combo Dashboard'!AG91="","",'Combo Dashboard'!AG91)</f>
        <v/>
      </c>
      <c r="AW91" s="189" t="str">
        <f>IF('Combo Dashboard'!AH91="","",'Combo Dashboard'!AH91)</f>
        <v/>
      </c>
      <c r="AX91" s="187" t="str">
        <f ca="1">IF('Combo Dashboard'!AI91="","",'Combo Dashboard'!AI91)</f>
        <v/>
      </c>
      <c r="AY91" s="95" t="str">
        <f>IF('Combo Dashboard'!AJ91="","",'Combo Dashboard'!AJ91)</f>
        <v/>
      </c>
      <c r="AZ91" s="95" t="str">
        <f>IF('Combo Dashboard'!AK91="","",'Combo Dashboard'!AK91)</f>
        <v/>
      </c>
      <c r="BA91" s="112" t="str">
        <f>IF('Combo Dashboard'!AL91="","",'Combo Dashboard'!AL91)</f>
        <v/>
      </c>
      <c r="BB91" s="340"/>
      <c r="BC91" s="144"/>
      <c r="BD91" s="144"/>
      <c r="BE91" s="111" t="str">
        <f>'Strategy 6 | PD-M1'!B91</f>
        <v/>
      </c>
      <c r="BF91" s="95" t="str">
        <f>'Strategy 6 | PD-M1'!C91</f>
        <v/>
      </c>
      <c r="BG91" s="95" t="str">
        <f>'Strategy 6 | PD-M1'!J91</f>
        <v/>
      </c>
      <c r="BH91" s="95" t="str">
        <f>IF(AU91="","",IF('Strategy 6 | PD-M1'!R91&gt;0,"Y",IF('Strategy 6 | PD-M1'!R91=0,"","N")))</f>
        <v/>
      </c>
      <c r="BI91" s="95" t="str">
        <f>'Strategy 6 | PD-M1'!T91</f>
        <v/>
      </c>
      <c r="BJ91" s="95" t="str">
        <f>'Strategy 6 | PD-M1'!N91</f>
        <v/>
      </c>
      <c r="BK91" s="112" t="str">
        <f>'Strategy 6 | PD-M1'!P91</f>
        <v/>
      </c>
      <c r="BL91" s="144"/>
      <c r="BM91" s="144"/>
      <c r="BN91" s="111" t="str">
        <f>'Strategy 7 | TG-FE'!B91</f>
        <v/>
      </c>
      <c r="BO91" s="95" t="str">
        <f>'Strategy 7 | TG-FE'!C91</f>
        <v/>
      </c>
      <c r="BP91" s="95" t="str">
        <f>'Strategy 7 | TG-FE'!J91</f>
        <v/>
      </c>
      <c r="BQ91" s="109" t="str">
        <f>IF(AU91="","",IF('Strategy 7 | TG-FE'!S91="W","Y",IF('Strategy 7 | TG-FE'!S91="L","N","")))</f>
        <v/>
      </c>
      <c r="BR91" s="95" t="str">
        <f>'Strategy 7 | TG-FE'!T91</f>
        <v/>
      </c>
      <c r="BS91" s="95" t="str">
        <f>'Strategy 7 | TG-FE'!N91</f>
        <v/>
      </c>
      <c r="BT91" s="112" t="str">
        <f>'Strategy 7 | TG-FE'!P91</f>
        <v/>
      </c>
      <c r="BU91" s="144"/>
      <c r="BV91" s="144"/>
      <c r="BW91" s="111" t="str">
        <f>'Strategy 8 | M1-WB'!B91</f>
        <v/>
      </c>
      <c r="BX91" s="95" t="str">
        <f>'Strategy 8 | M1-WB'!C91</f>
        <v/>
      </c>
      <c r="BY91" s="95" t="str">
        <f>'Strategy 8 | M1-WB'!J91</f>
        <v/>
      </c>
      <c r="BZ91" s="109" t="str">
        <f>IF(AU91="","",IF('Strategy 8 | M1-WB'!S91="W","Y",IF('Strategy 8 | M1-WB'!S91="L","N","")))</f>
        <v/>
      </c>
      <c r="CA91" s="95" t="str">
        <f>'Strategy 8 | M1-WB'!T91</f>
        <v/>
      </c>
      <c r="CB91" s="95" t="str">
        <f>'Strategy 8 | M1-WB'!N91</f>
        <v/>
      </c>
      <c r="CC91" s="112" t="str">
        <f>'Strategy 8 | M1-WB'!P91</f>
        <v/>
      </c>
      <c r="CD91" s="144"/>
      <c r="CE91" s="144"/>
      <c r="CF91" s="111" t="str">
        <f>'Strategy 9 | HP-M1'!B91</f>
        <v/>
      </c>
      <c r="CG91" s="95" t="str">
        <f>'Strategy 9 | HP-M1'!C91</f>
        <v/>
      </c>
      <c r="CH91" s="95" t="str">
        <f>'Strategy 9 | HP-M1'!J91</f>
        <v/>
      </c>
      <c r="CI91" s="109" t="str">
        <f>IF(AU91="","",IF('Strategy 9 | HP-M1'!S91="W","Y",IF('Strategy 9 | HP-M1'!S91="L","N","")))</f>
        <v/>
      </c>
      <c r="CJ91" s="95" t="str">
        <f>'Strategy 9 | HP-M1'!T91</f>
        <v/>
      </c>
      <c r="CK91" s="95" t="str">
        <f>'Strategy 9 | HP-M1'!N91</f>
        <v/>
      </c>
      <c r="CL91" s="112" t="str">
        <f>'Strategy 9 | HP-M1'!P91</f>
        <v/>
      </c>
      <c r="CM91" s="144"/>
      <c r="CN91" s="144"/>
      <c r="CO91" s="111" t="str">
        <f>'Strategy 10 | OP-OB'!B91</f>
        <v/>
      </c>
      <c r="CP91" s="95" t="str">
        <f>'Strategy 10 | OP-OB'!C91</f>
        <v/>
      </c>
      <c r="CQ91" s="95" t="str">
        <f>'Strategy 10 | OP-OB'!J91</f>
        <v/>
      </c>
      <c r="CR91" s="109" t="str">
        <f>IF(AU91="","",IF('Strategy 10 | OP-OB'!S91="W","Y",IF('Strategy 10 | OP-OB'!S91="L","N","")))</f>
        <v/>
      </c>
      <c r="CS91" s="95" t="str">
        <f>'Strategy 10 | OP-OB'!T91</f>
        <v/>
      </c>
      <c r="CT91" s="95" t="str">
        <f>'Strategy 10 | OP-OB'!N91</f>
        <v/>
      </c>
      <c r="CU91" s="112" t="str">
        <f>'Strategy 10 | OP-OB'!P91</f>
        <v/>
      </c>
    </row>
    <row r="92" spans="1:99" ht="26.25" customHeight="1" thickBot="1">
      <c r="A92" s="14">
        <v>83</v>
      </c>
      <c r="B92" s="111" t="str">
        <f>'Strategy 1 | PD-TG'!B92</f>
        <v/>
      </c>
      <c r="C92" s="95" t="str">
        <f>'Strategy 1 | PD-TG'!C92</f>
        <v/>
      </c>
      <c r="D92" s="95" t="str">
        <f>'Strategy 1 | PD-TG'!J92</f>
        <v/>
      </c>
      <c r="E92" s="109" t="str">
        <f>IF(AU92="","",IF('Strategy 1 | PD-TG'!S92="W","Y",IF('Strategy 1 | PD-TG'!S92="L","N","")))</f>
        <v/>
      </c>
      <c r="F92" s="95" t="str">
        <f>'Strategy 1 | PD-TG'!T92</f>
        <v/>
      </c>
      <c r="G92" s="95" t="str">
        <f>'Strategy 1 | PD-TG'!N92</f>
        <v/>
      </c>
      <c r="H92" s="112" t="str">
        <f>'Strategy 1 | PD-TG'!P92</f>
        <v/>
      </c>
      <c r="I92" s="144"/>
      <c r="J92" s="144"/>
      <c r="K92" s="111" t="str">
        <f>'Strategy 2 | PD-FE'!B92</f>
        <v/>
      </c>
      <c r="L92" s="95" t="str">
        <f>'Strategy 2 | PD-FE'!C92</f>
        <v/>
      </c>
      <c r="M92" s="95" t="str">
        <f>'Strategy 2 | PD-FE'!J92</f>
        <v/>
      </c>
      <c r="N92" s="109" t="str">
        <f>IF(AU92="","",IF('Strategy 2 | PD-FE'!S92="W","Y",IF('Strategy 2 | PD-FE'!S92="L","N","")))</f>
        <v/>
      </c>
      <c r="O92" s="95" t="str">
        <f>'Strategy 2 | PD-FE'!T92</f>
        <v/>
      </c>
      <c r="P92" s="95" t="str">
        <f>'Strategy 2 | PD-FE'!N92</f>
        <v/>
      </c>
      <c r="Q92" s="112" t="str">
        <f>'Strategy 2 | PD-FE'!P92</f>
        <v/>
      </c>
      <c r="R92" s="144"/>
      <c r="S92" s="144"/>
      <c r="T92" s="111" t="str">
        <f>'Strategy 3 | M1-TG'!B92</f>
        <v/>
      </c>
      <c r="U92" s="95" t="str">
        <f>'Strategy 3 | M1-TG'!C92</f>
        <v/>
      </c>
      <c r="V92" s="95" t="str">
        <f>'Strategy 3 | M1-TG'!J92</f>
        <v/>
      </c>
      <c r="W92" s="109" t="str">
        <f>IF(AU92="","",IF('Strategy 3 | M1-TG'!S92="W","Y",IF('Strategy 3 | M1-TG'!S92="L","N","")))</f>
        <v/>
      </c>
      <c r="X92" s="95" t="str">
        <f>'Strategy 3 | M1-TG'!T92</f>
        <v/>
      </c>
      <c r="Y92" s="95" t="str">
        <f>'Strategy 3 | M1-TG'!N92</f>
        <v/>
      </c>
      <c r="Z92" s="112" t="str">
        <f>'Strategy 3 | M1-TG'!P92</f>
        <v/>
      </c>
      <c r="AA92" s="144"/>
      <c r="AB92" s="144"/>
      <c r="AC92" s="111" t="str">
        <f>'Strategy 4 | HP-FE'!B92</f>
        <v/>
      </c>
      <c r="AD92" s="95" t="str">
        <f>'Strategy 4 | HP-FE'!C92</f>
        <v/>
      </c>
      <c r="AE92" s="95" t="str">
        <f>'Strategy 4 | HP-FE'!J92</f>
        <v/>
      </c>
      <c r="AF92" s="109" t="str">
        <f>IF(AU92="","",IF('Strategy 4 | HP-FE'!S92="W","Y",IF('Strategy 4 | HP-FE'!S92="L","N","")))</f>
        <v/>
      </c>
      <c r="AG92" s="95" t="str">
        <f>'Strategy 4 | HP-FE'!T92</f>
        <v/>
      </c>
      <c r="AH92" s="95" t="str">
        <f>'Strategy 4 | HP-FE'!N92</f>
        <v/>
      </c>
      <c r="AI92" s="112" t="str">
        <f>'Strategy 4 | HP-FE'!P92</f>
        <v/>
      </c>
      <c r="AJ92" s="144"/>
      <c r="AK92" s="144"/>
      <c r="AL92" s="111" t="str">
        <f>'Strategy 5 | M1-FE'!B92</f>
        <v/>
      </c>
      <c r="AM92" s="95" t="str">
        <f>'Strategy 5 | M1-FE'!C92</f>
        <v/>
      </c>
      <c r="AN92" s="95" t="str">
        <f>'Strategy 5 | M1-FE'!J92</f>
        <v/>
      </c>
      <c r="AO92" s="109" t="str">
        <f>IF(AU92="","",IF('Strategy 5 | M1-FE'!S92="W","Y",IF('Strategy 5 | M1-FE'!S92="L","N","")))</f>
        <v/>
      </c>
      <c r="AP92" s="95" t="str">
        <f>'Strategy 5 | M1-FE'!T92</f>
        <v/>
      </c>
      <c r="AQ92" s="95" t="str">
        <f>'Strategy 5 | M1-FE'!N92</f>
        <v/>
      </c>
      <c r="AR92" s="112" t="str">
        <f>'Strategy 5 | M1-FE'!P92</f>
        <v/>
      </c>
      <c r="AS92" s="144"/>
      <c r="AT92" s="144"/>
      <c r="AU92" s="106"/>
      <c r="AV92" s="180" t="str">
        <f ca="1">IF('Combo Dashboard'!AG92="","",'Combo Dashboard'!AG92)</f>
        <v/>
      </c>
      <c r="AW92" s="189" t="str">
        <f>IF('Combo Dashboard'!AH92="","",'Combo Dashboard'!AH92)</f>
        <v/>
      </c>
      <c r="AX92" s="187" t="str">
        <f ca="1">IF('Combo Dashboard'!AI92="","",'Combo Dashboard'!AI92)</f>
        <v/>
      </c>
      <c r="AY92" s="95" t="str">
        <f>IF('Combo Dashboard'!AJ92="","",'Combo Dashboard'!AJ92)</f>
        <v/>
      </c>
      <c r="AZ92" s="95" t="str">
        <f>IF('Combo Dashboard'!AK92="","",'Combo Dashboard'!AK92)</f>
        <v/>
      </c>
      <c r="BA92" s="112" t="str">
        <f>IF('Combo Dashboard'!AL92="","",'Combo Dashboard'!AL92)</f>
        <v/>
      </c>
      <c r="BB92" s="340"/>
      <c r="BC92" s="144"/>
      <c r="BD92" s="144"/>
      <c r="BE92" s="111" t="str">
        <f>'Strategy 6 | PD-M1'!B92</f>
        <v/>
      </c>
      <c r="BF92" s="95" t="str">
        <f>'Strategy 6 | PD-M1'!C92</f>
        <v/>
      </c>
      <c r="BG92" s="95" t="str">
        <f>'Strategy 6 | PD-M1'!J92</f>
        <v/>
      </c>
      <c r="BH92" s="95" t="str">
        <f>IF(AU92="","",IF('Strategy 6 | PD-M1'!R92&gt;0,"Y",IF('Strategy 6 | PD-M1'!R92=0,"","N")))</f>
        <v/>
      </c>
      <c r="BI92" s="95" t="str">
        <f>'Strategy 6 | PD-M1'!T92</f>
        <v/>
      </c>
      <c r="BJ92" s="95" t="str">
        <f>'Strategy 6 | PD-M1'!N92</f>
        <v/>
      </c>
      <c r="BK92" s="112" t="str">
        <f>'Strategy 6 | PD-M1'!P92</f>
        <v/>
      </c>
      <c r="BL92" s="144"/>
      <c r="BM92" s="144"/>
      <c r="BN92" s="111" t="str">
        <f>'Strategy 7 | TG-FE'!B92</f>
        <v/>
      </c>
      <c r="BO92" s="95" t="str">
        <f>'Strategy 7 | TG-FE'!C92</f>
        <v/>
      </c>
      <c r="BP92" s="95" t="str">
        <f>'Strategy 7 | TG-FE'!J92</f>
        <v/>
      </c>
      <c r="BQ92" s="109" t="str">
        <f>IF(AU92="","",IF('Strategy 7 | TG-FE'!S92="W","Y",IF('Strategy 7 | TG-FE'!S92="L","N","")))</f>
        <v/>
      </c>
      <c r="BR92" s="95" t="str">
        <f>'Strategy 7 | TG-FE'!T92</f>
        <v/>
      </c>
      <c r="BS92" s="95" t="str">
        <f>'Strategy 7 | TG-FE'!N92</f>
        <v/>
      </c>
      <c r="BT92" s="112" t="str">
        <f>'Strategy 7 | TG-FE'!P92</f>
        <v/>
      </c>
      <c r="BU92" s="144"/>
      <c r="BV92" s="144"/>
      <c r="BW92" s="111" t="str">
        <f>'Strategy 8 | M1-WB'!B92</f>
        <v/>
      </c>
      <c r="BX92" s="95" t="str">
        <f>'Strategy 8 | M1-WB'!C92</f>
        <v/>
      </c>
      <c r="BY92" s="95" t="str">
        <f>'Strategy 8 | M1-WB'!J92</f>
        <v/>
      </c>
      <c r="BZ92" s="109" t="str">
        <f>IF(AU92="","",IF('Strategy 8 | M1-WB'!S92="W","Y",IF('Strategy 8 | M1-WB'!S92="L","N","")))</f>
        <v/>
      </c>
      <c r="CA92" s="95" t="str">
        <f>'Strategy 8 | M1-WB'!T92</f>
        <v/>
      </c>
      <c r="CB92" s="95" t="str">
        <f>'Strategy 8 | M1-WB'!N92</f>
        <v/>
      </c>
      <c r="CC92" s="112" t="str">
        <f>'Strategy 8 | M1-WB'!P92</f>
        <v/>
      </c>
      <c r="CD92" s="144"/>
      <c r="CE92" s="144"/>
      <c r="CF92" s="111" t="str">
        <f>'Strategy 9 | HP-M1'!B92</f>
        <v/>
      </c>
      <c r="CG92" s="95" t="str">
        <f>'Strategy 9 | HP-M1'!C92</f>
        <v/>
      </c>
      <c r="CH92" s="95" t="str">
        <f>'Strategy 9 | HP-M1'!J92</f>
        <v/>
      </c>
      <c r="CI92" s="109" t="str">
        <f>IF(AU92="","",IF('Strategy 9 | HP-M1'!S92="W","Y",IF('Strategy 9 | HP-M1'!S92="L","N","")))</f>
        <v/>
      </c>
      <c r="CJ92" s="95" t="str">
        <f>'Strategy 9 | HP-M1'!T92</f>
        <v/>
      </c>
      <c r="CK92" s="95" t="str">
        <f>'Strategy 9 | HP-M1'!N92</f>
        <v/>
      </c>
      <c r="CL92" s="112" t="str">
        <f>'Strategy 9 | HP-M1'!P92</f>
        <v/>
      </c>
      <c r="CM92" s="144"/>
      <c r="CN92" s="144"/>
      <c r="CO92" s="111" t="str">
        <f>'Strategy 10 | OP-OB'!B92</f>
        <v/>
      </c>
      <c r="CP92" s="95" t="str">
        <f>'Strategy 10 | OP-OB'!C92</f>
        <v/>
      </c>
      <c r="CQ92" s="95" t="str">
        <f>'Strategy 10 | OP-OB'!J92</f>
        <v/>
      </c>
      <c r="CR92" s="109" t="str">
        <f>IF(AU92="","",IF('Strategy 10 | OP-OB'!S92="W","Y",IF('Strategy 10 | OP-OB'!S92="L","N","")))</f>
        <v/>
      </c>
      <c r="CS92" s="95" t="str">
        <f>'Strategy 10 | OP-OB'!T92</f>
        <v/>
      </c>
      <c r="CT92" s="95" t="str">
        <f>'Strategy 10 | OP-OB'!N92</f>
        <v/>
      </c>
      <c r="CU92" s="112" t="str">
        <f>'Strategy 10 | OP-OB'!P92</f>
        <v/>
      </c>
    </row>
    <row r="93" spans="1:99" ht="26.25" customHeight="1" thickBot="1">
      <c r="A93" s="14">
        <v>84</v>
      </c>
      <c r="B93" s="111" t="str">
        <f>'Strategy 1 | PD-TG'!B93</f>
        <v/>
      </c>
      <c r="C93" s="95" t="str">
        <f>'Strategy 1 | PD-TG'!C93</f>
        <v/>
      </c>
      <c r="D93" s="95" t="str">
        <f>'Strategy 1 | PD-TG'!J93</f>
        <v/>
      </c>
      <c r="E93" s="109" t="str">
        <f>IF(AU93="","",IF('Strategy 1 | PD-TG'!S93="W","Y",IF('Strategy 1 | PD-TG'!S93="L","N","")))</f>
        <v/>
      </c>
      <c r="F93" s="95" t="str">
        <f>'Strategy 1 | PD-TG'!T93</f>
        <v/>
      </c>
      <c r="G93" s="95" t="str">
        <f>'Strategy 1 | PD-TG'!N93</f>
        <v/>
      </c>
      <c r="H93" s="112" t="str">
        <f>'Strategy 1 | PD-TG'!P93</f>
        <v/>
      </c>
      <c r="I93" s="144"/>
      <c r="J93" s="144"/>
      <c r="K93" s="111" t="str">
        <f>'Strategy 2 | PD-FE'!B93</f>
        <v/>
      </c>
      <c r="L93" s="95" t="str">
        <f>'Strategy 2 | PD-FE'!C93</f>
        <v/>
      </c>
      <c r="M93" s="95" t="str">
        <f>'Strategy 2 | PD-FE'!J93</f>
        <v/>
      </c>
      <c r="N93" s="109" t="str">
        <f>IF(AU93="","",IF('Strategy 2 | PD-FE'!S93="W","Y",IF('Strategy 2 | PD-FE'!S93="L","N","")))</f>
        <v/>
      </c>
      <c r="O93" s="95" t="str">
        <f>'Strategy 2 | PD-FE'!T93</f>
        <v/>
      </c>
      <c r="P93" s="95" t="str">
        <f>'Strategy 2 | PD-FE'!N93</f>
        <v/>
      </c>
      <c r="Q93" s="112" t="str">
        <f>'Strategy 2 | PD-FE'!P93</f>
        <v/>
      </c>
      <c r="R93" s="144"/>
      <c r="S93" s="144"/>
      <c r="T93" s="111" t="str">
        <f>'Strategy 3 | M1-TG'!B93</f>
        <v/>
      </c>
      <c r="U93" s="95" t="str">
        <f>'Strategy 3 | M1-TG'!C93</f>
        <v/>
      </c>
      <c r="V93" s="95" t="str">
        <f>'Strategy 3 | M1-TG'!J93</f>
        <v/>
      </c>
      <c r="W93" s="109" t="str">
        <f>IF(AU93="","",IF('Strategy 3 | M1-TG'!S93="W","Y",IF('Strategy 3 | M1-TG'!S93="L","N","")))</f>
        <v/>
      </c>
      <c r="X93" s="95" t="str">
        <f>'Strategy 3 | M1-TG'!T93</f>
        <v/>
      </c>
      <c r="Y93" s="95" t="str">
        <f>'Strategy 3 | M1-TG'!N93</f>
        <v/>
      </c>
      <c r="Z93" s="112" t="str">
        <f>'Strategy 3 | M1-TG'!P93</f>
        <v/>
      </c>
      <c r="AA93" s="144"/>
      <c r="AB93" s="144"/>
      <c r="AC93" s="111" t="str">
        <f>'Strategy 4 | HP-FE'!B93</f>
        <v/>
      </c>
      <c r="AD93" s="95" t="str">
        <f>'Strategy 4 | HP-FE'!C93</f>
        <v/>
      </c>
      <c r="AE93" s="95" t="str">
        <f>'Strategy 4 | HP-FE'!J93</f>
        <v/>
      </c>
      <c r="AF93" s="109" t="str">
        <f>IF(AU93="","",IF('Strategy 4 | HP-FE'!S93="W","Y",IF('Strategy 4 | HP-FE'!S93="L","N","")))</f>
        <v/>
      </c>
      <c r="AG93" s="95" t="str">
        <f>'Strategy 4 | HP-FE'!T93</f>
        <v/>
      </c>
      <c r="AH93" s="95" t="str">
        <f>'Strategy 4 | HP-FE'!N93</f>
        <v/>
      </c>
      <c r="AI93" s="112" t="str">
        <f>'Strategy 4 | HP-FE'!P93</f>
        <v/>
      </c>
      <c r="AJ93" s="144"/>
      <c r="AK93" s="144"/>
      <c r="AL93" s="111" t="str">
        <f>'Strategy 5 | M1-FE'!B93</f>
        <v/>
      </c>
      <c r="AM93" s="95" t="str">
        <f>'Strategy 5 | M1-FE'!C93</f>
        <v/>
      </c>
      <c r="AN93" s="95" t="str">
        <f>'Strategy 5 | M1-FE'!J93</f>
        <v/>
      </c>
      <c r="AO93" s="109" t="str">
        <f>IF(AU93="","",IF('Strategy 5 | M1-FE'!S93="W","Y",IF('Strategy 5 | M1-FE'!S93="L","N","")))</f>
        <v/>
      </c>
      <c r="AP93" s="95" t="str">
        <f>'Strategy 5 | M1-FE'!T93</f>
        <v/>
      </c>
      <c r="AQ93" s="95" t="str">
        <f>'Strategy 5 | M1-FE'!N93</f>
        <v/>
      </c>
      <c r="AR93" s="112" t="str">
        <f>'Strategy 5 | M1-FE'!P93</f>
        <v/>
      </c>
      <c r="AS93" s="144"/>
      <c r="AT93" s="144"/>
      <c r="AU93" s="106"/>
      <c r="AV93" s="180" t="str">
        <f ca="1">IF('Combo Dashboard'!AG93="","",'Combo Dashboard'!AG93)</f>
        <v/>
      </c>
      <c r="AW93" s="189" t="str">
        <f>IF('Combo Dashboard'!AH93="","",'Combo Dashboard'!AH93)</f>
        <v/>
      </c>
      <c r="AX93" s="187" t="str">
        <f ca="1">IF('Combo Dashboard'!AI93="","",'Combo Dashboard'!AI93)</f>
        <v/>
      </c>
      <c r="AY93" s="95" t="str">
        <f>IF('Combo Dashboard'!AJ93="","",'Combo Dashboard'!AJ93)</f>
        <v/>
      </c>
      <c r="AZ93" s="95" t="str">
        <f>IF('Combo Dashboard'!AK93="","",'Combo Dashboard'!AK93)</f>
        <v/>
      </c>
      <c r="BA93" s="112" t="str">
        <f>IF('Combo Dashboard'!AL93="","",'Combo Dashboard'!AL93)</f>
        <v/>
      </c>
      <c r="BB93" s="340"/>
      <c r="BC93" s="144"/>
      <c r="BD93" s="144"/>
      <c r="BE93" s="111" t="str">
        <f>'Strategy 6 | PD-M1'!B93</f>
        <v/>
      </c>
      <c r="BF93" s="95" t="str">
        <f>'Strategy 6 | PD-M1'!C93</f>
        <v/>
      </c>
      <c r="BG93" s="95" t="str">
        <f>'Strategy 6 | PD-M1'!J93</f>
        <v/>
      </c>
      <c r="BH93" s="95" t="str">
        <f>IF(AU93="","",IF('Strategy 6 | PD-M1'!R93&gt;0,"Y",IF('Strategy 6 | PD-M1'!R93=0,"","N")))</f>
        <v/>
      </c>
      <c r="BI93" s="95" t="str">
        <f>'Strategy 6 | PD-M1'!T93</f>
        <v/>
      </c>
      <c r="BJ93" s="95" t="str">
        <f>'Strategy 6 | PD-M1'!N93</f>
        <v/>
      </c>
      <c r="BK93" s="112" t="str">
        <f>'Strategy 6 | PD-M1'!P93</f>
        <v/>
      </c>
      <c r="BL93" s="144"/>
      <c r="BM93" s="144"/>
      <c r="BN93" s="111" t="str">
        <f>'Strategy 7 | TG-FE'!B93</f>
        <v/>
      </c>
      <c r="BO93" s="95" t="str">
        <f>'Strategy 7 | TG-FE'!C93</f>
        <v/>
      </c>
      <c r="BP93" s="95" t="str">
        <f>'Strategy 7 | TG-FE'!J93</f>
        <v/>
      </c>
      <c r="BQ93" s="109" t="str">
        <f>IF(AU93="","",IF('Strategy 7 | TG-FE'!S93="W","Y",IF('Strategy 7 | TG-FE'!S93="L","N","")))</f>
        <v/>
      </c>
      <c r="BR93" s="95" t="str">
        <f>'Strategy 7 | TG-FE'!T93</f>
        <v/>
      </c>
      <c r="BS93" s="95" t="str">
        <f>'Strategy 7 | TG-FE'!N93</f>
        <v/>
      </c>
      <c r="BT93" s="112" t="str">
        <f>'Strategy 7 | TG-FE'!P93</f>
        <v/>
      </c>
      <c r="BU93" s="144"/>
      <c r="BV93" s="144"/>
      <c r="BW93" s="111" t="str">
        <f>'Strategy 8 | M1-WB'!B93</f>
        <v/>
      </c>
      <c r="BX93" s="95" t="str">
        <f>'Strategy 8 | M1-WB'!C93</f>
        <v/>
      </c>
      <c r="BY93" s="95" t="str">
        <f>'Strategy 8 | M1-WB'!J93</f>
        <v/>
      </c>
      <c r="BZ93" s="109" t="str">
        <f>IF(AU93="","",IF('Strategy 8 | M1-WB'!S93="W","Y",IF('Strategy 8 | M1-WB'!S93="L","N","")))</f>
        <v/>
      </c>
      <c r="CA93" s="95" t="str">
        <f>'Strategy 8 | M1-WB'!T93</f>
        <v/>
      </c>
      <c r="CB93" s="95" t="str">
        <f>'Strategy 8 | M1-WB'!N93</f>
        <v/>
      </c>
      <c r="CC93" s="112" t="str">
        <f>'Strategy 8 | M1-WB'!P93</f>
        <v/>
      </c>
      <c r="CD93" s="144"/>
      <c r="CE93" s="144"/>
      <c r="CF93" s="111" t="str">
        <f>'Strategy 9 | HP-M1'!B93</f>
        <v/>
      </c>
      <c r="CG93" s="95" t="str">
        <f>'Strategy 9 | HP-M1'!C93</f>
        <v/>
      </c>
      <c r="CH93" s="95" t="str">
        <f>'Strategy 9 | HP-M1'!J93</f>
        <v/>
      </c>
      <c r="CI93" s="109" t="str">
        <f>IF(AU93="","",IF('Strategy 9 | HP-M1'!S93="W","Y",IF('Strategy 9 | HP-M1'!S93="L","N","")))</f>
        <v/>
      </c>
      <c r="CJ93" s="95" t="str">
        <f>'Strategy 9 | HP-M1'!T93</f>
        <v/>
      </c>
      <c r="CK93" s="95" t="str">
        <f>'Strategy 9 | HP-M1'!N93</f>
        <v/>
      </c>
      <c r="CL93" s="112" t="str">
        <f>'Strategy 9 | HP-M1'!P93</f>
        <v/>
      </c>
      <c r="CM93" s="144"/>
      <c r="CN93" s="144"/>
      <c r="CO93" s="111" t="str">
        <f>'Strategy 10 | OP-OB'!B93</f>
        <v/>
      </c>
      <c r="CP93" s="95" t="str">
        <f>'Strategy 10 | OP-OB'!C93</f>
        <v/>
      </c>
      <c r="CQ93" s="95" t="str">
        <f>'Strategy 10 | OP-OB'!J93</f>
        <v/>
      </c>
      <c r="CR93" s="109" t="str">
        <f>IF(AU93="","",IF('Strategy 10 | OP-OB'!S93="W","Y",IF('Strategy 10 | OP-OB'!S93="L","N","")))</f>
        <v/>
      </c>
      <c r="CS93" s="95" t="str">
        <f>'Strategy 10 | OP-OB'!T93</f>
        <v/>
      </c>
      <c r="CT93" s="95" t="str">
        <f>'Strategy 10 | OP-OB'!N93</f>
        <v/>
      </c>
      <c r="CU93" s="112" t="str">
        <f>'Strategy 10 | OP-OB'!P93</f>
        <v/>
      </c>
    </row>
    <row r="94" spans="1:99" ht="26.25" customHeight="1" thickBot="1">
      <c r="A94" s="14">
        <v>85</v>
      </c>
      <c r="B94" s="113" t="str">
        <f>'Strategy 1 | PD-TG'!B94</f>
        <v/>
      </c>
      <c r="C94" s="114" t="str">
        <f>'Strategy 1 | PD-TG'!C94</f>
        <v/>
      </c>
      <c r="D94" s="114" t="str">
        <f>'Strategy 1 | PD-TG'!J94</f>
        <v/>
      </c>
      <c r="E94" s="109" t="str">
        <f>IF(AU94="","",IF('Strategy 1 | PD-TG'!S94="W","Y",IF('Strategy 1 | PD-TG'!S94="L","N","")))</f>
        <v/>
      </c>
      <c r="F94" s="114" t="str">
        <f>'Strategy 1 | PD-TG'!T94</f>
        <v/>
      </c>
      <c r="G94" s="114" t="str">
        <f>'Strategy 1 | PD-TG'!N94</f>
        <v/>
      </c>
      <c r="H94" s="115" t="str">
        <f>'Strategy 1 | PD-TG'!P94</f>
        <v/>
      </c>
      <c r="I94" s="144"/>
      <c r="J94" s="144"/>
      <c r="K94" s="113" t="str">
        <f>'Strategy 2 | PD-FE'!B94</f>
        <v/>
      </c>
      <c r="L94" s="114" t="str">
        <f>'Strategy 2 | PD-FE'!C94</f>
        <v/>
      </c>
      <c r="M94" s="114" t="str">
        <f>'Strategy 2 | PD-FE'!J94</f>
        <v/>
      </c>
      <c r="N94" s="109" t="str">
        <f>IF(AU94="","",IF('Strategy 2 | PD-FE'!S94="W","Y",IF('Strategy 2 | PD-FE'!S94="L","N","")))</f>
        <v/>
      </c>
      <c r="O94" s="114" t="str">
        <f>'Strategy 2 | PD-FE'!T94</f>
        <v/>
      </c>
      <c r="P94" s="114" t="str">
        <f>'Strategy 2 | PD-FE'!N94</f>
        <v/>
      </c>
      <c r="Q94" s="115" t="str">
        <f>'Strategy 2 | PD-FE'!P94</f>
        <v/>
      </c>
      <c r="R94" s="144"/>
      <c r="S94" s="144"/>
      <c r="T94" s="113" t="str">
        <f>'Strategy 3 | M1-TG'!B94</f>
        <v/>
      </c>
      <c r="U94" s="114" t="str">
        <f>'Strategy 3 | M1-TG'!C94</f>
        <v/>
      </c>
      <c r="V94" s="114" t="str">
        <f>'Strategy 3 | M1-TG'!J94</f>
        <v/>
      </c>
      <c r="W94" s="109" t="str">
        <f>IF(AU94="","",IF('Strategy 3 | M1-TG'!S94="W","Y",IF('Strategy 3 | M1-TG'!S94="L","N","")))</f>
        <v/>
      </c>
      <c r="X94" s="114" t="str">
        <f>'Strategy 3 | M1-TG'!T94</f>
        <v/>
      </c>
      <c r="Y94" s="114" t="str">
        <f>'Strategy 3 | M1-TG'!N94</f>
        <v/>
      </c>
      <c r="Z94" s="115" t="str">
        <f>'Strategy 3 | M1-TG'!P94</f>
        <v/>
      </c>
      <c r="AA94" s="144"/>
      <c r="AB94" s="144"/>
      <c r="AC94" s="113" t="str">
        <f>'Strategy 4 | HP-FE'!B94</f>
        <v/>
      </c>
      <c r="AD94" s="114" t="str">
        <f>'Strategy 4 | HP-FE'!C94</f>
        <v/>
      </c>
      <c r="AE94" s="114" t="str">
        <f>'Strategy 4 | HP-FE'!J94</f>
        <v/>
      </c>
      <c r="AF94" s="109" t="str">
        <f>IF(AU94="","",IF('Strategy 4 | HP-FE'!S94="W","Y",IF('Strategy 4 | HP-FE'!S94="L","N","")))</f>
        <v/>
      </c>
      <c r="AG94" s="114" t="str">
        <f>'Strategy 4 | HP-FE'!T94</f>
        <v/>
      </c>
      <c r="AH94" s="114" t="str">
        <f>'Strategy 4 | HP-FE'!N94</f>
        <v/>
      </c>
      <c r="AI94" s="115" t="str">
        <f>'Strategy 4 | HP-FE'!P94</f>
        <v/>
      </c>
      <c r="AJ94" s="144"/>
      <c r="AK94" s="144"/>
      <c r="AL94" s="113" t="str">
        <f>'Strategy 5 | M1-FE'!B94</f>
        <v/>
      </c>
      <c r="AM94" s="114" t="str">
        <f>'Strategy 5 | M1-FE'!C94</f>
        <v/>
      </c>
      <c r="AN94" s="114" t="str">
        <f>'Strategy 5 | M1-FE'!J94</f>
        <v/>
      </c>
      <c r="AO94" s="109" t="str">
        <f>IF(AU94="","",IF('Strategy 5 | M1-FE'!S94="W","Y",IF('Strategy 5 | M1-FE'!S94="L","N","")))</f>
        <v/>
      </c>
      <c r="AP94" s="114" t="str">
        <f>'Strategy 5 | M1-FE'!T94</f>
        <v/>
      </c>
      <c r="AQ94" s="114" t="str">
        <f>'Strategy 5 | M1-FE'!N94</f>
        <v/>
      </c>
      <c r="AR94" s="115" t="str">
        <f>'Strategy 5 | M1-FE'!P94</f>
        <v/>
      </c>
      <c r="AS94" s="144"/>
      <c r="AT94" s="144"/>
      <c r="AU94" s="107"/>
      <c r="AV94" s="181" t="str">
        <f ca="1">IF('Combo Dashboard'!AG94="","",'Combo Dashboard'!AG94)</f>
        <v/>
      </c>
      <c r="AW94" s="189" t="str">
        <f>IF('Combo Dashboard'!AH94="","",'Combo Dashboard'!AH94)</f>
        <v/>
      </c>
      <c r="AX94" s="191" t="str">
        <f ca="1">IF('Combo Dashboard'!AI94="","",'Combo Dashboard'!AI94)</f>
        <v/>
      </c>
      <c r="AY94" s="114" t="str">
        <f>IF('Combo Dashboard'!AJ94="","",'Combo Dashboard'!AJ94)</f>
        <v/>
      </c>
      <c r="AZ94" s="114" t="str">
        <f>IF('Combo Dashboard'!AK94="","",'Combo Dashboard'!AK94)</f>
        <v/>
      </c>
      <c r="BA94" s="115" t="str">
        <f>IF('Combo Dashboard'!AL94="","",'Combo Dashboard'!AL94)</f>
        <v/>
      </c>
      <c r="BB94" s="340"/>
      <c r="BC94" s="144"/>
      <c r="BD94" s="144"/>
      <c r="BE94" s="113" t="str">
        <f>'Strategy 6 | PD-M1'!B94</f>
        <v/>
      </c>
      <c r="BF94" s="114" t="str">
        <f>'Strategy 6 | PD-M1'!C94</f>
        <v/>
      </c>
      <c r="BG94" s="114" t="str">
        <f>'Strategy 6 | PD-M1'!J94</f>
        <v/>
      </c>
      <c r="BH94" s="114" t="str">
        <f>IF(AU94="","",IF('Strategy 6 | PD-M1'!R94&gt;0,"Y",IF('Strategy 6 | PD-M1'!R94=0,"","N")))</f>
        <v/>
      </c>
      <c r="BI94" s="114" t="str">
        <f>'Strategy 6 | PD-M1'!T94</f>
        <v/>
      </c>
      <c r="BJ94" s="114" t="str">
        <f>'Strategy 6 | PD-M1'!N94</f>
        <v/>
      </c>
      <c r="BK94" s="115" t="str">
        <f>'Strategy 6 | PD-M1'!P94</f>
        <v/>
      </c>
      <c r="BL94" s="144"/>
      <c r="BM94" s="144"/>
      <c r="BN94" s="113" t="str">
        <f>'Strategy 7 | TG-FE'!B94</f>
        <v/>
      </c>
      <c r="BO94" s="114" t="str">
        <f>'Strategy 7 | TG-FE'!C94</f>
        <v/>
      </c>
      <c r="BP94" s="114" t="str">
        <f>'Strategy 7 | TG-FE'!J94</f>
        <v/>
      </c>
      <c r="BQ94" s="109" t="str">
        <f>IF(AU94="","",IF('Strategy 7 | TG-FE'!S94="W","Y",IF('Strategy 7 | TG-FE'!S94="L","N","")))</f>
        <v/>
      </c>
      <c r="BR94" s="114" t="str">
        <f>'Strategy 7 | TG-FE'!T94</f>
        <v/>
      </c>
      <c r="BS94" s="114" t="str">
        <f>'Strategy 7 | TG-FE'!N94</f>
        <v/>
      </c>
      <c r="BT94" s="115" t="str">
        <f>'Strategy 7 | TG-FE'!P94</f>
        <v/>
      </c>
      <c r="BU94" s="144"/>
      <c r="BV94" s="144"/>
      <c r="BW94" s="113" t="str">
        <f>'Strategy 8 | M1-WB'!B94</f>
        <v/>
      </c>
      <c r="BX94" s="114" t="str">
        <f>'Strategy 8 | M1-WB'!C94</f>
        <v/>
      </c>
      <c r="BY94" s="114" t="str">
        <f>'Strategy 8 | M1-WB'!J94</f>
        <v/>
      </c>
      <c r="BZ94" s="109" t="str">
        <f>IF(AU94="","",IF('Strategy 8 | M1-WB'!S94="W","Y",IF('Strategy 8 | M1-WB'!S94="L","N","")))</f>
        <v/>
      </c>
      <c r="CA94" s="114" t="str">
        <f>'Strategy 8 | M1-WB'!T94</f>
        <v/>
      </c>
      <c r="CB94" s="114" t="str">
        <f>'Strategy 8 | M1-WB'!N94</f>
        <v/>
      </c>
      <c r="CC94" s="115" t="str">
        <f>'Strategy 8 | M1-WB'!P94</f>
        <v/>
      </c>
      <c r="CD94" s="144"/>
      <c r="CE94" s="144"/>
      <c r="CF94" s="113" t="str">
        <f>'Strategy 9 | HP-M1'!B94</f>
        <v/>
      </c>
      <c r="CG94" s="114" t="str">
        <f>'Strategy 9 | HP-M1'!C94</f>
        <v/>
      </c>
      <c r="CH94" s="114" t="str">
        <f>'Strategy 9 | HP-M1'!J94</f>
        <v/>
      </c>
      <c r="CI94" s="109" t="str">
        <f>IF(AU94="","",IF('Strategy 9 | HP-M1'!S94="W","Y",IF('Strategy 9 | HP-M1'!S94="L","N","")))</f>
        <v/>
      </c>
      <c r="CJ94" s="114" t="str">
        <f>'Strategy 9 | HP-M1'!T94</f>
        <v/>
      </c>
      <c r="CK94" s="114" t="str">
        <f>'Strategy 9 | HP-M1'!N94</f>
        <v/>
      </c>
      <c r="CL94" s="115" t="str">
        <f>'Strategy 9 | HP-M1'!P94</f>
        <v/>
      </c>
      <c r="CM94" s="144"/>
      <c r="CN94" s="144"/>
      <c r="CO94" s="113" t="str">
        <f>'Strategy 10 | OP-OB'!B94</f>
        <v/>
      </c>
      <c r="CP94" s="114" t="str">
        <f>'Strategy 10 | OP-OB'!C94</f>
        <v/>
      </c>
      <c r="CQ94" s="114" t="str">
        <f>'Strategy 10 | OP-OB'!J94</f>
        <v/>
      </c>
      <c r="CR94" s="109" t="str">
        <f>IF(AU94="","",IF('Strategy 10 | OP-OB'!S94="W","Y",IF('Strategy 10 | OP-OB'!S94="L","N","")))</f>
        <v/>
      </c>
      <c r="CS94" s="114" t="str">
        <f>'Strategy 10 | OP-OB'!T94</f>
        <v/>
      </c>
      <c r="CT94" s="114" t="str">
        <f>'Strategy 10 | OP-OB'!N94</f>
        <v/>
      </c>
      <c r="CU94" s="115" t="str">
        <f>'Strategy 10 | OP-OB'!P94</f>
        <v/>
      </c>
    </row>
    <row r="95" spans="1:99" ht="26.25" customHeight="1" thickBot="1">
      <c r="A95" s="14">
        <v>86</v>
      </c>
      <c r="B95" s="108" t="str">
        <f>'Strategy 1 | PD-TG'!B95</f>
        <v/>
      </c>
      <c r="C95" s="109" t="str">
        <f>'Strategy 1 | PD-TG'!C95</f>
        <v/>
      </c>
      <c r="D95" s="109" t="str">
        <f>'Strategy 1 | PD-TG'!J95</f>
        <v/>
      </c>
      <c r="E95" s="109" t="str">
        <f>IF(AU95="","",IF('Strategy 1 | PD-TG'!S95="W","Y",IF('Strategy 1 | PD-TG'!S95="L","N","")))</f>
        <v/>
      </c>
      <c r="F95" s="109" t="str">
        <f>'Strategy 1 | PD-TG'!T95</f>
        <v/>
      </c>
      <c r="G95" s="109" t="str">
        <f>'Strategy 1 | PD-TG'!N95</f>
        <v/>
      </c>
      <c r="H95" s="110" t="str">
        <f>'Strategy 1 | PD-TG'!P95</f>
        <v/>
      </c>
      <c r="I95" s="144"/>
      <c r="J95" s="144"/>
      <c r="K95" s="108" t="str">
        <f>'Strategy 2 | PD-FE'!B95</f>
        <v/>
      </c>
      <c r="L95" s="109" t="str">
        <f>'Strategy 2 | PD-FE'!C95</f>
        <v/>
      </c>
      <c r="M95" s="109" t="str">
        <f>'Strategy 2 | PD-FE'!J95</f>
        <v/>
      </c>
      <c r="N95" s="109" t="str">
        <f>IF(AU95="","",IF('Strategy 2 | PD-FE'!S95="W","Y",IF('Strategy 2 | PD-FE'!S95="L","N","")))</f>
        <v/>
      </c>
      <c r="O95" s="109" t="str">
        <f>'Strategy 2 | PD-FE'!T95</f>
        <v/>
      </c>
      <c r="P95" s="109" t="str">
        <f>'Strategy 2 | PD-FE'!N95</f>
        <v/>
      </c>
      <c r="Q95" s="110" t="str">
        <f>'Strategy 2 | PD-FE'!P95</f>
        <v/>
      </c>
      <c r="R95" s="144"/>
      <c r="S95" s="144"/>
      <c r="T95" s="108" t="str">
        <f>'Strategy 3 | M1-TG'!B95</f>
        <v/>
      </c>
      <c r="U95" s="109" t="str">
        <f>'Strategy 3 | M1-TG'!C95</f>
        <v/>
      </c>
      <c r="V95" s="109" t="str">
        <f>'Strategy 3 | M1-TG'!J95</f>
        <v/>
      </c>
      <c r="W95" s="109" t="str">
        <f>IF(AU95="","",IF('Strategy 3 | M1-TG'!S95="W","Y",IF('Strategy 3 | M1-TG'!S95="L","N","")))</f>
        <v/>
      </c>
      <c r="X95" s="109" t="str">
        <f>'Strategy 3 | M1-TG'!T95</f>
        <v/>
      </c>
      <c r="Y95" s="109" t="str">
        <f>'Strategy 3 | M1-TG'!N95</f>
        <v/>
      </c>
      <c r="Z95" s="110" t="str">
        <f>'Strategy 3 | M1-TG'!P95</f>
        <v/>
      </c>
      <c r="AA95" s="144"/>
      <c r="AB95" s="144"/>
      <c r="AC95" s="108" t="str">
        <f>'Strategy 4 | HP-FE'!B95</f>
        <v/>
      </c>
      <c r="AD95" s="109" t="str">
        <f>'Strategy 4 | HP-FE'!C95</f>
        <v/>
      </c>
      <c r="AE95" s="109" t="str">
        <f>'Strategy 4 | HP-FE'!J95</f>
        <v/>
      </c>
      <c r="AF95" s="109" t="str">
        <f>IF(AU95="","",IF('Strategy 4 | HP-FE'!S95="W","Y",IF('Strategy 4 | HP-FE'!S95="L","N","")))</f>
        <v/>
      </c>
      <c r="AG95" s="109" t="str">
        <f>'Strategy 4 | HP-FE'!T95</f>
        <v/>
      </c>
      <c r="AH95" s="109" t="str">
        <f>'Strategy 4 | HP-FE'!N95</f>
        <v/>
      </c>
      <c r="AI95" s="110" t="str">
        <f>'Strategy 4 | HP-FE'!P95</f>
        <v/>
      </c>
      <c r="AJ95" s="144"/>
      <c r="AK95" s="144"/>
      <c r="AL95" s="108" t="str">
        <f>'Strategy 5 | M1-FE'!B95</f>
        <v/>
      </c>
      <c r="AM95" s="109" t="str">
        <f>'Strategy 5 | M1-FE'!C95</f>
        <v/>
      </c>
      <c r="AN95" s="109" t="str">
        <f>'Strategy 5 | M1-FE'!J95</f>
        <v/>
      </c>
      <c r="AO95" s="109" t="str">
        <f>IF(AU95="","",IF('Strategy 5 | M1-FE'!S95="W","Y",IF('Strategy 5 | M1-FE'!S95="L","N","")))</f>
        <v/>
      </c>
      <c r="AP95" s="109" t="str">
        <f>'Strategy 5 | M1-FE'!T95</f>
        <v/>
      </c>
      <c r="AQ95" s="109" t="str">
        <f>'Strategy 5 | M1-FE'!N95</f>
        <v/>
      </c>
      <c r="AR95" s="110" t="str">
        <f>'Strategy 5 | M1-FE'!P95</f>
        <v/>
      </c>
      <c r="AS95" s="144"/>
      <c r="AT95" s="144"/>
      <c r="AU95" s="102"/>
      <c r="AV95" s="188" t="str">
        <f ca="1">IF('Combo Dashboard'!AG95="","",'Combo Dashboard'!AG95)</f>
        <v/>
      </c>
      <c r="AW95" s="189" t="str">
        <f ca="1">IF('Combo Dashboard'!AH95="","",'Combo Dashboard'!AH95)</f>
        <v/>
      </c>
      <c r="AX95" s="190" t="str">
        <f ca="1">IF('Combo Dashboard'!AI95="","",'Combo Dashboard'!AI95)</f>
        <v/>
      </c>
      <c r="AY95" s="109" t="str">
        <f>IF('Combo Dashboard'!AJ95="","",'Combo Dashboard'!AJ95)</f>
        <v/>
      </c>
      <c r="AZ95" s="109" t="str">
        <f>IF('Combo Dashboard'!AK95="","",'Combo Dashboard'!AK95)</f>
        <v/>
      </c>
      <c r="BA95" s="110" t="str">
        <f>IF('Combo Dashboard'!AL95="","",'Combo Dashboard'!AL95)</f>
        <v/>
      </c>
      <c r="BB95" s="340"/>
      <c r="BC95" s="144"/>
      <c r="BD95" s="144"/>
      <c r="BE95" s="108" t="str">
        <f>'Strategy 6 | PD-M1'!B95</f>
        <v/>
      </c>
      <c r="BF95" s="109" t="str">
        <f>'Strategy 6 | PD-M1'!C95</f>
        <v/>
      </c>
      <c r="BG95" s="109" t="str">
        <f>'Strategy 6 | PD-M1'!J95</f>
        <v/>
      </c>
      <c r="BH95" s="109" t="str">
        <f>IF(AU95="","",IF('Strategy 6 | PD-M1'!R95&gt;0,"Y",IF('Strategy 6 | PD-M1'!R95=0,"","N")))</f>
        <v/>
      </c>
      <c r="BI95" s="109" t="str">
        <f>'Strategy 6 | PD-M1'!T95</f>
        <v/>
      </c>
      <c r="BJ95" s="109" t="str">
        <f>'Strategy 6 | PD-M1'!N95</f>
        <v/>
      </c>
      <c r="BK95" s="110" t="str">
        <f>'Strategy 6 | PD-M1'!P95</f>
        <v/>
      </c>
      <c r="BL95" s="144"/>
      <c r="BM95" s="144"/>
      <c r="BN95" s="108" t="str">
        <f>'Strategy 7 | TG-FE'!B95</f>
        <v/>
      </c>
      <c r="BO95" s="109" t="str">
        <f>'Strategy 7 | TG-FE'!C95</f>
        <v/>
      </c>
      <c r="BP95" s="109" t="str">
        <f>'Strategy 7 | TG-FE'!J95</f>
        <v/>
      </c>
      <c r="BQ95" s="109" t="str">
        <f>IF(AU95="","",IF('Strategy 7 | TG-FE'!S95="W","Y",IF('Strategy 7 | TG-FE'!S95="L","N","")))</f>
        <v/>
      </c>
      <c r="BR95" s="109" t="str">
        <f>'Strategy 7 | TG-FE'!T95</f>
        <v/>
      </c>
      <c r="BS95" s="109" t="str">
        <f>'Strategy 7 | TG-FE'!N95</f>
        <v/>
      </c>
      <c r="BT95" s="110" t="str">
        <f>'Strategy 7 | TG-FE'!P95</f>
        <v/>
      </c>
      <c r="BU95" s="144"/>
      <c r="BV95" s="144"/>
      <c r="BW95" s="108" t="str">
        <f>'Strategy 8 | M1-WB'!B95</f>
        <v/>
      </c>
      <c r="BX95" s="109" t="str">
        <f>'Strategy 8 | M1-WB'!C95</f>
        <v/>
      </c>
      <c r="BY95" s="109" t="str">
        <f>'Strategy 8 | M1-WB'!J95</f>
        <v/>
      </c>
      <c r="BZ95" s="109" t="str">
        <f>IF(AU95="","",IF('Strategy 8 | M1-WB'!S95="W","Y",IF('Strategy 8 | M1-WB'!S95="L","N","")))</f>
        <v/>
      </c>
      <c r="CA95" s="109" t="str">
        <f>'Strategy 8 | M1-WB'!T95</f>
        <v/>
      </c>
      <c r="CB95" s="109" t="str">
        <f>'Strategy 8 | M1-WB'!N95</f>
        <v/>
      </c>
      <c r="CC95" s="110" t="str">
        <f>'Strategy 8 | M1-WB'!P95</f>
        <v/>
      </c>
      <c r="CD95" s="144"/>
      <c r="CE95" s="144"/>
      <c r="CF95" s="108" t="str">
        <f>'Strategy 9 | HP-M1'!B95</f>
        <v/>
      </c>
      <c r="CG95" s="109" t="str">
        <f>'Strategy 9 | HP-M1'!C95</f>
        <v/>
      </c>
      <c r="CH95" s="109" t="str">
        <f>'Strategy 9 | HP-M1'!J95</f>
        <v/>
      </c>
      <c r="CI95" s="109" t="str">
        <f>IF(AU95="","",IF('Strategy 9 | HP-M1'!S95="W","Y",IF('Strategy 9 | HP-M1'!S95="L","N","")))</f>
        <v/>
      </c>
      <c r="CJ95" s="109" t="str">
        <f>'Strategy 9 | HP-M1'!T95</f>
        <v/>
      </c>
      <c r="CK95" s="109" t="str">
        <f>'Strategy 9 | HP-M1'!N95</f>
        <v/>
      </c>
      <c r="CL95" s="110" t="str">
        <f>'Strategy 9 | HP-M1'!P95</f>
        <v/>
      </c>
      <c r="CM95" s="144"/>
      <c r="CN95" s="144"/>
      <c r="CO95" s="108" t="str">
        <f>'Strategy 10 | OP-OB'!B95</f>
        <v/>
      </c>
      <c r="CP95" s="109" t="str">
        <f>'Strategy 10 | OP-OB'!C95</f>
        <v/>
      </c>
      <c r="CQ95" s="109" t="str">
        <f>'Strategy 10 | OP-OB'!J95</f>
        <v/>
      </c>
      <c r="CR95" s="109" t="str">
        <f>IF(AU95="","",IF('Strategy 10 | OP-OB'!S95="W","Y",IF('Strategy 10 | OP-OB'!S95="L","N","")))</f>
        <v/>
      </c>
      <c r="CS95" s="109" t="str">
        <f>'Strategy 10 | OP-OB'!T95</f>
        <v/>
      </c>
      <c r="CT95" s="109" t="str">
        <f>'Strategy 10 | OP-OB'!N95</f>
        <v/>
      </c>
      <c r="CU95" s="110" t="str">
        <f>'Strategy 10 | OP-OB'!P95</f>
        <v/>
      </c>
    </row>
    <row r="96" spans="1:99" ht="26.25" customHeight="1" thickBot="1">
      <c r="A96" s="14">
        <v>87</v>
      </c>
      <c r="B96" s="111" t="str">
        <f>'Strategy 1 | PD-TG'!B96</f>
        <v/>
      </c>
      <c r="C96" s="95" t="str">
        <f>'Strategy 1 | PD-TG'!C96</f>
        <v/>
      </c>
      <c r="D96" s="95" t="str">
        <f>'Strategy 1 | PD-TG'!J96</f>
        <v/>
      </c>
      <c r="E96" s="109" t="str">
        <f>IF(AU96="","",IF('Strategy 1 | PD-TG'!S96="W","Y",IF('Strategy 1 | PD-TG'!S96="L","N","")))</f>
        <v/>
      </c>
      <c r="F96" s="95" t="str">
        <f>'Strategy 1 | PD-TG'!T96</f>
        <v/>
      </c>
      <c r="G96" s="95" t="str">
        <f>'Strategy 1 | PD-TG'!N96</f>
        <v/>
      </c>
      <c r="H96" s="112" t="str">
        <f>'Strategy 1 | PD-TG'!P96</f>
        <v/>
      </c>
      <c r="I96" s="144"/>
      <c r="J96" s="144"/>
      <c r="K96" s="111" t="str">
        <f>'Strategy 2 | PD-FE'!B96</f>
        <v/>
      </c>
      <c r="L96" s="95" t="str">
        <f>'Strategy 2 | PD-FE'!C96</f>
        <v/>
      </c>
      <c r="M96" s="95" t="str">
        <f>'Strategy 2 | PD-FE'!J96</f>
        <v/>
      </c>
      <c r="N96" s="109" t="str">
        <f>IF(AU96="","",IF('Strategy 2 | PD-FE'!S96="W","Y",IF('Strategy 2 | PD-FE'!S96="L","N","")))</f>
        <v/>
      </c>
      <c r="O96" s="95" t="str">
        <f>'Strategy 2 | PD-FE'!T96</f>
        <v/>
      </c>
      <c r="P96" s="95" t="str">
        <f>'Strategy 2 | PD-FE'!N96</f>
        <v/>
      </c>
      <c r="Q96" s="112" t="str">
        <f>'Strategy 2 | PD-FE'!P96</f>
        <v/>
      </c>
      <c r="R96" s="144"/>
      <c r="S96" s="144"/>
      <c r="T96" s="111" t="str">
        <f>'Strategy 3 | M1-TG'!B96</f>
        <v/>
      </c>
      <c r="U96" s="95" t="str">
        <f>'Strategy 3 | M1-TG'!C96</f>
        <v/>
      </c>
      <c r="V96" s="95" t="str">
        <f>'Strategy 3 | M1-TG'!J96</f>
        <v/>
      </c>
      <c r="W96" s="109" t="str">
        <f>IF(AU96="","",IF('Strategy 3 | M1-TG'!S96="W","Y",IF('Strategy 3 | M1-TG'!S96="L","N","")))</f>
        <v/>
      </c>
      <c r="X96" s="95" t="str">
        <f>'Strategy 3 | M1-TG'!T96</f>
        <v/>
      </c>
      <c r="Y96" s="95" t="str">
        <f>'Strategy 3 | M1-TG'!N96</f>
        <v/>
      </c>
      <c r="Z96" s="112" t="str">
        <f>'Strategy 3 | M1-TG'!P96</f>
        <v/>
      </c>
      <c r="AA96" s="144"/>
      <c r="AB96" s="144"/>
      <c r="AC96" s="111" t="str">
        <f>'Strategy 4 | HP-FE'!B96</f>
        <v/>
      </c>
      <c r="AD96" s="95" t="str">
        <f>'Strategy 4 | HP-FE'!C96</f>
        <v/>
      </c>
      <c r="AE96" s="95" t="str">
        <f>'Strategy 4 | HP-FE'!J96</f>
        <v/>
      </c>
      <c r="AF96" s="109" t="str">
        <f>IF(AU96="","",IF('Strategy 4 | HP-FE'!S96="W","Y",IF('Strategy 4 | HP-FE'!S96="L","N","")))</f>
        <v/>
      </c>
      <c r="AG96" s="95" t="str">
        <f>'Strategy 4 | HP-FE'!T96</f>
        <v/>
      </c>
      <c r="AH96" s="95" t="str">
        <f>'Strategy 4 | HP-FE'!N96</f>
        <v/>
      </c>
      <c r="AI96" s="112" t="str">
        <f>'Strategy 4 | HP-FE'!P96</f>
        <v/>
      </c>
      <c r="AJ96" s="144"/>
      <c r="AK96" s="144"/>
      <c r="AL96" s="111" t="str">
        <f>'Strategy 5 | M1-FE'!B96</f>
        <v/>
      </c>
      <c r="AM96" s="95" t="str">
        <f>'Strategy 5 | M1-FE'!C96</f>
        <v/>
      </c>
      <c r="AN96" s="95" t="str">
        <f>'Strategy 5 | M1-FE'!J96</f>
        <v/>
      </c>
      <c r="AO96" s="109" t="str">
        <f>IF(AU96="","",IF('Strategy 5 | M1-FE'!S96="W","Y",IF('Strategy 5 | M1-FE'!S96="L","N","")))</f>
        <v/>
      </c>
      <c r="AP96" s="95" t="str">
        <f>'Strategy 5 | M1-FE'!T96</f>
        <v/>
      </c>
      <c r="AQ96" s="95" t="str">
        <f>'Strategy 5 | M1-FE'!N96</f>
        <v/>
      </c>
      <c r="AR96" s="112" t="str">
        <f>'Strategy 5 | M1-FE'!P96</f>
        <v/>
      </c>
      <c r="AS96" s="144"/>
      <c r="AT96" s="144"/>
      <c r="AU96" s="106"/>
      <c r="AV96" s="180" t="str">
        <f ca="1">IF('Combo Dashboard'!AG96="","",'Combo Dashboard'!AG96)</f>
        <v/>
      </c>
      <c r="AW96" s="189" t="str">
        <f>IF('Combo Dashboard'!AH96="","",'Combo Dashboard'!AH96)</f>
        <v/>
      </c>
      <c r="AX96" s="187" t="str">
        <f ca="1">IF('Combo Dashboard'!AI96="","",'Combo Dashboard'!AI96)</f>
        <v/>
      </c>
      <c r="AY96" s="95" t="str">
        <f>IF('Combo Dashboard'!AJ96="","",'Combo Dashboard'!AJ96)</f>
        <v/>
      </c>
      <c r="AZ96" s="95" t="str">
        <f>IF('Combo Dashboard'!AK96="","",'Combo Dashboard'!AK96)</f>
        <v/>
      </c>
      <c r="BA96" s="112" t="str">
        <f>IF('Combo Dashboard'!AL96="","",'Combo Dashboard'!AL96)</f>
        <v/>
      </c>
      <c r="BB96" s="340"/>
      <c r="BC96" s="144"/>
      <c r="BD96" s="144"/>
      <c r="BE96" s="111" t="str">
        <f>'Strategy 6 | PD-M1'!B96</f>
        <v/>
      </c>
      <c r="BF96" s="95" t="str">
        <f>'Strategy 6 | PD-M1'!C96</f>
        <v/>
      </c>
      <c r="BG96" s="95" t="str">
        <f>'Strategy 6 | PD-M1'!J96</f>
        <v/>
      </c>
      <c r="BH96" s="95" t="str">
        <f>IF(AU96="","",IF('Strategy 6 | PD-M1'!R96&gt;0,"Y",IF('Strategy 6 | PD-M1'!R96=0,"","N")))</f>
        <v/>
      </c>
      <c r="BI96" s="95" t="str">
        <f>'Strategy 6 | PD-M1'!T96</f>
        <v/>
      </c>
      <c r="BJ96" s="95" t="str">
        <f>'Strategy 6 | PD-M1'!N96</f>
        <v/>
      </c>
      <c r="BK96" s="112" t="str">
        <f>'Strategy 6 | PD-M1'!P96</f>
        <v/>
      </c>
      <c r="BL96" s="144"/>
      <c r="BM96" s="144"/>
      <c r="BN96" s="111" t="str">
        <f>'Strategy 7 | TG-FE'!B96</f>
        <v/>
      </c>
      <c r="BO96" s="95" t="str">
        <f>'Strategy 7 | TG-FE'!C96</f>
        <v/>
      </c>
      <c r="BP96" s="95" t="str">
        <f>'Strategy 7 | TG-FE'!J96</f>
        <v/>
      </c>
      <c r="BQ96" s="109" t="str">
        <f>IF(AU96="","",IF('Strategy 7 | TG-FE'!S96="W","Y",IF('Strategy 7 | TG-FE'!S96="L","N","")))</f>
        <v/>
      </c>
      <c r="BR96" s="95" t="str">
        <f>'Strategy 7 | TG-FE'!T96</f>
        <v/>
      </c>
      <c r="BS96" s="95" t="str">
        <f>'Strategy 7 | TG-FE'!N96</f>
        <v/>
      </c>
      <c r="BT96" s="112" t="str">
        <f>'Strategy 7 | TG-FE'!P96</f>
        <v/>
      </c>
      <c r="BU96" s="144"/>
      <c r="BV96" s="144"/>
      <c r="BW96" s="111" t="str">
        <f>'Strategy 8 | M1-WB'!B96</f>
        <v/>
      </c>
      <c r="BX96" s="95" t="str">
        <f>'Strategy 8 | M1-WB'!C96</f>
        <v/>
      </c>
      <c r="BY96" s="95" t="str">
        <f>'Strategy 8 | M1-WB'!J96</f>
        <v/>
      </c>
      <c r="BZ96" s="109" t="str">
        <f>IF(AU96="","",IF('Strategy 8 | M1-WB'!S96="W","Y",IF('Strategy 8 | M1-WB'!S96="L","N","")))</f>
        <v/>
      </c>
      <c r="CA96" s="95" t="str">
        <f>'Strategy 8 | M1-WB'!T96</f>
        <v/>
      </c>
      <c r="CB96" s="95" t="str">
        <f>'Strategy 8 | M1-WB'!N96</f>
        <v/>
      </c>
      <c r="CC96" s="112" t="str">
        <f>'Strategy 8 | M1-WB'!P96</f>
        <v/>
      </c>
      <c r="CD96" s="144"/>
      <c r="CE96" s="144"/>
      <c r="CF96" s="111" t="str">
        <f>'Strategy 9 | HP-M1'!B96</f>
        <v/>
      </c>
      <c r="CG96" s="95" t="str">
        <f>'Strategy 9 | HP-M1'!C96</f>
        <v/>
      </c>
      <c r="CH96" s="95" t="str">
        <f>'Strategy 9 | HP-M1'!J96</f>
        <v/>
      </c>
      <c r="CI96" s="109" t="str">
        <f>IF(AU96="","",IF('Strategy 9 | HP-M1'!S96="W","Y",IF('Strategy 9 | HP-M1'!S96="L","N","")))</f>
        <v/>
      </c>
      <c r="CJ96" s="95" t="str">
        <f>'Strategy 9 | HP-M1'!T96</f>
        <v/>
      </c>
      <c r="CK96" s="95" t="str">
        <f>'Strategy 9 | HP-M1'!N96</f>
        <v/>
      </c>
      <c r="CL96" s="112" t="str">
        <f>'Strategy 9 | HP-M1'!P96</f>
        <v/>
      </c>
      <c r="CM96" s="144"/>
      <c r="CN96" s="144"/>
      <c r="CO96" s="111" t="str">
        <f>'Strategy 10 | OP-OB'!B96</f>
        <v/>
      </c>
      <c r="CP96" s="95" t="str">
        <f>'Strategy 10 | OP-OB'!C96</f>
        <v/>
      </c>
      <c r="CQ96" s="95" t="str">
        <f>'Strategy 10 | OP-OB'!J96</f>
        <v/>
      </c>
      <c r="CR96" s="109" t="str">
        <f>IF(AU96="","",IF('Strategy 10 | OP-OB'!S96="W","Y",IF('Strategy 10 | OP-OB'!S96="L","N","")))</f>
        <v/>
      </c>
      <c r="CS96" s="95" t="str">
        <f>'Strategy 10 | OP-OB'!T96</f>
        <v/>
      </c>
      <c r="CT96" s="95" t="str">
        <f>'Strategy 10 | OP-OB'!N96</f>
        <v/>
      </c>
      <c r="CU96" s="112" t="str">
        <f>'Strategy 10 | OP-OB'!P96</f>
        <v/>
      </c>
    </row>
    <row r="97" spans="1:102" ht="26.25" customHeight="1" thickBot="1">
      <c r="A97" s="14">
        <v>88</v>
      </c>
      <c r="B97" s="111" t="str">
        <f>'Strategy 1 | PD-TG'!B97</f>
        <v/>
      </c>
      <c r="C97" s="95" t="str">
        <f>'Strategy 1 | PD-TG'!C97</f>
        <v/>
      </c>
      <c r="D97" s="95" t="str">
        <f>'Strategy 1 | PD-TG'!J97</f>
        <v/>
      </c>
      <c r="E97" s="109" t="str">
        <f>IF(AU97="","",IF('Strategy 1 | PD-TG'!S97="W","Y",IF('Strategy 1 | PD-TG'!S97="L","N","")))</f>
        <v/>
      </c>
      <c r="F97" s="95" t="str">
        <f>'Strategy 1 | PD-TG'!T97</f>
        <v/>
      </c>
      <c r="G97" s="95" t="str">
        <f>'Strategy 1 | PD-TG'!N97</f>
        <v/>
      </c>
      <c r="H97" s="112" t="str">
        <f>'Strategy 1 | PD-TG'!P97</f>
        <v/>
      </c>
      <c r="I97" s="144"/>
      <c r="J97" s="144"/>
      <c r="K97" s="111" t="str">
        <f>'Strategy 2 | PD-FE'!B97</f>
        <v/>
      </c>
      <c r="L97" s="95" t="str">
        <f>'Strategy 2 | PD-FE'!C97</f>
        <v/>
      </c>
      <c r="M97" s="95" t="str">
        <f>'Strategy 2 | PD-FE'!J97</f>
        <v/>
      </c>
      <c r="N97" s="109" t="str">
        <f>IF(AU97="","",IF('Strategy 2 | PD-FE'!S97="W","Y",IF('Strategy 2 | PD-FE'!S97="L","N","")))</f>
        <v/>
      </c>
      <c r="O97" s="95" t="str">
        <f>'Strategy 2 | PD-FE'!T97</f>
        <v/>
      </c>
      <c r="P97" s="95" t="str">
        <f>'Strategy 2 | PD-FE'!N97</f>
        <v/>
      </c>
      <c r="Q97" s="112" t="str">
        <f>'Strategy 2 | PD-FE'!P97</f>
        <v/>
      </c>
      <c r="R97" s="144"/>
      <c r="S97" s="144"/>
      <c r="T97" s="111" t="str">
        <f>'Strategy 3 | M1-TG'!B97</f>
        <v/>
      </c>
      <c r="U97" s="95" t="str">
        <f>'Strategy 3 | M1-TG'!C97</f>
        <v/>
      </c>
      <c r="V97" s="95" t="str">
        <f>'Strategy 3 | M1-TG'!J97</f>
        <v/>
      </c>
      <c r="W97" s="109" t="str">
        <f>IF(AU97="","",IF('Strategy 3 | M1-TG'!S97="W","Y",IF('Strategy 3 | M1-TG'!S97="L","N","")))</f>
        <v/>
      </c>
      <c r="X97" s="95" t="str">
        <f>'Strategy 3 | M1-TG'!T97</f>
        <v/>
      </c>
      <c r="Y97" s="95" t="str">
        <f>'Strategy 3 | M1-TG'!N97</f>
        <v/>
      </c>
      <c r="Z97" s="112" t="str">
        <f>'Strategy 3 | M1-TG'!P97</f>
        <v/>
      </c>
      <c r="AA97" s="144"/>
      <c r="AB97" s="144"/>
      <c r="AC97" s="111" t="str">
        <f>'Strategy 4 | HP-FE'!B97</f>
        <v/>
      </c>
      <c r="AD97" s="95" t="str">
        <f>'Strategy 4 | HP-FE'!C97</f>
        <v/>
      </c>
      <c r="AE97" s="95" t="str">
        <f>'Strategy 4 | HP-FE'!J97</f>
        <v/>
      </c>
      <c r="AF97" s="109" t="str">
        <f>IF(AU97="","",IF('Strategy 4 | HP-FE'!S97="W","Y",IF('Strategy 4 | HP-FE'!S97="L","N","")))</f>
        <v/>
      </c>
      <c r="AG97" s="95" t="str">
        <f>'Strategy 4 | HP-FE'!T97</f>
        <v/>
      </c>
      <c r="AH97" s="95" t="str">
        <f>'Strategy 4 | HP-FE'!N97</f>
        <v/>
      </c>
      <c r="AI97" s="112" t="str">
        <f>'Strategy 4 | HP-FE'!P97</f>
        <v/>
      </c>
      <c r="AJ97" s="144"/>
      <c r="AK97" s="144"/>
      <c r="AL97" s="111" t="str">
        <f>'Strategy 5 | M1-FE'!B97</f>
        <v/>
      </c>
      <c r="AM97" s="95" t="str">
        <f>'Strategy 5 | M1-FE'!C97</f>
        <v/>
      </c>
      <c r="AN97" s="95" t="str">
        <f>'Strategy 5 | M1-FE'!J97</f>
        <v/>
      </c>
      <c r="AO97" s="109" t="str">
        <f>IF(AU97="","",IF('Strategy 5 | M1-FE'!S97="W","Y",IF('Strategy 5 | M1-FE'!S97="L","N","")))</f>
        <v/>
      </c>
      <c r="AP97" s="95" t="str">
        <f>'Strategy 5 | M1-FE'!T97</f>
        <v/>
      </c>
      <c r="AQ97" s="95" t="str">
        <f>'Strategy 5 | M1-FE'!N97</f>
        <v/>
      </c>
      <c r="AR97" s="112" t="str">
        <f>'Strategy 5 | M1-FE'!P97</f>
        <v/>
      </c>
      <c r="AS97" s="144"/>
      <c r="AT97" s="144"/>
      <c r="AU97" s="106"/>
      <c r="AV97" s="180" t="str">
        <f ca="1">IF('Combo Dashboard'!AG97="","",'Combo Dashboard'!AG97)</f>
        <v/>
      </c>
      <c r="AW97" s="189" t="str">
        <f>IF('Combo Dashboard'!AH97="","",'Combo Dashboard'!AH97)</f>
        <v/>
      </c>
      <c r="AX97" s="187" t="str">
        <f ca="1">IF('Combo Dashboard'!AI97="","",'Combo Dashboard'!AI97)</f>
        <v/>
      </c>
      <c r="AY97" s="95" t="str">
        <f>IF('Combo Dashboard'!AJ97="","",'Combo Dashboard'!AJ97)</f>
        <v/>
      </c>
      <c r="AZ97" s="95" t="str">
        <f>IF('Combo Dashboard'!AK97="","",'Combo Dashboard'!AK97)</f>
        <v/>
      </c>
      <c r="BA97" s="112" t="str">
        <f>IF('Combo Dashboard'!AL97="","",'Combo Dashboard'!AL97)</f>
        <v/>
      </c>
      <c r="BB97" s="340"/>
      <c r="BC97" s="144"/>
      <c r="BD97" s="144"/>
      <c r="BE97" s="111" t="str">
        <f>'Strategy 6 | PD-M1'!B97</f>
        <v/>
      </c>
      <c r="BF97" s="95" t="str">
        <f>'Strategy 6 | PD-M1'!C97</f>
        <v/>
      </c>
      <c r="BG97" s="95" t="str">
        <f>'Strategy 6 | PD-M1'!J97</f>
        <v/>
      </c>
      <c r="BH97" s="95" t="str">
        <f>IF(AU97="","",IF('Strategy 6 | PD-M1'!R97&gt;0,"Y",IF('Strategy 6 | PD-M1'!R97=0,"","N")))</f>
        <v/>
      </c>
      <c r="BI97" s="95" t="str">
        <f>'Strategy 6 | PD-M1'!T97</f>
        <v/>
      </c>
      <c r="BJ97" s="95" t="str">
        <f>'Strategy 6 | PD-M1'!N97</f>
        <v/>
      </c>
      <c r="BK97" s="112" t="str">
        <f>'Strategy 6 | PD-M1'!P97</f>
        <v/>
      </c>
      <c r="BL97" s="144"/>
      <c r="BM97" s="144"/>
      <c r="BN97" s="111" t="str">
        <f>'Strategy 7 | TG-FE'!B97</f>
        <v/>
      </c>
      <c r="BO97" s="95" t="str">
        <f>'Strategy 7 | TG-FE'!C97</f>
        <v/>
      </c>
      <c r="BP97" s="95" t="str">
        <f>'Strategy 7 | TG-FE'!J97</f>
        <v/>
      </c>
      <c r="BQ97" s="109" t="str">
        <f>IF(AU97="","",IF('Strategy 7 | TG-FE'!S97="W","Y",IF('Strategy 7 | TG-FE'!S97="L","N","")))</f>
        <v/>
      </c>
      <c r="BR97" s="95" t="str">
        <f>'Strategy 7 | TG-FE'!T97</f>
        <v/>
      </c>
      <c r="BS97" s="95" t="str">
        <f>'Strategy 7 | TG-FE'!N97</f>
        <v/>
      </c>
      <c r="BT97" s="112" t="str">
        <f>'Strategy 7 | TG-FE'!P97</f>
        <v/>
      </c>
      <c r="BU97" s="144"/>
      <c r="BV97" s="144"/>
      <c r="BW97" s="111" t="str">
        <f>'Strategy 8 | M1-WB'!B97</f>
        <v/>
      </c>
      <c r="BX97" s="95" t="str">
        <f>'Strategy 8 | M1-WB'!C97</f>
        <v/>
      </c>
      <c r="BY97" s="95" t="str">
        <f>'Strategy 8 | M1-WB'!J97</f>
        <v/>
      </c>
      <c r="BZ97" s="109" t="str">
        <f>IF(AU97="","",IF('Strategy 8 | M1-WB'!S97="W","Y",IF('Strategy 8 | M1-WB'!S97="L","N","")))</f>
        <v/>
      </c>
      <c r="CA97" s="95" t="str">
        <f>'Strategy 8 | M1-WB'!T97</f>
        <v/>
      </c>
      <c r="CB97" s="95" t="str">
        <f>'Strategy 8 | M1-WB'!N97</f>
        <v/>
      </c>
      <c r="CC97" s="112" t="str">
        <f>'Strategy 8 | M1-WB'!P97</f>
        <v/>
      </c>
      <c r="CD97" s="144"/>
      <c r="CE97" s="144"/>
      <c r="CF97" s="111" t="str">
        <f>'Strategy 9 | HP-M1'!B97</f>
        <v/>
      </c>
      <c r="CG97" s="95" t="str">
        <f>'Strategy 9 | HP-M1'!C97</f>
        <v/>
      </c>
      <c r="CH97" s="95" t="str">
        <f>'Strategy 9 | HP-M1'!J97</f>
        <v/>
      </c>
      <c r="CI97" s="109" t="str">
        <f>IF(AU97="","",IF('Strategy 9 | HP-M1'!S97="W","Y",IF('Strategy 9 | HP-M1'!S97="L","N","")))</f>
        <v/>
      </c>
      <c r="CJ97" s="95" t="str">
        <f>'Strategy 9 | HP-M1'!T97</f>
        <v/>
      </c>
      <c r="CK97" s="95" t="str">
        <f>'Strategy 9 | HP-M1'!N97</f>
        <v/>
      </c>
      <c r="CL97" s="112" t="str">
        <f>'Strategy 9 | HP-M1'!P97</f>
        <v/>
      </c>
      <c r="CM97" s="144"/>
      <c r="CN97" s="144"/>
      <c r="CO97" s="111" t="str">
        <f>'Strategy 10 | OP-OB'!B97</f>
        <v/>
      </c>
      <c r="CP97" s="95" t="str">
        <f>'Strategy 10 | OP-OB'!C97</f>
        <v/>
      </c>
      <c r="CQ97" s="95" t="str">
        <f>'Strategy 10 | OP-OB'!J97</f>
        <v/>
      </c>
      <c r="CR97" s="109" t="str">
        <f>IF(AU97="","",IF('Strategy 10 | OP-OB'!S97="W","Y",IF('Strategy 10 | OP-OB'!S97="L","N","")))</f>
        <v/>
      </c>
      <c r="CS97" s="95" t="str">
        <f>'Strategy 10 | OP-OB'!T97</f>
        <v/>
      </c>
      <c r="CT97" s="95" t="str">
        <f>'Strategy 10 | OP-OB'!N97</f>
        <v/>
      </c>
      <c r="CU97" s="112" t="str">
        <f>'Strategy 10 | OP-OB'!P97</f>
        <v/>
      </c>
    </row>
    <row r="98" spans="1:102" ht="26.25" customHeight="1" thickBot="1">
      <c r="A98" s="14">
        <v>89</v>
      </c>
      <c r="B98" s="111" t="str">
        <f>'Strategy 1 | PD-TG'!B98</f>
        <v/>
      </c>
      <c r="C98" s="95" t="str">
        <f>'Strategy 1 | PD-TG'!C98</f>
        <v/>
      </c>
      <c r="D98" s="95" t="str">
        <f>'Strategy 1 | PD-TG'!J98</f>
        <v/>
      </c>
      <c r="E98" s="109" t="str">
        <f>IF(AU98="","",IF('Strategy 1 | PD-TG'!S98="W","Y",IF('Strategy 1 | PD-TG'!S98="L","N","")))</f>
        <v/>
      </c>
      <c r="F98" s="95" t="str">
        <f>'Strategy 1 | PD-TG'!T98</f>
        <v/>
      </c>
      <c r="G98" s="95" t="str">
        <f>'Strategy 1 | PD-TG'!N98</f>
        <v/>
      </c>
      <c r="H98" s="112" t="str">
        <f>'Strategy 1 | PD-TG'!P98</f>
        <v/>
      </c>
      <c r="I98" s="144"/>
      <c r="J98" s="144"/>
      <c r="K98" s="111" t="str">
        <f>'Strategy 2 | PD-FE'!B98</f>
        <v/>
      </c>
      <c r="L98" s="95" t="str">
        <f>'Strategy 2 | PD-FE'!C98</f>
        <v/>
      </c>
      <c r="M98" s="95" t="str">
        <f>'Strategy 2 | PD-FE'!J98</f>
        <v/>
      </c>
      <c r="N98" s="109" t="str">
        <f>IF(AU98="","",IF('Strategy 2 | PD-FE'!S98="W","Y",IF('Strategy 2 | PD-FE'!S98="L","N","")))</f>
        <v/>
      </c>
      <c r="O98" s="95" t="str">
        <f>'Strategy 2 | PD-FE'!T98</f>
        <v/>
      </c>
      <c r="P98" s="95" t="str">
        <f>'Strategy 2 | PD-FE'!N98</f>
        <v/>
      </c>
      <c r="Q98" s="112" t="str">
        <f>'Strategy 2 | PD-FE'!P98</f>
        <v/>
      </c>
      <c r="R98" s="144"/>
      <c r="S98" s="144"/>
      <c r="T98" s="111" t="str">
        <f>'Strategy 3 | M1-TG'!B98</f>
        <v/>
      </c>
      <c r="U98" s="95" t="str">
        <f>'Strategy 3 | M1-TG'!C98</f>
        <v/>
      </c>
      <c r="V98" s="95" t="str">
        <f>'Strategy 3 | M1-TG'!J98</f>
        <v/>
      </c>
      <c r="W98" s="109" t="str">
        <f>IF(AU98="","",IF('Strategy 3 | M1-TG'!S98="W","Y",IF('Strategy 3 | M1-TG'!S98="L","N","")))</f>
        <v/>
      </c>
      <c r="X98" s="95" t="str">
        <f>'Strategy 3 | M1-TG'!T98</f>
        <v/>
      </c>
      <c r="Y98" s="95" t="str">
        <f>'Strategy 3 | M1-TG'!N98</f>
        <v/>
      </c>
      <c r="Z98" s="112" t="str">
        <f>'Strategy 3 | M1-TG'!P98</f>
        <v/>
      </c>
      <c r="AA98" s="144"/>
      <c r="AB98" s="144"/>
      <c r="AC98" s="111" t="str">
        <f>'Strategy 4 | HP-FE'!B98</f>
        <v/>
      </c>
      <c r="AD98" s="95" t="str">
        <f>'Strategy 4 | HP-FE'!C98</f>
        <v/>
      </c>
      <c r="AE98" s="95" t="str">
        <f>'Strategy 4 | HP-FE'!J98</f>
        <v/>
      </c>
      <c r="AF98" s="109" t="str">
        <f>IF(AU98="","",IF('Strategy 4 | HP-FE'!S98="W","Y",IF('Strategy 4 | HP-FE'!S98="L","N","")))</f>
        <v/>
      </c>
      <c r="AG98" s="95" t="str">
        <f>'Strategy 4 | HP-FE'!T98</f>
        <v/>
      </c>
      <c r="AH98" s="95" t="str">
        <f>'Strategy 4 | HP-FE'!N98</f>
        <v/>
      </c>
      <c r="AI98" s="112" t="str">
        <f>'Strategy 4 | HP-FE'!P98</f>
        <v/>
      </c>
      <c r="AJ98" s="144"/>
      <c r="AK98" s="144"/>
      <c r="AL98" s="111" t="str">
        <f>'Strategy 5 | M1-FE'!B98</f>
        <v/>
      </c>
      <c r="AM98" s="95" t="str">
        <f>'Strategy 5 | M1-FE'!C98</f>
        <v/>
      </c>
      <c r="AN98" s="95" t="str">
        <f>'Strategy 5 | M1-FE'!J98</f>
        <v/>
      </c>
      <c r="AO98" s="109" t="str">
        <f>IF(AU98="","",IF('Strategy 5 | M1-FE'!S98="W","Y",IF('Strategy 5 | M1-FE'!S98="L","N","")))</f>
        <v/>
      </c>
      <c r="AP98" s="95" t="str">
        <f>'Strategy 5 | M1-FE'!T98</f>
        <v/>
      </c>
      <c r="AQ98" s="95" t="str">
        <f>'Strategy 5 | M1-FE'!N98</f>
        <v/>
      </c>
      <c r="AR98" s="112" t="str">
        <f>'Strategy 5 | M1-FE'!P98</f>
        <v/>
      </c>
      <c r="AS98" s="144"/>
      <c r="AT98" s="144"/>
      <c r="AU98" s="106"/>
      <c r="AV98" s="180" t="str">
        <f ca="1">IF('Combo Dashboard'!AG98="","",'Combo Dashboard'!AG98)</f>
        <v/>
      </c>
      <c r="AW98" s="189" t="str">
        <f>IF('Combo Dashboard'!AH98="","",'Combo Dashboard'!AH98)</f>
        <v/>
      </c>
      <c r="AX98" s="187" t="str">
        <f ca="1">IF('Combo Dashboard'!AI98="","",'Combo Dashboard'!AI98)</f>
        <v/>
      </c>
      <c r="AY98" s="95" t="str">
        <f>IF('Combo Dashboard'!AJ98="","",'Combo Dashboard'!AJ98)</f>
        <v/>
      </c>
      <c r="AZ98" s="95" t="str">
        <f>IF('Combo Dashboard'!AK98="","",'Combo Dashboard'!AK98)</f>
        <v/>
      </c>
      <c r="BA98" s="112" t="str">
        <f>IF('Combo Dashboard'!AL98="","",'Combo Dashboard'!AL98)</f>
        <v/>
      </c>
      <c r="BB98" s="340"/>
      <c r="BC98" s="144"/>
      <c r="BD98" s="144"/>
      <c r="BE98" s="111" t="str">
        <f>'Strategy 6 | PD-M1'!B98</f>
        <v/>
      </c>
      <c r="BF98" s="95" t="str">
        <f>'Strategy 6 | PD-M1'!C98</f>
        <v/>
      </c>
      <c r="BG98" s="95" t="str">
        <f>'Strategy 6 | PD-M1'!J98</f>
        <v/>
      </c>
      <c r="BH98" s="95" t="str">
        <f>IF(AU98="","",IF('Strategy 6 | PD-M1'!R98&gt;0,"Y",IF('Strategy 6 | PD-M1'!R98=0,"","N")))</f>
        <v/>
      </c>
      <c r="BI98" s="95" t="str">
        <f>'Strategy 6 | PD-M1'!T98</f>
        <v/>
      </c>
      <c r="BJ98" s="95" t="str">
        <f>'Strategy 6 | PD-M1'!N98</f>
        <v/>
      </c>
      <c r="BK98" s="112" t="str">
        <f>'Strategy 6 | PD-M1'!P98</f>
        <v/>
      </c>
      <c r="BL98" s="144"/>
      <c r="BM98" s="144"/>
      <c r="BN98" s="111" t="str">
        <f>'Strategy 7 | TG-FE'!B98</f>
        <v/>
      </c>
      <c r="BO98" s="95" t="str">
        <f>'Strategy 7 | TG-FE'!C98</f>
        <v/>
      </c>
      <c r="BP98" s="95" t="str">
        <f>'Strategy 7 | TG-FE'!J98</f>
        <v/>
      </c>
      <c r="BQ98" s="109" t="str">
        <f>IF(AU98="","",IF('Strategy 7 | TG-FE'!S98="W","Y",IF('Strategy 7 | TG-FE'!S98="L","N","")))</f>
        <v/>
      </c>
      <c r="BR98" s="95" t="str">
        <f>'Strategy 7 | TG-FE'!T98</f>
        <v/>
      </c>
      <c r="BS98" s="95" t="str">
        <f>'Strategy 7 | TG-FE'!N98</f>
        <v/>
      </c>
      <c r="BT98" s="112" t="str">
        <f>'Strategy 7 | TG-FE'!P98</f>
        <v/>
      </c>
      <c r="BU98" s="144"/>
      <c r="BV98" s="144"/>
      <c r="BW98" s="111" t="str">
        <f>'Strategy 8 | M1-WB'!B98</f>
        <v/>
      </c>
      <c r="BX98" s="95" t="str">
        <f>'Strategy 8 | M1-WB'!C98</f>
        <v/>
      </c>
      <c r="BY98" s="95" t="str">
        <f>'Strategy 8 | M1-WB'!J98</f>
        <v/>
      </c>
      <c r="BZ98" s="109" t="str">
        <f>IF(AU98="","",IF('Strategy 8 | M1-WB'!S98="W","Y",IF('Strategy 8 | M1-WB'!S98="L","N","")))</f>
        <v/>
      </c>
      <c r="CA98" s="95" t="str">
        <f>'Strategy 8 | M1-WB'!T98</f>
        <v/>
      </c>
      <c r="CB98" s="95" t="str">
        <f>'Strategy 8 | M1-WB'!N98</f>
        <v/>
      </c>
      <c r="CC98" s="112" t="str">
        <f>'Strategy 8 | M1-WB'!P98</f>
        <v/>
      </c>
      <c r="CD98" s="144"/>
      <c r="CE98" s="144"/>
      <c r="CF98" s="111" t="str">
        <f>'Strategy 9 | HP-M1'!B98</f>
        <v/>
      </c>
      <c r="CG98" s="95" t="str">
        <f>'Strategy 9 | HP-M1'!C98</f>
        <v/>
      </c>
      <c r="CH98" s="95" t="str">
        <f>'Strategy 9 | HP-M1'!J98</f>
        <v/>
      </c>
      <c r="CI98" s="109" t="str">
        <f>IF(AU98="","",IF('Strategy 9 | HP-M1'!S98="W","Y",IF('Strategy 9 | HP-M1'!S98="L","N","")))</f>
        <v/>
      </c>
      <c r="CJ98" s="95" t="str">
        <f>'Strategy 9 | HP-M1'!T98</f>
        <v/>
      </c>
      <c r="CK98" s="95" t="str">
        <f>'Strategy 9 | HP-M1'!N98</f>
        <v/>
      </c>
      <c r="CL98" s="112" t="str">
        <f>'Strategy 9 | HP-M1'!P98</f>
        <v/>
      </c>
      <c r="CM98" s="144"/>
      <c r="CN98" s="144"/>
      <c r="CO98" s="111" t="str">
        <f>'Strategy 10 | OP-OB'!B98</f>
        <v/>
      </c>
      <c r="CP98" s="95" t="str">
        <f>'Strategy 10 | OP-OB'!C98</f>
        <v/>
      </c>
      <c r="CQ98" s="95" t="str">
        <f>'Strategy 10 | OP-OB'!J98</f>
        <v/>
      </c>
      <c r="CR98" s="109" t="str">
        <f>IF(AU98="","",IF('Strategy 10 | OP-OB'!S98="W","Y",IF('Strategy 10 | OP-OB'!S98="L","N","")))</f>
        <v/>
      </c>
      <c r="CS98" s="95" t="str">
        <f>'Strategy 10 | OP-OB'!T98</f>
        <v/>
      </c>
      <c r="CT98" s="95" t="str">
        <f>'Strategy 10 | OP-OB'!N98</f>
        <v/>
      </c>
      <c r="CU98" s="112" t="str">
        <f>'Strategy 10 | OP-OB'!P98</f>
        <v/>
      </c>
    </row>
    <row r="99" spans="1:102" ht="26.25" customHeight="1" thickBot="1">
      <c r="A99" s="14">
        <v>90</v>
      </c>
      <c r="B99" s="113" t="str">
        <f>'Strategy 1 | PD-TG'!B99</f>
        <v/>
      </c>
      <c r="C99" s="114" t="str">
        <f>'Strategy 1 | PD-TG'!C99</f>
        <v/>
      </c>
      <c r="D99" s="114" t="str">
        <f>'Strategy 1 | PD-TG'!J99</f>
        <v/>
      </c>
      <c r="E99" s="109" t="str">
        <f>IF(AU99="","",IF('Strategy 1 | PD-TG'!S99="W","Y",IF('Strategy 1 | PD-TG'!S99="L","N","")))</f>
        <v/>
      </c>
      <c r="F99" s="114" t="str">
        <f>'Strategy 1 | PD-TG'!T99</f>
        <v/>
      </c>
      <c r="G99" s="114" t="str">
        <f>'Strategy 1 | PD-TG'!N99</f>
        <v/>
      </c>
      <c r="H99" s="115" t="str">
        <f>'Strategy 1 | PD-TG'!P99</f>
        <v/>
      </c>
      <c r="I99" s="144"/>
      <c r="J99" s="144"/>
      <c r="K99" s="113" t="str">
        <f>'Strategy 2 | PD-FE'!B99</f>
        <v/>
      </c>
      <c r="L99" s="114" t="str">
        <f>'Strategy 2 | PD-FE'!C99</f>
        <v/>
      </c>
      <c r="M99" s="114" t="str">
        <f>'Strategy 2 | PD-FE'!J99</f>
        <v/>
      </c>
      <c r="N99" s="109" t="str">
        <f>IF(AU99="","",IF('Strategy 2 | PD-FE'!S99="W","Y",IF('Strategy 2 | PD-FE'!S99="L","N","")))</f>
        <v/>
      </c>
      <c r="O99" s="114" t="str">
        <f>'Strategy 2 | PD-FE'!T99</f>
        <v/>
      </c>
      <c r="P99" s="114" t="str">
        <f>'Strategy 2 | PD-FE'!N99</f>
        <v/>
      </c>
      <c r="Q99" s="115" t="str">
        <f>'Strategy 2 | PD-FE'!P99</f>
        <v/>
      </c>
      <c r="R99" s="144"/>
      <c r="S99" s="144"/>
      <c r="T99" s="113" t="str">
        <f>'Strategy 3 | M1-TG'!B99</f>
        <v/>
      </c>
      <c r="U99" s="114" t="str">
        <f>'Strategy 3 | M1-TG'!C99</f>
        <v/>
      </c>
      <c r="V99" s="114" t="str">
        <f>'Strategy 3 | M1-TG'!J99</f>
        <v/>
      </c>
      <c r="W99" s="109" t="str">
        <f>IF(AU99="","",IF('Strategy 3 | M1-TG'!S99="W","Y",IF('Strategy 3 | M1-TG'!S99="L","N","")))</f>
        <v/>
      </c>
      <c r="X99" s="114" t="str">
        <f>'Strategy 3 | M1-TG'!T99</f>
        <v/>
      </c>
      <c r="Y99" s="114" t="str">
        <f>'Strategy 3 | M1-TG'!N99</f>
        <v/>
      </c>
      <c r="Z99" s="115" t="str">
        <f>'Strategy 3 | M1-TG'!P99</f>
        <v/>
      </c>
      <c r="AA99" s="144"/>
      <c r="AB99" s="144"/>
      <c r="AC99" s="113" t="str">
        <f>'Strategy 4 | HP-FE'!B99</f>
        <v/>
      </c>
      <c r="AD99" s="114" t="str">
        <f>'Strategy 4 | HP-FE'!C99</f>
        <v/>
      </c>
      <c r="AE99" s="114" t="str">
        <f>'Strategy 4 | HP-FE'!J99</f>
        <v/>
      </c>
      <c r="AF99" s="109" t="str">
        <f>IF(AU99="","",IF('Strategy 4 | HP-FE'!S99="W","Y",IF('Strategy 4 | HP-FE'!S99="L","N","")))</f>
        <v/>
      </c>
      <c r="AG99" s="114" t="str">
        <f>'Strategy 4 | HP-FE'!T99</f>
        <v/>
      </c>
      <c r="AH99" s="114" t="str">
        <f>'Strategy 4 | HP-FE'!N99</f>
        <v/>
      </c>
      <c r="AI99" s="115" t="str">
        <f>'Strategy 4 | HP-FE'!P99</f>
        <v/>
      </c>
      <c r="AJ99" s="144"/>
      <c r="AK99" s="144"/>
      <c r="AL99" s="113" t="str">
        <f>'Strategy 5 | M1-FE'!B99</f>
        <v/>
      </c>
      <c r="AM99" s="114" t="str">
        <f>'Strategy 5 | M1-FE'!C99</f>
        <v/>
      </c>
      <c r="AN99" s="114" t="str">
        <f>'Strategy 5 | M1-FE'!J99</f>
        <v/>
      </c>
      <c r="AO99" s="109" t="str">
        <f>IF(AU99="","",IF('Strategy 5 | M1-FE'!S99="W","Y",IF('Strategy 5 | M1-FE'!S99="L","N","")))</f>
        <v/>
      </c>
      <c r="AP99" s="114" t="str">
        <f>'Strategy 5 | M1-FE'!T99</f>
        <v/>
      </c>
      <c r="AQ99" s="114" t="str">
        <f>'Strategy 5 | M1-FE'!N99</f>
        <v/>
      </c>
      <c r="AR99" s="115" t="str">
        <f>'Strategy 5 | M1-FE'!P99</f>
        <v/>
      </c>
      <c r="AS99" s="144"/>
      <c r="AT99" s="144"/>
      <c r="AU99" s="107"/>
      <c r="AV99" s="181" t="str">
        <f ca="1">IF('Combo Dashboard'!AG99="","",'Combo Dashboard'!AG99)</f>
        <v/>
      </c>
      <c r="AW99" s="189" t="str">
        <f>IF('Combo Dashboard'!AH99="","",'Combo Dashboard'!AH99)</f>
        <v/>
      </c>
      <c r="AX99" s="191" t="str">
        <f ca="1">IF('Combo Dashboard'!AI99="","",'Combo Dashboard'!AI99)</f>
        <v/>
      </c>
      <c r="AY99" s="114" t="str">
        <f>IF('Combo Dashboard'!AJ99="","",'Combo Dashboard'!AJ99)</f>
        <v/>
      </c>
      <c r="AZ99" s="114" t="str">
        <f>IF('Combo Dashboard'!AK99="","",'Combo Dashboard'!AK99)</f>
        <v/>
      </c>
      <c r="BA99" s="115" t="str">
        <f>IF('Combo Dashboard'!AL99="","",'Combo Dashboard'!AL99)</f>
        <v/>
      </c>
      <c r="BB99" s="340"/>
      <c r="BC99" s="144"/>
      <c r="BD99" s="144"/>
      <c r="BE99" s="113" t="str">
        <f>'Strategy 6 | PD-M1'!B99</f>
        <v/>
      </c>
      <c r="BF99" s="114" t="str">
        <f>'Strategy 6 | PD-M1'!C99</f>
        <v/>
      </c>
      <c r="BG99" s="114" t="str">
        <f>'Strategy 6 | PD-M1'!J99</f>
        <v/>
      </c>
      <c r="BH99" s="114" t="str">
        <f>IF(AU99="","",IF('Strategy 6 | PD-M1'!R99&gt;0,"Y",IF('Strategy 6 | PD-M1'!R99=0,"","N")))</f>
        <v/>
      </c>
      <c r="BI99" s="114" t="str">
        <f>'Strategy 6 | PD-M1'!T99</f>
        <v/>
      </c>
      <c r="BJ99" s="114" t="str">
        <f>'Strategy 6 | PD-M1'!N99</f>
        <v/>
      </c>
      <c r="BK99" s="115" t="str">
        <f>'Strategy 6 | PD-M1'!P99</f>
        <v/>
      </c>
      <c r="BL99" s="144"/>
      <c r="BM99" s="144"/>
      <c r="BN99" s="113" t="str">
        <f>'Strategy 7 | TG-FE'!B99</f>
        <v/>
      </c>
      <c r="BO99" s="114" t="str">
        <f>'Strategy 7 | TG-FE'!C99</f>
        <v/>
      </c>
      <c r="BP99" s="114" t="str">
        <f>'Strategy 7 | TG-FE'!J99</f>
        <v/>
      </c>
      <c r="BQ99" s="109" t="str">
        <f>IF(AU99="","",IF('Strategy 7 | TG-FE'!S99="W","Y",IF('Strategy 7 | TG-FE'!S99="L","N","")))</f>
        <v/>
      </c>
      <c r="BR99" s="114" t="str">
        <f>'Strategy 7 | TG-FE'!T99</f>
        <v/>
      </c>
      <c r="BS99" s="114" t="str">
        <f>'Strategy 7 | TG-FE'!N99</f>
        <v/>
      </c>
      <c r="BT99" s="115" t="str">
        <f>'Strategy 7 | TG-FE'!P99</f>
        <v/>
      </c>
      <c r="BU99" s="144"/>
      <c r="BV99" s="144"/>
      <c r="BW99" s="113" t="str">
        <f>'Strategy 8 | M1-WB'!B99</f>
        <v/>
      </c>
      <c r="BX99" s="114" t="str">
        <f>'Strategy 8 | M1-WB'!C99</f>
        <v/>
      </c>
      <c r="BY99" s="114" t="str">
        <f>'Strategy 8 | M1-WB'!J99</f>
        <v/>
      </c>
      <c r="BZ99" s="109" t="str">
        <f>IF(AU99="","",IF('Strategy 8 | M1-WB'!S99="W","Y",IF('Strategy 8 | M1-WB'!S99="L","N","")))</f>
        <v/>
      </c>
      <c r="CA99" s="114" t="str">
        <f>'Strategy 8 | M1-WB'!T99</f>
        <v/>
      </c>
      <c r="CB99" s="114" t="str">
        <f>'Strategy 8 | M1-WB'!N99</f>
        <v/>
      </c>
      <c r="CC99" s="115" t="str">
        <f>'Strategy 8 | M1-WB'!P99</f>
        <v/>
      </c>
      <c r="CD99" s="144"/>
      <c r="CE99" s="144"/>
      <c r="CF99" s="113" t="str">
        <f>'Strategy 9 | HP-M1'!B99</f>
        <v/>
      </c>
      <c r="CG99" s="114" t="str">
        <f>'Strategy 9 | HP-M1'!C99</f>
        <v/>
      </c>
      <c r="CH99" s="114" t="str">
        <f>'Strategy 9 | HP-M1'!J99</f>
        <v/>
      </c>
      <c r="CI99" s="109" t="str">
        <f>IF(AU99="","",IF('Strategy 9 | HP-M1'!S99="W","Y",IF('Strategy 9 | HP-M1'!S99="L","N","")))</f>
        <v/>
      </c>
      <c r="CJ99" s="114" t="str">
        <f>'Strategy 9 | HP-M1'!T99</f>
        <v/>
      </c>
      <c r="CK99" s="114" t="str">
        <f>'Strategy 9 | HP-M1'!N99</f>
        <v/>
      </c>
      <c r="CL99" s="115" t="str">
        <f>'Strategy 9 | HP-M1'!P99</f>
        <v/>
      </c>
      <c r="CM99" s="144"/>
      <c r="CN99" s="144"/>
      <c r="CO99" s="113" t="str">
        <f>'Strategy 10 | OP-OB'!B99</f>
        <v/>
      </c>
      <c r="CP99" s="114" t="str">
        <f>'Strategy 10 | OP-OB'!C99</f>
        <v/>
      </c>
      <c r="CQ99" s="114" t="str">
        <f>'Strategy 10 | OP-OB'!J99</f>
        <v/>
      </c>
      <c r="CR99" s="109" t="str">
        <f>IF(AU99="","",IF('Strategy 10 | OP-OB'!S99="W","Y",IF('Strategy 10 | OP-OB'!S99="L","N","")))</f>
        <v/>
      </c>
      <c r="CS99" s="114" t="str">
        <f>'Strategy 10 | OP-OB'!T99</f>
        <v/>
      </c>
      <c r="CT99" s="114" t="str">
        <f>'Strategy 10 | OP-OB'!N99</f>
        <v/>
      </c>
      <c r="CU99" s="115" t="str">
        <f>'Strategy 10 | OP-OB'!P99</f>
        <v/>
      </c>
    </row>
    <row r="100" spans="1:102" ht="26.25" customHeight="1" thickBot="1">
      <c r="A100" s="14">
        <v>91</v>
      </c>
      <c r="B100" s="108" t="str">
        <f>'Strategy 1 | PD-TG'!B100</f>
        <v/>
      </c>
      <c r="C100" s="109" t="str">
        <f>'Strategy 1 | PD-TG'!C100</f>
        <v/>
      </c>
      <c r="D100" s="109" t="str">
        <f>'Strategy 1 | PD-TG'!J100</f>
        <v/>
      </c>
      <c r="E100" s="109" t="str">
        <f>IF(AU100="","",IF('Strategy 1 | PD-TG'!S100="W","Y",IF('Strategy 1 | PD-TG'!S100="L","N","")))</f>
        <v/>
      </c>
      <c r="F100" s="109" t="str">
        <f>'Strategy 1 | PD-TG'!T100</f>
        <v/>
      </c>
      <c r="G100" s="109" t="str">
        <f>'Strategy 1 | PD-TG'!N100</f>
        <v/>
      </c>
      <c r="H100" s="110" t="str">
        <f>'Strategy 1 | PD-TG'!P100</f>
        <v/>
      </c>
      <c r="I100" s="144"/>
      <c r="J100" s="144"/>
      <c r="K100" s="108" t="str">
        <f>'Strategy 2 | PD-FE'!B100</f>
        <v/>
      </c>
      <c r="L100" s="109" t="str">
        <f>'Strategy 2 | PD-FE'!C100</f>
        <v/>
      </c>
      <c r="M100" s="109" t="str">
        <f>'Strategy 2 | PD-FE'!J100</f>
        <v/>
      </c>
      <c r="N100" s="109" t="str">
        <f>IF(AU100="","",IF('Strategy 2 | PD-FE'!S100="W","Y",IF('Strategy 2 | PD-FE'!S100="L","N","")))</f>
        <v/>
      </c>
      <c r="O100" s="109" t="str">
        <f>'Strategy 2 | PD-FE'!T100</f>
        <v/>
      </c>
      <c r="P100" s="109" t="str">
        <f>'Strategy 2 | PD-FE'!N100</f>
        <v/>
      </c>
      <c r="Q100" s="110" t="str">
        <f>'Strategy 2 | PD-FE'!P100</f>
        <v/>
      </c>
      <c r="R100" s="144"/>
      <c r="S100" s="144"/>
      <c r="T100" s="108" t="str">
        <f>'Strategy 3 | M1-TG'!B100</f>
        <v/>
      </c>
      <c r="U100" s="109" t="str">
        <f>'Strategy 3 | M1-TG'!C100</f>
        <v/>
      </c>
      <c r="V100" s="109" t="str">
        <f>'Strategy 3 | M1-TG'!J100</f>
        <v/>
      </c>
      <c r="W100" s="109" t="str">
        <f>IF(AU100="","",IF('Strategy 3 | M1-TG'!S100="W","Y",IF('Strategy 3 | M1-TG'!S100="L","N","")))</f>
        <v/>
      </c>
      <c r="X100" s="109" t="str">
        <f>'Strategy 3 | M1-TG'!T100</f>
        <v/>
      </c>
      <c r="Y100" s="109" t="str">
        <f>'Strategy 3 | M1-TG'!N100</f>
        <v/>
      </c>
      <c r="Z100" s="110" t="str">
        <f>'Strategy 3 | M1-TG'!P100</f>
        <v/>
      </c>
      <c r="AA100" s="144"/>
      <c r="AB100" s="144"/>
      <c r="AC100" s="108" t="str">
        <f>'Strategy 4 | HP-FE'!B100</f>
        <v/>
      </c>
      <c r="AD100" s="109" t="str">
        <f>'Strategy 4 | HP-FE'!C100</f>
        <v/>
      </c>
      <c r="AE100" s="109" t="str">
        <f>'Strategy 4 | HP-FE'!J100</f>
        <v/>
      </c>
      <c r="AF100" s="109" t="str">
        <f>IF(AU100="","",IF('Strategy 4 | HP-FE'!S100="W","Y",IF('Strategy 4 | HP-FE'!S100="L","N","")))</f>
        <v/>
      </c>
      <c r="AG100" s="109" t="str">
        <f>'Strategy 4 | HP-FE'!T100</f>
        <v/>
      </c>
      <c r="AH100" s="109" t="str">
        <f>'Strategy 4 | HP-FE'!N100</f>
        <v/>
      </c>
      <c r="AI100" s="110" t="str">
        <f>'Strategy 4 | HP-FE'!P100</f>
        <v/>
      </c>
      <c r="AJ100" s="144"/>
      <c r="AK100" s="144"/>
      <c r="AL100" s="108" t="str">
        <f>'Strategy 5 | M1-FE'!B100</f>
        <v/>
      </c>
      <c r="AM100" s="109" t="str">
        <f>'Strategy 5 | M1-FE'!C100</f>
        <v/>
      </c>
      <c r="AN100" s="109" t="str">
        <f>'Strategy 5 | M1-FE'!J100</f>
        <v/>
      </c>
      <c r="AO100" s="109" t="str">
        <f>IF(AU100="","",IF('Strategy 5 | M1-FE'!S100="W","Y",IF('Strategy 5 | M1-FE'!S100="L","N","")))</f>
        <v/>
      </c>
      <c r="AP100" s="109" t="str">
        <f>'Strategy 5 | M1-FE'!T100</f>
        <v/>
      </c>
      <c r="AQ100" s="109" t="str">
        <f>'Strategy 5 | M1-FE'!N100</f>
        <v/>
      </c>
      <c r="AR100" s="110" t="str">
        <f>'Strategy 5 | M1-FE'!P100</f>
        <v/>
      </c>
      <c r="AS100" s="144"/>
      <c r="AT100" s="144"/>
      <c r="AU100" s="102"/>
      <c r="AV100" s="188" t="str">
        <f>IF('Combo Dashboard'!AG100="","",'Combo Dashboard'!AG100)</f>
        <v/>
      </c>
      <c r="AW100" s="189" t="str">
        <f>IF('Combo Dashboard'!AH100="","",'Combo Dashboard'!AH100)</f>
        <v/>
      </c>
      <c r="AX100" s="190" t="str">
        <f ca="1">IF('Combo Dashboard'!AI100="","",'Combo Dashboard'!AI100)</f>
        <v/>
      </c>
      <c r="AY100" s="109" t="str">
        <f>IF('Combo Dashboard'!AJ100="","",'Combo Dashboard'!AJ100)</f>
        <v/>
      </c>
      <c r="AZ100" s="109" t="str">
        <f>IF('Combo Dashboard'!AK100="","",'Combo Dashboard'!AK100)</f>
        <v/>
      </c>
      <c r="BA100" s="110" t="str">
        <f>IF('Combo Dashboard'!AL100="","",'Combo Dashboard'!AL100)</f>
        <v/>
      </c>
      <c r="BB100" s="340"/>
      <c r="BC100" s="144"/>
      <c r="BD100" s="144"/>
      <c r="BE100" s="108" t="str">
        <f>'Strategy 6 | PD-M1'!B100</f>
        <v/>
      </c>
      <c r="BF100" s="109" t="str">
        <f>'Strategy 6 | PD-M1'!C100</f>
        <v/>
      </c>
      <c r="BG100" s="109" t="str">
        <f>'Strategy 6 | PD-M1'!J100</f>
        <v/>
      </c>
      <c r="BH100" s="109" t="str">
        <f>IF(AU100="","",IF('Strategy 6 | PD-M1'!R100&gt;0,"Y",IF('Strategy 6 | PD-M1'!R100=0,"","N")))</f>
        <v/>
      </c>
      <c r="BI100" s="109" t="str">
        <f>'Strategy 6 | PD-M1'!T100</f>
        <v/>
      </c>
      <c r="BJ100" s="109" t="str">
        <f>'Strategy 6 | PD-M1'!N100</f>
        <v/>
      </c>
      <c r="BK100" s="110" t="str">
        <f>'Strategy 6 | PD-M1'!P100</f>
        <v/>
      </c>
      <c r="BL100" s="144"/>
      <c r="BM100" s="144"/>
      <c r="BN100" s="108" t="str">
        <f>'Strategy 7 | TG-FE'!B100</f>
        <v/>
      </c>
      <c r="BO100" s="109" t="str">
        <f>'Strategy 7 | TG-FE'!C100</f>
        <v/>
      </c>
      <c r="BP100" s="109" t="str">
        <f>'Strategy 7 | TG-FE'!J100</f>
        <v/>
      </c>
      <c r="BQ100" s="109" t="str">
        <f>IF(AU100="","",IF('Strategy 7 | TG-FE'!S100="W","Y",IF('Strategy 7 | TG-FE'!S100="L","N","")))</f>
        <v/>
      </c>
      <c r="BR100" s="109" t="str">
        <f>'Strategy 7 | TG-FE'!T100</f>
        <v/>
      </c>
      <c r="BS100" s="109" t="str">
        <f>'Strategy 7 | TG-FE'!N100</f>
        <v/>
      </c>
      <c r="BT100" s="110" t="str">
        <f>'Strategy 7 | TG-FE'!P100</f>
        <v/>
      </c>
      <c r="BU100" s="144"/>
      <c r="BV100" s="144"/>
      <c r="BW100" s="108" t="str">
        <f>'Strategy 8 | M1-WB'!B100</f>
        <v/>
      </c>
      <c r="BX100" s="109" t="str">
        <f>'Strategy 8 | M1-WB'!C100</f>
        <v/>
      </c>
      <c r="BY100" s="109" t="str">
        <f>'Strategy 8 | M1-WB'!J100</f>
        <v/>
      </c>
      <c r="BZ100" s="109" t="str">
        <f>IF(AU100="","",IF('Strategy 8 | M1-WB'!S100="W","Y",IF('Strategy 8 | M1-WB'!S100="L","N","")))</f>
        <v/>
      </c>
      <c r="CA100" s="109" t="str">
        <f>'Strategy 8 | M1-WB'!T100</f>
        <v/>
      </c>
      <c r="CB100" s="109" t="str">
        <f>'Strategy 8 | M1-WB'!N100</f>
        <v/>
      </c>
      <c r="CC100" s="110" t="str">
        <f>'Strategy 8 | M1-WB'!P100</f>
        <v/>
      </c>
      <c r="CD100" s="144"/>
      <c r="CE100" s="144"/>
      <c r="CF100" s="108" t="str">
        <f>'Strategy 9 | HP-M1'!B100</f>
        <v/>
      </c>
      <c r="CG100" s="109" t="str">
        <f>'Strategy 9 | HP-M1'!C100</f>
        <v/>
      </c>
      <c r="CH100" s="109" t="str">
        <f>'Strategy 9 | HP-M1'!J100</f>
        <v/>
      </c>
      <c r="CI100" s="109" t="str">
        <f>IF(AU100="","",IF('Strategy 9 | HP-M1'!S100="W","Y",IF('Strategy 9 | HP-M1'!S100="L","N","")))</f>
        <v/>
      </c>
      <c r="CJ100" s="109" t="str">
        <f>'Strategy 9 | HP-M1'!T100</f>
        <v/>
      </c>
      <c r="CK100" s="109" t="str">
        <f>'Strategy 9 | HP-M1'!N100</f>
        <v/>
      </c>
      <c r="CL100" s="110" t="str">
        <f>'Strategy 9 | HP-M1'!P100</f>
        <v/>
      </c>
      <c r="CM100" s="144"/>
      <c r="CN100" s="144"/>
      <c r="CO100" s="108" t="str">
        <f>'Strategy 10 | OP-OB'!B100</f>
        <v/>
      </c>
      <c r="CP100" s="109" t="str">
        <f>'Strategy 10 | OP-OB'!C100</f>
        <v/>
      </c>
      <c r="CQ100" s="109" t="str">
        <f>'Strategy 10 | OP-OB'!J100</f>
        <v/>
      </c>
      <c r="CR100" s="109" t="str">
        <f>IF(AU100="","",IF('Strategy 10 | OP-OB'!S100="W","Y",IF('Strategy 10 | OP-OB'!S100="L","N","")))</f>
        <v/>
      </c>
      <c r="CS100" s="109" t="str">
        <f>'Strategy 10 | OP-OB'!T100</f>
        <v/>
      </c>
      <c r="CT100" s="109" t="str">
        <f>'Strategy 10 | OP-OB'!N100</f>
        <v/>
      </c>
      <c r="CU100" s="110" t="str">
        <f>'Strategy 10 | OP-OB'!P100</f>
        <v/>
      </c>
    </row>
    <row r="101" spans="1:102" ht="26.25" customHeight="1" thickBot="1">
      <c r="A101" s="14">
        <v>92</v>
      </c>
      <c r="B101" s="111" t="str">
        <f>'Strategy 1 | PD-TG'!B101</f>
        <v/>
      </c>
      <c r="C101" s="95" t="str">
        <f>'Strategy 1 | PD-TG'!C101</f>
        <v/>
      </c>
      <c r="D101" s="95" t="str">
        <f>'Strategy 1 | PD-TG'!J101</f>
        <v/>
      </c>
      <c r="E101" s="109" t="str">
        <f>IF(AU101="","",IF('Strategy 1 | PD-TG'!S101="W","Y",IF('Strategy 1 | PD-TG'!S101="L","N","")))</f>
        <v/>
      </c>
      <c r="F101" s="95" t="str">
        <f>'Strategy 1 | PD-TG'!T101</f>
        <v/>
      </c>
      <c r="G101" s="95" t="str">
        <f>'Strategy 1 | PD-TG'!N101</f>
        <v/>
      </c>
      <c r="H101" s="112" t="str">
        <f>'Strategy 1 | PD-TG'!P101</f>
        <v/>
      </c>
      <c r="I101" s="144"/>
      <c r="J101" s="144"/>
      <c r="K101" s="111" t="str">
        <f>'Strategy 2 | PD-FE'!B101</f>
        <v/>
      </c>
      <c r="L101" s="95" t="str">
        <f>'Strategy 2 | PD-FE'!C101</f>
        <v/>
      </c>
      <c r="M101" s="95" t="str">
        <f>'Strategy 2 | PD-FE'!J101</f>
        <v/>
      </c>
      <c r="N101" s="109" t="str">
        <f>IF(AU101="","",IF('Strategy 2 | PD-FE'!S101="W","Y",IF('Strategy 2 | PD-FE'!S101="L","N","")))</f>
        <v/>
      </c>
      <c r="O101" s="95" t="str">
        <f>'Strategy 2 | PD-FE'!T101</f>
        <v/>
      </c>
      <c r="P101" s="95" t="str">
        <f>'Strategy 2 | PD-FE'!N101</f>
        <v/>
      </c>
      <c r="Q101" s="112" t="str">
        <f>'Strategy 2 | PD-FE'!P101</f>
        <v/>
      </c>
      <c r="R101" s="144"/>
      <c r="S101" s="144"/>
      <c r="T101" s="111" t="str">
        <f>'Strategy 3 | M1-TG'!B101</f>
        <v/>
      </c>
      <c r="U101" s="95" t="str">
        <f>'Strategy 3 | M1-TG'!C101</f>
        <v/>
      </c>
      <c r="V101" s="95" t="str">
        <f>'Strategy 3 | M1-TG'!J101</f>
        <v/>
      </c>
      <c r="W101" s="109" t="str">
        <f>IF(AU101="","",IF('Strategy 3 | M1-TG'!S101="W","Y",IF('Strategy 3 | M1-TG'!S101="L","N","")))</f>
        <v/>
      </c>
      <c r="X101" s="95" t="str">
        <f>'Strategy 3 | M1-TG'!T101</f>
        <v/>
      </c>
      <c r="Y101" s="95" t="str">
        <f>'Strategy 3 | M1-TG'!N101</f>
        <v/>
      </c>
      <c r="Z101" s="112" t="str">
        <f>'Strategy 3 | M1-TG'!P101</f>
        <v/>
      </c>
      <c r="AA101" s="144"/>
      <c r="AB101" s="144"/>
      <c r="AC101" s="111" t="str">
        <f>'Strategy 4 | HP-FE'!B101</f>
        <v/>
      </c>
      <c r="AD101" s="95" t="str">
        <f>'Strategy 4 | HP-FE'!C101</f>
        <v/>
      </c>
      <c r="AE101" s="95" t="str">
        <f>'Strategy 4 | HP-FE'!J101</f>
        <v/>
      </c>
      <c r="AF101" s="109" t="str">
        <f>IF(AU101="","",IF('Strategy 4 | HP-FE'!S101="W","Y",IF('Strategy 4 | HP-FE'!S101="L","N","")))</f>
        <v/>
      </c>
      <c r="AG101" s="95" t="str">
        <f>'Strategy 4 | HP-FE'!T101</f>
        <v/>
      </c>
      <c r="AH101" s="95" t="str">
        <f>'Strategy 4 | HP-FE'!N101</f>
        <v/>
      </c>
      <c r="AI101" s="112" t="str">
        <f>'Strategy 4 | HP-FE'!P101</f>
        <v/>
      </c>
      <c r="AJ101" s="144"/>
      <c r="AK101" s="144"/>
      <c r="AL101" s="111" t="str">
        <f>'Strategy 5 | M1-FE'!B101</f>
        <v/>
      </c>
      <c r="AM101" s="95" t="str">
        <f>'Strategy 5 | M1-FE'!C101</f>
        <v/>
      </c>
      <c r="AN101" s="95" t="str">
        <f>'Strategy 5 | M1-FE'!J101</f>
        <v/>
      </c>
      <c r="AO101" s="109" t="str">
        <f>IF(AU101="","",IF('Strategy 5 | M1-FE'!S101="W","Y",IF('Strategy 5 | M1-FE'!S101="L","N","")))</f>
        <v/>
      </c>
      <c r="AP101" s="95" t="str">
        <f>'Strategy 5 | M1-FE'!T101</f>
        <v/>
      </c>
      <c r="AQ101" s="95" t="str">
        <f>'Strategy 5 | M1-FE'!N101</f>
        <v/>
      </c>
      <c r="AR101" s="112" t="str">
        <f>'Strategy 5 | M1-FE'!P101</f>
        <v/>
      </c>
      <c r="AS101" s="144"/>
      <c r="AT101" s="144"/>
      <c r="AU101" s="106"/>
      <c r="AV101" s="180" t="str">
        <f>IF('Combo Dashboard'!AG101="","",'Combo Dashboard'!AG101)</f>
        <v/>
      </c>
      <c r="AW101" s="189" t="str">
        <f>IF('Combo Dashboard'!AH101="","",'Combo Dashboard'!AH101)</f>
        <v/>
      </c>
      <c r="AX101" s="187" t="str">
        <f ca="1">IF('Combo Dashboard'!AI101="","",'Combo Dashboard'!AI101)</f>
        <v/>
      </c>
      <c r="AY101" s="95" t="str">
        <f>IF('Combo Dashboard'!AJ101="","",'Combo Dashboard'!AJ101)</f>
        <v/>
      </c>
      <c r="AZ101" s="95" t="str">
        <f>IF('Combo Dashboard'!AK101="","",'Combo Dashboard'!AK101)</f>
        <v/>
      </c>
      <c r="BA101" s="112" t="str">
        <f>IF('Combo Dashboard'!AL101="","",'Combo Dashboard'!AL101)</f>
        <v/>
      </c>
      <c r="BB101" s="340"/>
      <c r="BC101" s="144"/>
      <c r="BD101" s="144"/>
      <c r="BE101" s="111" t="str">
        <f>'Strategy 6 | PD-M1'!B101</f>
        <v/>
      </c>
      <c r="BF101" s="95" t="str">
        <f>'Strategy 6 | PD-M1'!C101</f>
        <v/>
      </c>
      <c r="BG101" s="95" t="str">
        <f>'Strategy 6 | PD-M1'!J101</f>
        <v/>
      </c>
      <c r="BH101" s="95" t="str">
        <f>IF(AU101="","",IF('Strategy 6 | PD-M1'!R101&gt;0,"Y",IF('Strategy 6 | PD-M1'!R101=0,"","N")))</f>
        <v/>
      </c>
      <c r="BI101" s="95" t="str">
        <f>'Strategy 6 | PD-M1'!T101</f>
        <v/>
      </c>
      <c r="BJ101" s="95" t="str">
        <f>'Strategy 6 | PD-M1'!N101</f>
        <v/>
      </c>
      <c r="BK101" s="112" t="str">
        <f>'Strategy 6 | PD-M1'!P101</f>
        <v/>
      </c>
      <c r="BL101" s="144"/>
      <c r="BM101" s="144"/>
      <c r="BN101" s="111" t="str">
        <f>'Strategy 7 | TG-FE'!B101</f>
        <v/>
      </c>
      <c r="BO101" s="95" t="str">
        <f>'Strategy 7 | TG-FE'!C101</f>
        <v/>
      </c>
      <c r="BP101" s="95" t="str">
        <f>'Strategy 7 | TG-FE'!J101</f>
        <v/>
      </c>
      <c r="BQ101" s="109" t="str">
        <f>IF(AU101="","",IF('Strategy 7 | TG-FE'!S101="W","Y",IF('Strategy 7 | TG-FE'!S101="L","N","")))</f>
        <v/>
      </c>
      <c r="BR101" s="95" t="str">
        <f>'Strategy 7 | TG-FE'!T101</f>
        <v/>
      </c>
      <c r="BS101" s="95" t="str">
        <f>'Strategy 7 | TG-FE'!N101</f>
        <v/>
      </c>
      <c r="BT101" s="112" t="str">
        <f>'Strategy 7 | TG-FE'!P101</f>
        <v/>
      </c>
      <c r="BU101" s="144"/>
      <c r="BV101" s="144"/>
      <c r="BW101" s="111" t="str">
        <f>'Strategy 8 | M1-WB'!B101</f>
        <v/>
      </c>
      <c r="BX101" s="95" t="str">
        <f>'Strategy 8 | M1-WB'!C101</f>
        <v/>
      </c>
      <c r="BY101" s="95" t="str">
        <f>'Strategy 8 | M1-WB'!J101</f>
        <v/>
      </c>
      <c r="BZ101" s="109" t="str">
        <f>IF(AU101="","",IF('Strategy 8 | M1-WB'!S101="W","Y",IF('Strategy 8 | M1-WB'!S101="L","N","")))</f>
        <v/>
      </c>
      <c r="CA101" s="95" t="str">
        <f>'Strategy 8 | M1-WB'!T101</f>
        <v/>
      </c>
      <c r="CB101" s="95" t="str">
        <f>'Strategy 8 | M1-WB'!N101</f>
        <v/>
      </c>
      <c r="CC101" s="112" t="str">
        <f>'Strategy 8 | M1-WB'!P101</f>
        <v/>
      </c>
      <c r="CD101" s="144"/>
      <c r="CE101" s="144"/>
      <c r="CF101" s="111" t="str">
        <f>'Strategy 9 | HP-M1'!B101</f>
        <v/>
      </c>
      <c r="CG101" s="95" t="str">
        <f>'Strategy 9 | HP-M1'!C101</f>
        <v/>
      </c>
      <c r="CH101" s="95" t="str">
        <f>'Strategy 9 | HP-M1'!J101</f>
        <v/>
      </c>
      <c r="CI101" s="109" t="str">
        <f>IF(AU101="","",IF('Strategy 9 | HP-M1'!S101="W","Y",IF('Strategy 9 | HP-M1'!S101="L","N","")))</f>
        <v/>
      </c>
      <c r="CJ101" s="95" t="str">
        <f>'Strategy 9 | HP-M1'!T101</f>
        <v/>
      </c>
      <c r="CK101" s="95" t="str">
        <f>'Strategy 9 | HP-M1'!N101</f>
        <v/>
      </c>
      <c r="CL101" s="112" t="str">
        <f>'Strategy 9 | HP-M1'!P101</f>
        <v/>
      </c>
      <c r="CM101" s="144"/>
      <c r="CN101" s="144"/>
      <c r="CO101" s="111" t="str">
        <f>'Strategy 10 | OP-OB'!B101</f>
        <v/>
      </c>
      <c r="CP101" s="95" t="str">
        <f>'Strategy 10 | OP-OB'!C101</f>
        <v/>
      </c>
      <c r="CQ101" s="95" t="str">
        <f>'Strategy 10 | OP-OB'!J101</f>
        <v/>
      </c>
      <c r="CR101" s="109" t="str">
        <f>IF(AU101="","",IF('Strategy 10 | OP-OB'!S101="W","Y",IF('Strategy 10 | OP-OB'!S101="L","N","")))</f>
        <v/>
      </c>
      <c r="CS101" s="95" t="str">
        <f>'Strategy 10 | OP-OB'!T101</f>
        <v/>
      </c>
      <c r="CT101" s="95" t="str">
        <f>'Strategy 10 | OP-OB'!N101</f>
        <v/>
      </c>
      <c r="CU101" s="112" t="str">
        <f>'Strategy 10 | OP-OB'!P101</f>
        <v/>
      </c>
    </row>
    <row r="102" spans="1:102" ht="26.25" customHeight="1" thickBot="1">
      <c r="A102" s="14">
        <v>93</v>
      </c>
      <c r="B102" s="111" t="str">
        <f>'Strategy 1 | PD-TG'!B102</f>
        <v/>
      </c>
      <c r="C102" s="95" t="str">
        <f>'Strategy 1 | PD-TG'!C102</f>
        <v/>
      </c>
      <c r="D102" s="95" t="str">
        <f>'Strategy 1 | PD-TG'!J102</f>
        <v/>
      </c>
      <c r="E102" s="109" t="str">
        <f>IF(AU102="","",IF('Strategy 1 | PD-TG'!S102="W","Y",IF('Strategy 1 | PD-TG'!S102="L","N","")))</f>
        <v/>
      </c>
      <c r="F102" s="95" t="str">
        <f>'Strategy 1 | PD-TG'!T102</f>
        <v/>
      </c>
      <c r="G102" s="95" t="str">
        <f>'Strategy 1 | PD-TG'!N102</f>
        <v/>
      </c>
      <c r="H102" s="112" t="str">
        <f>'Strategy 1 | PD-TG'!P102</f>
        <v/>
      </c>
      <c r="I102" s="144"/>
      <c r="J102" s="144"/>
      <c r="K102" s="111" t="str">
        <f>'Strategy 2 | PD-FE'!B102</f>
        <v/>
      </c>
      <c r="L102" s="95" t="str">
        <f>'Strategy 2 | PD-FE'!C102</f>
        <v/>
      </c>
      <c r="M102" s="95" t="str">
        <f>'Strategy 2 | PD-FE'!J102</f>
        <v/>
      </c>
      <c r="N102" s="109" t="str">
        <f>IF(AU102="","",IF('Strategy 2 | PD-FE'!S102="W","Y",IF('Strategy 2 | PD-FE'!S102="L","N","")))</f>
        <v/>
      </c>
      <c r="O102" s="95" t="str">
        <f>'Strategy 2 | PD-FE'!T102</f>
        <v/>
      </c>
      <c r="P102" s="95" t="str">
        <f>'Strategy 2 | PD-FE'!N102</f>
        <v/>
      </c>
      <c r="Q102" s="112" t="str">
        <f>'Strategy 2 | PD-FE'!P102</f>
        <v/>
      </c>
      <c r="R102" s="144"/>
      <c r="S102" s="144"/>
      <c r="T102" s="111" t="str">
        <f>'Strategy 3 | M1-TG'!B102</f>
        <v/>
      </c>
      <c r="U102" s="95" t="str">
        <f>'Strategy 3 | M1-TG'!C102</f>
        <v/>
      </c>
      <c r="V102" s="95" t="str">
        <f>'Strategy 3 | M1-TG'!J102</f>
        <v/>
      </c>
      <c r="W102" s="109" t="str">
        <f>IF(AU102="","",IF('Strategy 3 | M1-TG'!S102="W","Y",IF('Strategy 3 | M1-TG'!S102="L","N","")))</f>
        <v/>
      </c>
      <c r="X102" s="95" t="str">
        <f>'Strategy 3 | M1-TG'!T102</f>
        <v/>
      </c>
      <c r="Y102" s="95" t="str">
        <f>'Strategy 3 | M1-TG'!N102</f>
        <v/>
      </c>
      <c r="Z102" s="112" t="str">
        <f>'Strategy 3 | M1-TG'!P102</f>
        <v/>
      </c>
      <c r="AA102" s="144"/>
      <c r="AB102" s="144"/>
      <c r="AC102" s="111" t="str">
        <f>'Strategy 4 | HP-FE'!B102</f>
        <v/>
      </c>
      <c r="AD102" s="95" t="str">
        <f>'Strategy 4 | HP-FE'!C102</f>
        <v/>
      </c>
      <c r="AE102" s="95" t="str">
        <f>'Strategy 4 | HP-FE'!J102</f>
        <v/>
      </c>
      <c r="AF102" s="109" t="str">
        <f>IF(AU102="","",IF('Strategy 4 | HP-FE'!S102="W","Y",IF('Strategy 4 | HP-FE'!S102="L","N","")))</f>
        <v/>
      </c>
      <c r="AG102" s="95" t="str">
        <f>'Strategy 4 | HP-FE'!T102</f>
        <v/>
      </c>
      <c r="AH102" s="95" t="str">
        <f>'Strategy 4 | HP-FE'!N102</f>
        <v/>
      </c>
      <c r="AI102" s="112" t="str">
        <f>'Strategy 4 | HP-FE'!P102</f>
        <v/>
      </c>
      <c r="AJ102" s="144"/>
      <c r="AK102" s="144"/>
      <c r="AL102" s="111" t="str">
        <f>'Strategy 5 | M1-FE'!B102</f>
        <v/>
      </c>
      <c r="AM102" s="95" t="str">
        <f>'Strategy 5 | M1-FE'!C102</f>
        <v/>
      </c>
      <c r="AN102" s="95" t="str">
        <f>'Strategy 5 | M1-FE'!J102</f>
        <v/>
      </c>
      <c r="AO102" s="109" t="str">
        <f>IF(AU102="","",IF('Strategy 5 | M1-FE'!S102="W","Y",IF('Strategy 5 | M1-FE'!S102="L","N","")))</f>
        <v/>
      </c>
      <c r="AP102" s="95" t="str">
        <f>'Strategy 5 | M1-FE'!T102</f>
        <v/>
      </c>
      <c r="AQ102" s="95" t="str">
        <f>'Strategy 5 | M1-FE'!N102</f>
        <v/>
      </c>
      <c r="AR102" s="112" t="str">
        <f>'Strategy 5 | M1-FE'!P102</f>
        <v/>
      </c>
      <c r="AS102" s="144"/>
      <c r="AT102" s="144"/>
      <c r="AU102" s="106"/>
      <c r="AV102" s="180" t="str">
        <f>IF('Combo Dashboard'!AG102="","",'Combo Dashboard'!AG102)</f>
        <v/>
      </c>
      <c r="AW102" s="189" t="str">
        <f>IF('Combo Dashboard'!AH102="","",'Combo Dashboard'!AH102)</f>
        <v/>
      </c>
      <c r="AX102" s="187" t="str">
        <f ca="1">IF('Combo Dashboard'!AI102="","",'Combo Dashboard'!AI102)</f>
        <v/>
      </c>
      <c r="AY102" s="95" t="str">
        <f>IF('Combo Dashboard'!AJ102="","",'Combo Dashboard'!AJ102)</f>
        <v/>
      </c>
      <c r="AZ102" s="95" t="str">
        <f>IF('Combo Dashboard'!AK102="","",'Combo Dashboard'!AK102)</f>
        <v/>
      </c>
      <c r="BA102" s="112" t="str">
        <f>IF('Combo Dashboard'!AL102="","",'Combo Dashboard'!AL102)</f>
        <v/>
      </c>
      <c r="BB102" s="340"/>
      <c r="BC102" s="144"/>
      <c r="BD102" s="144"/>
      <c r="BE102" s="111" t="str">
        <f>'Strategy 6 | PD-M1'!B102</f>
        <v/>
      </c>
      <c r="BF102" s="95" t="str">
        <f>'Strategy 6 | PD-M1'!C102</f>
        <v/>
      </c>
      <c r="BG102" s="95" t="str">
        <f>'Strategy 6 | PD-M1'!J102</f>
        <v/>
      </c>
      <c r="BH102" s="95" t="str">
        <f>IF(AU102="","",IF('Strategy 6 | PD-M1'!R102&gt;0,"Y",IF('Strategy 6 | PD-M1'!R102=0,"","N")))</f>
        <v/>
      </c>
      <c r="BI102" s="95" t="str">
        <f>'Strategy 6 | PD-M1'!T102</f>
        <v/>
      </c>
      <c r="BJ102" s="95" t="str">
        <f>'Strategy 6 | PD-M1'!N102</f>
        <v/>
      </c>
      <c r="BK102" s="112" t="str">
        <f>'Strategy 6 | PD-M1'!P102</f>
        <v/>
      </c>
      <c r="BL102" s="144"/>
      <c r="BM102" s="144"/>
      <c r="BN102" s="111" t="str">
        <f>'Strategy 7 | TG-FE'!B102</f>
        <v/>
      </c>
      <c r="BO102" s="95" t="str">
        <f>'Strategy 7 | TG-FE'!C102</f>
        <v/>
      </c>
      <c r="BP102" s="95" t="str">
        <f>'Strategy 7 | TG-FE'!J102</f>
        <v/>
      </c>
      <c r="BQ102" s="109" t="str">
        <f>IF(AU102="","",IF('Strategy 7 | TG-FE'!S102="W","Y",IF('Strategy 7 | TG-FE'!S102="L","N","")))</f>
        <v/>
      </c>
      <c r="BR102" s="95" t="str">
        <f>'Strategy 7 | TG-FE'!T102</f>
        <v/>
      </c>
      <c r="BS102" s="95" t="str">
        <f>'Strategy 7 | TG-FE'!N102</f>
        <v/>
      </c>
      <c r="BT102" s="112" t="str">
        <f>'Strategy 7 | TG-FE'!P102</f>
        <v/>
      </c>
      <c r="BU102" s="144"/>
      <c r="BV102" s="144"/>
      <c r="BW102" s="111" t="str">
        <f>'Strategy 8 | M1-WB'!B102</f>
        <v/>
      </c>
      <c r="BX102" s="95" t="str">
        <f>'Strategy 8 | M1-WB'!C102</f>
        <v/>
      </c>
      <c r="BY102" s="95" t="str">
        <f>'Strategy 8 | M1-WB'!J102</f>
        <v/>
      </c>
      <c r="BZ102" s="109" t="str">
        <f>IF(AU102="","",IF('Strategy 8 | M1-WB'!S102="W","Y",IF('Strategy 8 | M1-WB'!S102="L","N","")))</f>
        <v/>
      </c>
      <c r="CA102" s="95" t="str">
        <f>'Strategy 8 | M1-WB'!T102</f>
        <v/>
      </c>
      <c r="CB102" s="95" t="str">
        <f>'Strategy 8 | M1-WB'!N102</f>
        <v/>
      </c>
      <c r="CC102" s="112" t="str">
        <f>'Strategy 8 | M1-WB'!P102</f>
        <v/>
      </c>
      <c r="CD102" s="144"/>
      <c r="CE102" s="144"/>
      <c r="CF102" s="111" t="str">
        <f>'Strategy 9 | HP-M1'!B102</f>
        <v/>
      </c>
      <c r="CG102" s="95" t="str">
        <f>'Strategy 9 | HP-M1'!C102</f>
        <v/>
      </c>
      <c r="CH102" s="95" t="str">
        <f>'Strategy 9 | HP-M1'!J102</f>
        <v/>
      </c>
      <c r="CI102" s="109" t="str">
        <f>IF(AU102="","",IF('Strategy 9 | HP-M1'!S102="W","Y",IF('Strategy 9 | HP-M1'!S102="L","N","")))</f>
        <v/>
      </c>
      <c r="CJ102" s="95" t="str">
        <f>'Strategy 9 | HP-M1'!T102</f>
        <v/>
      </c>
      <c r="CK102" s="95" t="str">
        <f>'Strategy 9 | HP-M1'!N102</f>
        <v/>
      </c>
      <c r="CL102" s="112" t="str">
        <f>'Strategy 9 | HP-M1'!P102</f>
        <v/>
      </c>
      <c r="CM102" s="144"/>
      <c r="CN102" s="144"/>
      <c r="CO102" s="111" t="str">
        <f>'Strategy 10 | OP-OB'!B102</f>
        <v/>
      </c>
      <c r="CP102" s="95" t="str">
        <f>'Strategy 10 | OP-OB'!C102</f>
        <v/>
      </c>
      <c r="CQ102" s="95" t="str">
        <f>'Strategy 10 | OP-OB'!J102</f>
        <v/>
      </c>
      <c r="CR102" s="109" t="str">
        <f>IF(AU102="","",IF('Strategy 10 | OP-OB'!S102="W","Y",IF('Strategy 10 | OP-OB'!S102="L","N","")))</f>
        <v/>
      </c>
      <c r="CS102" s="95" t="str">
        <f>'Strategy 10 | OP-OB'!T102</f>
        <v/>
      </c>
      <c r="CT102" s="95" t="str">
        <f>'Strategy 10 | OP-OB'!N102</f>
        <v/>
      </c>
      <c r="CU102" s="112" t="str">
        <f>'Strategy 10 | OP-OB'!P102</f>
        <v/>
      </c>
    </row>
    <row r="103" spans="1:102" ht="26.25" customHeight="1" thickBot="1">
      <c r="A103" s="14">
        <v>94</v>
      </c>
      <c r="B103" s="111" t="str">
        <f>'Strategy 1 | PD-TG'!B103</f>
        <v/>
      </c>
      <c r="C103" s="95" t="str">
        <f>'Strategy 1 | PD-TG'!C103</f>
        <v/>
      </c>
      <c r="D103" s="95" t="str">
        <f>'Strategy 1 | PD-TG'!J103</f>
        <v/>
      </c>
      <c r="E103" s="109" t="str">
        <f>IF(AU103="","",IF('Strategy 1 | PD-TG'!S103="W","Y",IF('Strategy 1 | PD-TG'!S103="L","N","")))</f>
        <v/>
      </c>
      <c r="F103" s="95" t="str">
        <f>'Strategy 1 | PD-TG'!T103</f>
        <v/>
      </c>
      <c r="G103" s="95" t="str">
        <f>'Strategy 1 | PD-TG'!N103</f>
        <v/>
      </c>
      <c r="H103" s="112" t="str">
        <f>'Strategy 1 | PD-TG'!P103</f>
        <v/>
      </c>
      <c r="I103" s="144"/>
      <c r="J103" s="144"/>
      <c r="K103" s="111" t="str">
        <f>'Strategy 2 | PD-FE'!B103</f>
        <v/>
      </c>
      <c r="L103" s="95" t="str">
        <f>'Strategy 2 | PD-FE'!C103</f>
        <v/>
      </c>
      <c r="M103" s="95" t="str">
        <f>'Strategy 2 | PD-FE'!J103</f>
        <v/>
      </c>
      <c r="N103" s="109" t="str">
        <f>IF(AU103="","",IF('Strategy 2 | PD-FE'!S103="W","Y",IF('Strategy 2 | PD-FE'!S103="L","N","")))</f>
        <v/>
      </c>
      <c r="O103" s="95" t="str">
        <f>'Strategy 2 | PD-FE'!T103</f>
        <v/>
      </c>
      <c r="P103" s="95" t="str">
        <f>'Strategy 2 | PD-FE'!N103</f>
        <v/>
      </c>
      <c r="Q103" s="112" t="str">
        <f>'Strategy 2 | PD-FE'!P103</f>
        <v/>
      </c>
      <c r="R103" s="144"/>
      <c r="S103" s="144"/>
      <c r="T103" s="111" t="str">
        <f>'Strategy 3 | M1-TG'!B103</f>
        <v/>
      </c>
      <c r="U103" s="95" t="str">
        <f>'Strategy 3 | M1-TG'!C103</f>
        <v/>
      </c>
      <c r="V103" s="95" t="str">
        <f>'Strategy 3 | M1-TG'!J103</f>
        <v/>
      </c>
      <c r="W103" s="109" t="str">
        <f>IF(AU103="","",IF('Strategy 3 | M1-TG'!S103="W","Y",IF('Strategy 3 | M1-TG'!S103="L","N","")))</f>
        <v/>
      </c>
      <c r="X103" s="95" t="str">
        <f>'Strategy 3 | M1-TG'!T103</f>
        <v/>
      </c>
      <c r="Y103" s="95" t="str">
        <f>'Strategy 3 | M1-TG'!N103</f>
        <v/>
      </c>
      <c r="Z103" s="112" t="str">
        <f>'Strategy 3 | M1-TG'!P103</f>
        <v/>
      </c>
      <c r="AA103" s="144"/>
      <c r="AB103" s="144"/>
      <c r="AC103" s="111" t="str">
        <f>'Strategy 4 | HP-FE'!B103</f>
        <v/>
      </c>
      <c r="AD103" s="95" t="str">
        <f>'Strategy 4 | HP-FE'!C103</f>
        <v/>
      </c>
      <c r="AE103" s="95" t="str">
        <f>'Strategy 4 | HP-FE'!J103</f>
        <v/>
      </c>
      <c r="AF103" s="109" t="str">
        <f>IF(AU103="","",IF('Strategy 4 | HP-FE'!S103="W","Y",IF('Strategy 4 | HP-FE'!S103="L","N","")))</f>
        <v/>
      </c>
      <c r="AG103" s="95" t="str">
        <f>'Strategy 4 | HP-FE'!T103</f>
        <v/>
      </c>
      <c r="AH103" s="95" t="str">
        <f>'Strategy 4 | HP-FE'!N103</f>
        <v/>
      </c>
      <c r="AI103" s="112" t="str">
        <f>'Strategy 4 | HP-FE'!P103</f>
        <v/>
      </c>
      <c r="AJ103" s="144"/>
      <c r="AK103" s="144"/>
      <c r="AL103" s="111" t="str">
        <f>'Strategy 5 | M1-FE'!B103</f>
        <v/>
      </c>
      <c r="AM103" s="95" t="str">
        <f>'Strategy 5 | M1-FE'!C103</f>
        <v/>
      </c>
      <c r="AN103" s="95" t="str">
        <f>'Strategy 5 | M1-FE'!J103</f>
        <v/>
      </c>
      <c r="AO103" s="109" t="str">
        <f>IF(AU103="","",IF('Strategy 5 | M1-FE'!S103="W","Y",IF('Strategy 5 | M1-FE'!S103="L","N","")))</f>
        <v/>
      </c>
      <c r="AP103" s="95" t="str">
        <f>'Strategy 5 | M1-FE'!T103</f>
        <v/>
      </c>
      <c r="AQ103" s="95" t="str">
        <f>'Strategy 5 | M1-FE'!N103</f>
        <v/>
      </c>
      <c r="AR103" s="112" t="str">
        <f>'Strategy 5 | M1-FE'!P103</f>
        <v/>
      </c>
      <c r="AS103" s="144"/>
      <c r="AT103" s="144"/>
      <c r="AU103" s="106"/>
      <c r="AV103" s="180" t="str">
        <f>IF('Combo Dashboard'!AG103="","",'Combo Dashboard'!AG103)</f>
        <v/>
      </c>
      <c r="AW103" s="189" t="str">
        <f>IF('Combo Dashboard'!AH103="","",'Combo Dashboard'!AH103)</f>
        <v/>
      </c>
      <c r="AX103" s="187" t="str">
        <f ca="1">IF('Combo Dashboard'!AI103="","",'Combo Dashboard'!AI103)</f>
        <v/>
      </c>
      <c r="AY103" s="95" t="str">
        <f>IF('Combo Dashboard'!AJ103="","",'Combo Dashboard'!AJ103)</f>
        <v/>
      </c>
      <c r="AZ103" s="95" t="str">
        <f>IF('Combo Dashboard'!AK103="","",'Combo Dashboard'!AK103)</f>
        <v/>
      </c>
      <c r="BA103" s="112" t="str">
        <f>IF('Combo Dashboard'!AL103="","",'Combo Dashboard'!AL103)</f>
        <v/>
      </c>
      <c r="BB103" s="340"/>
      <c r="BC103" s="144"/>
      <c r="BD103" s="144"/>
      <c r="BE103" s="111" t="str">
        <f>'Strategy 6 | PD-M1'!B103</f>
        <v/>
      </c>
      <c r="BF103" s="95" t="str">
        <f>'Strategy 6 | PD-M1'!C103</f>
        <v/>
      </c>
      <c r="BG103" s="95" t="str">
        <f>'Strategy 6 | PD-M1'!J103</f>
        <v/>
      </c>
      <c r="BH103" s="95" t="str">
        <f>IF(AU103="","",IF('Strategy 6 | PD-M1'!R103&gt;0,"Y",IF('Strategy 6 | PD-M1'!R103=0,"","N")))</f>
        <v/>
      </c>
      <c r="BI103" s="95" t="str">
        <f>'Strategy 6 | PD-M1'!T103</f>
        <v/>
      </c>
      <c r="BJ103" s="95" t="str">
        <f>'Strategy 6 | PD-M1'!N103</f>
        <v/>
      </c>
      <c r="BK103" s="112" t="str">
        <f>'Strategy 6 | PD-M1'!P103</f>
        <v/>
      </c>
      <c r="BL103" s="144"/>
      <c r="BM103" s="144"/>
      <c r="BN103" s="111" t="str">
        <f>'Strategy 7 | TG-FE'!B103</f>
        <v/>
      </c>
      <c r="BO103" s="95" t="str">
        <f>'Strategy 7 | TG-FE'!C103</f>
        <v/>
      </c>
      <c r="BP103" s="95" t="str">
        <f>'Strategy 7 | TG-FE'!J103</f>
        <v/>
      </c>
      <c r="BQ103" s="109" t="str">
        <f>IF(AU103="","",IF('Strategy 7 | TG-FE'!S103="W","Y",IF('Strategy 7 | TG-FE'!S103="L","N","")))</f>
        <v/>
      </c>
      <c r="BR103" s="95" t="str">
        <f>'Strategy 7 | TG-FE'!T103</f>
        <v/>
      </c>
      <c r="BS103" s="95" t="str">
        <f>'Strategy 7 | TG-FE'!N103</f>
        <v/>
      </c>
      <c r="BT103" s="112" t="str">
        <f>'Strategy 7 | TG-FE'!P103</f>
        <v/>
      </c>
      <c r="BU103" s="144"/>
      <c r="BV103" s="144"/>
      <c r="BW103" s="111" t="str">
        <f>'Strategy 8 | M1-WB'!B103</f>
        <v/>
      </c>
      <c r="BX103" s="95" t="str">
        <f>'Strategy 8 | M1-WB'!C103</f>
        <v/>
      </c>
      <c r="BY103" s="95" t="str">
        <f>'Strategy 8 | M1-WB'!J103</f>
        <v/>
      </c>
      <c r="BZ103" s="109" t="str">
        <f>IF(AU103="","",IF('Strategy 8 | M1-WB'!S103="W","Y",IF('Strategy 8 | M1-WB'!S103="L","N","")))</f>
        <v/>
      </c>
      <c r="CA103" s="95" t="str">
        <f>'Strategy 8 | M1-WB'!T103</f>
        <v/>
      </c>
      <c r="CB103" s="95" t="str">
        <f>'Strategy 8 | M1-WB'!N103</f>
        <v/>
      </c>
      <c r="CC103" s="112" t="str">
        <f>'Strategy 8 | M1-WB'!P103</f>
        <v/>
      </c>
      <c r="CD103" s="144"/>
      <c r="CE103" s="144"/>
      <c r="CF103" s="111" t="str">
        <f>'Strategy 9 | HP-M1'!B103</f>
        <v/>
      </c>
      <c r="CG103" s="95" t="str">
        <f>'Strategy 9 | HP-M1'!C103</f>
        <v/>
      </c>
      <c r="CH103" s="95" t="str">
        <f>'Strategy 9 | HP-M1'!J103</f>
        <v/>
      </c>
      <c r="CI103" s="109" t="str">
        <f>IF(AU103="","",IF('Strategy 9 | HP-M1'!S103="W","Y",IF('Strategy 9 | HP-M1'!S103="L","N","")))</f>
        <v/>
      </c>
      <c r="CJ103" s="95" t="str">
        <f>'Strategy 9 | HP-M1'!T103</f>
        <v/>
      </c>
      <c r="CK103" s="95" t="str">
        <f>'Strategy 9 | HP-M1'!N103</f>
        <v/>
      </c>
      <c r="CL103" s="112" t="str">
        <f>'Strategy 9 | HP-M1'!P103</f>
        <v/>
      </c>
      <c r="CM103" s="144"/>
      <c r="CN103" s="144"/>
      <c r="CO103" s="111" t="str">
        <f>'Strategy 10 | OP-OB'!B103</f>
        <v/>
      </c>
      <c r="CP103" s="95" t="str">
        <f>'Strategy 10 | OP-OB'!C103</f>
        <v/>
      </c>
      <c r="CQ103" s="95" t="str">
        <f>'Strategy 10 | OP-OB'!J103</f>
        <v/>
      </c>
      <c r="CR103" s="109" t="str">
        <f>IF(AU103="","",IF('Strategy 10 | OP-OB'!S103="W","Y",IF('Strategy 10 | OP-OB'!S103="L","N","")))</f>
        <v/>
      </c>
      <c r="CS103" s="95" t="str">
        <f>'Strategy 10 | OP-OB'!T103</f>
        <v/>
      </c>
      <c r="CT103" s="95" t="str">
        <f>'Strategy 10 | OP-OB'!N103</f>
        <v/>
      </c>
      <c r="CU103" s="112" t="str">
        <f>'Strategy 10 | OP-OB'!P103</f>
        <v/>
      </c>
    </row>
    <row r="104" spans="1:102" ht="26.25" customHeight="1" thickBot="1">
      <c r="A104" s="14">
        <v>95</v>
      </c>
      <c r="B104" s="113" t="str">
        <f>'Strategy 1 | PD-TG'!B104</f>
        <v/>
      </c>
      <c r="C104" s="114" t="str">
        <f>'Strategy 1 | PD-TG'!C104</f>
        <v/>
      </c>
      <c r="D104" s="114" t="str">
        <f>'Strategy 1 | PD-TG'!J104</f>
        <v/>
      </c>
      <c r="E104" s="109" t="str">
        <f>IF(AU104="","",IF('Strategy 1 | PD-TG'!S104="W","Y",IF('Strategy 1 | PD-TG'!S104="L","N","")))</f>
        <v/>
      </c>
      <c r="F104" s="114" t="str">
        <f>'Strategy 1 | PD-TG'!T104</f>
        <v/>
      </c>
      <c r="G104" s="114" t="str">
        <f>'Strategy 1 | PD-TG'!N104</f>
        <v/>
      </c>
      <c r="H104" s="115" t="str">
        <f>'Strategy 1 | PD-TG'!P104</f>
        <v/>
      </c>
      <c r="I104" s="144"/>
      <c r="J104" s="144"/>
      <c r="K104" s="113" t="str">
        <f>'Strategy 2 | PD-FE'!B104</f>
        <v/>
      </c>
      <c r="L104" s="114" t="str">
        <f>'Strategy 2 | PD-FE'!C104</f>
        <v/>
      </c>
      <c r="M104" s="114" t="str">
        <f>'Strategy 2 | PD-FE'!J104</f>
        <v/>
      </c>
      <c r="N104" s="109" t="str">
        <f>IF(AU104="","",IF('Strategy 2 | PD-FE'!S104="W","Y",IF('Strategy 2 | PD-FE'!S104="L","N","")))</f>
        <v/>
      </c>
      <c r="O104" s="114" t="str">
        <f>'Strategy 2 | PD-FE'!T104</f>
        <v/>
      </c>
      <c r="P104" s="114" t="str">
        <f>'Strategy 2 | PD-FE'!N104</f>
        <v/>
      </c>
      <c r="Q104" s="115" t="str">
        <f>'Strategy 2 | PD-FE'!P104</f>
        <v/>
      </c>
      <c r="R104" s="144"/>
      <c r="S104" s="144"/>
      <c r="T104" s="113" t="str">
        <f>'Strategy 3 | M1-TG'!B104</f>
        <v/>
      </c>
      <c r="U104" s="114" t="str">
        <f>'Strategy 3 | M1-TG'!C104</f>
        <v/>
      </c>
      <c r="V104" s="114" t="str">
        <f>'Strategy 3 | M1-TG'!J104</f>
        <v/>
      </c>
      <c r="W104" s="109" t="str">
        <f>IF(AU104="","",IF('Strategy 3 | M1-TG'!S104="W","Y",IF('Strategy 3 | M1-TG'!S104="L","N","")))</f>
        <v/>
      </c>
      <c r="X104" s="114" t="str">
        <f>'Strategy 3 | M1-TG'!T104</f>
        <v/>
      </c>
      <c r="Y104" s="114" t="str">
        <f>'Strategy 3 | M1-TG'!N104</f>
        <v/>
      </c>
      <c r="Z104" s="115" t="str">
        <f>'Strategy 3 | M1-TG'!P104</f>
        <v/>
      </c>
      <c r="AA104" s="144"/>
      <c r="AB104" s="144"/>
      <c r="AC104" s="113" t="str">
        <f>'Strategy 4 | HP-FE'!B104</f>
        <v/>
      </c>
      <c r="AD104" s="114" t="str">
        <f>'Strategy 4 | HP-FE'!C104</f>
        <v/>
      </c>
      <c r="AE104" s="114" t="str">
        <f>'Strategy 4 | HP-FE'!J104</f>
        <v/>
      </c>
      <c r="AF104" s="109" t="str">
        <f>IF(AU104="","",IF('Strategy 4 | HP-FE'!S104="W","Y",IF('Strategy 4 | HP-FE'!S104="L","N","")))</f>
        <v/>
      </c>
      <c r="AG104" s="114" t="str">
        <f>'Strategy 4 | HP-FE'!T104</f>
        <v/>
      </c>
      <c r="AH104" s="114" t="str">
        <f>'Strategy 4 | HP-FE'!N104</f>
        <v/>
      </c>
      <c r="AI104" s="115" t="str">
        <f>'Strategy 4 | HP-FE'!P104</f>
        <v/>
      </c>
      <c r="AJ104" s="144"/>
      <c r="AK104" s="144"/>
      <c r="AL104" s="113" t="str">
        <f>'Strategy 5 | M1-FE'!B104</f>
        <v/>
      </c>
      <c r="AM104" s="114" t="str">
        <f>'Strategy 5 | M1-FE'!C104</f>
        <v/>
      </c>
      <c r="AN104" s="114" t="str">
        <f>'Strategy 5 | M1-FE'!J104</f>
        <v/>
      </c>
      <c r="AO104" s="109" t="str">
        <f>IF(AU104="","",IF('Strategy 5 | M1-FE'!S104="W","Y",IF('Strategy 5 | M1-FE'!S104="L","N","")))</f>
        <v/>
      </c>
      <c r="AP104" s="114" t="str">
        <f>'Strategy 5 | M1-FE'!T104</f>
        <v/>
      </c>
      <c r="AQ104" s="114" t="str">
        <f>'Strategy 5 | M1-FE'!N104</f>
        <v/>
      </c>
      <c r="AR104" s="115" t="str">
        <f>'Strategy 5 | M1-FE'!P104</f>
        <v/>
      </c>
      <c r="AS104" s="144"/>
      <c r="AT104" s="144"/>
      <c r="AU104" s="107"/>
      <c r="AV104" s="181" t="str">
        <f ca="1">IF('Combo Dashboard'!AG104="","",'Combo Dashboard'!AG104)</f>
        <v/>
      </c>
      <c r="AW104" s="189" t="str">
        <f>IF('Combo Dashboard'!AH104="","",'Combo Dashboard'!AH104)</f>
        <v/>
      </c>
      <c r="AX104" s="191" t="str">
        <f ca="1">IF('Combo Dashboard'!AI104="","",'Combo Dashboard'!AI104)</f>
        <v/>
      </c>
      <c r="AY104" s="114" t="str">
        <f>IF('Combo Dashboard'!AJ104="","",'Combo Dashboard'!AJ104)</f>
        <v/>
      </c>
      <c r="AZ104" s="114" t="str">
        <f>IF('Combo Dashboard'!AK104="","",'Combo Dashboard'!AK104)</f>
        <v/>
      </c>
      <c r="BA104" s="115" t="str">
        <f>IF('Combo Dashboard'!AL104="","",'Combo Dashboard'!AL104)</f>
        <v/>
      </c>
      <c r="BB104" s="340"/>
      <c r="BC104" s="144"/>
      <c r="BD104" s="144"/>
      <c r="BE104" s="113" t="str">
        <f>'Strategy 6 | PD-M1'!B104</f>
        <v/>
      </c>
      <c r="BF104" s="114" t="str">
        <f>'Strategy 6 | PD-M1'!C104</f>
        <v/>
      </c>
      <c r="BG104" s="114" t="str">
        <f>'Strategy 6 | PD-M1'!J104</f>
        <v/>
      </c>
      <c r="BH104" s="114" t="str">
        <f>IF(AU104="","",IF('Strategy 6 | PD-M1'!R104&gt;0,"Y",IF('Strategy 6 | PD-M1'!R104=0,"","N")))</f>
        <v/>
      </c>
      <c r="BI104" s="114" t="str">
        <f>'Strategy 6 | PD-M1'!T104</f>
        <v/>
      </c>
      <c r="BJ104" s="114" t="str">
        <f>'Strategy 6 | PD-M1'!N104</f>
        <v/>
      </c>
      <c r="BK104" s="115" t="str">
        <f>'Strategy 6 | PD-M1'!P104</f>
        <v/>
      </c>
      <c r="BL104" s="144"/>
      <c r="BM104" s="144"/>
      <c r="BN104" s="113" t="str">
        <f>'Strategy 7 | TG-FE'!B104</f>
        <v/>
      </c>
      <c r="BO104" s="114" t="str">
        <f>'Strategy 7 | TG-FE'!C104</f>
        <v/>
      </c>
      <c r="BP104" s="114" t="str">
        <f>'Strategy 7 | TG-FE'!J104</f>
        <v/>
      </c>
      <c r="BQ104" s="109" t="str">
        <f>IF(AU104="","",IF('Strategy 7 | TG-FE'!S104="W","Y",IF('Strategy 7 | TG-FE'!S104="L","N","")))</f>
        <v/>
      </c>
      <c r="BR104" s="114" t="str">
        <f>'Strategy 7 | TG-FE'!T104</f>
        <v/>
      </c>
      <c r="BS104" s="114" t="str">
        <f>'Strategy 7 | TG-FE'!N104</f>
        <v/>
      </c>
      <c r="BT104" s="115" t="str">
        <f>'Strategy 7 | TG-FE'!P104</f>
        <v/>
      </c>
      <c r="BU104" s="144"/>
      <c r="BV104" s="144"/>
      <c r="BW104" s="113" t="str">
        <f>'Strategy 8 | M1-WB'!B104</f>
        <v/>
      </c>
      <c r="BX104" s="114" t="str">
        <f>'Strategy 8 | M1-WB'!C104</f>
        <v/>
      </c>
      <c r="BY104" s="114" t="str">
        <f>'Strategy 8 | M1-WB'!J104</f>
        <v/>
      </c>
      <c r="BZ104" s="109" t="str">
        <f>IF(AU104="","",IF('Strategy 8 | M1-WB'!S104="W","Y",IF('Strategy 8 | M1-WB'!S104="L","N","")))</f>
        <v/>
      </c>
      <c r="CA104" s="114" t="str">
        <f>'Strategy 8 | M1-WB'!T104</f>
        <v/>
      </c>
      <c r="CB104" s="114" t="str">
        <f>'Strategy 8 | M1-WB'!N104</f>
        <v/>
      </c>
      <c r="CC104" s="115" t="str">
        <f>'Strategy 8 | M1-WB'!P104</f>
        <v/>
      </c>
      <c r="CD104" s="144"/>
      <c r="CE104" s="144"/>
      <c r="CF104" s="113" t="str">
        <f>'Strategy 9 | HP-M1'!B104</f>
        <v/>
      </c>
      <c r="CG104" s="114" t="str">
        <f>'Strategy 9 | HP-M1'!C104</f>
        <v/>
      </c>
      <c r="CH104" s="114" t="str">
        <f>'Strategy 9 | HP-M1'!J104</f>
        <v/>
      </c>
      <c r="CI104" s="109" t="str">
        <f>IF(AU104="","",IF('Strategy 9 | HP-M1'!S104="W","Y",IF('Strategy 9 | HP-M1'!S104="L","N","")))</f>
        <v/>
      </c>
      <c r="CJ104" s="114" t="str">
        <f>'Strategy 9 | HP-M1'!T104</f>
        <v/>
      </c>
      <c r="CK104" s="114" t="str">
        <f>'Strategy 9 | HP-M1'!N104</f>
        <v/>
      </c>
      <c r="CL104" s="115" t="str">
        <f>'Strategy 9 | HP-M1'!P104</f>
        <v/>
      </c>
      <c r="CM104" s="144"/>
      <c r="CN104" s="144"/>
      <c r="CO104" s="113" t="str">
        <f>'Strategy 10 | OP-OB'!B104</f>
        <v/>
      </c>
      <c r="CP104" s="114" t="str">
        <f>'Strategy 10 | OP-OB'!C104</f>
        <v/>
      </c>
      <c r="CQ104" s="114" t="str">
        <f>'Strategy 10 | OP-OB'!J104</f>
        <v/>
      </c>
      <c r="CR104" s="109" t="str">
        <f>IF(AU104="","",IF('Strategy 10 | OP-OB'!S104="W","Y",IF('Strategy 10 | OP-OB'!S104="L","N","")))</f>
        <v/>
      </c>
      <c r="CS104" s="114" t="str">
        <f>'Strategy 10 | OP-OB'!T104</f>
        <v/>
      </c>
      <c r="CT104" s="114" t="str">
        <f>'Strategy 10 | OP-OB'!N104</f>
        <v/>
      </c>
      <c r="CU104" s="115" t="str">
        <f>'Strategy 10 | OP-OB'!P104</f>
        <v/>
      </c>
    </row>
    <row r="105" spans="1:102" ht="26.25" customHeight="1" thickBot="1">
      <c r="A105" s="14">
        <v>96</v>
      </c>
      <c r="B105" s="108" t="str">
        <f>'Strategy 1 | PD-TG'!B105</f>
        <v/>
      </c>
      <c r="C105" s="109" t="str">
        <f>'Strategy 1 | PD-TG'!C105</f>
        <v/>
      </c>
      <c r="D105" s="109" t="str">
        <f>'Strategy 1 | PD-TG'!J105</f>
        <v/>
      </c>
      <c r="E105" s="109" t="str">
        <f>IF(AU105="","",IF('Strategy 1 | PD-TG'!S105="W","Y",IF('Strategy 1 | PD-TG'!S105="L","N","")))</f>
        <v/>
      </c>
      <c r="F105" s="109" t="str">
        <f>'Strategy 1 | PD-TG'!T105</f>
        <v/>
      </c>
      <c r="G105" s="109" t="str">
        <f>'Strategy 1 | PD-TG'!N105</f>
        <v/>
      </c>
      <c r="H105" s="110" t="str">
        <f>'Strategy 1 | PD-TG'!P105</f>
        <v/>
      </c>
      <c r="I105" s="144"/>
      <c r="J105" s="144"/>
      <c r="K105" s="108" t="str">
        <f>'Strategy 2 | PD-FE'!B105</f>
        <v/>
      </c>
      <c r="L105" s="109" t="str">
        <f>'Strategy 2 | PD-FE'!C105</f>
        <v/>
      </c>
      <c r="M105" s="109" t="str">
        <f>'Strategy 2 | PD-FE'!J105</f>
        <v/>
      </c>
      <c r="N105" s="109" t="str">
        <f>IF(AU105="","",IF('Strategy 2 | PD-FE'!S105="W","Y",IF('Strategy 2 | PD-FE'!S105="L","N","")))</f>
        <v/>
      </c>
      <c r="O105" s="109" t="str">
        <f>'Strategy 2 | PD-FE'!T105</f>
        <v/>
      </c>
      <c r="P105" s="109" t="str">
        <f>'Strategy 2 | PD-FE'!N105</f>
        <v/>
      </c>
      <c r="Q105" s="110" t="str">
        <f>'Strategy 2 | PD-FE'!P105</f>
        <v/>
      </c>
      <c r="R105" s="144"/>
      <c r="S105" s="144"/>
      <c r="T105" s="108" t="str">
        <f>'Strategy 3 | M1-TG'!B105</f>
        <v/>
      </c>
      <c r="U105" s="109" t="str">
        <f>'Strategy 3 | M1-TG'!C105</f>
        <v/>
      </c>
      <c r="V105" s="109" t="str">
        <f>'Strategy 3 | M1-TG'!J105</f>
        <v/>
      </c>
      <c r="W105" s="109" t="str">
        <f>IF(AU105="","",IF('Strategy 3 | M1-TG'!S105="W","Y",IF('Strategy 3 | M1-TG'!S105="L","N","")))</f>
        <v/>
      </c>
      <c r="X105" s="109" t="str">
        <f>'Strategy 3 | M1-TG'!T105</f>
        <v/>
      </c>
      <c r="Y105" s="109" t="str">
        <f>'Strategy 3 | M1-TG'!N105</f>
        <v/>
      </c>
      <c r="Z105" s="110" t="str">
        <f>'Strategy 3 | M1-TG'!P105</f>
        <v/>
      </c>
      <c r="AA105" s="144"/>
      <c r="AB105" s="144"/>
      <c r="AC105" s="108" t="str">
        <f>'Strategy 4 | HP-FE'!B105</f>
        <v/>
      </c>
      <c r="AD105" s="109" t="str">
        <f>'Strategy 4 | HP-FE'!C105</f>
        <v/>
      </c>
      <c r="AE105" s="109" t="str">
        <f>'Strategy 4 | HP-FE'!J105</f>
        <v/>
      </c>
      <c r="AF105" s="109" t="str">
        <f>IF(AU105="","",IF('Strategy 4 | HP-FE'!S105="W","Y",IF('Strategy 4 | HP-FE'!S105="L","N","")))</f>
        <v/>
      </c>
      <c r="AG105" s="109" t="str">
        <f>'Strategy 4 | HP-FE'!T105</f>
        <v/>
      </c>
      <c r="AH105" s="109" t="str">
        <f>'Strategy 4 | HP-FE'!N105</f>
        <v/>
      </c>
      <c r="AI105" s="110" t="str">
        <f>'Strategy 4 | HP-FE'!P105</f>
        <v/>
      </c>
      <c r="AJ105" s="144"/>
      <c r="AK105" s="144"/>
      <c r="AL105" s="108" t="str">
        <f>'Strategy 5 | M1-FE'!B105</f>
        <v/>
      </c>
      <c r="AM105" s="109" t="str">
        <f>'Strategy 5 | M1-FE'!C105</f>
        <v/>
      </c>
      <c r="AN105" s="109" t="str">
        <f>'Strategy 5 | M1-FE'!J105</f>
        <v/>
      </c>
      <c r="AO105" s="109" t="str">
        <f>IF(AU105="","",IF('Strategy 5 | M1-FE'!S105="W","Y",IF('Strategy 5 | M1-FE'!S105="L","N","")))</f>
        <v/>
      </c>
      <c r="AP105" s="109" t="str">
        <f>'Strategy 5 | M1-FE'!T105</f>
        <v/>
      </c>
      <c r="AQ105" s="109" t="str">
        <f>'Strategy 5 | M1-FE'!N105</f>
        <v/>
      </c>
      <c r="AR105" s="110" t="str">
        <f>'Strategy 5 | M1-FE'!P105</f>
        <v/>
      </c>
      <c r="AS105" s="144"/>
      <c r="AT105" s="144"/>
      <c r="AU105" s="102"/>
      <c r="AV105" s="188" t="str">
        <f>IF('Combo Dashboard'!AG105="","",'Combo Dashboard'!AG105)</f>
        <v/>
      </c>
      <c r="AW105" s="189" t="str">
        <f>IF('Combo Dashboard'!AH105="","",'Combo Dashboard'!AH105)</f>
        <v/>
      </c>
      <c r="AX105" s="190" t="str">
        <f ca="1">IF('Combo Dashboard'!AI105="","",'Combo Dashboard'!AI105)</f>
        <v/>
      </c>
      <c r="AY105" s="109" t="str">
        <f>IF('Combo Dashboard'!AJ105="","",'Combo Dashboard'!AJ105)</f>
        <v/>
      </c>
      <c r="AZ105" s="109" t="str">
        <f>IF('Combo Dashboard'!AK105="","",'Combo Dashboard'!AK105)</f>
        <v/>
      </c>
      <c r="BA105" s="110" t="str">
        <f>IF('Combo Dashboard'!AL105="","",'Combo Dashboard'!AL105)</f>
        <v/>
      </c>
      <c r="BB105" s="340"/>
      <c r="BC105" s="144"/>
      <c r="BD105" s="144"/>
      <c r="BE105" s="108" t="str">
        <f>'Strategy 6 | PD-M1'!B105</f>
        <v/>
      </c>
      <c r="BF105" s="109" t="str">
        <f>'Strategy 6 | PD-M1'!C105</f>
        <v/>
      </c>
      <c r="BG105" s="109" t="str">
        <f>'Strategy 6 | PD-M1'!J105</f>
        <v/>
      </c>
      <c r="BH105" s="109" t="str">
        <f>IF(AU105="","",IF('Strategy 6 | PD-M1'!R105&gt;0,"Y",IF('Strategy 6 | PD-M1'!R105=0,"","N")))</f>
        <v/>
      </c>
      <c r="BI105" s="109" t="str">
        <f>'Strategy 6 | PD-M1'!T105</f>
        <v/>
      </c>
      <c r="BJ105" s="109" t="str">
        <f>'Strategy 6 | PD-M1'!N105</f>
        <v/>
      </c>
      <c r="BK105" s="110" t="str">
        <f>'Strategy 6 | PD-M1'!P105</f>
        <v/>
      </c>
      <c r="BL105" s="144"/>
      <c r="BM105" s="144"/>
      <c r="BN105" s="108" t="str">
        <f>'Strategy 7 | TG-FE'!B105</f>
        <v/>
      </c>
      <c r="BO105" s="109" t="str">
        <f>'Strategy 7 | TG-FE'!C105</f>
        <v/>
      </c>
      <c r="BP105" s="109" t="str">
        <f>'Strategy 7 | TG-FE'!J105</f>
        <v/>
      </c>
      <c r="BQ105" s="109" t="str">
        <f>IF(AU105="","",IF('Strategy 7 | TG-FE'!S105="W","Y",IF('Strategy 7 | TG-FE'!S105="L","N","")))</f>
        <v/>
      </c>
      <c r="BR105" s="109" t="str">
        <f>'Strategy 7 | TG-FE'!T105</f>
        <v/>
      </c>
      <c r="BS105" s="109" t="str">
        <f>'Strategy 7 | TG-FE'!N105</f>
        <v/>
      </c>
      <c r="BT105" s="110" t="str">
        <f>'Strategy 7 | TG-FE'!P105</f>
        <v/>
      </c>
      <c r="BU105" s="144"/>
      <c r="BV105" s="144"/>
      <c r="BW105" s="108" t="str">
        <f>'Strategy 8 | M1-WB'!B105</f>
        <v/>
      </c>
      <c r="BX105" s="109" t="str">
        <f>'Strategy 8 | M1-WB'!C105</f>
        <v/>
      </c>
      <c r="BY105" s="109" t="str">
        <f>'Strategy 8 | M1-WB'!J105</f>
        <v/>
      </c>
      <c r="BZ105" s="109" t="str">
        <f>IF(AU105="","",IF('Strategy 8 | M1-WB'!S105="W","Y",IF('Strategy 8 | M1-WB'!S105="L","N","")))</f>
        <v/>
      </c>
      <c r="CA105" s="109" t="str">
        <f>'Strategy 8 | M1-WB'!T105</f>
        <v/>
      </c>
      <c r="CB105" s="109" t="str">
        <f>'Strategy 8 | M1-WB'!N105</f>
        <v/>
      </c>
      <c r="CC105" s="110" t="str">
        <f>'Strategy 8 | M1-WB'!P105</f>
        <v/>
      </c>
      <c r="CD105" s="144"/>
      <c r="CE105" s="144"/>
      <c r="CF105" s="108" t="str">
        <f>'Strategy 9 | HP-M1'!B105</f>
        <v/>
      </c>
      <c r="CG105" s="109" t="str">
        <f>'Strategy 9 | HP-M1'!C105</f>
        <v/>
      </c>
      <c r="CH105" s="109" t="str">
        <f>'Strategy 9 | HP-M1'!J105</f>
        <v/>
      </c>
      <c r="CI105" s="109" t="str">
        <f>IF(AU105="","",IF('Strategy 9 | HP-M1'!S105="W","Y",IF('Strategy 9 | HP-M1'!S105="L","N","")))</f>
        <v/>
      </c>
      <c r="CJ105" s="109" t="str">
        <f>'Strategy 9 | HP-M1'!T105</f>
        <v/>
      </c>
      <c r="CK105" s="109" t="str">
        <f>'Strategy 9 | HP-M1'!N105</f>
        <v/>
      </c>
      <c r="CL105" s="110" t="str">
        <f>'Strategy 9 | HP-M1'!P105</f>
        <v/>
      </c>
      <c r="CM105" s="144"/>
      <c r="CN105" s="144"/>
      <c r="CO105" s="108" t="str">
        <f>'Strategy 10 | OP-OB'!B105</f>
        <v/>
      </c>
      <c r="CP105" s="109" t="str">
        <f>'Strategy 10 | OP-OB'!C105</f>
        <v/>
      </c>
      <c r="CQ105" s="109" t="str">
        <f>'Strategy 10 | OP-OB'!J105</f>
        <v/>
      </c>
      <c r="CR105" s="109" t="str">
        <f>IF(AU105="","",IF('Strategy 10 | OP-OB'!S105="W","Y",IF('Strategy 10 | OP-OB'!S105="L","N","")))</f>
        <v/>
      </c>
      <c r="CS105" s="109" t="str">
        <f>'Strategy 10 | OP-OB'!T105</f>
        <v/>
      </c>
      <c r="CT105" s="109" t="str">
        <f>'Strategy 10 | OP-OB'!N105</f>
        <v/>
      </c>
      <c r="CU105" s="110" t="str">
        <f>'Strategy 10 | OP-OB'!P105</f>
        <v/>
      </c>
    </row>
    <row r="106" spans="1:102" ht="26.25" customHeight="1" thickBot="1">
      <c r="A106" s="14">
        <v>97</v>
      </c>
      <c r="B106" s="111" t="str">
        <f>'Strategy 1 | PD-TG'!B106</f>
        <v/>
      </c>
      <c r="C106" s="95" t="str">
        <f>'Strategy 1 | PD-TG'!C106</f>
        <v/>
      </c>
      <c r="D106" s="95" t="str">
        <f>'Strategy 1 | PD-TG'!J106</f>
        <v/>
      </c>
      <c r="E106" s="109" t="str">
        <f>IF(AU106="","",IF('Strategy 1 | PD-TG'!S106="W","Y",IF('Strategy 1 | PD-TG'!S106="L","N","")))</f>
        <v/>
      </c>
      <c r="F106" s="95" t="str">
        <f>'Strategy 1 | PD-TG'!T106</f>
        <v/>
      </c>
      <c r="G106" s="95" t="str">
        <f>'Strategy 1 | PD-TG'!N106</f>
        <v/>
      </c>
      <c r="H106" s="112" t="str">
        <f>'Strategy 1 | PD-TG'!P106</f>
        <v/>
      </c>
      <c r="I106" s="144"/>
      <c r="J106" s="144"/>
      <c r="K106" s="111" t="str">
        <f>'Strategy 2 | PD-FE'!B106</f>
        <v/>
      </c>
      <c r="L106" s="95" t="str">
        <f>'Strategy 2 | PD-FE'!C106</f>
        <v/>
      </c>
      <c r="M106" s="95" t="str">
        <f>'Strategy 2 | PD-FE'!J106</f>
        <v/>
      </c>
      <c r="N106" s="109" t="str">
        <f>IF(AU106="","",IF('Strategy 2 | PD-FE'!S106="W","Y",IF('Strategy 2 | PD-FE'!S106="L","N","")))</f>
        <v/>
      </c>
      <c r="O106" s="95" t="str">
        <f>'Strategy 2 | PD-FE'!T106</f>
        <v/>
      </c>
      <c r="P106" s="95" t="str">
        <f>'Strategy 2 | PD-FE'!N106</f>
        <v/>
      </c>
      <c r="Q106" s="112" t="str">
        <f>'Strategy 2 | PD-FE'!P106</f>
        <v/>
      </c>
      <c r="R106" s="144"/>
      <c r="S106" s="144"/>
      <c r="T106" s="111" t="str">
        <f>'Strategy 3 | M1-TG'!B106</f>
        <v/>
      </c>
      <c r="U106" s="95" t="str">
        <f>'Strategy 3 | M1-TG'!C106</f>
        <v/>
      </c>
      <c r="V106" s="95" t="str">
        <f>'Strategy 3 | M1-TG'!J106</f>
        <v/>
      </c>
      <c r="W106" s="109" t="str">
        <f>IF(AU106="","",IF('Strategy 3 | M1-TG'!S106="W","Y",IF('Strategy 3 | M1-TG'!S106="L","N","")))</f>
        <v/>
      </c>
      <c r="X106" s="95" t="str">
        <f>'Strategy 3 | M1-TG'!T106</f>
        <v/>
      </c>
      <c r="Y106" s="95" t="str">
        <f>'Strategy 3 | M1-TG'!N106</f>
        <v/>
      </c>
      <c r="Z106" s="112" t="str">
        <f>'Strategy 3 | M1-TG'!P106</f>
        <v/>
      </c>
      <c r="AA106" s="144"/>
      <c r="AB106" s="144"/>
      <c r="AC106" s="111" t="str">
        <f>'Strategy 4 | HP-FE'!B106</f>
        <v/>
      </c>
      <c r="AD106" s="95" t="str">
        <f>'Strategy 4 | HP-FE'!C106</f>
        <v/>
      </c>
      <c r="AE106" s="95" t="str">
        <f>'Strategy 4 | HP-FE'!J106</f>
        <v/>
      </c>
      <c r="AF106" s="109" t="str">
        <f>IF(AU106="","",IF('Strategy 4 | HP-FE'!S106="W","Y",IF('Strategy 4 | HP-FE'!S106="L","N","")))</f>
        <v/>
      </c>
      <c r="AG106" s="95" t="str">
        <f>'Strategy 4 | HP-FE'!T106</f>
        <v/>
      </c>
      <c r="AH106" s="95" t="str">
        <f>'Strategy 4 | HP-FE'!N106</f>
        <v/>
      </c>
      <c r="AI106" s="112" t="str">
        <f>'Strategy 4 | HP-FE'!P106</f>
        <v/>
      </c>
      <c r="AJ106" s="144"/>
      <c r="AK106" s="144"/>
      <c r="AL106" s="111" t="str">
        <f>'Strategy 5 | M1-FE'!B106</f>
        <v/>
      </c>
      <c r="AM106" s="95" t="str">
        <f>'Strategy 5 | M1-FE'!C106</f>
        <v/>
      </c>
      <c r="AN106" s="95" t="str">
        <f>'Strategy 5 | M1-FE'!J106</f>
        <v/>
      </c>
      <c r="AO106" s="109" t="str">
        <f>IF(AU106="","",IF('Strategy 5 | M1-FE'!S106="W","Y",IF('Strategy 5 | M1-FE'!S106="L","N","")))</f>
        <v/>
      </c>
      <c r="AP106" s="95" t="str">
        <f>'Strategy 5 | M1-FE'!T106</f>
        <v/>
      </c>
      <c r="AQ106" s="95" t="str">
        <f>'Strategy 5 | M1-FE'!N106</f>
        <v/>
      </c>
      <c r="AR106" s="112" t="str">
        <f>'Strategy 5 | M1-FE'!P106</f>
        <v/>
      </c>
      <c r="AS106" s="144"/>
      <c r="AT106" s="144"/>
      <c r="AU106" s="106"/>
      <c r="AV106" s="180" t="str">
        <f>IF('Combo Dashboard'!AG106="","",'Combo Dashboard'!AG106)</f>
        <v/>
      </c>
      <c r="AW106" s="189" t="str">
        <f>IF('Combo Dashboard'!AH106="","",'Combo Dashboard'!AH106)</f>
        <v/>
      </c>
      <c r="AX106" s="187" t="str">
        <f ca="1">IF('Combo Dashboard'!AI106="","",'Combo Dashboard'!AI106)</f>
        <v/>
      </c>
      <c r="AY106" s="95" t="str">
        <f>IF('Combo Dashboard'!AJ106="","",'Combo Dashboard'!AJ106)</f>
        <v/>
      </c>
      <c r="AZ106" s="95" t="str">
        <f>IF('Combo Dashboard'!AK106="","",'Combo Dashboard'!AK106)</f>
        <v/>
      </c>
      <c r="BA106" s="112" t="str">
        <f>IF('Combo Dashboard'!AL106="","",'Combo Dashboard'!AL106)</f>
        <v/>
      </c>
      <c r="BB106" s="340"/>
      <c r="BC106" s="144"/>
      <c r="BD106" s="144"/>
      <c r="BE106" s="111" t="str">
        <f>'Strategy 6 | PD-M1'!B106</f>
        <v/>
      </c>
      <c r="BF106" s="95" t="str">
        <f>'Strategy 6 | PD-M1'!C106</f>
        <v/>
      </c>
      <c r="BG106" s="95" t="str">
        <f>'Strategy 6 | PD-M1'!J106</f>
        <v/>
      </c>
      <c r="BH106" s="95" t="str">
        <f>IF(AU106="","",IF('Strategy 6 | PD-M1'!R106&gt;0,"Y",IF('Strategy 6 | PD-M1'!R106=0,"","N")))</f>
        <v/>
      </c>
      <c r="BI106" s="95" t="str">
        <f>'Strategy 6 | PD-M1'!T106</f>
        <v/>
      </c>
      <c r="BJ106" s="95" t="str">
        <f>'Strategy 6 | PD-M1'!N106</f>
        <v/>
      </c>
      <c r="BK106" s="112" t="str">
        <f>'Strategy 6 | PD-M1'!P106</f>
        <v/>
      </c>
      <c r="BL106" s="144"/>
      <c r="BM106" s="144"/>
      <c r="BN106" s="111" t="str">
        <f>'Strategy 7 | TG-FE'!B106</f>
        <v/>
      </c>
      <c r="BO106" s="95" t="str">
        <f>'Strategy 7 | TG-FE'!C106</f>
        <v/>
      </c>
      <c r="BP106" s="95" t="str">
        <f>'Strategy 7 | TG-FE'!J106</f>
        <v/>
      </c>
      <c r="BQ106" s="109" t="str">
        <f>IF(AU106="","",IF('Strategy 7 | TG-FE'!S106="W","Y",IF('Strategy 7 | TG-FE'!S106="L","N","")))</f>
        <v/>
      </c>
      <c r="BR106" s="95" t="str">
        <f>'Strategy 7 | TG-FE'!T106</f>
        <v/>
      </c>
      <c r="BS106" s="95" t="str">
        <f>'Strategy 7 | TG-FE'!N106</f>
        <v/>
      </c>
      <c r="BT106" s="112" t="str">
        <f>'Strategy 7 | TG-FE'!P106</f>
        <v/>
      </c>
      <c r="BU106" s="144"/>
      <c r="BV106" s="144"/>
      <c r="BW106" s="111" t="str">
        <f>'Strategy 8 | M1-WB'!B106</f>
        <v/>
      </c>
      <c r="BX106" s="95" t="str">
        <f>'Strategy 8 | M1-WB'!C106</f>
        <v/>
      </c>
      <c r="BY106" s="95" t="str">
        <f>'Strategy 8 | M1-WB'!J106</f>
        <v/>
      </c>
      <c r="BZ106" s="109" t="str">
        <f>IF(AU106="","",IF('Strategy 8 | M1-WB'!S106="W","Y",IF('Strategy 8 | M1-WB'!S106="L","N","")))</f>
        <v/>
      </c>
      <c r="CA106" s="95" t="str">
        <f>'Strategy 8 | M1-WB'!T106</f>
        <v/>
      </c>
      <c r="CB106" s="95" t="str">
        <f>'Strategy 8 | M1-WB'!N106</f>
        <v/>
      </c>
      <c r="CC106" s="112" t="str">
        <f>'Strategy 8 | M1-WB'!P106</f>
        <v/>
      </c>
      <c r="CD106" s="144"/>
      <c r="CE106" s="144"/>
      <c r="CF106" s="111" t="str">
        <f>'Strategy 9 | HP-M1'!B106</f>
        <v/>
      </c>
      <c r="CG106" s="95" t="str">
        <f>'Strategy 9 | HP-M1'!C106</f>
        <v/>
      </c>
      <c r="CH106" s="95" t="str">
        <f>'Strategy 9 | HP-M1'!J106</f>
        <v/>
      </c>
      <c r="CI106" s="109" t="str">
        <f>IF(AU106="","",IF('Strategy 9 | HP-M1'!S106="W","Y",IF('Strategy 9 | HP-M1'!S106="L","N","")))</f>
        <v/>
      </c>
      <c r="CJ106" s="95" t="str">
        <f>'Strategy 9 | HP-M1'!T106</f>
        <v/>
      </c>
      <c r="CK106" s="95" t="str">
        <f>'Strategy 9 | HP-M1'!N106</f>
        <v/>
      </c>
      <c r="CL106" s="112" t="str">
        <f>'Strategy 9 | HP-M1'!P106</f>
        <v/>
      </c>
      <c r="CM106" s="144"/>
      <c r="CN106" s="144"/>
      <c r="CO106" s="111" t="str">
        <f>'Strategy 10 | OP-OB'!B106</f>
        <v/>
      </c>
      <c r="CP106" s="95" t="str">
        <f>'Strategy 10 | OP-OB'!C106</f>
        <v/>
      </c>
      <c r="CQ106" s="95" t="str">
        <f>'Strategy 10 | OP-OB'!J106</f>
        <v/>
      </c>
      <c r="CR106" s="109" t="str">
        <f>IF(AU106="","",IF('Strategy 10 | OP-OB'!S106="W","Y",IF('Strategy 10 | OP-OB'!S106="L","N","")))</f>
        <v/>
      </c>
      <c r="CS106" s="95" t="str">
        <f>'Strategy 10 | OP-OB'!T106</f>
        <v/>
      </c>
      <c r="CT106" s="95" t="str">
        <f>'Strategy 10 | OP-OB'!N106</f>
        <v/>
      </c>
      <c r="CU106" s="112" t="str">
        <f>'Strategy 10 | OP-OB'!P106</f>
        <v/>
      </c>
    </row>
    <row r="107" spans="1:102" ht="26.25" customHeight="1" thickBot="1">
      <c r="A107" s="14">
        <v>98</v>
      </c>
      <c r="B107" s="111" t="str">
        <f>'Strategy 1 | PD-TG'!B107</f>
        <v/>
      </c>
      <c r="C107" s="95" t="str">
        <f>'Strategy 1 | PD-TG'!C107</f>
        <v/>
      </c>
      <c r="D107" s="95" t="str">
        <f>'Strategy 1 | PD-TG'!J107</f>
        <v/>
      </c>
      <c r="E107" s="109" t="str">
        <f>IF(AU107="","",IF('Strategy 1 | PD-TG'!S107="W","Y",IF('Strategy 1 | PD-TG'!S107="L","N","")))</f>
        <v/>
      </c>
      <c r="F107" s="95" t="str">
        <f>'Strategy 1 | PD-TG'!T107</f>
        <v/>
      </c>
      <c r="G107" s="95" t="str">
        <f>'Strategy 1 | PD-TG'!N107</f>
        <v/>
      </c>
      <c r="H107" s="112" t="str">
        <f>'Strategy 1 | PD-TG'!P107</f>
        <v/>
      </c>
      <c r="I107" s="144"/>
      <c r="J107" s="144"/>
      <c r="K107" s="111" t="str">
        <f>'Strategy 2 | PD-FE'!B107</f>
        <v/>
      </c>
      <c r="L107" s="95" t="str">
        <f>'Strategy 2 | PD-FE'!C107</f>
        <v/>
      </c>
      <c r="M107" s="95" t="str">
        <f>'Strategy 2 | PD-FE'!J107</f>
        <v/>
      </c>
      <c r="N107" s="109" t="str">
        <f>IF(AU107="","",IF('Strategy 2 | PD-FE'!S107="W","Y",IF('Strategy 2 | PD-FE'!S107="L","N","")))</f>
        <v/>
      </c>
      <c r="O107" s="95" t="str">
        <f>'Strategy 2 | PD-FE'!T107</f>
        <v/>
      </c>
      <c r="P107" s="95" t="str">
        <f>'Strategy 2 | PD-FE'!N107</f>
        <v/>
      </c>
      <c r="Q107" s="112" t="str">
        <f>'Strategy 2 | PD-FE'!P107</f>
        <v/>
      </c>
      <c r="R107" s="144"/>
      <c r="S107" s="144"/>
      <c r="T107" s="111" t="str">
        <f>'Strategy 3 | M1-TG'!B107</f>
        <v/>
      </c>
      <c r="U107" s="95" t="str">
        <f>'Strategy 3 | M1-TG'!C107</f>
        <v/>
      </c>
      <c r="V107" s="95" t="str">
        <f>'Strategy 3 | M1-TG'!J107</f>
        <v/>
      </c>
      <c r="W107" s="109" t="str">
        <f>IF(AU107="","",IF('Strategy 3 | M1-TG'!S107="W","Y",IF('Strategy 3 | M1-TG'!S107="L","N","")))</f>
        <v/>
      </c>
      <c r="X107" s="95" t="str">
        <f>'Strategy 3 | M1-TG'!T107</f>
        <v/>
      </c>
      <c r="Y107" s="95" t="str">
        <f>'Strategy 3 | M1-TG'!N107</f>
        <v/>
      </c>
      <c r="Z107" s="112" t="str">
        <f>'Strategy 3 | M1-TG'!P107</f>
        <v/>
      </c>
      <c r="AA107" s="144"/>
      <c r="AB107" s="144"/>
      <c r="AC107" s="111" t="str">
        <f>'Strategy 4 | HP-FE'!B107</f>
        <v/>
      </c>
      <c r="AD107" s="95" t="str">
        <f>'Strategy 4 | HP-FE'!C107</f>
        <v/>
      </c>
      <c r="AE107" s="95" t="str">
        <f>'Strategy 4 | HP-FE'!J107</f>
        <v/>
      </c>
      <c r="AF107" s="109" t="str">
        <f>IF(AU107="","",IF('Strategy 4 | HP-FE'!S107="W","Y",IF('Strategy 4 | HP-FE'!S107="L","N","")))</f>
        <v/>
      </c>
      <c r="AG107" s="95" t="str">
        <f>'Strategy 4 | HP-FE'!T107</f>
        <v/>
      </c>
      <c r="AH107" s="95" t="str">
        <f>'Strategy 4 | HP-FE'!N107</f>
        <v/>
      </c>
      <c r="AI107" s="112" t="str">
        <f>'Strategy 4 | HP-FE'!P107</f>
        <v/>
      </c>
      <c r="AJ107" s="144"/>
      <c r="AK107" s="144"/>
      <c r="AL107" s="111" t="str">
        <f>'Strategy 5 | M1-FE'!B107</f>
        <v/>
      </c>
      <c r="AM107" s="95" t="str">
        <f>'Strategy 5 | M1-FE'!C107</f>
        <v/>
      </c>
      <c r="AN107" s="95" t="str">
        <f>'Strategy 5 | M1-FE'!J107</f>
        <v/>
      </c>
      <c r="AO107" s="109" t="str">
        <f>IF(AU107="","",IF('Strategy 5 | M1-FE'!S107="W","Y",IF('Strategy 5 | M1-FE'!S107="L","N","")))</f>
        <v/>
      </c>
      <c r="AP107" s="95" t="str">
        <f>'Strategy 5 | M1-FE'!T107</f>
        <v/>
      </c>
      <c r="AQ107" s="95" t="str">
        <f>'Strategy 5 | M1-FE'!N107</f>
        <v/>
      </c>
      <c r="AR107" s="112" t="str">
        <f>'Strategy 5 | M1-FE'!P107</f>
        <v/>
      </c>
      <c r="AS107" s="144"/>
      <c r="AT107" s="144"/>
      <c r="AU107" s="106"/>
      <c r="AV107" s="180" t="str">
        <f>IF('Combo Dashboard'!AG107="","",'Combo Dashboard'!AG107)</f>
        <v/>
      </c>
      <c r="AW107" s="189" t="str">
        <f>IF('Combo Dashboard'!AH107="","",'Combo Dashboard'!AH107)</f>
        <v/>
      </c>
      <c r="AX107" s="187" t="str">
        <f ca="1">IF('Combo Dashboard'!AI107="","",'Combo Dashboard'!AI107)</f>
        <v/>
      </c>
      <c r="AY107" s="95" t="str">
        <f>IF('Combo Dashboard'!AJ107="","",'Combo Dashboard'!AJ107)</f>
        <v/>
      </c>
      <c r="AZ107" s="95" t="str">
        <f>IF('Combo Dashboard'!AK107="","",'Combo Dashboard'!AK107)</f>
        <v/>
      </c>
      <c r="BA107" s="112" t="str">
        <f>IF('Combo Dashboard'!AL107="","",'Combo Dashboard'!AL107)</f>
        <v/>
      </c>
      <c r="BB107" s="340"/>
      <c r="BC107" s="144"/>
      <c r="BD107" s="144"/>
      <c r="BE107" s="111" t="str">
        <f>'Strategy 6 | PD-M1'!B107</f>
        <v/>
      </c>
      <c r="BF107" s="95" t="str">
        <f>'Strategy 6 | PD-M1'!C107</f>
        <v/>
      </c>
      <c r="BG107" s="95" t="str">
        <f>'Strategy 6 | PD-M1'!J107</f>
        <v/>
      </c>
      <c r="BH107" s="95" t="str">
        <f>IF(AU107="","",IF('Strategy 6 | PD-M1'!R107&gt;0,"Y",IF('Strategy 6 | PD-M1'!R107=0,"","N")))</f>
        <v/>
      </c>
      <c r="BI107" s="95" t="str">
        <f>'Strategy 6 | PD-M1'!T107</f>
        <v/>
      </c>
      <c r="BJ107" s="95" t="str">
        <f>'Strategy 6 | PD-M1'!N107</f>
        <v/>
      </c>
      <c r="BK107" s="112" t="str">
        <f>'Strategy 6 | PD-M1'!P107</f>
        <v/>
      </c>
      <c r="BL107" s="144"/>
      <c r="BM107" s="144"/>
      <c r="BN107" s="111" t="str">
        <f>'Strategy 7 | TG-FE'!B107</f>
        <v/>
      </c>
      <c r="BO107" s="95" t="str">
        <f>'Strategy 7 | TG-FE'!C107</f>
        <v/>
      </c>
      <c r="BP107" s="95" t="str">
        <f>'Strategy 7 | TG-FE'!J107</f>
        <v/>
      </c>
      <c r="BQ107" s="109" t="str">
        <f>IF(AU107="","",IF('Strategy 7 | TG-FE'!S107="W","Y",IF('Strategy 7 | TG-FE'!S107="L","N","")))</f>
        <v/>
      </c>
      <c r="BR107" s="95" t="str">
        <f>'Strategy 7 | TG-FE'!T107</f>
        <v/>
      </c>
      <c r="BS107" s="95" t="str">
        <f>'Strategy 7 | TG-FE'!N107</f>
        <v/>
      </c>
      <c r="BT107" s="112" t="str">
        <f>'Strategy 7 | TG-FE'!P107</f>
        <v/>
      </c>
      <c r="BU107" s="144"/>
      <c r="BV107" s="144"/>
      <c r="BW107" s="111" t="str">
        <f>'Strategy 8 | M1-WB'!B107</f>
        <v/>
      </c>
      <c r="BX107" s="95" t="str">
        <f>'Strategy 8 | M1-WB'!C107</f>
        <v/>
      </c>
      <c r="BY107" s="95" t="str">
        <f>'Strategy 8 | M1-WB'!J107</f>
        <v/>
      </c>
      <c r="BZ107" s="109" t="str">
        <f>IF(AU107="","",IF('Strategy 8 | M1-WB'!S107="W","Y",IF('Strategy 8 | M1-WB'!S107="L","N","")))</f>
        <v/>
      </c>
      <c r="CA107" s="95" t="str">
        <f>'Strategy 8 | M1-WB'!T107</f>
        <v/>
      </c>
      <c r="CB107" s="95" t="str">
        <f>'Strategy 8 | M1-WB'!N107</f>
        <v/>
      </c>
      <c r="CC107" s="112" t="str">
        <f>'Strategy 8 | M1-WB'!P107</f>
        <v/>
      </c>
      <c r="CD107" s="144"/>
      <c r="CE107" s="144"/>
      <c r="CF107" s="111" t="str">
        <f>'Strategy 9 | HP-M1'!B107</f>
        <v/>
      </c>
      <c r="CG107" s="95" t="str">
        <f>'Strategy 9 | HP-M1'!C107</f>
        <v/>
      </c>
      <c r="CH107" s="95" t="str">
        <f>'Strategy 9 | HP-M1'!J107</f>
        <v/>
      </c>
      <c r="CI107" s="109" t="str">
        <f>IF(AU107="","",IF('Strategy 9 | HP-M1'!S107="W","Y",IF('Strategy 9 | HP-M1'!S107="L","N","")))</f>
        <v/>
      </c>
      <c r="CJ107" s="95" t="str">
        <f>'Strategy 9 | HP-M1'!T107</f>
        <v/>
      </c>
      <c r="CK107" s="95" t="str">
        <f>'Strategy 9 | HP-M1'!N107</f>
        <v/>
      </c>
      <c r="CL107" s="112" t="str">
        <f>'Strategy 9 | HP-M1'!P107</f>
        <v/>
      </c>
      <c r="CM107" s="144"/>
      <c r="CN107" s="144"/>
      <c r="CO107" s="111" t="str">
        <f>'Strategy 10 | OP-OB'!B107</f>
        <v/>
      </c>
      <c r="CP107" s="95" t="str">
        <f>'Strategy 10 | OP-OB'!C107</f>
        <v/>
      </c>
      <c r="CQ107" s="95" t="str">
        <f>'Strategy 10 | OP-OB'!J107</f>
        <v/>
      </c>
      <c r="CR107" s="109" t="str">
        <f>IF(AU107="","",IF('Strategy 10 | OP-OB'!S107="W","Y",IF('Strategy 10 | OP-OB'!S107="L","N","")))</f>
        <v/>
      </c>
      <c r="CS107" s="95" t="str">
        <f>'Strategy 10 | OP-OB'!T107</f>
        <v/>
      </c>
      <c r="CT107" s="95" t="str">
        <f>'Strategy 10 | OP-OB'!N107</f>
        <v/>
      </c>
      <c r="CU107" s="112" t="str">
        <f>'Strategy 10 | OP-OB'!P107</f>
        <v/>
      </c>
    </row>
    <row r="108" spans="1:102" ht="26.25" customHeight="1" thickBot="1">
      <c r="A108" s="14">
        <v>99</v>
      </c>
      <c r="B108" s="111" t="str">
        <f>'Strategy 1 | PD-TG'!B108</f>
        <v/>
      </c>
      <c r="C108" s="95" t="str">
        <f>'Strategy 1 | PD-TG'!C108</f>
        <v/>
      </c>
      <c r="D108" s="95" t="str">
        <f>'Strategy 1 | PD-TG'!J108</f>
        <v/>
      </c>
      <c r="E108" s="109" t="str">
        <f>IF(AU108="","",IF('Strategy 1 | PD-TG'!S108="W","Y",IF('Strategy 1 | PD-TG'!S108="L","N","")))</f>
        <v/>
      </c>
      <c r="F108" s="95" t="str">
        <f>'Strategy 1 | PD-TG'!T108</f>
        <v/>
      </c>
      <c r="G108" s="95" t="str">
        <f>'Strategy 1 | PD-TG'!N108</f>
        <v/>
      </c>
      <c r="H108" s="112" t="str">
        <f>'Strategy 1 | PD-TG'!P108</f>
        <v/>
      </c>
      <c r="I108" s="144"/>
      <c r="J108" s="144"/>
      <c r="K108" s="111" t="str">
        <f>'Strategy 2 | PD-FE'!B108</f>
        <v/>
      </c>
      <c r="L108" s="95" t="str">
        <f>'Strategy 2 | PD-FE'!C108</f>
        <v/>
      </c>
      <c r="M108" s="95" t="str">
        <f>'Strategy 2 | PD-FE'!J108</f>
        <v/>
      </c>
      <c r="N108" s="109" t="str">
        <f>IF(AU108="","",IF('Strategy 2 | PD-FE'!S108="W","Y",IF('Strategy 2 | PD-FE'!S108="L","N","")))</f>
        <v/>
      </c>
      <c r="O108" s="95" t="str">
        <f>'Strategy 2 | PD-FE'!T108</f>
        <v/>
      </c>
      <c r="P108" s="95" t="str">
        <f>'Strategy 2 | PD-FE'!N108</f>
        <v/>
      </c>
      <c r="Q108" s="112" t="str">
        <f>'Strategy 2 | PD-FE'!P108</f>
        <v/>
      </c>
      <c r="R108" s="144"/>
      <c r="S108" s="144"/>
      <c r="T108" s="111" t="str">
        <f>'Strategy 3 | M1-TG'!B108</f>
        <v/>
      </c>
      <c r="U108" s="95" t="str">
        <f>'Strategy 3 | M1-TG'!C108</f>
        <v/>
      </c>
      <c r="V108" s="95" t="str">
        <f>'Strategy 3 | M1-TG'!J108</f>
        <v/>
      </c>
      <c r="W108" s="109" t="str">
        <f>IF(AU108="","",IF('Strategy 3 | M1-TG'!S108="W","Y",IF('Strategy 3 | M1-TG'!S108="L","N","")))</f>
        <v/>
      </c>
      <c r="X108" s="95" t="str">
        <f>'Strategy 3 | M1-TG'!T108</f>
        <v/>
      </c>
      <c r="Y108" s="95" t="str">
        <f>'Strategy 3 | M1-TG'!N108</f>
        <v/>
      </c>
      <c r="Z108" s="112" t="str">
        <f>'Strategy 3 | M1-TG'!P108</f>
        <v/>
      </c>
      <c r="AA108" s="144"/>
      <c r="AB108" s="144"/>
      <c r="AC108" s="111" t="str">
        <f>'Strategy 4 | HP-FE'!B108</f>
        <v/>
      </c>
      <c r="AD108" s="95" t="str">
        <f>'Strategy 4 | HP-FE'!C108</f>
        <v/>
      </c>
      <c r="AE108" s="95" t="str">
        <f>'Strategy 4 | HP-FE'!J108</f>
        <v/>
      </c>
      <c r="AF108" s="109" t="str">
        <f>IF(AU108="","",IF('Strategy 4 | HP-FE'!S108="W","Y",IF('Strategy 4 | HP-FE'!S108="L","N","")))</f>
        <v/>
      </c>
      <c r="AG108" s="95" t="str">
        <f>'Strategy 4 | HP-FE'!T108</f>
        <v/>
      </c>
      <c r="AH108" s="95" t="str">
        <f>'Strategy 4 | HP-FE'!N108</f>
        <v/>
      </c>
      <c r="AI108" s="112" t="str">
        <f>'Strategy 4 | HP-FE'!P108</f>
        <v/>
      </c>
      <c r="AJ108" s="144"/>
      <c r="AK108" s="144"/>
      <c r="AL108" s="111" t="str">
        <f>'Strategy 5 | M1-FE'!B108</f>
        <v/>
      </c>
      <c r="AM108" s="95" t="str">
        <f>'Strategy 5 | M1-FE'!C108</f>
        <v/>
      </c>
      <c r="AN108" s="95" t="str">
        <f>'Strategy 5 | M1-FE'!J108</f>
        <v/>
      </c>
      <c r="AO108" s="109" t="str">
        <f>IF(AU108="","",IF('Strategy 5 | M1-FE'!S108="W","Y",IF('Strategy 5 | M1-FE'!S108="L","N","")))</f>
        <v/>
      </c>
      <c r="AP108" s="95" t="str">
        <f>'Strategy 5 | M1-FE'!T108</f>
        <v/>
      </c>
      <c r="AQ108" s="95" t="str">
        <f>'Strategy 5 | M1-FE'!N108</f>
        <v/>
      </c>
      <c r="AR108" s="112" t="str">
        <f>'Strategy 5 | M1-FE'!P108</f>
        <v/>
      </c>
      <c r="AS108" s="144"/>
      <c r="AT108" s="144"/>
      <c r="AU108" s="106"/>
      <c r="AV108" s="180" t="str">
        <f>IF('Combo Dashboard'!AG108="","",'Combo Dashboard'!AG108)</f>
        <v/>
      </c>
      <c r="AW108" s="189" t="str">
        <f>IF('Combo Dashboard'!AH108="","",'Combo Dashboard'!AH108)</f>
        <v/>
      </c>
      <c r="AX108" s="187" t="str">
        <f ca="1">IF('Combo Dashboard'!AI108="","",'Combo Dashboard'!AI108)</f>
        <v/>
      </c>
      <c r="AY108" s="95" t="str">
        <f>IF('Combo Dashboard'!AJ108="","",'Combo Dashboard'!AJ108)</f>
        <v/>
      </c>
      <c r="AZ108" s="95" t="str">
        <f>IF('Combo Dashboard'!AK108="","",'Combo Dashboard'!AK108)</f>
        <v/>
      </c>
      <c r="BA108" s="112" t="str">
        <f>IF('Combo Dashboard'!AL108="","",'Combo Dashboard'!AL108)</f>
        <v/>
      </c>
      <c r="BB108" s="340"/>
      <c r="BC108" s="144"/>
      <c r="BD108" s="144"/>
      <c r="BE108" s="111" t="str">
        <f>'Strategy 6 | PD-M1'!B108</f>
        <v/>
      </c>
      <c r="BF108" s="95" t="str">
        <f>'Strategy 6 | PD-M1'!C108</f>
        <v/>
      </c>
      <c r="BG108" s="95" t="str">
        <f>'Strategy 6 | PD-M1'!J108</f>
        <v/>
      </c>
      <c r="BH108" s="95" t="str">
        <f>IF(AU108="","",IF('Strategy 6 | PD-M1'!R108&gt;0,"Y",IF('Strategy 6 | PD-M1'!R108=0,"","N")))</f>
        <v/>
      </c>
      <c r="BI108" s="95" t="str">
        <f>'Strategy 6 | PD-M1'!T108</f>
        <v/>
      </c>
      <c r="BJ108" s="95" t="str">
        <f>'Strategy 6 | PD-M1'!N108</f>
        <v/>
      </c>
      <c r="BK108" s="112" t="str">
        <f>'Strategy 6 | PD-M1'!P108</f>
        <v/>
      </c>
      <c r="BL108" s="144"/>
      <c r="BM108" s="144"/>
      <c r="BN108" s="111" t="str">
        <f>'Strategy 7 | TG-FE'!B108</f>
        <v/>
      </c>
      <c r="BO108" s="95" t="str">
        <f>'Strategy 7 | TG-FE'!C108</f>
        <v/>
      </c>
      <c r="BP108" s="95" t="str">
        <f>'Strategy 7 | TG-FE'!J108</f>
        <v/>
      </c>
      <c r="BQ108" s="109" t="str">
        <f>IF(AU108="","",IF('Strategy 7 | TG-FE'!S108="W","Y",IF('Strategy 7 | TG-FE'!S108="L","N","")))</f>
        <v/>
      </c>
      <c r="BR108" s="95" t="str">
        <f>'Strategy 7 | TG-FE'!T108</f>
        <v/>
      </c>
      <c r="BS108" s="95" t="str">
        <f>'Strategy 7 | TG-FE'!N108</f>
        <v/>
      </c>
      <c r="BT108" s="112" t="str">
        <f>'Strategy 7 | TG-FE'!P108</f>
        <v/>
      </c>
      <c r="BU108" s="144"/>
      <c r="BV108" s="144"/>
      <c r="BW108" s="111" t="str">
        <f>'Strategy 8 | M1-WB'!B108</f>
        <v/>
      </c>
      <c r="BX108" s="95" t="str">
        <f>'Strategy 8 | M1-WB'!C108</f>
        <v/>
      </c>
      <c r="BY108" s="95" t="str">
        <f>'Strategy 8 | M1-WB'!J108</f>
        <v/>
      </c>
      <c r="BZ108" s="109" t="str">
        <f>IF(AU108="","",IF('Strategy 8 | M1-WB'!S108="W","Y",IF('Strategy 8 | M1-WB'!S108="L","N","")))</f>
        <v/>
      </c>
      <c r="CA108" s="95" t="str">
        <f>'Strategy 8 | M1-WB'!T108</f>
        <v/>
      </c>
      <c r="CB108" s="95" t="str">
        <f>'Strategy 8 | M1-WB'!N108</f>
        <v/>
      </c>
      <c r="CC108" s="112" t="str">
        <f>'Strategy 8 | M1-WB'!P108</f>
        <v/>
      </c>
      <c r="CD108" s="144"/>
      <c r="CE108" s="144"/>
      <c r="CF108" s="111" t="str">
        <f>'Strategy 9 | HP-M1'!B108</f>
        <v/>
      </c>
      <c r="CG108" s="95" t="str">
        <f>'Strategy 9 | HP-M1'!C108</f>
        <v/>
      </c>
      <c r="CH108" s="95" t="str">
        <f>'Strategy 9 | HP-M1'!J108</f>
        <v/>
      </c>
      <c r="CI108" s="109" t="str">
        <f>IF(AU108="","",IF('Strategy 9 | HP-M1'!S108="W","Y",IF('Strategy 9 | HP-M1'!S108="L","N","")))</f>
        <v/>
      </c>
      <c r="CJ108" s="95" t="str">
        <f>'Strategy 9 | HP-M1'!T108</f>
        <v/>
      </c>
      <c r="CK108" s="95" t="str">
        <f>'Strategy 9 | HP-M1'!N108</f>
        <v/>
      </c>
      <c r="CL108" s="112" t="str">
        <f>'Strategy 9 | HP-M1'!P108</f>
        <v/>
      </c>
      <c r="CM108" s="144"/>
      <c r="CN108" s="144"/>
      <c r="CO108" s="111" t="str">
        <f>'Strategy 10 | OP-OB'!B108</f>
        <v/>
      </c>
      <c r="CP108" s="95" t="str">
        <f>'Strategy 10 | OP-OB'!C108</f>
        <v/>
      </c>
      <c r="CQ108" s="95" t="str">
        <f>'Strategy 10 | OP-OB'!J108</f>
        <v/>
      </c>
      <c r="CR108" s="109" t="str">
        <f>IF(AU108="","",IF('Strategy 10 | OP-OB'!S108="W","Y",IF('Strategy 10 | OP-OB'!S108="L","N","")))</f>
        <v/>
      </c>
      <c r="CS108" s="95" t="str">
        <f>'Strategy 10 | OP-OB'!T108</f>
        <v/>
      </c>
      <c r="CT108" s="95" t="str">
        <f>'Strategy 10 | OP-OB'!N108</f>
        <v/>
      </c>
      <c r="CU108" s="112" t="str">
        <f>'Strategy 10 | OP-OB'!P108</f>
        <v/>
      </c>
    </row>
    <row r="109" spans="1:102" ht="26.25" customHeight="1" thickBot="1">
      <c r="A109" s="14">
        <v>100</v>
      </c>
      <c r="B109" s="113" t="str">
        <f>'Strategy 1 | PD-TG'!B109</f>
        <v/>
      </c>
      <c r="C109" s="114" t="str">
        <f>'Strategy 1 | PD-TG'!C109</f>
        <v/>
      </c>
      <c r="D109" s="114" t="str">
        <f>'Strategy 1 | PD-TG'!J109</f>
        <v/>
      </c>
      <c r="E109" s="109" t="str">
        <f>IF(AU109="","",IF('Strategy 1 | PD-TG'!S109="W","Y",IF('Strategy 1 | PD-TG'!S109="L","N","")))</f>
        <v/>
      </c>
      <c r="F109" s="114" t="str">
        <f>'Strategy 1 | PD-TG'!T109</f>
        <v/>
      </c>
      <c r="G109" s="114" t="str">
        <f>'Strategy 1 | PD-TG'!N109</f>
        <v/>
      </c>
      <c r="H109" s="115" t="str">
        <f>'Strategy 1 | PD-TG'!P109</f>
        <v/>
      </c>
      <c r="I109" s="144"/>
      <c r="J109" s="144"/>
      <c r="K109" s="113" t="str">
        <f>'Strategy 2 | PD-FE'!B109</f>
        <v/>
      </c>
      <c r="L109" s="114" t="str">
        <f>'Strategy 2 | PD-FE'!C109</f>
        <v/>
      </c>
      <c r="M109" s="114" t="str">
        <f>'Strategy 2 | PD-FE'!J109</f>
        <v/>
      </c>
      <c r="N109" s="109" t="str">
        <f>IF(AU109="","",IF('Strategy 2 | PD-FE'!S109="W","Y",IF('Strategy 2 | PD-FE'!S109="L","N","")))</f>
        <v/>
      </c>
      <c r="O109" s="114" t="str">
        <f>'Strategy 2 | PD-FE'!T109</f>
        <v/>
      </c>
      <c r="P109" s="114" t="str">
        <f>'Strategy 2 | PD-FE'!N109</f>
        <v/>
      </c>
      <c r="Q109" s="115" t="str">
        <f>'Strategy 2 | PD-FE'!P109</f>
        <v/>
      </c>
      <c r="R109" s="144"/>
      <c r="S109" s="144"/>
      <c r="T109" s="113" t="str">
        <f>'Strategy 3 | M1-TG'!B109</f>
        <v/>
      </c>
      <c r="U109" s="114" t="str">
        <f>'Strategy 3 | M1-TG'!C109</f>
        <v/>
      </c>
      <c r="V109" s="114" t="str">
        <f>'Strategy 3 | M1-TG'!J109</f>
        <v/>
      </c>
      <c r="W109" s="109" t="str">
        <f>IF(AU109="","",IF('Strategy 3 | M1-TG'!S109="W","Y",IF('Strategy 3 | M1-TG'!S109="L","N","")))</f>
        <v/>
      </c>
      <c r="X109" s="114" t="str">
        <f>'Strategy 3 | M1-TG'!T109</f>
        <v/>
      </c>
      <c r="Y109" s="114" t="str">
        <f>'Strategy 3 | M1-TG'!N109</f>
        <v/>
      </c>
      <c r="Z109" s="115" t="str">
        <f>'Strategy 3 | M1-TG'!P109</f>
        <v/>
      </c>
      <c r="AA109" s="144"/>
      <c r="AB109" s="144"/>
      <c r="AC109" s="113" t="str">
        <f>'Strategy 4 | HP-FE'!B109</f>
        <v/>
      </c>
      <c r="AD109" s="114" t="str">
        <f>'Strategy 4 | HP-FE'!C109</f>
        <v/>
      </c>
      <c r="AE109" s="114" t="str">
        <f>'Strategy 4 | HP-FE'!J109</f>
        <v/>
      </c>
      <c r="AF109" s="109" t="str">
        <f>IF(AU109="","",IF('Strategy 4 | HP-FE'!S109="W","Y",IF('Strategy 4 | HP-FE'!S109="L","N","")))</f>
        <v/>
      </c>
      <c r="AG109" s="114" t="str">
        <f>'Strategy 4 | HP-FE'!T109</f>
        <v/>
      </c>
      <c r="AH109" s="114" t="str">
        <f>'Strategy 4 | HP-FE'!N109</f>
        <v/>
      </c>
      <c r="AI109" s="115" t="str">
        <f>'Strategy 4 | HP-FE'!P109</f>
        <v/>
      </c>
      <c r="AJ109" s="144"/>
      <c r="AK109" s="144"/>
      <c r="AL109" s="113" t="str">
        <f>'Strategy 5 | M1-FE'!B109</f>
        <v/>
      </c>
      <c r="AM109" s="114" t="str">
        <f>'Strategy 5 | M1-FE'!C109</f>
        <v/>
      </c>
      <c r="AN109" s="114" t="str">
        <f>'Strategy 5 | M1-FE'!J109</f>
        <v/>
      </c>
      <c r="AO109" s="109" t="str">
        <f>IF(AU109="","",IF('Strategy 5 | M1-FE'!S109="W","Y",IF('Strategy 5 | M1-FE'!S109="L","N","")))</f>
        <v/>
      </c>
      <c r="AP109" s="114" t="str">
        <f>'Strategy 5 | M1-FE'!T109</f>
        <v/>
      </c>
      <c r="AQ109" s="114" t="str">
        <f>'Strategy 5 | M1-FE'!N109</f>
        <v/>
      </c>
      <c r="AR109" s="115" t="str">
        <f>'Strategy 5 | M1-FE'!P109</f>
        <v/>
      </c>
      <c r="AS109" s="144"/>
      <c r="AT109" s="144"/>
      <c r="AU109" s="107"/>
      <c r="AV109" s="181" t="str">
        <f ca="1">IF('Combo Dashboard'!AG109="","",'Combo Dashboard'!AG109)</f>
        <v/>
      </c>
      <c r="AW109" s="189" t="str">
        <f>IF('Combo Dashboard'!AH109="","",'Combo Dashboard'!AH109)</f>
        <v/>
      </c>
      <c r="AX109" s="191" t="str">
        <f ca="1">IF('Combo Dashboard'!AI109="","",'Combo Dashboard'!AI109)</f>
        <v/>
      </c>
      <c r="AY109" s="114" t="str">
        <f>IF('Combo Dashboard'!AJ109="","",'Combo Dashboard'!AJ109)</f>
        <v/>
      </c>
      <c r="AZ109" s="114" t="str">
        <f>IF('Combo Dashboard'!AK109="","",'Combo Dashboard'!AK109)</f>
        <v/>
      </c>
      <c r="BA109" s="115" t="str">
        <f>IF('Combo Dashboard'!AL109="","",'Combo Dashboard'!AL109)</f>
        <v/>
      </c>
      <c r="BB109" s="340"/>
      <c r="BC109" s="144"/>
      <c r="BD109" s="144"/>
      <c r="BE109" s="113" t="str">
        <f>'Strategy 6 | PD-M1'!B109</f>
        <v/>
      </c>
      <c r="BF109" s="114" t="str">
        <f>'Strategy 6 | PD-M1'!C109</f>
        <v/>
      </c>
      <c r="BG109" s="114" t="str">
        <f>'Strategy 6 | PD-M1'!J109</f>
        <v/>
      </c>
      <c r="BH109" s="114" t="str">
        <f>IF(AU109="","",IF('Strategy 6 | PD-M1'!R109&gt;0,"Y",IF('Strategy 6 | PD-M1'!R109=0,"","N")))</f>
        <v/>
      </c>
      <c r="BI109" s="114" t="str">
        <f>'Strategy 6 | PD-M1'!T109</f>
        <v/>
      </c>
      <c r="BJ109" s="114" t="str">
        <f>'Strategy 6 | PD-M1'!N109</f>
        <v/>
      </c>
      <c r="BK109" s="115" t="str">
        <f>'Strategy 6 | PD-M1'!P109</f>
        <v/>
      </c>
      <c r="BL109" s="144"/>
      <c r="BM109" s="144"/>
      <c r="BN109" s="113" t="str">
        <f>'Strategy 7 | TG-FE'!B109</f>
        <v/>
      </c>
      <c r="BO109" s="114" t="str">
        <f>'Strategy 7 | TG-FE'!C109</f>
        <v/>
      </c>
      <c r="BP109" s="114" t="str">
        <f>'Strategy 7 | TG-FE'!J109</f>
        <v/>
      </c>
      <c r="BQ109" s="109" t="str">
        <f>IF(AU109="","",IF('Strategy 7 | TG-FE'!S109="W","Y",IF('Strategy 7 | TG-FE'!S109="L","N","")))</f>
        <v/>
      </c>
      <c r="BR109" s="114" t="str">
        <f>'Strategy 7 | TG-FE'!T109</f>
        <v/>
      </c>
      <c r="BS109" s="114" t="str">
        <f>'Strategy 7 | TG-FE'!N109</f>
        <v/>
      </c>
      <c r="BT109" s="115" t="str">
        <f>'Strategy 7 | TG-FE'!P109</f>
        <v/>
      </c>
      <c r="BU109" s="144"/>
      <c r="BV109" s="144"/>
      <c r="BW109" s="113" t="str">
        <f>'Strategy 8 | M1-WB'!B109</f>
        <v/>
      </c>
      <c r="BX109" s="114" t="str">
        <f>'Strategy 8 | M1-WB'!C109</f>
        <v/>
      </c>
      <c r="BY109" s="114" t="str">
        <f>'Strategy 8 | M1-WB'!J109</f>
        <v/>
      </c>
      <c r="BZ109" s="109" t="str">
        <f>IF(AU109="","",IF('Strategy 8 | M1-WB'!S109="W","Y",IF('Strategy 8 | M1-WB'!S109="L","N","")))</f>
        <v/>
      </c>
      <c r="CA109" s="114" t="str">
        <f>'Strategy 8 | M1-WB'!T109</f>
        <v/>
      </c>
      <c r="CB109" s="114" t="str">
        <f>'Strategy 8 | M1-WB'!N109</f>
        <v/>
      </c>
      <c r="CC109" s="115" t="str">
        <f>'Strategy 8 | M1-WB'!P109</f>
        <v/>
      </c>
      <c r="CD109" s="144"/>
      <c r="CE109" s="144"/>
      <c r="CF109" s="113" t="str">
        <f>'Strategy 9 | HP-M1'!B109</f>
        <v/>
      </c>
      <c r="CG109" s="114" t="str">
        <f>'Strategy 9 | HP-M1'!C109</f>
        <v/>
      </c>
      <c r="CH109" s="114" t="str">
        <f>'Strategy 9 | HP-M1'!J109</f>
        <v/>
      </c>
      <c r="CI109" s="109" t="str">
        <f>IF(AU109="","",IF('Strategy 9 | HP-M1'!S109="W","Y",IF('Strategy 9 | HP-M1'!S109="L","N","")))</f>
        <v/>
      </c>
      <c r="CJ109" s="114" t="str">
        <f>'Strategy 9 | HP-M1'!T109</f>
        <v/>
      </c>
      <c r="CK109" s="114" t="str">
        <f>'Strategy 9 | HP-M1'!N109</f>
        <v/>
      </c>
      <c r="CL109" s="115" t="str">
        <f>'Strategy 9 | HP-M1'!P109</f>
        <v/>
      </c>
      <c r="CM109" s="144"/>
      <c r="CN109" s="144"/>
      <c r="CO109" s="113" t="str">
        <f>'Strategy 10 | OP-OB'!B109</f>
        <v/>
      </c>
      <c r="CP109" s="114" t="str">
        <f>'Strategy 10 | OP-OB'!C109</f>
        <v/>
      </c>
      <c r="CQ109" s="114" t="str">
        <f>'Strategy 10 | OP-OB'!J109</f>
        <v/>
      </c>
      <c r="CR109" s="109" t="str">
        <f>IF(AU109="","",IF('Strategy 10 | OP-OB'!S109="W","Y",IF('Strategy 10 | OP-OB'!S109="L","N","")))</f>
        <v/>
      </c>
      <c r="CS109" s="114" t="str">
        <f>'Strategy 10 | OP-OB'!T109</f>
        <v/>
      </c>
      <c r="CT109" s="114" t="str">
        <f>'Strategy 10 | OP-OB'!N109</f>
        <v/>
      </c>
      <c r="CU109" s="115" t="str">
        <f>'Strategy 10 | OP-OB'!P109</f>
        <v/>
      </c>
    </row>
    <row r="110" spans="1:102" ht="26.25">
      <c r="A110" s="197" t="s">
        <v>255</v>
      </c>
      <c r="B110" s="197"/>
      <c r="C110" s="197"/>
      <c r="D110" s="197"/>
      <c r="E110" s="197"/>
      <c r="F110" s="197"/>
      <c r="G110" s="197"/>
      <c r="H110" s="197"/>
      <c r="I110" s="197"/>
      <c r="J110" s="197"/>
      <c r="K110" s="197"/>
      <c r="L110" s="197"/>
      <c r="M110" s="197"/>
      <c r="N110" s="197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  <c r="AA110" s="197"/>
      <c r="AB110" s="197"/>
      <c r="AC110" s="197"/>
      <c r="AD110" s="197"/>
      <c r="AE110" s="197"/>
      <c r="AF110" s="197"/>
      <c r="AG110" s="197"/>
      <c r="AH110" s="197"/>
      <c r="AI110" s="197"/>
      <c r="AJ110" s="197"/>
      <c r="AK110" s="197"/>
      <c r="AL110" s="197"/>
      <c r="AM110" s="197"/>
      <c r="AN110" s="197"/>
      <c r="AO110" s="197"/>
      <c r="AP110" s="197"/>
      <c r="AQ110" s="197"/>
      <c r="AR110" s="197"/>
      <c r="AS110" s="197"/>
      <c r="AT110" s="197"/>
      <c r="AU110" s="197"/>
      <c r="AV110" s="197"/>
      <c r="AW110" s="197"/>
      <c r="AX110" s="197"/>
      <c r="AY110" s="197"/>
      <c r="AZ110" s="197"/>
      <c r="BA110" s="197"/>
      <c r="BB110" s="197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7"/>
      <c r="BS110" s="197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7"/>
      <c r="CJ110" s="197"/>
      <c r="CK110" s="197"/>
      <c r="CL110" s="197"/>
      <c r="CM110" s="197"/>
      <c r="CN110" s="197"/>
      <c r="CO110" s="197"/>
      <c r="CP110" s="197"/>
      <c r="CQ110" s="197"/>
      <c r="CR110" s="197"/>
      <c r="CS110" s="197"/>
      <c r="CT110" s="197"/>
      <c r="CU110" s="197"/>
      <c r="CV110" s="197"/>
      <c r="CW110" s="197"/>
      <c r="CX110" s="197"/>
    </row>
    <row r="1048532" spans="2:93">
      <c r="B1048532" s="76"/>
      <c r="K1048532" s="76"/>
      <c r="T1048532" s="76"/>
      <c r="AC1048532" s="76"/>
      <c r="AL1048532" s="76"/>
      <c r="BE1048532" s="76"/>
      <c r="BN1048532" s="76"/>
      <c r="BW1048532" s="76"/>
      <c r="CF1048532" s="76"/>
      <c r="CO1048532" s="76"/>
    </row>
  </sheetData>
  <mergeCells count="15"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  <mergeCell ref="CO3:CU3"/>
    <mergeCell ref="CW4:DA4"/>
    <mergeCell ref="AV3:BA3"/>
  </mergeCells>
  <phoneticPr fontId="2" type="noConversion"/>
  <conditionalFormatting sqref="AU5:BB9 AU10:AU109 BB10:BB109">
    <cfRule type="cellIs" dxfId="126" priority="102" operator="equal">
      <formula>"P"</formula>
    </cfRule>
  </conditionalFormatting>
  <conditionalFormatting sqref="AU5:BB9 AU10:AU109 BB10:BB109">
    <cfRule type="cellIs" dxfId="125" priority="100" operator="equal">
      <formula>"B"</formula>
    </cfRule>
    <cfRule type="cellIs" dxfId="124" priority="101" operator="equal">
      <formula>"P"</formula>
    </cfRule>
  </conditionalFormatting>
  <conditionalFormatting sqref="E10:E109">
    <cfRule type="cellIs" dxfId="123" priority="89" operator="equal">
      <formula>"Y"</formula>
    </cfRule>
    <cfRule type="cellIs" dxfId="122" priority="90" operator="equal">
      <formula>"N"</formula>
    </cfRule>
  </conditionalFormatting>
  <conditionalFormatting sqref="F10:F109">
    <cfRule type="containsBlanks" dxfId="121" priority="94">
      <formula>LEN(TRIM(F10))=0</formula>
    </cfRule>
    <cfRule type="containsBlanks" priority="95">
      <formula>LEN(TRIM(F10))=0</formula>
    </cfRule>
    <cfRule type="cellIs" dxfId="120" priority="96" operator="equal">
      <formula>""""""</formula>
    </cfRule>
    <cfRule type="cellIs" dxfId="119" priority="97" operator="greaterThan">
      <formula>2</formula>
    </cfRule>
    <cfRule type="cellIs" dxfId="118" priority="98" operator="lessThan">
      <formula>-2</formula>
    </cfRule>
    <cfRule type="cellIs" dxfId="117" priority="99" operator="between">
      <formula>-2</formula>
      <formula>2</formula>
    </cfRule>
  </conditionalFormatting>
  <conditionalFormatting sqref="N10:N109">
    <cfRule type="cellIs" dxfId="116" priority="81" operator="equal">
      <formula>"Y"</formula>
    </cfRule>
    <cfRule type="cellIs" dxfId="115" priority="82" operator="equal">
      <formula>"N"</formula>
    </cfRule>
  </conditionalFormatting>
  <conditionalFormatting sqref="O10:O109">
    <cfRule type="containsBlanks" dxfId="114" priority="83">
      <formula>LEN(TRIM(O10))=0</formula>
    </cfRule>
    <cfRule type="containsBlanks" priority="84">
      <formula>LEN(TRIM(O10))=0</formula>
    </cfRule>
    <cfRule type="cellIs" dxfId="113" priority="85" operator="equal">
      <formula>""""""</formula>
    </cfRule>
    <cfRule type="cellIs" dxfId="112" priority="86" operator="greaterThan">
      <formula>2</formula>
    </cfRule>
    <cfRule type="cellIs" dxfId="111" priority="87" operator="lessThan">
      <formula>-2</formula>
    </cfRule>
    <cfRule type="cellIs" dxfId="110" priority="88" operator="between">
      <formula>-2</formula>
      <formula>2</formula>
    </cfRule>
  </conditionalFormatting>
  <conditionalFormatting sqref="W10:W109">
    <cfRule type="cellIs" dxfId="109" priority="73" operator="equal">
      <formula>"Y"</formula>
    </cfRule>
    <cfRule type="cellIs" dxfId="108" priority="74" operator="equal">
      <formula>"N"</formula>
    </cfRule>
  </conditionalFormatting>
  <conditionalFormatting sqref="X10:X109">
    <cfRule type="containsBlanks" dxfId="107" priority="75">
      <formula>LEN(TRIM(X10))=0</formula>
    </cfRule>
    <cfRule type="containsBlanks" priority="76">
      <formula>LEN(TRIM(X10))=0</formula>
    </cfRule>
    <cfRule type="cellIs" dxfId="106" priority="77" operator="equal">
      <formula>""""""</formula>
    </cfRule>
    <cfRule type="cellIs" dxfId="105" priority="78" operator="greaterThan">
      <formula>2</formula>
    </cfRule>
    <cfRule type="cellIs" dxfId="104" priority="79" operator="lessThan">
      <formula>-2</formula>
    </cfRule>
    <cfRule type="cellIs" dxfId="103" priority="80" operator="between">
      <formula>-2</formula>
      <formula>2</formula>
    </cfRule>
  </conditionalFormatting>
  <conditionalFormatting sqref="AF10:AF109">
    <cfRule type="cellIs" dxfId="102" priority="65" operator="equal">
      <formula>"Y"</formula>
    </cfRule>
    <cfRule type="cellIs" dxfId="101" priority="66" operator="equal">
      <formula>"N"</formula>
    </cfRule>
  </conditionalFormatting>
  <conditionalFormatting sqref="AG10:AG109">
    <cfRule type="containsBlanks" dxfId="100" priority="67">
      <formula>LEN(TRIM(AG10))=0</formula>
    </cfRule>
    <cfRule type="containsBlanks" priority="68">
      <formula>LEN(TRIM(AG10))=0</formula>
    </cfRule>
    <cfRule type="cellIs" dxfId="99" priority="69" operator="equal">
      <formula>""""""</formula>
    </cfRule>
    <cfRule type="cellIs" dxfId="98" priority="70" operator="greaterThan">
      <formula>2</formula>
    </cfRule>
    <cfRule type="cellIs" dxfId="97" priority="71" operator="lessThan">
      <formula>-2</formula>
    </cfRule>
    <cfRule type="cellIs" dxfId="96" priority="72" operator="between">
      <formula>-2</formula>
      <formula>2</formula>
    </cfRule>
  </conditionalFormatting>
  <conditionalFormatting sqref="AO10:AO109">
    <cfRule type="cellIs" dxfId="95" priority="57" operator="equal">
      <formula>"Y"</formula>
    </cfRule>
    <cfRule type="cellIs" dxfId="94" priority="58" operator="equal">
      <formula>"N"</formula>
    </cfRule>
  </conditionalFormatting>
  <conditionalFormatting sqref="AP10:AP109">
    <cfRule type="containsBlanks" dxfId="93" priority="59">
      <formula>LEN(TRIM(AP10))=0</formula>
    </cfRule>
    <cfRule type="containsBlanks" priority="60">
      <formula>LEN(TRIM(AP10))=0</formula>
    </cfRule>
    <cfRule type="cellIs" dxfId="92" priority="61" operator="equal">
      <formula>""""""</formula>
    </cfRule>
    <cfRule type="cellIs" dxfId="91" priority="62" operator="greaterThan">
      <formula>2</formula>
    </cfRule>
    <cfRule type="cellIs" dxfId="90" priority="63" operator="lessThan">
      <formula>-2</formula>
    </cfRule>
    <cfRule type="cellIs" dxfId="89" priority="64" operator="between">
      <formula>-2</formula>
      <formula>2</formula>
    </cfRule>
  </conditionalFormatting>
  <conditionalFormatting sqref="BH10:BH109">
    <cfRule type="cellIs" dxfId="3" priority="49" operator="equal">
      <formula>"Y"</formula>
    </cfRule>
    <cfRule type="cellIs" dxfId="2" priority="50" operator="equal">
      <formula>"N"</formula>
    </cfRule>
  </conditionalFormatting>
  <conditionalFormatting sqref="BI10:BI109">
    <cfRule type="containsBlanks" dxfId="88" priority="51">
      <formula>LEN(TRIM(BI10))=0</formula>
    </cfRule>
    <cfRule type="containsBlanks" priority="52">
      <formula>LEN(TRIM(BI10))=0</formula>
    </cfRule>
    <cfRule type="cellIs" dxfId="87" priority="53" operator="equal">
      <formula>""""""</formula>
    </cfRule>
    <cfRule type="cellIs" dxfId="86" priority="54" operator="greaterThan">
      <formula>2</formula>
    </cfRule>
    <cfRule type="cellIs" dxfId="85" priority="55" operator="lessThan">
      <formula>-2</formula>
    </cfRule>
    <cfRule type="cellIs" dxfId="84" priority="56" operator="between">
      <formula>-2</formula>
      <formula>2</formula>
    </cfRule>
  </conditionalFormatting>
  <conditionalFormatting sqref="BQ10:BQ109">
    <cfRule type="cellIs" dxfId="83" priority="41" operator="equal">
      <formula>"Y"</formula>
    </cfRule>
    <cfRule type="cellIs" dxfId="82" priority="42" operator="equal">
      <formula>"N"</formula>
    </cfRule>
  </conditionalFormatting>
  <conditionalFormatting sqref="BR10:BR109">
    <cfRule type="containsBlanks" dxfId="81" priority="43">
      <formula>LEN(TRIM(BR10))=0</formula>
    </cfRule>
    <cfRule type="containsBlanks" priority="44">
      <formula>LEN(TRIM(BR10))=0</formula>
    </cfRule>
    <cfRule type="cellIs" dxfId="80" priority="45" operator="equal">
      <formula>""""""</formula>
    </cfRule>
    <cfRule type="cellIs" dxfId="79" priority="46" operator="greaterThan">
      <formula>2</formula>
    </cfRule>
    <cfRule type="cellIs" dxfId="78" priority="47" operator="lessThan">
      <formula>-2</formula>
    </cfRule>
    <cfRule type="cellIs" dxfId="77" priority="48" operator="between">
      <formula>-2</formula>
      <formula>2</formula>
    </cfRule>
  </conditionalFormatting>
  <conditionalFormatting sqref="BZ10:BZ109">
    <cfRule type="cellIs" dxfId="1" priority="33" operator="equal">
      <formula>"Y"</formula>
    </cfRule>
    <cfRule type="cellIs" dxfId="0" priority="34" operator="equal">
      <formula>"N"</formula>
    </cfRule>
  </conditionalFormatting>
  <conditionalFormatting sqref="CA10:CA109">
    <cfRule type="containsBlanks" dxfId="76" priority="35">
      <formula>LEN(TRIM(CA10))=0</formula>
    </cfRule>
    <cfRule type="containsBlanks" priority="36">
      <formula>LEN(TRIM(CA10))=0</formula>
    </cfRule>
    <cfRule type="cellIs" dxfId="75" priority="37" operator="equal">
      <formula>""""""</formula>
    </cfRule>
    <cfRule type="cellIs" dxfId="74" priority="38" operator="greaterThan">
      <formula>2</formula>
    </cfRule>
    <cfRule type="cellIs" dxfId="73" priority="39" operator="lessThan">
      <formula>-2</formula>
    </cfRule>
    <cfRule type="cellIs" dxfId="72" priority="40" operator="between">
      <formula>-2</formula>
      <formula>2</formula>
    </cfRule>
  </conditionalFormatting>
  <conditionalFormatting sqref="CI10:CI109">
    <cfRule type="cellIs" dxfId="71" priority="25" operator="equal">
      <formula>"Y"</formula>
    </cfRule>
    <cfRule type="cellIs" dxfId="70" priority="26" operator="equal">
      <formula>"N"</formula>
    </cfRule>
  </conditionalFormatting>
  <conditionalFormatting sqref="CJ10:CJ109">
    <cfRule type="containsBlanks" dxfId="69" priority="27">
      <formula>LEN(TRIM(CJ10))=0</formula>
    </cfRule>
    <cfRule type="containsBlanks" priority="28">
      <formula>LEN(TRIM(CJ10))=0</formula>
    </cfRule>
    <cfRule type="cellIs" dxfId="68" priority="29" operator="equal">
      <formula>""""""</formula>
    </cfRule>
    <cfRule type="cellIs" dxfId="67" priority="30" operator="greaterThan">
      <formula>2</formula>
    </cfRule>
    <cfRule type="cellIs" dxfId="66" priority="31" operator="lessThan">
      <formula>-2</formula>
    </cfRule>
    <cfRule type="cellIs" dxfId="65" priority="32" operator="between">
      <formula>-2</formula>
      <formula>2</formula>
    </cfRule>
  </conditionalFormatting>
  <conditionalFormatting sqref="CR10:CR109">
    <cfRule type="cellIs" dxfId="64" priority="17" operator="equal">
      <formula>"Y"</formula>
    </cfRule>
    <cfRule type="cellIs" dxfId="63" priority="18" operator="equal">
      <formula>"N"</formula>
    </cfRule>
  </conditionalFormatting>
  <conditionalFormatting sqref="CS10:CS109">
    <cfRule type="containsBlanks" dxfId="62" priority="19">
      <formula>LEN(TRIM(CS10))=0</formula>
    </cfRule>
    <cfRule type="containsBlanks" priority="20">
      <formula>LEN(TRIM(CS10))=0</formula>
    </cfRule>
    <cfRule type="cellIs" dxfId="61" priority="21" operator="equal">
      <formula>""""""</formula>
    </cfRule>
    <cfRule type="cellIs" dxfId="60" priority="22" operator="greaterThan">
      <formula>2</formula>
    </cfRule>
    <cfRule type="cellIs" dxfId="59" priority="23" operator="lessThan">
      <formula>-2</formula>
    </cfRule>
    <cfRule type="cellIs" dxfId="58" priority="24" operator="between">
      <formula>-2</formula>
      <formula>2</formula>
    </cfRule>
  </conditionalFormatting>
  <conditionalFormatting sqref="CZ10:CZ14">
    <cfRule type="cellIs" dxfId="57" priority="9" operator="equal">
      <formula>"Y"</formula>
    </cfRule>
    <cfRule type="cellIs" dxfId="56" priority="10" operator="equal">
      <formula>"N"</formula>
    </cfRule>
  </conditionalFormatting>
  <conditionalFormatting sqref="DA10:DA14">
    <cfRule type="containsBlanks" dxfId="55" priority="11">
      <formula>LEN(TRIM(DA10))=0</formula>
    </cfRule>
    <cfRule type="containsBlanks" priority="12">
      <formula>LEN(TRIM(DA10))=0</formula>
    </cfRule>
    <cfRule type="cellIs" dxfId="54" priority="13" operator="equal">
      <formula>""""""</formula>
    </cfRule>
    <cfRule type="cellIs" dxfId="53" priority="14" operator="greaterThan">
      <formula>2</formula>
    </cfRule>
    <cfRule type="cellIs" dxfId="52" priority="15" operator="lessThan">
      <formula>-2</formula>
    </cfRule>
    <cfRule type="cellIs" dxfId="51" priority="16" operator="between">
      <formula>-2</formula>
      <formula>2</formula>
    </cfRule>
  </conditionalFormatting>
  <conditionalFormatting sqref="AY10:AY109">
    <cfRule type="cellIs" dxfId="10" priority="1" operator="equal">
      <formula>"Y"</formula>
    </cfRule>
    <cfRule type="cellIs" dxfId="9" priority="2" operator="equal">
      <formula>"N"</formula>
    </cfRule>
  </conditionalFormatting>
  <conditionalFormatting sqref="AZ10:AZ109">
    <cfRule type="containsBlanks" dxfId="8" priority="3">
      <formula>LEN(TRIM(AZ10))=0</formula>
    </cfRule>
    <cfRule type="containsBlanks" priority="4">
      <formula>LEN(TRIM(AZ10))=0</formula>
    </cfRule>
    <cfRule type="cellIs" dxfId="7" priority="5" operator="equal">
      <formula>""""""</formula>
    </cfRule>
    <cfRule type="cellIs" dxfId="6" priority="6" operator="greaterThan">
      <formula>2</formula>
    </cfRule>
    <cfRule type="cellIs" dxfId="5" priority="7" operator="lessThan">
      <formula>-2</formula>
    </cfRule>
    <cfRule type="cellIs" dxfId="4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5217-FA8D-4D45-A148-284445DA8B3E}">
  <dimension ref="A10:U18"/>
  <sheetViews>
    <sheetView workbookViewId="0">
      <selection activeCell="B18" sqref="B18"/>
    </sheetView>
  </sheetViews>
  <sheetFormatPr defaultRowHeight="15"/>
  <sheetData>
    <row r="10" spans="1:21">
      <c r="A10" s="65">
        <v>-10</v>
      </c>
      <c r="B10" s="65">
        <v>-9</v>
      </c>
      <c r="C10" s="65">
        <v>-8</v>
      </c>
      <c r="D10" s="65">
        <v>-7</v>
      </c>
      <c r="E10" s="65">
        <v>-6</v>
      </c>
      <c r="F10" s="65">
        <v>-5</v>
      </c>
      <c r="G10" s="65">
        <v>-4</v>
      </c>
      <c r="H10" s="65">
        <v>-3</v>
      </c>
      <c r="I10" s="68">
        <v>-2</v>
      </c>
      <c r="J10" s="68">
        <v>-1</v>
      </c>
      <c r="K10" s="68">
        <v>0</v>
      </c>
      <c r="L10" s="68">
        <v>1</v>
      </c>
      <c r="M10" s="68">
        <v>2</v>
      </c>
      <c r="N10" s="67">
        <v>3</v>
      </c>
      <c r="O10" s="67">
        <v>4</v>
      </c>
      <c r="P10" s="67">
        <v>5</v>
      </c>
      <c r="Q10" s="67">
        <v>6</v>
      </c>
      <c r="R10" s="67">
        <v>7</v>
      </c>
      <c r="S10" s="67">
        <v>8</v>
      </c>
      <c r="T10" s="67">
        <v>9</v>
      </c>
      <c r="U10" s="67">
        <v>10</v>
      </c>
    </row>
    <row r="13" spans="1:21">
      <c r="A13" t="s">
        <v>120</v>
      </c>
      <c r="B13" s="69" t="s">
        <v>121</v>
      </c>
    </row>
    <row r="14" spans="1:21">
      <c r="A14" t="s">
        <v>123</v>
      </c>
      <c r="B14" s="69" t="s">
        <v>122</v>
      </c>
    </row>
    <row r="15" spans="1:21">
      <c r="A15" t="s">
        <v>124</v>
      </c>
      <c r="B15" s="69" t="s">
        <v>125</v>
      </c>
    </row>
    <row r="18" spans="1:2">
      <c r="A18" t="s">
        <v>126</v>
      </c>
      <c r="B18" t="s">
        <v>127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251" t="str">
        <f>'Strategy Dashboard'!B3</f>
        <v>Strategy 1 : PD/TG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3"/>
      <c r="Q1" s="253"/>
      <c r="R1" s="253"/>
      <c r="S1" s="253"/>
      <c r="T1" s="254"/>
    </row>
    <row r="2" spans="1:34" s="15" customFormat="1">
      <c r="A2" s="255" t="s">
        <v>35</v>
      </c>
      <c r="B2" s="258" t="s">
        <v>20</v>
      </c>
      <c r="C2" s="62"/>
      <c r="D2" s="258" t="s">
        <v>0</v>
      </c>
      <c r="E2" s="261"/>
      <c r="F2" s="263" t="s">
        <v>18</v>
      </c>
      <c r="G2" s="264"/>
      <c r="H2" s="264"/>
      <c r="I2" s="264"/>
      <c r="J2" s="265"/>
      <c r="K2" s="266" t="s">
        <v>22</v>
      </c>
      <c r="L2" s="267"/>
      <c r="M2" s="267"/>
      <c r="N2" s="267"/>
      <c r="O2" s="268"/>
      <c r="P2" s="269" t="s">
        <v>23</v>
      </c>
      <c r="Q2" s="270"/>
      <c r="R2" s="270"/>
      <c r="S2" s="270"/>
      <c r="T2" s="271"/>
    </row>
    <row r="3" spans="1:34" s="15" customFormat="1" ht="30">
      <c r="A3" s="256"/>
      <c r="B3" s="259"/>
      <c r="C3" s="16" t="s">
        <v>67</v>
      </c>
      <c r="D3" s="259"/>
      <c r="E3" s="262"/>
      <c r="F3" s="20" t="s">
        <v>19</v>
      </c>
      <c r="G3" s="249" t="s">
        <v>26</v>
      </c>
      <c r="H3" s="250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272" t="s">
        <v>28</v>
      </c>
      <c r="Q3" s="245" t="s">
        <v>29</v>
      </c>
      <c r="R3" s="245" t="s">
        <v>30</v>
      </c>
      <c r="S3" s="245" t="s">
        <v>31</v>
      </c>
      <c r="T3" s="247" t="s">
        <v>32</v>
      </c>
      <c r="W3" s="242" t="s">
        <v>33</v>
      </c>
      <c r="X3" s="243"/>
      <c r="Y3" s="242" t="s">
        <v>34</v>
      </c>
      <c r="Z3" s="243"/>
      <c r="AA3" s="244" t="s">
        <v>37</v>
      </c>
      <c r="AB3" s="244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257"/>
      <c r="B4" s="260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273"/>
      <c r="Q4" s="246"/>
      <c r="R4" s="246"/>
      <c r="S4" s="246"/>
      <c r="T4" s="248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244"/>
      <c r="AB4" s="244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>P2</v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>
        <f>IF('Strategy Dashboard'!AU6="P",IF(U5="",1,U5+1),"")</f>
        <v>2</v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>P3</v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>
        <f>IF('Strategy Dashboard'!AU7="P",IF(U6="",1,U6+1),"")</f>
        <v>3</v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>P4</v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>
        <f>IF('Strategy Dashboard'!AU8="P",IF(U7="",1,U7+1),"")</f>
        <v>4</v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P5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5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P6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e">
        <f>IF(W10="10101","Y",IF(X10="10101","Y","N"))</f>
        <v>#REF!</v>
      </c>
      <c r="Q10" s="56" t="str">
        <f>IF(W10="12345","Y",IF(X10="12345","Y","N"))</f>
        <v>Y</v>
      </c>
      <c r="R10" s="56" t="e">
        <f>IF(Y10="101","Y",IF(Z10="101","Y","N"))</f>
        <v>#REF!</v>
      </c>
      <c r="S10" s="56"/>
      <c r="T10" s="57"/>
      <c r="U10" s="1">
        <f>IF('Strategy Dashboard'!AU10="P",IF(U9="",1,U9+1),"")</f>
        <v>6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12345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345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/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L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 t="str">
        <f>IF('Strategy Dashboard'!AU11="P",IF(U10="",1,U10+1),"")</f>
        <v/>
      </c>
      <c r="V11" s="1" t="e">
        <f>IF('Strategy Dashboard'!#REF!="B",IF(V10="",1,V10+1),"")</f>
        <v>#REF!</v>
      </c>
      <c r="W11" s="1" t="str">
        <f t="shared" si="3"/>
        <v>23456</v>
      </c>
      <c r="X11" s="1" t="e">
        <f t="shared" si="4"/>
        <v>#REF!</v>
      </c>
      <c r="Y11" s="1" t="str">
        <f t="shared" si="5"/>
        <v>456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>P1</v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W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>
        <f>IF('Strategy Dashboard'!AU12="P",IF(U11="",1,U11+1),"")</f>
        <v>1</v>
      </c>
      <c r="V12" s="1" t="e">
        <f>IF('Strategy Dashboard'!#REF!="B",IF(V11="",1,V11+1),"")</f>
        <v>#REF!</v>
      </c>
      <c r="W12" s="1" t="str">
        <f t="shared" si="3"/>
        <v>34560</v>
      </c>
      <c r="X12" s="1" t="e">
        <f t="shared" si="4"/>
        <v>#REF!</v>
      </c>
      <c r="Y12" s="1" t="str">
        <f t="shared" si="5"/>
        <v>560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45601</v>
      </c>
      <c r="X13" s="1" t="e">
        <f t="shared" si="4"/>
        <v>#REF!</v>
      </c>
      <c r="Y13" s="1" t="str">
        <f t="shared" si="5"/>
        <v>601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>P1</v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W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>
        <f>IF('Strategy Dashboard'!AU14="P",IF(U13="",1,U13+1),"")</f>
        <v>1</v>
      </c>
      <c r="V14" s="1" t="e">
        <f>IF('Strategy Dashboard'!#REF!="B",IF(V13="",1,V13+1),"")</f>
        <v>#REF!</v>
      </c>
      <c r="W14" s="1" t="str">
        <f t="shared" si="3"/>
        <v>56010</v>
      </c>
      <c r="X14" s="1" t="e">
        <f t="shared" si="4"/>
        <v>#REF!</v>
      </c>
      <c r="Y14" s="1" t="str">
        <f t="shared" si="5"/>
        <v>010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>P5</v>
      </c>
      <c r="H15" s="39" t="str">
        <f t="shared" si="2"/>
        <v/>
      </c>
      <c r="I15" s="39" t="str">
        <f t="shared" si="9"/>
        <v>L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str">
        <f t="shared" si="12"/>
        <v>Y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60101</v>
      </c>
      <c r="X15" s="1" t="e">
        <f t="shared" si="4"/>
        <v>#REF!</v>
      </c>
      <c r="Y15" s="1" t="str">
        <f t="shared" si="5"/>
        <v>101</v>
      </c>
      <c r="Z15" s="1" t="e">
        <f t="shared" si="6"/>
        <v>#REF!</v>
      </c>
      <c r="AA15" t="str">
        <f t="shared" si="13"/>
        <v>P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01010</v>
      </c>
      <c r="X16" s="1" t="e">
        <f t="shared" si="4"/>
        <v>#REF!</v>
      </c>
      <c r="Y16" s="1" t="str">
        <f t="shared" si="5"/>
        <v>010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>P2</v>
      </c>
      <c r="E17" s="44" t="e">
        <f t="shared" si="1"/>
        <v>#REF!</v>
      </c>
      <c r="F17" s="42"/>
      <c r="G17" s="39" t="str">
        <f t="shared" si="8"/>
        <v>P</v>
      </c>
      <c r="H17" s="39" t="str">
        <f t="shared" si="2"/>
        <v/>
      </c>
      <c r="I17" s="43"/>
      <c r="J17" s="45"/>
      <c r="K17" s="42"/>
      <c r="L17" s="43"/>
      <c r="M17" s="43"/>
      <c r="N17" s="43"/>
      <c r="O17" s="45"/>
      <c r="P17" s="55" t="str">
        <f t="shared" si="10"/>
        <v>Y</v>
      </c>
      <c r="Q17" s="56" t="e">
        <f t="shared" si="11"/>
        <v>#REF!</v>
      </c>
      <c r="R17" s="56" t="str">
        <f t="shared" si="12"/>
        <v>Y</v>
      </c>
      <c r="S17" s="58"/>
      <c r="T17" s="59"/>
      <c r="U17" s="1">
        <f>IF('Strategy Dashboard'!AU17="P",IF(U16="",1,U16+1),"")</f>
        <v>2</v>
      </c>
      <c r="V17" s="1" t="e">
        <f>IF('Strategy Dashboard'!#REF!="B",IF(V16="",1,V16+1),"")</f>
        <v>#REF!</v>
      </c>
      <c r="W17" s="1" t="str">
        <f t="shared" si="3"/>
        <v>10101</v>
      </c>
      <c r="X17" s="1" t="e">
        <f t="shared" si="4"/>
        <v>#REF!</v>
      </c>
      <c r="Y17" s="1" t="str">
        <f t="shared" si="5"/>
        <v>101</v>
      </c>
      <c r="Z17" s="1" t="e">
        <f t="shared" si="6"/>
        <v>#REF!</v>
      </c>
      <c r="AA17" t="str">
        <f t="shared" si="13"/>
        <v>P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>P3</v>
      </c>
      <c r="E18" s="44" t="e">
        <f t="shared" si="1"/>
        <v>#REF!</v>
      </c>
      <c r="F18" s="42"/>
      <c r="G18" s="39" t="str">
        <f t="shared" si="8"/>
        <v>P</v>
      </c>
      <c r="H18" s="39" t="str">
        <f t="shared" si="2"/>
        <v/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>
        <f>IF('Strategy Dashboard'!AU18="P",IF(U17="",1,U17+1),"")</f>
        <v>3</v>
      </c>
      <c r="V18" s="1" t="e">
        <f>IF('Strategy Dashboard'!#REF!="B",IF(V17="",1,V17+1),"")</f>
        <v>#REF!</v>
      </c>
      <c r="W18" s="1" t="str">
        <f t="shared" si="3"/>
        <v>01012</v>
      </c>
      <c r="X18" s="1" t="e">
        <f t="shared" si="4"/>
        <v>#REF!</v>
      </c>
      <c r="Y18" s="1" t="str">
        <f t="shared" si="5"/>
        <v>012</v>
      </c>
      <c r="Z18" s="1" t="e">
        <f t="shared" si="6"/>
        <v>#REF!</v>
      </c>
      <c r="AA18" t="str">
        <f t="shared" si="13"/>
        <v>P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P4</v>
      </c>
      <c r="E19" s="44" t="e">
        <f t="shared" si="1"/>
        <v>#REF!</v>
      </c>
      <c r="F19" s="42"/>
      <c r="G19" s="39" t="str">
        <f t="shared" si="8"/>
        <v>P</v>
      </c>
      <c r="H19" s="39" t="str">
        <f t="shared" si="2"/>
        <v/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4</v>
      </c>
      <c r="V19" s="1" t="e">
        <f>IF('Strategy Dashboard'!#REF!="B",IF(V18="",1,V18+1),"")</f>
        <v>#REF!</v>
      </c>
      <c r="W19" s="1" t="str">
        <f t="shared" si="3"/>
        <v>10123</v>
      </c>
      <c r="X19" s="1" t="e">
        <f t="shared" si="4"/>
        <v>#REF!</v>
      </c>
      <c r="Y19" s="1" t="str">
        <f t="shared" si="5"/>
        <v>123</v>
      </c>
      <c r="Z19" s="1" t="e">
        <f t="shared" si="6"/>
        <v>#REF!</v>
      </c>
      <c r="AA19" t="str">
        <f t="shared" si="13"/>
        <v>P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/>
      </c>
      <c r="E20" s="44" t="e">
        <f t="shared" si="1"/>
        <v>#REF!</v>
      </c>
      <c r="F20" s="42"/>
      <c r="G20" s="39" t="str">
        <f t="shared" ref="G20:G51" si="19">IF(AA20="P","P"&amp;REPLACE(AB20, 1, 1, ""),"")</f>
        <v>P</v>
      </c>
      <c r="H20" s="39" t="str">
        <f t="shared" si="2"/>
        <v/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 t="str">
        <f>IF('Strategy Dashboard'!AU20="P",IF(U19="",1,U19+1),"")</f>
        <v/>
      </c>
      <c r="V20" s="1" t="e">
        <f>IF('Strategy Dashboard'!#REF!="B",IF(V19="",1,V19+1),"")</f>
        <v>#REF!</v>
      </c>
      <c r="W20" s="1" t="str">
        <f t="shared" si="3"/>
        <v>01234</v>
      </c>
      <c r="X20" s="1" t="e">
        <f t="shared" si="4"/>
        <v>#REF!</v>
      </c>
      <c r="Y20" s="1" t="str">
        <f t="shared" si="5"/>
        <v>234</v>
      </c>
      <c r="Z20" s="1" t="e">
        <f t="shared" si="6"/>
        <v>#REF!</v>
      </c>
      <c r="AA20" t="str">
        <f t="shared" si="13"/>
        <v>P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>P1</v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>
        <f>IF('Strategy Dashboard'!AU21="P",IF(U20="",1,U20+1),"")</f>
        <v>1</v>
      </c>
      <c r="V21" s="1" t="e">
        <f>IF('Strategy Dashboard'!#REF!="B",IF(V20="",1,V20+1),"")</f>
        <v>#REF!</v>
      </c>
      <c r="W21" s="1" t="str">
        <f t="shared" si="3"/>
        <v>12340</v>
      </c>
      <c r="X21" s="1" t="e">
        <f t="shared" si="4"/>
        <v>#REF!</v>
      </c>
      <c r="Y21" s="1" t="str">
        <f t="shared" si="5"/>
        <v>340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>P</v>
      </c>
      <c r="H22" s="39" t="str">
        <f t="shared" si="2"/>
        <v/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23401</v>
      </c>
      <c r="X22" s="1" t="e">
        <f t="shared" si="4"/>
        <v>#REF!</v>
      </c>
      <c r="Y22" s="1" t="str">
        <f t="shared" si="5"/>
        <v>401</v>
      </c>
      <c r="Z22" s="1" t="e">
        <f t="shared" si="6"/>
        <v>#REF!</v>
      </c>
      <c r="AA22" t="str">
        <f t="shared" si="13"/>
        <v>P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>P1</v>
      </c>
      <c r="E23" s="44" t="e">
        <f t="shared" si="1"/>
        <v>#REF!</v>
      </c>
      <c r="F23" s="42"/>
      <c r="G23" s="39" t="str">
        <f t="shared" si="19"/>
        <v>P</v>
      </c>
      <c r="H23" s="39" t="str">
        <f t="shared" si="2"/>
        <v/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>
        <f>IF('Strategy Dashboard'!AU23="P",IF(U22="",1,U22+1),"")</f>
        <v>1</v>
      </c>
      <c r="V23" s="1" t="e">
        <f>IF('Strategy Dashboard'!#REF!="B",IF(V22="",1,V22+1),"")</f>
        <v>#REF!</v>
      </c>
      <c r="W23" s="1" t="str">
        <f t="shared" si="3"/>
        <v>34010</v>
      </c>
      <c r="X23" s="1" t="e">
        <f t="shared" si="4"/>
        <v>#REF!</v>
      </c>
      <c r="Y23" s="1" t="str">
        <f t="shared" si="5"/>
        <v>010</v>
      </c>
      <c r="Z23" s="1" t="e">
        <f t="shared" si="6"/>
        <v>#REF!</v>
      </c>
      <c r="AA23" t="str">
        <f t="shared" si="13"/>
        <v>P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/>
      </c>
      <c r="E24" s="44" t="e">
        <f t="shared" si="1"/>
        <v>#REF!</v>
      </c>
      <c r="F24" s="42"/>
      <c r="G24" s="39" t="str">
        <f t="shared" si="19"/>
        <v>P</v>
      </c>
      <c r="H24" s="39" t="str">
        <f t="shared" si="2"/>
        <v/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str">
        <f t="shared" si="12"/>
        <v>Y</v>
      </c>
      <c r="S24" s="58"/>
      <c r="T24" s="59"/>
      <c r="U24" s="1" t="str">
        <f>IF('Strategy Dashboard'!AU24="P",IF(U23="",1,U23+1),"")</f>
        <v/>
      </c>
      <c r="V24" s="1" t="e">
        <f>IF('Strategy Dashboard'!#REF!="B",IF(V23="",1,V23+1),"")</f>
        <v>#REF!</v>
      </c>
      <c r="W24" s="1" t="str">
        <f t="shared" si="3"/>
        <v>40101</v>
      </c>
      <c r="X24" s="1" t="e">
        <f t="shared" si="4"/>
        <v>#REF!</v>
      </c>
      <c r="Y24" s="1" t="str">
        <f t="shared" si="5"/>
        <v>101</v>
      </c>
      <c r="Z24" s="1" t="e">
        <f t="shared" si="6"/>
        <v>#REF!</v>
      </c>
      <c r="AA24" t="str">
        <f t="shared" si="13"/>
        <v>P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>P1</v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>
        <f>IF('Strategy Dashboard'!AU25="P",IF(U24="",1,U24+1),"")</f>
        <v>1</v>
      </c>
      <c r="V25" s="1" t="e">
        <f>IF('Strategy Dashboard'!#REF!="B",IF(V24="",1,V24+1),"")</f>
        <v>#REF!</v>
      </c>
      <c r="W25" s="1" t="str">
        <f t="shared" si="3"/>
        <v>01010</v>
      </c>
      <c r="X25" s="1" t="e">
        <f t="shared" si="4"/>
        <v>#REF!</v>
      </c>
      <c r="Y25" s="1" t="str">
        <f t="shared" si="5"/>
        <v>010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>P</v>
      </c>
      <c r="H26" s="39" t="str">
        <f t="shared" si="2"/>
        <v/>
      </c>
      <c r="I26" s="43"/>
      <c r="J26" s="45"/>
      <c r="K26" s="42"/>
      <c r="L26" s="43"/>
      <c r="M26" s="43"/>
      <c r="N26" s="43"/>
      <c r="O26" s="45"/>
      <c r="P26" s="55" t="str">
        <f t="shared" si="10"/>
        <v>Y</v>
      </c>
      <c r="Q26" s="56" t="e">
        <f t="shared" si="11"/>
        <v>#REF!</v>
      </c>
      <c r="R26" s="56" t="str">
        <f t="shared" si="12"/>
        <v>Y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10101</v>
      </c>
      <c r="X26" s="1" t="e">
        <f t="shared" si="4"/>
        <v>#REF!</v>
      </c>
      <c r="Y26" s="1" t="str">
        <f t="shared" si="5"/>
        <v>101</v>
      </c>
      <c r="Z26" s="1" t="e">
        <f t="shared" si="6"/>
        <v>#REF!</v>
      </c>
      <c r="AA26" t="str">
        <f t="shared" si="13"/>
        <v>P</v>
      </c>
    </row>
    <row r="27" spans="1:32">
      <c r="A27" s="42"/>
      <c r="B27" s="43"/>
      <c r="C27" s="43"/>
      <c r="D27" s="44" t="str">
        <f t="shared" si="0"/>
        <v>P1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1</v>
      </c>
      <c r="V27" s="1" t="e">
        <f>IF('Strategy Dashboard'!#REF!="B",IF(V26="",1,V26+1),"")</f>
        <v>#REF!</v>
      </c>
      <c r="W27" s="1" t="str">
        <f t="shared" si="3"/>
        <v>01010</v>
      </c>
      <c r="X27" s="1" t="e">
        <f t="shared" si="4"/>
        <v>#REF!</v>
      </c>
      <c r="Y27" s="1" t="str">
        <f t="shared" si="5"/>
        <v>010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>P</v>
      </c>
      <c r="H28" s="39" t="str">
        <f t="shared" si="2"/>
        <v/>
      </c>
      <c r="I28" s="43"/>
      <c r="J28" s="45"/>
      <c r="K28" s="42"/>
      <c r="L28" s="43"/>
      <c r="M28" s="43"/>
      <c r="N28" s="43"/>
      <c r="O28" s="45"/>
      <c r="P28" s="55" t="str">
        <f t="shared" si="10"/>
        <v>Y</v>
      </c>
      <c r="Q28" s="56" t="e">
        <f t="shared" si="11"/>
        <v>#REF!</v>
      </c>
      <c r="R28" s="56" t="str">
        <f t="shared" si="12"/>
        <v>Y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10101</v>
      </c>
      <c r="X28" s="1" t="e">
        <f t="shared" si="4"/>
        <v>#REF!</v>
      </c>
      <c r="Y28" s="1" t="str">
        <f t="shared" si="5"/>
        <v>101</v>
      </c>
      <c r="Z28" s="1" t="e">
        <f t="shared" si="6"/>
        <v>#REF!</v>
      </c>
      <c r="AA28" t="str">
        <f t="shared" si="13"/>
        <v>P</v>
      </c>
    </row>
    <row r="29" spans="1:32">
      <c r="A29" s="42"/>
      <c r="B29" s="43"/>
      <c r="C29" s="43"/>
      <c r="D29" s="44" t="str">
        <f t="shared" si="0"/>
        <v/>
      </c>
      <c r="E29" s="44" t="e">
        <f t="shared" si="1"/>
        <v>#REF!</v>
      </c>
      <c r="F29" s="42"/>
      <c r="G29" s="39" t="str">
        <f t="shared" si="19"/>
        <v/>
      </c>
      <c r="H29" s="39" t="str">
        <f t="shared" si="2"/>
        <v>B</v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 t="str">
        <f>IF('Strategy Dashboard'!AU29="P",IF(U28="",1,U28+1),"")</f>
        <v/>
      </c>
      <c r="V29" s="1" t="e">
        <f>IF('Strategy Dashboard'!#REF!="B",IF(V28="",1,V28+1),"")</f>
        <v>#REF!</v>
      </c>
      <c r="W29" s="1" t="str">
        <f t="shared" si="3"/>
        <v>01010</v>
      </c>
      <c r="X29" s="1" t="e">
        <f t="shared" si="4"/>
        <v>#REF!</v>
      </c>
      <c r="Y29" s="1" t="str">
        <f t="shared" si="5"/>
        <v>010</v>
      </c>
      <c r="Z29" s="1" t="e">
        <f t="shared" si="6"/>
        <v>#REF!</v>
      </c>
      <c r="AA29" t="str">
        <f t="shared" si="13"/>
        <v>B</v>
      </c>
    </row>
    <row r="30" spans="1:32">
      <c r="A30" s="42"/>
      <c r="B30" s="43"/>
      <c r="C30" s="43"/>
      <c r="D30" s="44" t="str">
        <f t="shared" si="0"/>
        <v/>
      </c>
      <c r="E30" s="44" t="e">
        <f t="shared" si="1"/>
        <v>#REF!</v>
      </c>
      <c r="F30" s="42"/>
      <c r="G30" s="39" t="str">
        <f t="shared" si="19"/>
        <v/>
      </c>
      <c r="H30" s="39" t="str">
        <f t="shared" si="2"/>
        <v>B</v>
      </c>
      <c r="I30" s="43"/>
      <c r="J30" s="45"/>
      <c r="K30" s="42"/>
      <c r="L30" s="43"/>
      <c r="M30" s="43"/>
      <c r="N30" s="43"/>
      <c r="O30" s="45"/>
      <c r="P30" s="55" t="e">
        <f t="shared" si="10"/>
        <v>#REF!</v>
      </c>
      <c r="Q30" s="56" t="e">
        <f t="shared" si="11"/>
        <v>#REF!</v>
      </c>
      <c r="R30" s="56" t="e">
        <f t="shared" si="12"/>
        <v>#REF!</v>
      </c>
      <c r="S30" s="58"/>
      <c r="T30" s="59"/>
      <c r="U30" s="1" t="str">
        <f>IF('Strategy Dashboard'!AU30="P",IF(U29="",1,U29+1),"")</f>
        <v/>
      </c>
      <c r="V30" s="1" t="e">
        <f>IF('Strategy Dashboard'!#REF!="B",IF(V29="",1,V29+1),"")</f>
        <v>#REF!</v>
      </c>
      <c r="W30" s="1" t="str">
        <f t="shared" si="3"/>
        <v>10100</v>
      </c>
      <c r="X30" s="1" t="e">
        <f t="shared" si="4"/>
        <v>#REF!</v>
      </c>
      <c r="Y30" s="1" t="str">
        <f t="shared" si="5"/>
        <v>100</v>
      </c>
      <c r="Z30" s="1" t="e">
        <f t="shared" si="6"/>
        <v>#REF!</v>
      </c>
      <c r="AA30" t="str">
        <f t="shared" si="13"/>
        <v>B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01000</v>
      </c>
      <c r="X31" s="1" t="e">
        <f t="shared" si="4"/>
        <v>#REF!</v>
      </c>
      <c r="Y31" s="1" t="str">
        <f t="shared" si="5"/>
        <v>000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10000</v>
      </c>
      <c r="X32" s="1" t="e">
        <f t="shared" si="4"/>
        <v>#REF!</v>
      </c>
      <c r="Y32" s="1" t="str">
        <f t="shared" si="5"/>
        <v>000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00000</v>
      </c>
      <c r="X33" s="1" t="e">
        <f t="shared" si="4"/>
        <v>#REF!</v>
      </c>
      <c r="Y33" s="1" t="str">
        <f t="shared" si="5"/>
        <v>000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00000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/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 t="str">
        <f>IF('Strategy Dashboard'!AU35="P",IF(U34="",1,U34+1),"")</f>
        <v/>
      </c>
      <c r="V35" s="1" t="e">
        <f>IF('Strategy Dashboard'!#REF!="B",IF(V34="",1,V34+1),"")</f>
        <v>#REF!</v>
      </c>
      <c r="W35" s="1" t="str">
        <f t="shared" si="3"/>
        <v>00000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/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 t="str">
        <f>IF('Strategy Dashboard'!AU36="P",IF(U35="",1,U35+1),"")</f>
        <v/>
      </c>
      <c r="V36" s="1" t="e">
        <f>IF('Strategy Dashboard'!#REF!="B",IF(V35="",1,V35+1),"")</f>
        <v>#REF!</v>
      </c>
      <c r="W36" s="1" t="str">
        <f t="shared" si="3"/>
        <v>00000</v>
      </c>
      <c r="X36" s="1" t="e">
        <f t="shared" si="4"/>
        <v>#REF!</v>
      </c>
      <c r="Y36" s="1" t="str">
        <f t="shared" si="5"/>
        <v>000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00000</v>
      </c>
      <c r="X37" s="1" t="e">
        <f t="shared" si="4"/>
        <v>#REF!</v>
      </c>
      <c r="Y37" s="1" t="str">
        <f t="shared" si="5"/>
        <v>000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00000</v>
      </c>
      <c r="X38" s="1" t="e">
        <f t="shared" si="4"/>
        <v>#REF!</v>
      </c>
      <c r="Y38" s="1" t="str">
        <f t="shared" si="5"/>
        <v>000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/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 t="str">
        <f>IF('Strategy Dashboard'!AU39="P",IF(U38="",1,U38+1),"")</f>
        <v/>
      </c>
      <c r="V39" s="1" t="e">
        <f>IF('Strategy Dashboard'!#REF!="B",IF(V38="",1,V38+1),"")</f>
        <v>#REF!</v>
      </c>
      <c r="W39" s="1" t="str">
        <f t="shared" si="3"/>
        <v>00000</v>
      </c>
      <c r="X39" s="1" t="e">
        <f t="shared" si="4"/>
        <v>#REF!</v>
      </c>
      <c r="Y39" s="1" t="str">
        <f t="shared" si="5"/>
        <v>000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/>
      </c>
      <c r="E40" s="44" t="e">
        <f t="shared" si="1"/>
        <v>#REF!</v>
      </c>
      <c r="F40" s="42"/>
      <c r="G40" s="39" t="str">
        <f t="shared" si="19"/>
        <v/>
      </c>
      <c r="H40" s="39" t="str">
        <f t="shared" si="2"/>
        <v>B</v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 t="str">
        <f>IF('Strategy Dashboard'!AU40="P",IF(U39="",1,U39+1),"")</f>
        <v/>
      </c>
      <c r="V40" s="1" t="e">
        <f>IF('Strategy Dashboard'!#REF!="B",IF(V39="",1,V39+1),"")</f>
        <v>#REF!</v>
      </c>
      <c r="W40" s="1" t="str">
        <f t="shared" si="3"/>
        <v>00000</v>
      </c>
      <c r="X40" s="1" t="e">
        <f t="shared" si="4"/>
        <v>#REF!</v>
      </c>
      <c r="Y40" s="1" t="str">
        <f t="shared" si="5"/>
        <v>000</v>
      </c>
      <c r="Z40" s="1" t="e">
        <f t="shared" si="6"/>
        <v>#REF!</v>
      </c>
      <c r="AA40" t="str">
        <f t="shared" si="13"/>
        <v>B</v>
      </c>
    </row>
    <row r="41" spans="1:27">
      <c r="A41" s="42"/>
      <c r="B41" s="43"/>
      <c r="C41" s="43"/>
      <c r="D41" s="44" t="str">
        <f t="shared" si="0"/>
        <v/>
      </c>
      <c r="E41" s="44" t="e">
        <f t="shared" si="1"/>
        <v>#REF!</v>
      </c>
      <c r="F41" s="42"/>
      <c r="G41" s="39" t="str">
        <f t="shared" si="19"/>
        <v/>
      </c>
      <c r="H41" s="39" t="str">
        <f t="shared" si="2"/>
        <v>B</v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 t="str">
        <f>IF('Strategy Dashboard'!AU41="P",IF(U40="",1,U40+1),"")</f>
        <v/>
      </c>
      <c r="V41" s="1" t="e">
        <f>IF('Strategy Dashboard'!#REF!="B",IF(V40="",1,V40+1),"")</f>
        <v>#REF!</v>
      </c>
      <c r="W41" s="1" t="str">
        <f t="shared" si="3"/>
        <v>00000</v>
      </c>
      <c r="X41" s="1" t="e">
        <f t="shared" si="4"/>
        <v>#REF!</v>
      </c>
      <c r="Y41" s="1" t="str">
        <f t="shared" si="5"/>
        <v>000</v>
      </c>
      <c r="Z41" s="1" t="e">
        <f t="shared" si="6"/>
        <v>#REF!</v>
      </c>
      <c r="AA41" t="str">
        <f t="shared" si="13"/>
        <v>B</v>
      </c>
    </row>
    <row r="42" spans="1:27">
      <c r="A42" s="42"/>
      <c r="B42" s="43"/>
      <c r="C42" s="43"/>
      <c r="D42" s="44" t="str">
        <f t="shared" si="0"/>
        <v/>
      </c>
      <c r="E42" s="44" t="e">
        <f t="shared" si="1"/>
        <v>#REF!</v>
      </c>
      <c r="F42" s="42"/>
      <c r="G42" s="39" t="str">
        <f t="shared" si="19"/>
        <v/>
      </c>
      <c r="H42" s="39" t="str">
        <f t="shared" ref="H42:H73" si="20">IF(AA42="B","B"&amp;REPLACE(AB42, 1, 1, ""),"")</f>
        <v>B</v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 t="str">
        <f>IF('Strategy Dashboard'!AU42="P",IF(U41="",1,U41+1),"")</f>
        <v/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00000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000</v>
      </c>
      <c r="Z42" s="1" t="e">
        <f t="shared" ref="Z42:Z73" si="24">IF(V39="",0,V39)&amp;IF(V40="",0,V40)&amp;IF(V41="",0,V41)</f>
        <v>#REF!</v>
      </c>
      <c r="AA42" t="str">
        <f t="shared" si="13"/>
        <v>B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/>
      </c>
      <c r="H43" s="39" t="str">
        <f t="shared" si="20"/>
        <v>B</v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00000</v>
      </c>
      <c r="X43" s="1" t="e">
        <f t="shared" si="22"/>
        <v>#REF!</v>
      </c>
      <c r="Y43" s="1" t="str">
        <f t="shared" si="23"/>
        <v>000</v>
      </c>
      <c r="Z43" s="1" t="e">
        <f t="shared" si="24"/>
        <v>#REF!</v>
      </c>
      <c r="AA43" t="str">
        <f t="shared" si="13"/>
        <v>B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/>
      </c>
      <c r="H44" s="39" t="str">
        <f t="shared" si="20"/>
        <v>B</v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00000</v>
      </c>
      <c r="X44" s="1" t="e">
        <f t="shared" si="22"/>
        <v>#REF!</v>
      </c>
      <c r="Y44" s="1" t="str">
        <f t="shared" si="23"/>
        <v>000</v>
      </c>
      <c r="Z44" s="1" t="e">
        <f t="shared" si="24"/>
        <v>#REF!</v>
      </c>
      <c r="AA44" t="str">
        <f t="shared" si="13"/>
        <v>B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/>
      </c>
      <c r="H45" s="39" t="str">
        <f t="shared" si="20"/>
        <v>B</v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00000</v>
      </c>
      <c r="X45" s="1" t="e">
        <f t="shared" si="22"/>
        <v>#REF!</v>
      </c>
      <c r="Y45" s="1" t="str">
        <f t="shared" si="23"/>
        <v>000</v>
      </c>
      <c r="Z45" s="1" t="e">
        <f t="shared" si="24"/>
        <v>#REF!</v>
      </c>
      <c r="AA45" t="str">
        <f t="shared" si="13"/>
        <v>B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00000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00000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  <mergeCell ref="Y3:Z3"/>
    <mergeCell ref="AA3:AA4"/>
    <mergeCell ref="AB3:AB4"/>
    <mergeCell ref="Q3:Q4"/>
    <mergeCell ref="R3:R4"/>
    <mergeCell ref="S3:S4"/>
    <mergeCell ref="T3:T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274" t="s">
        <v>3</v>
      </c>
      <c r="B1" s="275"/>
      <c r="C1" s="274" t="s">
        <v>12</v>
      </c>
      <c r="D1" s="275"/>
      <c r="E1" s="274" t="s">
        <v>13</v>
      </c>
      <c r="F1" s="275"/>
      <c r="G1" s="274" t="s">
        <v>14</v>
      </c>
      <c r="H1" s="275"/>
      <c r="I1" s="274" t="s">
        <v>15</v>
      </c>
      <c r="J1" s="275"/>
      <c r="K1" s="274" t="s">
        <v>16</v>
      </c>
      <c r="L1" s="275"/>
      <c r="M1" s="274" t="s">
        <v>17</v>
      </c>
      <c r="N1" s="275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P116"/>
  <sheetViews>
    <sheetView topLeftCell="A57" workbookViewId="0">
      <selection activeCell="I70" sqref="I1:I1048576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16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151</v>
      </c>
      <c r="G1" s="14">
        <v>-6</v>
      </c>
      <c r="I1" s="14" t="s">
        <v>326</v>
      </c>
      <c r="J1" s="14">
        <v>-6</v>
      </c>
      <c r="L1" s="88" t="s">
        <v>25</v>
      </c>
      <c r="M1" t="s">
        <v>472</v>
      </c>
      <c r="O1" s="88" t="s">
        <v>25</v>
      </c>
      <c r="P1" t="s">
        <v>485</v>
      </c>
    </row>
    <row r="2" spans="1:16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153</v>
      </c>
      <c r="G2" s="14">
        <v>-3</v>
      </c>
      <c r="I2" s="14" t="s">
        <v>327</v>
      </c>
      <c r="J2" s="14">
        <v>-3</v>
      </c>
      <c r="L2" s="88" t="s">
        <v>455</v>
      </c>
      <c r="M2" t="s">
        <v>473</v>
      </c>
      <c r="O2" s="88" t="s">
        <v>455</v>
      </c>
      <c r="P2" t="s">
        <v>486</v>
      </c>
    </row>
    <row r="3" spans="1:16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154</v>
      </c>
      <c r="G3" s="14">
        <v>-1</v>
      </c>
      <c r="I3" s="14" t="s">
        <v>328</v>
      </c>
      <c r="J3" s="14">
        <v>-1</v>
      </c>
      <c r="L3" s="88" t="s">
        <v>282</v>
      </c>
      <c r="M3" t="s">
        <v>474</v>
      </c>
      <c r="O3" s="88" t="s">
        <v>282</v>
      </c>
      <c r="P3" t="s">
        <v>487</v>
      </c>
    </row>
    <row r="4" spans="1:16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152</v>
      </c>
      <c r="G4" s="14">
        <v>-1</v>
      </c>
      <c r="I4" s="14" t="s">
        <v>329</v>
      </c>
      <c r="J4" s="14">
        <v>-1</v>
      </c>
      <c r="L4" s="88" t="s">
        <v>452</v>
      </c>
      <c r="M4" t="s">
        <v>475</v>
      </c>
      <c r="O4" s="88" t="s">
        <v>452</v>
      </c>
      <c r="P4" t="s">
        <v>488</v>
      </c>
    </row>
    <row r="5" spans="1:16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155</v>
      </c>
      <c r="G5" s="14">
        <v>6</v>
      </c>
      <c r="I5" s="14" t="s">
        <v>322</v>
      </c>
      <c r="J5" s="14">
        <v>6</v>
      </c>
      <c r="L5" s="88" t="s">
        <v>456</v>
      </c>
      <c r="M5" t="s">
        <v>476</v>
      </c>
      <c r="O5" s="88" t="s">
        <v>456</v>
      </c>
      <c r="P5" t="s">
        <v>489</v>
      </c>
    </row>
    <row r="6" spans="1:16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156</v>
      </c>
      <c r="G6" s="14">
        <v>3</v>
      </c>
      <c r="I6" s="14" t="s">
        <v>330</v>
      </c>
      <c r="J6" s="14">
        <v>3</v>
      </c>
      <c r="L6" s="88" t="s">
        <v>457</v>
      </c>
      <c r="M6" t="s">
        <v>477</v>
      </c>
      <c r="O6" s="88" t="s">
        <v>457</v>
      </c>
      <c r="P6" t="s">
        <v>490</v>
      </c>
    </row>
    <row r="7" spans="1:16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157</v>
      </c>
      <c r="G7" s="14">
        <v>1</v>
      </c>
      <c r="I7" s="14" t="s">
        <v>331</v>
      </c>
      <c r="J7" s="14">
        <v>1</v>
      </c>
      <c r="L7" s="88" t="s">
        <v>458</v>
      </c>
      <c r="M7" t="s">
        <v>478</v>
      </c>
      <c r="O7" s="88" t="s">
        <v>458</v>
      </c>
      <c r="P7" t="s">
        <v>491</v>
      </c>
    </row>
    <row r="8" spans="1:16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158</v>
      </c>
      <c r="G8" s="14">
        <v>1</v>
      </c>
      <c r="I8" s="14" t="s">
        <v>332</v>
      </c>
      <c r="J8" s="14">
        <v>1</v>
      </c>
      <c r="L8" s="88" t="s">
        <v>459</v>
      </c>
      <c r="M8" t="s">
        <v>479</v>
      </c>
      <c r="O8" s="88" t="s">
        <v>459</v>
      </c>
      <c r="P8" t="s">
        <v>492</v>
      </c>
    </row>
    <row r="9" spans="1:16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159</v>
      </c>
      <c r="G9" s="14">
        <v>-1</v>
      </c>
      <c r="I9" s="14" t="s">
        <v>333</v>
      </c>
      <c r="J9" s="14">
        <v>-1</v>
      </c>
      <c r="L9" s="88" t="s">
        <v>453</v>
      </c>
      <c r="M9" t="s">
        <v>480</v>
      </c>
      <c r="O9" s="88" t="s">
        <v>453</v>
      </c>
      <c r="P9" t="s">
        <v>493</v>
      </c>
    </row>
    <row r="10" spans="1:16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160</v>
      </c>
      <c r="G10" s="14">
        <v>1</v>
      </c>
      <c r="I10" s="14" t="s">
        <v>334</v>
      </c>
      <c r="J10" s="14">
        <v>1</v>
      </c>
      <c r="L10" s="88" t="s">
        <v>460</v>
      </c>
      <c r="M10" t="s">
        <v>481</v>
      </c>
      <c r="O10" s="88" t="s">
        <v>460</v>
      </c>
      <c r="P10" t="s">
        <v>494</v>
      </c>
    </row>
    <row r="11" spans="1:16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161</v>
      </c>
      <c r="G11" s="14">
        <v>3</v>
      </c>
      <c r="I11" s="14" t="s">
        <v>323</v>
      </c>
      <c r="J11" s="14">
        <v>3</v>
      </c>
    </row>
    <row r="12" spans="1:16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335</v>
      </c>
      <c r="J12" s="14">
        <v>-3</v>
      </c>
    </row>
    <row r="13" spans="1:16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282</v>
      </c>
      <c r="J13" s="14">
        <v>-1</v>
      </c>
    </row>
    <row r="14" spans="1:16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280</v>
      </c>
      <c r="J14" s="14">
        <v>1</v>
      </c>
    </row>
    <row r="15" spans="1:16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162</v>
      </c>
      <c r="G15" s="14">
        <v>6</v>
      </c>
      <c r="I15" s="14" t="s">
        <v>324</v>
      </c>
      <c r="J15" s="14">
        <v>6</v>
      </c>
    </row>
    <row r="16" spans="1:16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163</v>
      </c>
      <c r="G16" s="14">
        <v>-6</v>
      </c>
      <c r="I16" s="14" t="s">
        <v>336</v>
      </c>
      <c r="J16" s="14">
        <v>-6</v>
      </c>
    </row>
    <row r="17" spans="1:10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164</v>
      </c>
      <c r="G17" s="14">
        <v>-1</v>
      </c>
      <c r="I17" s="14" t="s">
        <v>337</v>
      </c>
      <c r="J17" s="14">
        <v>-1</v>
      </c>
    </row>
    <row r="18" spans="1:10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165</v>
      </c>
      <c r="G18" s="14">
        <v>3</v>
      </c>
      <c r="I18" s="14" t="s">
        <v>338</v>
      </c>
      <c r="J18" s="14">
        <v>3</v>
      </c>
    </row>
    <row r="19" spans="1:10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166</v>
      </c>
      <c r="G19" s="14">
        <v>-3</v>
      </c>
      <c r="I19" s="14" t="s">
        <v>339</v>
      </c>
      <c r="J19" s="14">
        <v>-3</v>
      </c>
    </row>
    <row r="20" spans="1:10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167</v>
      </c>
      <c r="G20" s="14">
        <v>1</v>
      </c>
      <c r="I20" s="14" t="s">
        <v>340</v>
      </c>
      <c r="J20" s="14">
        <v>1</v>
      </c>
    </row>
    <row r="21" spans="1:10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168</v>
      </c>
      <c r="G21" s="14">
        <v>-1</v>
      </c>
      <c r="I21" s="14" t="s">
        <v>341</v>
      </c>
      <c r="J21" s="14">
        <v>-1</v>
      </c>
    </row>
    <row r="22" spans="1:10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169</v>
      </c>
      <c r="G22" s="14">
        <v>6</v>
      </c>
      <c r="I22" s="14" t="s">
        <v>342</v>
      </c>
      <c r="J22" s="14">
        <v>6</v>
      </c>
    </row>
    <row r="23" spans="1:10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170</v>
      </c>
      <c r="G23" s="14">
        <v>-6</v>
      </c>
      <c r="I23" s="14" t="s">
        <v>343</v>
      </c>
      <c r="J23" s="14">
        <v>-6</v>
      </c>
    </row>
    <row r="24" spans="1:10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171</v>
      </c>
      <c r="G24" s="14">
        <v>1</v>
      </c>
      <c r="I24" s="14" t="s">
        <v>344</v>
      </c>
      <c r="J24" s="14">
        <v>1</v>
      </c>
    </row>
    <row r="25" spans="1:10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172</v>
      </c>
      <c r="G25" s="14">
        <v>-1</v>
      </c>
      <c r="I25" s="14" t="s">
        <v>345</v>
      </c>
      <c r="J25" s="14">
        <v>-1</v>
      </c>
    </row>
    <row r="26" spans="1:10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173</v>
      </c>
      <c r="G26" s="14">
        <v>3</v>
      </c>
      <c r="I26" s="14" t="s">
        <v>346</v>
      </c>
      <c r="J26" s="14">
        <v>3</v>
      </c>
    </row>
    <row r="27" spans="1:10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174</v>
      </c>
      <c r="G27" s="14">
        <v>-3</v>
      </c>
      <c r="I27" s="14" t="s">
        <v>347</v>
      </c>
      <c r="J27" s="14">
        <v>-3</v>
      </c>
    </row>
    <row r="28" spans="1:10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175</v>
      </c>
      <c r="G28" s="14">
        <v>1</v>
      </c>
      <c r="I28" s="14" t="s">
        <v>348</v>
      </c>
      <c r="J28" s="14">
        <v>1</v>
      </c>
    </row>
    <row r="29" spans="1:10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176</v>
      </c>
      <c r="G29" s="14">
        <v>-1</v>
      </c>
      <c r="I29" s="14" t="s">
        <v>349</v>
      </c>
      <c r="J29" s="14">
        <v>-1</v>
      </c>
    </row>
    <row r="30" spans="1:10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177</v>
      </c>
      <c r="G30" s="14">
        <v>-6</v>
      </c>
      <c r="I30" t="s">
        <v>350</v>
      </c>
      <c r="J30" s="14">
        <v>-6</v>
      </c>
    </row>
    <row r="31" spans="1:10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178</v>
      </c>
      <c r="G31" s="14">
        <v>-6</v>
      </c>
      <c r="I31" t="s">
        <v>351</v>
      </c>
      <c r="J31" s="14">
        <v>-6</v>
      </c>
    </row>
    <row r="32" spans="1:10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179</v>
      </c>
      <c r="G32" s="14">
        <v>-3</v>
      </c>
      <c r="I32" t="s">
        <v>352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180</v>
      </c>
      <c r="G33" s="14">
        <v>-3</v>
      </c>
      <c r="I33" t="s">
        <v>353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181</v>
      </c>
      <c r="G34" s="14">
        <v>-1</v>
      </c>
      <c r="I34" t="s">
        <v>354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182</v>
      </c>
      <c r="G35" s="14">
        <v>-1</v>
      </c>
      <c r="I35" t="s">
        <v>355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183</v>
      </c>
      <c r="G36" s="14">
        <v>-1</v>
      </c>
      <c r="I36" t="s">
        <v>356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184</v>
      </c>
      <c r="G37" s="14">
        <v>-1</v>
      </c>
      <c r="I37" t="s">
        <v>357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185</v>
      </c>
      <c r="G38" s="14">
        <v>-6</v>
      </c>
      <c r="I38" t="s">
        <v>358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186</v>
      </c>
      <c r="G39" s="14">
        <v>-6</v>
      </c>
      <c r="I39" t="s">
        <v>359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187</v>
      </c>
      <c r="G40" s="14">
        <v>-3</v>
      </c>
      <c r="I40" t="s">
        <v>360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188</v>
      </c>
      <c r="G41" s="14">
        <v>-3</v>
      </c>
      <c r="I41" t="s">
        <v>361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189</v>
      </c>
      <c r="G42" s="14">
        <v>-1</v>
      </c>
      <c r="I42" t="s">
        <v>362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190</v>
      </c>
      <c r="G43" s="14">
        <v>-1</v>
      </c>
      <c r="I43" t="s">
        <v>363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191</v>
      </c>
      <c r="G44" s="14">
        <v>-1</v>
      </c>
      <c r="I44" t="s">
        <v>364</v>
      </c>
      <c r="J44" s="14">
        <v>-1</v>
      </c>
    </row>
    <row r="45" spans="1:10">
      <c r="A45" s="14" t="s">
        <v>465</v>
      </c>
      <c r="B45" s="14" t="s">
        <v>44</v>
      </c>
      <c r="C45" s="14" t="str">
        <f t="shared" si="0"/>
        <v>F12W</v>
      </c>
      <c r="D45" s="14" t="s">
        <v>103</v>
      </c>
      <c r="F45" t="s">
        <v>192</v>
      </c>
      <c r="G45" s="14">
        <v>-1</v>
      </c>
      <c r="I45" t="s">
        <v>365</v>
      </c>
      <c r="J45" s="14">
        <v>-1</v>
      </c>
    </row>
    <row r="46" spans="1:10">
      <c r="A46" s="14" t="s">
        <v>466</v>
      </c>
      <c r="B46" s="14" t="s">
        <v>44</v>
      </c>
      <c r="C46" s="14" t="str">
        <f t="shared" si="0"/>
        <v>F13W</v>
      </c>
      <c r="D46" s="14" t="s">
        <v>465</v>
      </c>
      <c r="F46" t="s">
        <v>193</v>
      </c>
      <c r="G46" s="14">
        <v>1</v>
      </c>
      <c r="I46" t="s">
        <v>366</v>
      </c>
      <c r="J46" s="14">
        <v>1</v>
      </c>
    </row>
    <row r="47" spans="1:10">
      <c r="A47" s="14" t="s">
        <v>467</v>
      </c>
      <c r="B47" s="14" t="s">
        <v>44</v>
      </c>
      <c r="C47" s="14" t="str">
        <f t="shared" si="0"/>
        <v>F14W</v>
      </c>
      <c r="D47" s="14" t="s">
        <v>466</v>
      </c>
      <c r="F47" t="s">
        <v>194</v>
      </c>
      <c r="G47" s="14">
        <v>1</v>
      </c>
      <c r="I47" t="s">
        <v>367</v>
      </c>
      <c r="J47" s="14">
        <v>1</v>
      </c>
    </row>
    <row r="48" spans="1:10">
      <c r="A48" s="14" t="s">
        <v>468</v>
      </c>
      <c r="B48" s="14" t="s">
        <v>44</v>
      </c>
      <c r="C48" s="14" t="str">
        <f t="shared" si="0"/>
        <v>F15W</v>
      </c>
      <c r="D48" s="14" t="s">
        <v>467</v>
      </c>
      <c r="F48" t="s">
        <v>195</v>
      </c>
      <c r="G48" s="14">
        <v>1</v>
      </c>
      <c r="I48" t="s">
        <v>368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465</v>
      </c>
      <c r="F49" t="s">
        <v>196</v>
      </c>
      <c r="G49" s="14">
        <v>1</v>
      </c>
      <c r="I49" t="s">
        <v>369</v>
      </c>
      <c r="J49" s="14">
        <v>1</v>
      </c>
    </row>
    <row r="50" spans="1:10">
      <c r="A50" s="14" t="s">
        <v>465</v>
      </c>
      <c r="B50" s="14" t="s">
        <v>43</v>
      </c>
      <c r="C50" s="14" t="str">
        <f t="shared" si="0"/>
        <v>F12L</v>
      </c>
      <c r="D50" s="14" t="s">
        <v>466</v>
      </c>
      <c r="F50" t="s">
        <v>197</v>
      </c>
      <c r="G50" s="14">
        <v>3</v>
      </c>
      <c r="I50" t="s">
        <v>370</v>
      </c>
      <c r="J50" s="14">
        <v>3</v>
      </c>
    </row>
    <row r="51" spans="1:10">
      <c r="A51" s="14" t="s">
        <v>466</v>
      </c>
      <c r="B51" s="14" t="s">
        <v>43</v>
      </c>
      <c r="C51" s="14" t="str">
        <f t="shared" si="0"/>
        <v>F13L</v>
      </c>
      <c r="D51" s="14" t="s">
        <v>467</v>
      </c>
      <c r="F51" t="s">
        <v>198</v>
      </c>
      <c r="G51" s="14">
        <v>3</v>
      </c>
      <c r="I51" t="s">
        <v>371</v>
      </c>
      <c r="J51" s="14">
        <v>3</v>
      </c>
    </row>
    <row r="52" spans="1:10">
      <c r="A52" s="14" t="s">
        <v>467</v>
      </c>
      <c r="B52" s="14" t="s">
        <v>43</v>
      </c>
      <c r="C52" s="14" t="str">
        <f t="shared" si="0"/>
        <v>F14L</v>
      </c>
      <c r="D52" s="14" t="s">
        <v>468</v>
      </c>
      <c r="F52" t="s">
        <v>199</v>
      </c>
      <c r="G52" s="14">
        <v>6</v>
      </c>
      <c r="I52" t="s">
        <v>372</v>
      </c>
      <c r="J52" s="14">
        <v>6</v>
      </c>
    </row>
    <row r="53" spans="1:10">
      <c r="A53" s="14" t="s">
        <v>468</v>
      </c>
      <c r="B53" s="14" t="s">
        <v>43</v>
      </c>
      <c r="C53" s="14" t="str">
        <f t="shared" si="0"/>
        <v>F15L</v>
      </c>
      <c r="D53" s="14" t="s">
        <v>469</v>
      </c>
      <c r="F53" t="s">
        <v>200</v>
      </c>
      <c r="G53" s="14">
        <v>6</v>
      </c>
      <c r="I53" t="s">
        <v>373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201</v>
      </c>
      <c r="G54" s="14">
        <v>1</v>
      </c>
      <c r="I54" t="s">
        <v>374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202</v>
      </c>
      <c r="G55" s="14">
        <v>1</v>
      </c>
      <c r="I55" t="s">
        <v>375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203</v>
      </c>
      <c r="G56" s="14">
        <v>1</v>
      </c>
      <c r="I56" t="s">
        <v>376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204</v>
      </c>
      <c r="G57" s="14">
        <v>1</v>
      </c>
      <c r="I57" t="s">
        <v>377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205</v>
      </c>
      <c r="G58" s="14">
        <v>3</v>
      </c>
      <c r="I58" t="s">
        <v>378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206</v>
      </c>
      <c r="G59" s="14">
        <v>3</v>
      </c>
      <c r="I59" t="s">
        <v>379</v>
      </c>
      <c r="J59" s="14">
        <v>3</v>
      </c>
    </row>
    <row r="60" spans="1:10">
      <c r="F60" t="s">
        <v>207</v>
      </c>
      <c r="G60" s="14">
        <v>6</v>
      </c>
      <c r="I60" t="s">
        <v>380</v>
      </c>
      <c r="J60" s="14">
        <v>6</v>
      </c>
    </row>
    <row r="61" spans="1:10">
      <c r="F61" t="s">
        <v>208</v>
      </c>
      <c r="G61" s="14">
        <v>6</v>
      </c>
      <c r="I61" t="s">
        <v>325</v>
      </c>
      <c r="J61" s="14">
        <v>6</v>
      </c>
    </row>
    <row r="62" spans="1:10">
      <c r="F62" s="87" t="s">
        <v>254</v>
      </c>
      <c r="G62" s="14">
        <v>-6</v>
      </c>
      <c r="I62" s="87" t="s">
        <v>381</v>
      </c>
      <c r="J62" s="14">
        <v>-6</v>
      </c>
    </row>
    <row r="63" spans="1:10">
      <c r="F63" s="87" t="s">
        <v>209</v>
      </c>
      <c r="G63" s="14">
        <v>1</v>
      </c>
      <c r="I63" s="87" t="s">
        <v>382</v>
      </c>
      <c r="J63" s="14">
        <v>1</v>
      </c>
    </row>
    <row r="64" spans="1:10">
      <c r="F64" s="87" t="s">
        <v>210</v>
      </c>
      <c r="G64" s="14">
        <v>-1</v>
      </c>
      <c r="I64" s="87" t="s">
        <v>383</v>
      </c>
      <c r="J64" s="14">
        <v>-1</v>
      </c>
    </row>
    <row r="65" spans="6:10">
      <c r="F65" s="87" t="s">
        <v>211</v>
      </c>
      <c r="G65" s="14">
        <v>3</v>
      </c>
      <c r="I65" s="87" t="s">
        <v>384</v>
      </c>
      <c r="J65" s="14">
        <v>3</v>
      </c>
    </row>
    <row r="66" spans="6:10">
      <c r="F66" s="87" t="s">
        <v>212</v>
      </c>
      <c r="G66" s="14">
        <v>-3</v>
      </c>
      <c r="I66" s="87" t="s">
        <v>385</v>
      </c>
      <c r="J66" s="14">
        <v>-3</v>
      </c>
    </row>
    <row r="67" spans="6:10">
      <c r="F67" s="87" t="s">
        <v>213</v>
      </c>
      <c r="G67" s="14">
        <v>1</v>
      </c>
      <c r="I67" s="87" t="s">
        <v>386</v>
      </c>
      <c r="J67" s="14">
        <v>1</v>
      </c>
    </row>
    <row r="68" spans="6:10">
      <c r="F68" s="87" t="s">
        <v>214</v>
      </c>
      <c r="G68" s="14">
        <v>-1</v>
      </c>
      <c r="I68" s="87" t="s">
        <v>387</v>
      </c>
      <c r="J68" s="14">
        <v>-1</v>
      </c>
    </row>
    <row r="69" spans="6:10">
      <c r="F69" s="87" t="s">
        <v>215</v>
      </c>
      <c r="G69" s="14">
        <v>6</v>
      </c>
      <c r="I69" s="87" t="s">
        <v>388</v>
      </c>
      <c r="J69" s="14">
        <v>6</v>
      </c>
    </row>
    <row r="70" spans="6:10">
      <c r="F70" s="87" t="s">
        <v>216</v>
      </c>
      <c r="G70" s="14">
        <v>-6</v>
      </c>
      <c r="I70" s="87" t="s">
        <v>389</v>
      </c>
      <c r="J70" s="14">
        <v>-6</v>
      </c>
    </row>
    <row r="71" spans="6:10">
      <c r="F71" s="87" t="s">
        <v>217</v>
      </c>
      <c r="G71" s="14">
        <v>1</v>
      </c>
      <c r="I71" s="87" t="s">
        <v>390</v>
      </c>
      <c r="J71" s="14">
        <v>1</v>
      </c>
    </row>
    <row r="72" spans="6:10">
      <c r="F72" s="87" t="s">
        <v>218</v>
      </c>
      <c r="G72" s="14">
        <v>-1</v>
      </c>
      <c r="I72" s="87" t="s">
        <v>391</v>
      </c>
      <c r="J72" s="14">
        <v>-1</v>
      </c>
    </row>
    <row r="73" spans="6:10">
      <c r="F73" s="87" t="s">
        <v>219</v>
      </c>
      <c r="G73" s="14">
        <v>3</v>
      </c>
      <c r="I73" s="87" t="s">
        <v>392</v>
      </c>
      <c r="J73" s="14">
        <v>3</v>
      </c>
    </row>
    <row r="74" spans="6:10">
      <c r="F74" s="87" t="s">
        <v>220</v>
      </c>
      <c r="G74" s="14">
        <v>-3</v>
      </c>
      <c r="I74" s="87" t="s">
        <v>393</v>
      </c>
      <c r="J74" s="14">
        <v>-3</v>
      </c>
    </row>
    <row r="75" spans="6:10">
      <c r="F75" s="87" t="s">
        <v>221</v>
      </c>
      <c r="G75" s="14">
        <v>1</v>
      </c>
      <c r="I75" s="87" t="s">
        <v>394</v>
      </c>
      <c r="J75" s="14">
        <v>1</v>
      </c>
    </row>
    <row r="76" spans="6:10">
      <c r="F76" s="87" t="s">
        <v>222</v>
      </c>
      <c r="G76" s="14">
        <v>-1</v>
      </c>
      <c r="I76" s="87" t="s">
        <v>395</v>
      </c>
      <c r="J76" s="14">
        <v>-1</v>
      </c>
    </row>
    <row r="77" spans="6:10">
      <c r="F77" s="87" t="s">
        <v>223</v>
      </c>
      <c r="G77" s="14">
        <v>6</v>
      </c>
      <c r="I77" s="87" t="s">
        <v>396</v>
      </c>
      <c r="J77" s="14">
        <v>6</v>
      </c>
    </row>
    <row r="78" spans="6:10">
      <c r="F78" s="87" t="s">
        <v>224</v>
      </c>
      <c r="G78" s="14">
        <v>-6</v>
      </c>
      <c r="I78" s="87" t="s">
        <v>397</v>
      </c>
      <c r="J78" s="14">
        <v>-6</v>
      </c>
    </row>
    <row r="79" spans="6:10">
      <c r="F79" s="87" t="s">
        <v>225</v>
      </c>
      <c r="G79" s="14">
        <v>1</v>
      </c>
      <c r="I79" s="87" t="s">
        <v>398</v>
      </c>
      <c r="J79" s="14">
        <v>1</v>
      </c>
    </row>
    <row r="80" spans="6:10">
      <c r="F80" s="87" t="s">
        <v>226</v>
      </c>
      <c r="G80" s="14">
        <v>-1</v>
      </c>
      <c r="I80" s="87" t="s">
        <v>399</v>
      </c>
      <c r="J80" s="14">
        <v>-1</v>
      </c>
    </row>
    <row r="81" spans="6:10">
      <c r="F81" s="87" t="s">
        <v>227</v>
      </c>
      <c r="G81" s="14">
        <v>3</v>
      </c>
      <c r="I81" s="87" t="s">
        <v>400</v>
      </c>
      <c r="J81" s="14">
        <v>3</v>
      </c>
    </row>
    <row r="82" spans="6:10">
      <c r="F82" s="87" t="s">
        <v>228</v>
      </c>
      <c r="G82" s="14">
        <v>-3</v>
      </c>
      <c r="I82" s="87" t="s">
        <v>401</v>
      </c>
      <c r="J82" s="14">
        <v>-3</v>
      </c>
    </row>
    <row r="83" spans="6:10">
      <c r="F83" s="87" t="s">
        <v>229</v>
      </c>
      <c r="G83" s="14">
        <v>1</v>
      </c>
      <c r="I83" s="87" t="s">
        <v>402</v>
      </c>
      <c r="J83" s="14">
        <v>1</v>
      </c>
    </row>
    <row r="84" spans="6:10">
      <c r="F84" s="87" t="s">
        <v>230</v>
      </c>
      <c r="G84" s="14">
        <v>-1</v>
      </c>
      <c r="I84" s="87" t="s">
        <v>403</v>
      </c>
      <c r="J84" s="14">
        <v>-1</v>
      </c>
    </row>
    <row r="85" spans="6:10">
      <c r="F85" s="87" t="s">
        <v>231</v>
      </c>
      <c r="G85" s="14">
        <v>6</v>
      </c>
      <c r="I85" s="87" t="s">
        <v>404</v>
      </c>
      <c r="J85" s="14">
        <v>6</v>
      </c>
    </row>
    <row r="86" spans="6:10">
      <c r="F86" s="87" t="s">
        <v>232</v>
      </c>
      <c r="G86" s="14">
        <v>-6</v>
      </c>
      <c r="I86" s="87" t="s">
        <v>405</v>
      </c>
      <c r="J86" s="14">
        <v>-6</v>
      </c>
    </row>
    <row r="87" spans="6:10">
      <c r="F87" s="87" t="s">
        <v>233</v>
      </c>
      <c r="G87" s="14">
        <v>1</v>
      </c>
      <c r="I87" s="87" t="s">
        <v>406</v>
      </c>
      <c r="J87" s="14">
        <v>1</v>
      </c>
    </row>
    <row r="88" spans="6:10">
      <c r="F88" s="87" t="s">
        <v>234</v>
      </c>
      <c r="G88" s="14">
        <v>-1</v>
      </c>
      <c r="I88" s="87" t="s">
        <v>407</v>
      </c>
      <c r="J88" s="14">
        <v>-1</v>
      </c>
    </row>
    <row r="89" spans="6:10">
      <c r="F89" s="87" t="s">
        <v>235</v>
      </c>
      <c r="G89" s="14">
        <v>3</v>
      </c>
      <c r="I89" s="87" t="s">
        <v>408</v>
      </c>
      <c r="J89" s="14">
        <v>3</v>
      </c>
    </row>
    <row r="90" spans="6:10">
      <c r="F90" s="87" t="s">
        <v>236</v>
      </c>
      <c r="G90" s="14">
        <v>-3</v>
      </c>
      <c r="I90" s="87" t="s">
        <v>409</v>
      </c>
      <c r="J90" s="14">
        <v>-3</v>
      </c>
    </row>
    <row r="91" spans="6:10">
      <c r="F91" s="87" t="s">
        <v>237</v>
      </c>
      <c r="G91" s="14">
        <v>1</v>
      </c>
      <c r="I91" s="87" t="s">
        <v>410</v>
      </c>
      <c r="J91" s="14">
        <v>1</v>
      </c>
    </row>
    <row r="92" spans="6:10">
      <c r="F92" s="87" t="s">
        <v>238</v>
      </c>
      <c r="G92" s="14">
        <v>-1</v>
      </c>
      <c r="I92" s="87" t="s">
        <v>411</v>
      </c>
      <c r="J92" s="14">
        <v>-1</v>
      </c>
    </row>
    <row r="93" spans="6:10">
      <c r="F93" s="87" t="s">
        <v>239</v>
      </c>
      <c r="G93" s="14">
        <v>6</v>
      </c>
      <c r="I93" s="87" t="s">
        <v>412</v>
      </c>
      <c r="J93" s="14">
        <v>6</v>
      </c>
    </row>
    <row r="94" spans="6:10">
      <c r="F94" s="87" t="s">
        <v>240</v>
      </c>
      <c r="G94" s="14">
        <v>-6</v>
      </c>
      <c r="I94" s="87" t="s">
        <v>413</v>
      </c>
      <c r="J94" s="14">
        <v>-6</v>
      </c>
    </row>
    <row r="95" spans="6:10">
      <c r="F95" s="87" t="s">
        <v>241</v>
      </c>
      <c r="G95" s="14">
        <v>1</v>
      </c>
      <c r="I95" s="87" t="s">
        <v>414</v>
      </c>
      <c r="J95" s="14">
        <v>1</v>
      </c>
    </row>
    <row r="96" spans="6:10">
      <c r="F96" s="87" t="s">
        <v>242</v>
      </c>
      <c r="G96" s="14">
        <v>-1</v>
      </c>
      <c r="I96" s="87" t="s">
        <v>415</v>
      </c>
      <c r="J96" s="14">
        <v>-1</v>
      </c>
    </row>
    <row r="97" spans="6:10">
      <c r="F97" t="s">
        <v>243</v>
      </c>
      <c r="G97" s="14">
        <v>3</v>
      </c>
      <c r="I97" t="s">
        <v>416</v>
      </c>
      <c r="J97" s="14">
        <v>3</v>
      </c>
    </row>
    <row r="98" spans="6:10">
      <c r="F98" t="s">
        <v>244</v>
      </c>
      <c r="G98" s="14">
        <v>-3</v>
      </c>
      <c r="I98" t="s">
        <v>417</v>
      </c>
      <c r="J98" s="14">
        <v>-3</v>
      </c>
    </row>
    <row r="99" spans="6:10">
      <c r="F99" t="s">
        <v>245</v>
      </c>
      <c r="G99" s="14">
        <v>1</v>
      </c>
      <c r="I99" t="s">
        <v>418</v>
      </c>
      <c r="J99" s="14">
        <v>1</v>
      </c>
    </row>
    <row r="100" spans="6:10">
      <c r="F100" t="s">
        <v>246</v>
      </c>
      <c r="G100" s="14">
        <v>-1</v>
      </c>
      <c r="I100" t="s">
        <v>419</v>
      </c>
      <c r="J100" s="14">
        <v>-1</v>
      </c>
    </row>
    <row r="101" spans="6:10">
      <c r="F101" t="s">
        <v>247</v>
      </c>
      <c r="G101" s="14">
        <v>6</v>
      </c>
      <c r="I101" t="s">
        <v>420</v>
      </c>
      <c r="J101" s="14">
        <v>6</v>
      </c>
    </row>
    <row r="102" spans="6:10">
      <c r="F102" t="s">
        <v>248</v>
      </c>
      <c r="G102" s="14">
        <v>-6</v>
      </c>
      <c r="I102" t="s">
        <v>421</v>
      </c>
      <c r="J102" s="14">
        <v>-6</v>
      </c>
    </row>
    <row r="103" spans="6:10">
      <c r="F103" t="s">
        <v>249</v>
      </c>
      <c r="G103" s="14">
        <v>1</v>
      </c>
      <c r="I103" t="s">
        <v>422</v>
      </c>
      <c r="J103" s="14">
        <v>1</v>
      </c>
    </row>
    <row r="104" spans="6:10">
      <c r="F104" t="s">
        <v>250</v>
      </c>
      <c r="G104" s="14">
        <v>-1</v>
      </c>
      <c r="I104" t="s">
        <v>423</v>
      </c>
      <c r="J104" s="14">
        <v>-1</v>
      </c>
    </row>
    <row r="105" spans="6:10">
      <c r="F105" t="s">
        <v>251</v>
      </c>
      <c r="G105" s="14">
        <v>3</v>
      </c>
      <c r="I105" t="s">
        <v>424</v>
      </c>
      <c r="J105" s="14">
        <v>3</v>
      </c>
    </row>
    <row r="106" spans="6:10">
      <c r="F106" t="s">
        <v>252</v>
      </c>
      <c r="G106" s="14">
        <v>-3</v>
      </c>
      <c r="I106" t="s">
        <v>425</v>
      </c>
      <c r="J106" s="14">
        <v>-3</v>
      </c>
    </row>
    <row r="107" spans="6:10">
      <c r="F107" t="s">
        <v>253</v>
      </c>
      <c r="G107" s="14">
        <v>1</v>
      </c>
      <c r="I107" t="s">
        <v>426</v>
      </c>
      <c r="J107" s="14">
        <v>1</v>
      </c>
    </row>
    <row r="108" spans="6:10">
      <c r="F108" s="168" t="s">
        <v>428</v>
      </c>
      <c r="G108" s="168">
        <v>1</v>
      </c>
      <c r="H108" s="169"/>
      <c r="I108" s="169" t="s">
        <v>427</v>
      </c>
      <c r="J108" s="168">
        <v>1</v>
      </c>
    </row>
    <row r="109" spans="6:10">
      <c r="F109" s="168" t="s">
        <v>432</v>
      </c>
      <c r="G109" s="168">
        <v>-1</v>
      </c>
      <c r="H109" s="169"/>
      <c r="I109" s="169" t="s">
        <v>431</v>
      </c>
      <c r="J109" s="168">
        <v>-1</v>
      </c>
    </row>
    <row r="110" spans="6:10">
      <c r="F110" s="168" t="s">
        <v>432</v>
      </c>
      <c r="G110" s="168">
        <v>-1</v>
      </c>
      <c r="H110" s="169"/>
      <c r="I110" s="169" t="s">
        <v>433</v>
      </c>
      <c r="J110" s="168">
        <v>-1</v>
      </c>
    </row>
    <row r="111" spans="6:10">
      <c r="F111" s="14" t="s">
        <v>443</v>
      </c>
      <c r="G111" s="14">
        <v>1</v>
      </c>
      <c r="I111" t="s">
        <v>442</v>
      </c>
      <c r="J111" s="168">
        <v>1</v>
      </c>
    </row>
    <row r="112" spans="6:10">
      <c r="F112" s="14" t="s">
        <v>445</v>
      </c>
      <c r="G112" s="14">
        <v>-1</v>
      </c>
      <c r="I112" t="s">
        <v>444</v>
      </c>
      <c r="J112" s="168">
        <v>-1</v>
      </c>
    </row>
    <row r="113" spans="6:10">
      <c r="F113" s="14" t="s">
        <v>447</v>
      </c>
      <c r="G113" s="14">
        <v>1</v>
      </c>
      <c r="I113" t="s">
        <v>446</v>
      </c>
      <c r="J113" s="168">
        <v>1</v>
      </c>
    </row>
    <row r="114" spans="6:10">
      <c r="F114" s="14" t="s">
        <v>449</v>
      </c>
      <c r="G114" s="14">
        <v>-1</v>
      </c>
      <c r="I114" t="s">
        <v>448</v>
      </c>
      <c r="J114" s="168">
        <v>-1</v>
      </c>
    </row>
    <row r="115" spans="6:10">
      <c r="F115" s="14" t="s">
        <v>462</v>
      </c>
      <c r="G115" s="14">
        <v>-3</v>
      </c>
      <c r="I115" t="s">
        <v>461</v>
      </c>
      <c r="J115" s="168">
        <v>-3</v>
      </c>
    </row>
    <row r="116" spans="6:10">
      <c r="F116" s="14" t="s">
        <v>484</v>
      </c>
      <c r="G116" s="14">
        <v>3</v>
      </c>
      <c r="I116" t="s">
        <v>483</v>
      </c>
      <c r="J116" s="168">
        <v>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BC3" zoomScale="148" zoomScaleNormal="148" workbookViewId="0">
      <pane ySplit="2" topLeftCell="A5" activePane="bottomLeft" state="frozen"/>
      <selection activeCell="A3" sqref="A3"/>
      <selection pane="bottomLeft" activeCell="BP3" sqref="BP3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4" width="9" style="14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3" width="5" style="14" customWidth="1"/>
    <col min="64" max="64" width="5.140625" style="14" customWidth="1"/>
    <col min="65" max="65" width="10.8554687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76" t="str">
        <f>'Strategy Dashboard'!B3</f>
        <v>Strategy 1 : PD/TG</v>
      </c>
      <c r="C3" s="277"/>
      <c r="D3" s="277"/>
      <c r="E3" s="277"/>
      <c r="F3" s="277"/>
      <c r="G3" s="278"/>
      <c r="H3" s="277"/>
      <c r="I3" s="277"/>
      <c r="J3" s="277"/>
      <c r="K3" s="277"/>
      <c r="L3" s="277"/>
      <c r="M3" s="277"/>
      <c r="N3" s="277"/>
      <c r="O3" s="277"/>
      <c r="P3" s="277"/>
      <c r="Q3" s="279"/>
      <c r="R3" s="287" t="s">
        <v>148</v>
      </c>
      <c r="S3" s="14" t="s">
        <v>149</v>
      </c>
      <c r="V3" s="14" t="s">
        <v>114</v>
      </c>
      <c r="W3" s="244" t="s">
        <v>463</v>
      </c>
      <c r="X3" s="244" t="s">
        <v>464</v>
      </c>
      <c r="AI3" s="270" t="s">
        <v>117</v>
      </c>
      <c r="AJ3" s="270"/>
      <c r="AK3" s="270"/>
      <c r="AL3" s="66"/>
      <c r="AM3" s="66"/>
      <c r="AN3" s="66"/>
      <c r="AO3" s="66"/>
      <c r="AP3" s="66"/>
      <c r="AQ3" s="66"/>
      <c r="AT3" s="260" t="s">
        <v>1</v>
      </c>
      <c r="AU3" s="260" t="s">
        <v>2</v>
      </c>
      <c r="AV3" s="242" t="s">
        <v>33</v>
      </c>
      <c r="AW3" s="243"/>
      <c r="AX3" s="242" t="s">
        <v>79</v>
      </c>
      <c r="AY3" s="243"/>
      <c r="AZ3" s="260" t="s">
        <v>37</v>
      </c>
      <c r="BA3" s="285" t="s">
        <v>10</v>
      </c>
      <c r="BB3" s="286"/>
      <c r="BC3" s="285" t="s">
        <v>11</v>
      </c>
      <c r="BD3" s="286"/>
      <c r="BE3" s="64" t="s">
        <v>10</v>
      </c>
      <c r="BF3" s="64" t="s">
        <v>11</v>
      </c>
      <c r="BG3" s="284" t="s">
        <v>111</v>
      </c>
      <c r="BH3" s="28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88"/>
      <c r="S4" s="14" t="s">
        <v>150</v>
      </c>
      <c r="T4" s="14">
        <f>T28</f>
        <v>6</v>
      </c>
      <c r="V4" s="14" t="s">
        <v>115</v>
      </c>
      <c r="W4" s="244"/>
      <c r="X4" s="244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4" t="s">
        <v>145</v>
      </c>
      <c r="AH4" s="14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83"/>
      <c r="AU4" s="283"/>
      <c r="AV4" s="16" t="s">
        <v>1</v>
      </c>
      <c r="AW4" s="16" t="s">
        <v>2</v>
      </c>
      <c r="AX4" s="16" t="s">
        <v>1</v>
      </c>
      <c r="AY4" s="16" t="s">
        <v>2</v>
      </c>
      <c r="AZ4" s="28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7</v>
      </c>
      <c r="K5" s="89"/>
      <c r="L5" s="89"/>
      <c r="M5" s="89"/>
      <c r="N5" s="89"/>
      <c r="O5" s="133" t="s">
        <v>147</v>
      </c>
      <c r="P5" s="89"/>
      <c r="Q5" s="134" t="str">
        <f t="shared" ref="Q5:Q36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37" si="3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 t="s">
        <v>147</v>
      </c>
      <c r="P6" s="91"/>
      <c r="Q6" s="118" t="str">
        <f t="shared" si="0"/>
        <v/>
      </c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3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 t="s">
        <v>147</v>
      </c>
      <c r="P7" s="91"/>
      <c r="Q7" s="118" t="str">
        <f t="shared" si="0"/>
        <v/>
      </c>
      <c r="R7" s="128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3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 t="s">
        <v>147</v>
      </c>
      <c r="P8" s="91"/>
      <c r="Q8" s="118" t="str">
        <f t="shared" si="0"/>
        <v/>
      </c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7"/>
      <c r="C9" s="93" t="str">
        <f t="shared" si="3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>
        <v>0</v>
      </c>
      <c r="O9" s="135" t="s">
        <v>147</v>
      </c>
      <c r="P9" s="93"/>
      <c r="Q9" s="119" t="str">
        <f t="shared" si="0"/>
        <v/>
      </c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>C5</f>
        <v>PD</v>
      </c>
      <c r="D10" s="79" t="str">
        <f t="shared" ref="D10:D41" si="7">IF(H9="","",IF(AR10="PD",IF(AZ10="P",BB10,""),AL10))</f>
        <v>B</v>
      </c>
      <c r="E10" s="120" t="str">
        <f t="shared" ref="E10:E41" si="8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>J5</f>
        <v>TG</v>
      </c>
      <c r="K10" s="79" t="str">
        <f t="shared" ref="K10:K41" si="9">IF(H9="","",IF(AND(D10=AG10,LEFT(AG10)="L",REPLACE(AG10,1,1,"")&gt;=5),"L"&amp;(REPLACE(AG10,1,1,"")-3),AG10))</f>
        <v>B</v>
      </c>
      <c r="L10" s="120" t="str">
        <f t="shared" ref="L10:L41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41" si="11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41" si="12">IF(H10="","",IF(M10="W",0+BF10,0-BF10)+IF(F10="W",0+BE10,0-BE10))</f>
        <v>2</v>
      </c>
      <c r="S10" s="83" t="str">
        <f t="shared" ref="S10:S41" si="13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" t="str">
        <f>IF(H9="","",IF(AS10="TG",IF(H8="P","",BD10),AN10))</f>
        <v>B</v>
      </c>
      <c r="AH10" s="14" t="str">
        <f t="shared" ref="AH10:AH45" si="15">IF(H9="","",IF(AS10="TG",IF(H8="B","",BD10),AO10))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45" si="16">IF(AR10="T-T",IF(H8="B",BB10,""),IF(AR10="T-C",IF(H9="B",BB10,""),IF(AR10="T-B",IF(H9="P",BB10,""),"")))</f>
        <v>B</v>
      </c>
      <c r="AM10" s="75" t="str">
        <f t="shared" ref="AM10:AM45" si="17">IF(AR10="T-T",IF(H8="P",BB10,""),IF(AR10="T-C",IF(H9="P",BB10,""),IF(AR10="T-B",IF(H9="B",BB10,""),"")))</f>
        <v/>
      </c>
      <c r="AN10" s="75" t="str">
        <f t="shared" ref="AN10:AN45" si="18">IF(AR10="T-T",IF(H8="B",BD10,""),IF(AR10="T-C",IF(H9="B",BD10,""),IF(AR10="T-B",IF(H9="P",BD10,""),"")))</f>
        <v>B</v>
      </c>
      <c r="AO10" s="75" t="str">
        <f t="shared" ref="AO10:AO45" si="19">IF(AR10="T-T",IF(H8="P",BD10,""),IF(AR10="T-C",IF(H9="P",BD10,""),IF(AR10="T-B",IF(H9="B",BD10,""),"")))</f>
        <v/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1">IF(AT5="",0,AT5)&amp;IF(AT6="",0,AT6)&amp;IF(AT7="",0,AT7)&amp;IF(AT8="",0,AT8)&amp;IF(AT9="",0,AT9)</f>
        <v>12345</v>
      </c>
      <c r="AW10" s="14" t="str">
        <f t="shared" si="21"/>
        <v>00000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3"/>
        <v/>
      </c>
      <c r="D11" s="81" t="str">
        <f t="shared" si="7"/>
        <v>L5</v>
      </c>
      <c r="E11" s="121" t="str">
        <f t="shared" si="8"/>
        <v/>
      </c>
      <c r="F11" s="71" t="str">
        <f t="shared" ref="F11" si="24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ref="J11:J29" si="25">IF(AS10=AS11,"",AS11)</f>
        <v/>
      </c>
      <c r="K11" s="81" t="str">
        <f t="shared" si="9"/>
        <v>L2</v>
      </c>
      <c r="L11" s="121" t="str">
        <f t="shared" si="10"/>
        <v/>
      </c>
      <c r="M11" s="24" t="str">
        <f t="shared" ref="M11:M29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4" t="str">
        <f t="shared" si="11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2"/>
        <v>-10</v>
      </c>
      <c r="S11" s="83" t="str">
        <f t="shared" si="13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4" t="str">
        <f t="shared" ref="AG11:AG45" si="39">IF(H10="","",IF(AS11="TG",IF(H9="P","",BD11),AN11))</f>
        <v>L5</v>
      </c>
      <c r="AH11" s="14" t="str">
        <f t="shared" si="15"/>
        <v/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20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1"/>
        <v>23456</v>
      </c>
      <c r="AW11" s="14" t="str">
        <f t="shared" si="21"/>
        <v>00000</v>
      </c>
      <c r="AX11" s="14" t="str">
        <f t="shared" ref="AX11:AX45" si="43">IF(AT5="",0,AT5)&amp;IF(AT6="",0,AT6)&amp;IF(AT7="",0,AT7)&amp;IF(AT8="",0,AT8)&amp;IF(AT9="",0,AT9)&amp;IF(AT10="",0,AT10)</f>
        <v>123456</v>
      </c>
      <c r="AY11" s="14" t="str">
        <f t="shared" ref="AY11:AY45" si="44">IF(AU5="",0,AU5)&amp;IF(AU6="",0,AU6)&amp;IF(AU7="",0,AU7)&amp;IF(AU8="",0,AU8)&amp;IF(AU9="",0,AU9)&amp;IF(AU10="",0,AU10)</f>
        <v>000000</v>
      </c>
      <c r="AZ11" s="14" t="str">
        <f t="shared" ref="AZ11:AZ45" si="45">IF(COUNTBLANK(AT6:AT10)&gt;2,"B","P")</f>
        <v>P</v>
      </c>
      <c r="BA11" s="14" t="str">
        <f t="shared" si="22"/>
        <v>BW</v>
      </c>
      <c r="BB11" s="14" t="str">
        <f t="shared" ref="BB11:BB74" si="46">IF(OR(V11="S",AND(Z10="Y",W11="N")),"B",IFERROR(VLOOKUP(BA11,BM:BN,2,FALSE),""))</f>
        <v>L5</v>
      </c>
      <c r="BC11" s="14" t="str">
        <f t="shared" si="23"/>
        <v>BW</v>
      </c>
      <c r="BD11" s="14" t="str">
        <f>IF(OR(V11="S",AND(AA10="Y",X11="N")),"B",IFERROR(VLOOKUP(BC11,$BM$3:$BN$100,2,FALSE),""))</f>
        <v>L5</v>
      </c>
      <c r="BE11" s="14" t="str">
        <f t="shared" ref="BE11:BE45" si="47">IF(REPLACE(BB11, 1, 1, "")="",1,REPLACE(BB11, 1, 1, ""))</f>
        <v>5</v>
      </c>
      <c r="BF11" s="14" t="str">
        <f t="shared" ref="BF11:BF45" si="48">IF(REPLACE(BD11, 1, 1, "")="",1,REPLACE(BD11, 1, 1, ""))</f>
        <v>5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3"/>
        <v>PD</v>
      </c>
      <c r="D12" s="81" t="str">
        <f t="shared" si="7"/>
        <v>F2</v>
      </c>
      <c r="E12" s="121" t="str">
        <f t="shared" si="8"/>
        <v/>
      </c>
      <c r="F12" s="71" t="str">
        <f t="shared" ref="F12:F29" si="49">IF(H12="","",IF(H12="P",IF(D12="","L","W"),IF(E12="","L","W")))</f>
        <v>W</v>
      </c>
      <c r="H12" s="85" t="str">
        <f>IF('Strategy Dashboard'!AU12="","",'Strategy Dashboard'!AU12)</f>
        <v>P</v>
      </c>
      <c r="J12" s="72" t="str">
        <f t="shared" si="25"/>
        <v>TG</v>
      </c>
      <c r="K12" s="81" t="str">
        <f t="shared" si="9"/>
        <v/>
      </c>
      <c r="L12" s="121" t="str">
        <f t="shared" si="10"/>
        <v>F2</v>
      </c>
      <c r="M12" s="24" t="str">
        <f t="shared" si="26"/>
        <v>L</v>
      </c>
      <c r="N12" s="36">
        <f t="shared" si="27"/>
        <v>-5</v>
      </c>
      <c r="O12" s="124" t="str">
        <f t="shared" si="11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2"/>
        <v>0</v>
      </c>
      <c r="S12" s="83" t="str">
        <f t="shared" si="13"/>
        <v/>
      </c>
      <c r="T12" s="14">
        <f t="shared" si="5"/>
        <v>0</v>
      </c>
      <c r="U12" s="14">
        <f t="shared" si="28"/>
        <v>0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2</v>
      </c>
      <c r="AG12" s="14" t="str">
        <f t="shared" si="39"/>
        <v/>
      </c>
      <c r="AH12" s="14" t="str">
        <f t="shared" si="15"/>
        <v>F2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20"/>
        <v>PD</v>
      </c>
      <c r="AS12" s="14" t="str">
        <f t="shared" si="4"/>
        <v>TG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1"/>
        <v>34560</v>
      </c>
      <c r="AW12" s="14" t="str">
        <f t="shared" si="21"/>
        <v>00001</v>
      </c>
      <c r="AX12" s="14" t="str">
        <f t="shared" si="43"/>
        <v>234560</v>
      </c>
      <c r="AY12" s="14" t="str">
        <f t="shared" si="44"/>
        <v>000001</v>
      </c>
      <c r="AZ12" s="14" t="str">
        <f t="shared" si="45"/>
        <v>P</v>
      </c>
      <c r="BA12" s="14" t="str">
        <f t="shared" si="22"/>
        <v>L5L</v>
      </c>
      <c r="BB12" s="14" t="str">
        <f t="shared" si="46"/>
        <v>F2</v>
      </c>
      <c r="BC12" s="14" t="str">
        <f t="shared" si="23"/>
        <v>L2L</v>
      </c>
      <c r="BD12" s="14" t="str">
        <f t="shared" ref="BD12:BD75" si="50">IF(OR(V12="S",AND(AA11="Y",X12="N")),"B",IFERROR(VLOOKUP(BC12,$BM$3:$BN$100,2,FALSE),""))</f>
        <v>F2</v>
      </c>
      <c r="BE12" s="14" t="str">
        <f t="shared" si="47"/>
        <v>2</v>
      </c>
      <c r="BF12" s="14" t="str">
        <f t="shared" si="48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P4</v>
      </c>
      <c r="C13" s="24" t="str">
        <f t="shared" si="3"/>
        <v/>
      </c>
      <c r="D13" s="81" t="str">
        <f t="shared" si="7"/>
        <v>B</v>
      </c>
      <c r="E13" s="121" t="str">
        <f t="shared" si="8"/>
        <v/>
      </c>
      <c r="F13" s="71" t="str">
        <f t="shared" si="49"/>
        <v>L</v>
      </c>
      <c r="H13" s="85" t="str">
        <f>IF('Strategy Dashboard'!AU13="","",'Strategy Dashboard'!AU13)</f>
        <v>B</v>
      </c>
      <c r="J13" s="72" t="str">
        <f t="shared" si="25"/>
        <v/>
      </c>
      <c r="K13" s="81" t="str">
        <f t="shared" si="9"/>
        <v>F3</v>
      </c>
      <c r="L13" s="121" t="str">
        <f t="shared" si="10"/>
        <v/>
      </c>
      <c r="M13" s="24" t="str">
        <f t="shared" si="26"/>
        <v>L</v>
      </c>
      <c r="N13" s="36">
        <f t="shared" si="27"/>
        <v>-9</v>
      </c>
      <c r="O13" s="124" t="str">
        <f t="shared" si="11"/>
        <v/>
      </c>
      <c r="P13" s="24">
        <f>IF(H13="","",IF(B13="NB",P12,IF(O13="",SUM($O$5:$O13)+N13,SUM($O$5:$O13))))</f>
        <v>-9</v>
      </c>
      <c r="Q13" s="130" t="str">
        <f t="shared" si="0"/>
        <v/>
      </c>
      <c r="R13" s="128">
        <f t="shared" si="12"/>
        <v>-4</v>
      </c>
      <c r="S13" s="83" t="str">
        <f t="shared" si="13"/>
        <v>L</v>
      </c>
      <c r="T13" s="14">
        <f t="shared" si="5"/>
        <v>-3</v>
      </c>
      <c r="U13" s="14">
        <f t="shared" si="28"/>
        <v>-3</v>
      </c>
      <c r="V13" s="14" t="str">
        <f t="shared" si="29"/>
        <v>C</v>
      </c>
      <c r="W13" s="14" t="str">
        <f t="shared" si="14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1</v>
      </c>
      <c r="AD13" s="14">
        <f t="shared" si="36"/>
        <v>0</v>
      </c>
      <c r="AE13" s="14">
        <f t="shared" si="37"/>
        <v>3</v>
      </c>
      <c r="AF13" s="14">
        <f t="shared" si="38"/>
        <v>0</v>
      </c>
      <c r="AG13" s="14" t="str">
        <f t="shared" si="39"/>
        <v>F3</v>
      </c>
      <c r="AH13" s="14" t="str">
        <f t="shared" si="15"/>
        <v/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>IF(H12="","",IF(AI13="Y","T-C",IF(AJ13="Y","T-B",IF(AK13="Y","T-T",IF(AR12="PD","PD",IF(OR(AND(AR12="T-T",AR11="T-T",M11&amp;M12="LL"),AND(OR(AR12="T-B",AR12="T-C"),M12="L")),"PD",AR12))))))</f>
        <v>PD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1"/>
        <v>45601</v>
      </c>
      <c r="AW13" s="14" t="str">
        <f t="shared" si="21"/>
        <v>00010</v>
      </c>
      <c r="AX13" s="14" t="str">
        <f t="shared" si="43"/>
        <v>345601</v>
      </c>
      <c r="AY13" s="14" t="str">
        <f t="shared" si="44"/>
        <v>000010</v>
      </c>
      <c r="AZ13" s="14" t="str">
        <f t="shared" si="45"/>
        <v>P</v>
      </c>
      <c r="BA13" s="14" t="str">
        <f t="shared" si="22"/>
        <v>F2W</v>
      </c>
      <c r="BB13" s="14" t="str">
        <f t="shared" si="46"/>
        <v>B</v>
      </c>
      <c r="BC13" s="14" t="str">
        <f t="shared" si="23"/>
        <v>F2L</v>
      </c>
      <c r="BD13" s="14" t="str">
        <f t="shared" si="50"/>
        <v>F3</v>
      </c>
      <c r="BE13" s="14">
        <f t="shared" si="47"/>
        <v>1</v>
      </c>
      <c r="BF13" s="14" t="str">
        <f t="shared" si="48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B2</v>
      </c>
      <c r="C14" s="25" t="str">
        <f t="shared" si="3"/>
        <v/>
      </c>
      <c r="D14" s="82" t="str">
        <f t="shared" si="7"/>
        <v>F2</v>
      </c>
      <c r="E14" s="122" t="str">
        <f t="shared" si="8"/>
        <v/>
      </c>
      <c r="F14" s="74" t="str">
        <f t="shared" si="49"/>
        <v>W</v>
      </c>
      <c r="H14" s="86" t="str">
        <f>IF('Strategy Dashboard'!AU14="","",'Strategy Dashboard'!AU14)</f>
        <v>P</v>
      </c>
      <c r="J14" s="73" t="str">
        <f t="shared" si="25"/>
        <v/>
      </c>
      <c r="K14" s="82" t="str">
        <f t="shared" si="9"/>
        <v/>
      </c>
      <c r="L14" s="122" t="str">
        <f t="shared" si="10"/>
        <v>F4</v>
      </c>
      <c r="M14" s="25" t="str">
        <f t="shared" si="26"/>
        <v>L</v>
      </c>
      <c r="N14" s="36">
        <f t="shared" si="27"/>
        <v>-11</v>
      </c>
      <c r="O14" s="131" t="str">
        <f t="shared" si="11"/>
        <v/>
      </c>
      <c r="P14" s="25">
        <f>IF(H14="","",IF(B14="NB",P13,IF(O14="",SUM($O$5:$O14)+N14,SUM($O$5:$O14))))</f>
        <v>-11</v>
      </c>
      <c r="Q14" s="132" t="str">
        <f t="shared" si="0"/>
        <v/>
      </c>
      <c r="R14" s="129">
        <f t="shared" si="12"/>
        <v>-2</v>
      </c>
      <c r="S14" s="83" t="str">
        <f t="shared" si="13"/>
        <v>L</v>
      </c>
      <c r="T14" s="14">
        <f t="shared" si="5"/>
        <v>-9</v>
      </c>
      <c r="U14" s="14">
        <f t="shared" si="28"/>
        <v>-6</v>
      </c>
      <c r="V14" s="14" t="str">
        <f t="shared" si="29"/>
        <v>C</v>
      </c>
      <c r="W14" s="14" t="str">
        <f t="shared" si="14"/>
        <v>Y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2</v>
      </c>
      <c r="AD14" s="14">
        <f t="shared" si="36"/>
        <v>0</v>
      </c>
      <c r="AE14" s="14">
        <f t="shared" si="37"/>
        <v>0</v>
      </c>
      <c r="AF14" s="14">
        <f t="shared" si="38"/>
        <v>4</v>
      </c>
      <c r="AG14" s="14" t="str">
        <f t="shared" si="39"/>
        <v/>
      </c>
      <c r="AH14" s="14" t="str">
        <f t="shared" si="15"/>
        <v>F4</v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20"/>
        <v>PD</v>
      </c>
      <c r="AS14" s="14" t="str">
        <f t="shared" si="4"/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1"/>
        <v>56010</v>
      </c>
      <c r="AW14" s="14" t="str">
        <f t="shared" si="21"/>
        <v>00101</v>
      </c>
      <c r="AX14" s="14" t="str">
        <f t="shared" si="43"/>
        <v>456010</v>
      </c>
      <c r="AY14" s="14" t="str">
        <f t="shared" si="44"/>
        <v>000101</v>
      </c>
      <c r="AZ14" s="14" t="str">
        <f t="shared" si="45"/>
        <v>P</v>
      </c>
      <c r="BA14" s="14" t="str">
        <f t="shared" si="22"/>
        <v>BL</v>
      </c>
      <c r="BB14" s="14" t="str">
        <f t="shared" si="46"/>
        <v>F2</v>
      </c>
      <c r="BC14" s="14" t="str">
        <f t="shared" si="23"/>
        <v>F3L</v>
      </c>
      <c r="BD14" s="14" t="str">
        <f t="shared" si="50"/>
        <v>F4</v>
      </c>
      <c r="BE14" s="14" t="str">
        <f t="shared" si="47"/>
        <v>2</v>
      </c>
      <c r="BF14" s="14" t="str">
        <f t="shared" si="48"/>
        <v>4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P6</v>
      </c>
      <c r="C15" s="36" t="str">
        <f t="shared" si="3"/>
        <v/>
      </c>
      <c r="D15" s="79" t="str">
        <f t="shared" si="7"/>
        <v>B</v>
      </c>
      <c r="E15" s="120" t="str">
        <f t="shared" si="8"/>
        <v/>
      </c>
      <c r="F15" s="80" t="str">
        <f t="shared" si="49"/>
        <v>L</v>
      </c>
      <c r="H15" s="84" t="str">
        <f>IF('Strategy Dashboard'!AU15="","",'Strategy Dashboard'!AU15)</f>
        <v>B</v>
      </c>
      <c r="J15" s="78" t="str">
        <f t="shared" si="25"/>
        <v/>
      </c>
      <c r="K15" s="79" t="str">
        <f t="shared" si="9"/>
        <v>F5</v>
      </c>
      <c r="L15" s="120" t="str">
        <f t="shared" si="10"/>
        <v/>
      </c>
      <c r="M15" s="36" t="str">
        <f t="shared" si="26"/>
        <v>L</v>
      </c>
      <c r="N15" s="36">
        <f t="shared" si="27"/>
        <v>-17</v>
      </c>
      <c r="O15" s="136" t="str">
        <f t="shared" si="11"/>
        <v/>
      </c>
      <c r="P15" s="36">
        <f>IF(H15="","",IF(B15="NB",P14,IF(O15="",SUM($O$5:$O15)+N15,SUM($O$5:$O15))))</f>
        <v>-17</v>
      </c>
      <c r="Q15" s="137" t="str">
        <f t="shared" si="0"/>
        <v/>
      </c>
      <c r="R15" s="127">
        <f t="shared" si="12"/>
        <v>-6</v>
      </c>
      <c r="S15" s="83" t="str">
        <f t="shared" si="13"/>
        <v>L</v>
      </c>
      <c r="T15" s="14">
        <f t="shared" si="5"/>
        <v>-10</v>
      </c>
      <c r="U15" s="14">
        <f t="shared" si="28"/>
        <v>-6</v>
      </c>
      <c r="V15" s="14" t="str">
        <f t="shared" si="29"/>
        <v>C</v>
      </c>
      <c r="W15" s="14" t="str">
        <f t="shared" si="14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5</v>
      </c>
      <c r="AF15" s="14">
        <f t="shared" si="38"/>
        <v>0</v>
      </c>
      <c r="AG15" s="14" t="str">
        <f t="shared" si="39"/>
        <v>F5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20"/>
        <v>PD</v>
      </c>
      <c r="AS15" s="14" t="str">
        <f t="shared" si="4"/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1"/>
        <v>60101</v>
      </c>
      <c r="AW15" s="14" t="str">
        <f t="shared" si="21"/>
        <v>01010</v>
      </c>
      <c r="AX15" s="14" t="str">
        <f t="shared" si="43"/>
        <v>560101</v>
      </c>
      <c r="AY15" s="14" t="str">
        <f t="shared" si="44"/>
        <v>001010</v>
      </c>
      <c r="AZ15" s="14" t="str">
        <f t="shared" si="45"/>
        <v>P</v>
      </c>
      <c r="BA15" s="14" t="str">
        <f t="shared" si="22"/>
        <v>F2W</v>
      </c>
      <c r="BB15" s="14" t="str">
        <f t="shared" si="46"/>
        <v>B</v>
      </c>
      <c r="BC15" s="14" t="str">
        <f t="shared" si="23"/>
        <v>F4L</v>
      </c>
      <c r="BD15" s="14" t="str">
        <f t="shared" si="50"/>
        <v>F5</v>
      </c>
      <c r="BE15" s="14">
        <f t="shared" si="47"/>
        <v>1</v>
      </c>
      <c r="BF15" s="14" t="str">
        <f t="shared" si="48"/>
        <v>5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P8</v>
      </c>
      <c r="C16" s="24" t="str">
        <f t="shared" si="3"/>
        <v>T-C</v>
      </c>
      <c r="D16" s="81" t="str">
        <f t="shared" si="7"/>
        <v>F2</v>
      </c>
      <c r="E16" s="121" t="str">
        <f t="shared" si="8"/>
        <v/>
      </c>
      <c r="F16" s="71" t="str">
        <f t="shared" si="49"/>
        <v>W</v>
      </c>
      <c r="H16" s="85" t="str">
        <f>IF('Strategy Dashboard'!AU16="","",'Strategy Dashboard'!AU16)</f>
        <v>P</v>
      </c>
      <c r="J16" s="72" t="str">
        <f t="shared" si="25"/>
        <v>T-C</v>
      </c>
      <c r="K16" s="81" t="str">
        <f t="shared" si="9"/>
        <v>F6</v>
      </c>
      <c r="L16" s="121" t="str">
        <f t="shared" si="10"/>
        <v/>
      </c>
      <c r="M16" s="24" t="str">
        <f t="shared" si="26"/>
        <v>W</v>
      </c>
      <c r="N16" s="36">
        <f t="shared" si="27"/>
        <v>-9</v>
      </c>
      <c r="O16" s="124" t="str">
        <f t="shared" si="11"/>
        <v/>
      </c>
      <c r="P16" s="24">
        <f>IF(H16="","",IF(B16="NB",P15,IF(O16="",SUM($O$5:$O16)+N16,SUM($O$5:$O16))))</f>
        <v>-9</v>
      </c>
      <c r="Q16" s="130" t="str">
        <f t="shared" si="0"/>
        <v/>
      </c>
      <c r="R16" s="128">
        <f t="shared" si="12"/>
        <v>8</v>
      </c>
      <c r="S16" s="83" t="str">
        <f t="shared" si="13"/>
        <v>W</v>
      </c>
      <c r="T16" s="14">
        <f t="shared" si="5"/>
        <v>-9</v>
      </c>
      <c r="U16" s="14">
        <f t="shared" si="28"/>
        <v>1</v>
      </c>
      <c r="V16" s="14" t="str">
        <f t="shared" si="29"/>
        <v>C</v>
      </c>
      <c r="W16" s="14" t="str">
        <f t="shared" si="14"/>
        <v>Y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2</v>
      </c>
      <c r="AD16" s="14">
        <f t="shared" si="36"/>
        <v>0</v>
      </c>
      <c r="AE16" s="14">
        <f t="shared" si="37"/>
        <v>6</v>
      </c>
      <c r="AF16" s="14">
        <f t="shared" si="38"/>
        <v>0</v>
      </c>
      <c r="AG16" s="14" t="str">
        <f t="shared" si="39"/>
        <v>F6</v>
      </c>
      <c r="AH16" s="14" t="str">
        <f t="shared" si="15"/>
        <v/>
      </c>
      <c r="AI16" s="44" t="str">
        <f t="shared" si="40"/>
        <v>Y</v>
      </c>
      <c r="AJ16" s="44" t="str">
        <f t="shared" si="41"/>
        <v>N</v>
      </c>
      <c r="AK16" s="44" t="str">
        <f t="shared" si="42"/>
        <v>N</v>
      </c>
      <c r="AL16" s="75" t="str">
        <f t="shared" si="16"/>
        <v>F2</v>
      </c>
      <c r="AM16" s="75" t="str">
        <f t="shared" si="17"/>
        <v/>
      </c>
      <c r="AN16" s="75" t="str">
        <f t="shared" si="18"/>
        <v>F6</v>
      </c>
      <c r="AO16" s="75" t="str">
        <f t="shared" si="19"/>
        <v/>
      </c>
      <c r="AR16" s="14" t="str">
        <f t="shared" si="20"/>
        <v>T-C</v>
      </c>
      <c r="AS16" s="14" t="str">
        <f t="shared" si="4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1"/>
        <v>01010</v>
      </c>
      <c r="AW16" s="14" t="str">
        <f t="shared" si="21"/>
        <v>10101</v>
      </c>
      <c r="AX16" s="14" t="str">
        <f t="shared" si="43"/>
        <v>601010</v>
      </c>
      <c r="AY16" s="14" t="str">
        <f t="shared" si="44"/>
        <v>010101</v>
      </c>
      <c r="AZ16" s="14" t="str">
        <f t="shared" si="45"/>
        <v>B</v>
      </c>
      <c r="BA16" s="14" t="str">
        <f t="shared" si="22"/>
        <v>BL</v>
      </c>
      <c r="BB16" s="14" t="str">
        <f t="shared" si="46"/>
        <v>F2</v>
      </c>
      <c r="BC16" s="14" t="str">
        <f t="shared" si="23"/>
        <v>F5L</v>
      </c>
      <c r="BD16" s="14" t="str">
        <f t="shared" si="50"/>
        <v>F6</v>
      </c>
      <c r="BE16" s="14" t="str">
        <f t="shared" si="47"/>
        <v>2</v>
      </c>
      <c r="BF16" s="14" t="str">
        <f t="shared" si="48"/>
        <v>6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B6</v>
      </c>
      <c r="C17" s="24" t="str">
        <f t="shared" si="3"/>
        <v/>
      </c>
      <c r="D17" s="81" t="str">
        <f t="shared" si="7"/>
        <v/>
      </c>
      <c r="E17" s="121" t="str">
        <f t="shared" si="8"/>
        <v>B</v>
      </c>
      <c r="F17" s="71" t="str">
        <f t="shared" si="49"/>
        <v>L</v>
      </c>
      <c r="H17" s="85" t="str">
        <f>IF('Strategy Dashboard'!AU17="","",'Strategy Dashboard'!AU17)</f>
        <v>P</v>
      </c>
      <c r="J17" s="72" t="str">
        <f t="shared" si="25"/>
        <v/>
      </c>
      <c r="K17" s="81" t="str">
        <f t="shared" si="9"/>
        <v/>
      </c>
      <c r="L17" s="121" t="str">
        <f t="shared" si="10"/>
        <v>F5</v>
      </c>
      <c r="M17" s="24" t="str">
        <f t="shared" si="26"/>
        <v>L</v>
      </c>
      <c r="N17" s="36">
        <f t="shared" si="27"/>
        <v>-15</v>
      </c>
      <c r="O17" s="124" t="str">
        <f t="shared" si="11"/>
        <v/>
      </c>
      <c r="P17" s="24">
        <f>IF(H17="","",IF(B17="NB",P16,IF(O17="",SUM($O$5:$O17)+N17,SUM($O$5:$O17))))</f>
        <v>-15</v>
      </c>
      <c r="Q17" s="130" t="str">
        <f t="shared" si="0"/>
        <v/>
      </c>
      <c r="R17" s="128">
        <f t="shared" si="12"/>
        <v>-6</v>
      </c>
      <c r="S17" s="83" t="str">
        <f t="shared" si="13"/>
        <v>L</v>
      </c>
      <c r="T17" s="14">
        <f t="shared" si="5"/>
        <v>-10</v>
      </c>
      <c r="U17" s="14">
        <f t="shared" si="28"/>
        <v>-1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0</v>
      </c>
      <c r="AF17" s="14">
        <f t="shared" si="38"/>
        <v>5</v>
      </c>
      <c r="AG17" s="14" t="str">
        <f t="shared" si="39"/>
        <v/>
      </c>
      <c r="AH17" s="14" t="str">
        <f t="shared" si="15"/>
        <v>F5</v>
      </c>
      <c r="AI17" s="44" t="str">
        <f t="shared" si="40"/>
        <v>Y</v>
      </c>
      <c r="AJ17" s="44" t="str">
        <f t="shared" si="41"/>
        <v>N</v>
      </c>
      <c r="AK17" s="44" t="str">
        <f t="shared" si="42"/>
        <v>N</v>
      </c>
      <c r="AL17" s="75" t="str">
        <f t="shared" si="16"/>
        <v/>
      </c>
      <c r="AM17" s="75" t="str">
        <f t="shared" si="17"/>
        <v>B</v>
      </c>
      <c r="AN17" s="75" t="str">
        <f t="shared" si="18"/>
        <v/>
      </c>
      <c r="AO17" s="75" t="str">
        <f t="shared" si="19"/>
        <v>F5</v>
      </c>
      <c r="AR17" s="14" t="str">
        <f t="shared" si="20"/>
        <v>T-C</v>
      </c>
      <c r="AS17" s="14" t="str">
        <f t="shared" si="4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1"/>
        <v>10101</v>
      </c>
      <c r="AW17" s="14" t="str">
        <f t="shared" si="21"/>
        <v>01010</v>
      </c>
      <c r="AX17" s="14" t="str">
        <f t="shared" si="43"/>
        <v>010101</v>
      </c>
      <c r="AY17" s="14" t="str">
        <f t="shared" si="44"/>
        <v>101010</v>
      </c>
      <c r="AZ17" s="14" t="str">
        <f t="shared" si="45"/>
        <v>P</v>
      </c>
      <c r="BA17" s="14" t="str">
        <f t="shared" si="22"/>
        <v>F2W</v>
      </c>
      <c r="BB17" s="14" t="str">
        <f t="shared" si="46"/>
        <v>B</v>
      </c>
      <c r="BC17" s="14" t="str">
        <f t="shared" si="23"/>
        <v>F6W</v>
      </c>
      <c r="BD17" s="14" t="str">
        <f t="shared" si="50"/>
        <v>F5</v>
      </c>
      <c r="BE17" s="14">
        <f t="shared" si="47"/>
        <v>1</v>
      </c>
      <c r="BF17" s="14" t="str">
        <f t="shared" si="48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B4</v>
      </c>
      <c r="C18" s="24" t="str">
        <f t="shared" si="3"/>
        <v>PD</v>
      </c>
      <c r="D18" s="81" t="str">
        <f t="shared" si="7"/>
        <v>F2</v>
      </c>
      <c r="E18" s="121" t="str">
        <f t="shared" si="8"/>
        <v/>
      </c>
      <c r="F18" s="71" t="str">
        <f t="shared" si="49"/>
        <v>W</v>
      </c>
      <c r="H18" s="85" t="str">
        <f>IF('Strategy Dashboard'!AU18="","",'Strategy Dashboard'!AU18)</f>
        <v>P</v>
      </c>
      <c r="J18" s="72" t="str">
        <f t="shared" si="25"/>
        <v>TG</v>
      </c>
      <c r="K18" s="81" t="str">
        <f t="shared" si="9"/>
        <v/>
      </c>
      <c r="L18" s="121" t="str">
        <f t="shared" si="10"/>
        <v>F6</v>
      </c>
      <c r="M18" s="24" t="str">
        <f t="shared" si="26"/>
        <v>L</v>
      </c>
      <c r="N18" s="36">
        <f t="shared" si="27"/>
        <v>-19</v>
      </c>
      <c r="O18" s="124" t="str">
        <f t="shared" si="11"/>
        <v/>
      </c>
      <c r="P18" s="24">
        <f>IF(H18="","",IF(B18="NB",P17,IF(O18="",SUM($O$5:$O18)+N18,SUM($O$5:$O18))))</f>
        <v>-19</v>
      </c>
      <c r="Q18" s="130" t="str">
        <f t="shared" si="0"/>
        <v/>
      </c>
      <c r="R18" s="128">
        <f t="shared" si="12"/>
        <v>-4</v>
      </c>
      <c r="S18" s="83" t="str">
        <f t="shared" si="13"/>
        <v>L</v>
      </c>
      <c r="T18" s="14">
        <f t="shared" si="5"/>
        <v>-10</v>
      </c>
      <c r="U18" s="14">
        <f t="shared" si="28"/>
        <v>-3</v>
      </c>
      <c r="V18" s="14" t="str">
        <f t="shared" si="29"/>
        <v>C</v>
      </c>
      <c r="W18" s="14" t="str">
        <f t="shared" si="14"/>
        <v>Y</v>
      </c>
      <c r="X18" s="14" t="str">
        <f t="shared" si="30"/>
        <v>N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6</v>
      </c>
      <c r="AG18" s="14" t="str">
        <f t="shared" si="39"/>
        <v/>
      </c>
      <c r="AH18" s="14" t="str">
        <f t="shared" si="15"/>
        <v>F6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1"/>
        <v>01012</v>
      </c>
      <c r="AW18" s="14" t="str">
        <f t="shared" si="21"/>
        <v>10100</v>
      </c>
      <c r="AX18" s="14" t="str">
        <f t="shared" si="43"/>
        <v>101012</v>
      </c>
      <c r="AY18" s="14" t="str">
        <f t="shared" si="44"/>
        <v>010100</v>
      </c>
      <c r="AZ18" s="14" t="str">
        <f t="shared" si="45"/>
        <v>P</v>
      </c>
      <c r="BA18" s="14" t="str">
        <f t="shared" si="22"/>
        <v>BL</v>
      </c>
      <c r="BB18" s="14" t="str">
        <f t="shared" si="46"/>
        <v>F2</v>
      </c>
      <c r="BC18" s="14" t="str">
        <f t="shared" si="23"/>
        <v>F5L</v>
      </c>
      <c r="BD18" s="14" t="str">
        <f t="shared" si="50"/>
        <v>F6</v>
      </c>
      <c r="BE18" s="14" t="str">
        <f t="shared" si="47"/>
        <v>2</v>
      </c>
      <c r="BF18" s="14" t="str">
        <f t="shared" si="48"/>
        <v>6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B6</v>
      </c>
      <c r="C19" s="25" t="str">
        <f t="shared" si="3"/>
        <v/>
      </c>
      <c r="D19" s="82" t="str">
        <f t="shared" si="7"/>
        <v>B</v>
      </c>
      <c r="E19" s="122" t="str">
        <f t="shared" si="8"/>
        <v/>
      </c>
      <c r="F19" s="74" t="str">
        <f t="shared" si="49"/>
        <v>W</v>
      </c>
      <c r="H19" s="86" t="str">
        <f>IF('Strategy Dashboard'!AU19="","",'Strategy Dashboard'!AU19)</f>
        <v>P</v>
      </c>
      <c r="J19" s="73" t="str">
        <f t="shared" si="25"/>
        <v/>
      </c>
      <c r="K19" s="82" t="str">
        <f t="shared" si="9"/>
        <v/>
      </c>
      <c r="L19" s="122" t="str">
        <f t="shared" si="10"/>
        <v>F7</v>
      </c>
      <c r="M19" s="25" t="str">
        <f t="shared" si="26"/>
        <v>L</v>
      </c>
      <c r="N19" s="36">
        <f t="shared" si="27"/>
        <v>-25</v>
      </c>
      <c r="O19" s="131" t="str">
        <f t="shared" si="11"/>
        <v/>
      </c>
      <c r="P19" s="25">
        <f>IF(H19="","",IF(B19="NB",P18,IF(O19="",SUM($O$5:$O19)+N19,SUM($O$5:$O19))))</f>
        <v>-25</v>
      </c>
      <c r="Q19" s="132" t="str">
        <f t="shared" si="0"/>
        <v/>
      </c>
      <c r="R19" s="129">
        <f t="shared" si="12"/>
        <v>-6</v>
      </c>
      <c r="S19" s="83" t="str">
        <f t="shared" si="13"/>
        <v>L</v>
      </c>
      <c r="T19" s="14">
        <f t="shared" si="5"/>
        <v>-10</v>
      </c>
      <c r="U19" s="14">
        <f t="shared" si="28"/>
        <v>-6</v>
      </c>
      <c r="V19" s="14" t="str">
        <f t="shared" si="29"/>
        <v>C</v>
      </c>
      <c r="W19" s="14" t="str">
        <f t="shared" si="14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7</v>
      </c>
      <c r="AG19" s="14" t="str">
        <f t="shared" si="39"/>
        <v/>
      </c>
      <c r="AH19" s="14" t="str">
        <f t="shared" si="15"/>
        <v>F7</v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20"/>
        <v>PD</v>
      </c>
      <c r="AS19" s="14" t="str">
        <f t="shared" si="4"/>
        <v>TG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1"/>
        <v>10123</v>
      </c>
      <c r="AW19" s="14" t="str">
        <f t="shared" si="21"/>
        <v>01000</v>
      </c>
      <c r="AX19" s="14" t="str">
        <f t="shared" si="43"/>
        <v>010123</v>
      </c>
      <c r="AY19" s="14" t="str">
        <f t="shared" si="44"/>
        <v>101000</v>
      </c>
      <c r="AZ19" s="14" t="str">
        <f t="shared" si="45"/>
        <v>P</v>
      </c>
      <c r="BA19" s="14" t="str">
        <f t="shared" si="22"/>
        <v>F2W</v>
      </c>
      <c r="BB19" s="14" t="str">
        <f t="shared" si="46"/>
        <v>B</v>
      </c>
      <c r="BC19" s="14" t="str">
        <f t="shared" si="23"/>
        <v>F6L</v>
      </c>
      <c r="BD19" s="14" t="str">
        <f t="shared" si="50"/>
        <v>F7</v>
      </c>
      <c r="BE19" s="14">
        <f t="shared" si="47"/>
        <v>1</v>
      </c>
      <c r="BF19" s="14" t="str">
        <f t="shared" si="48"/>
        <v>7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B3</v>
      </c>
      <c r="C20" s="36" t="str">
        <f t="shared" si="3"/>
        <v/>
      </c>
      <c r="D20" s="79" t="str">
        <f t="shared" si="7"/>
        <v>L5</v>
      </c>
      <c r="E20" s="120" t="str">
        <f t="shared" si="8"/>
        <v/>
      </c>
      <c r="F20" s="80" t="str">
        <f t="shared" si="49"/>
        <v>L</v>
      </c>
      <c r="H20" s="84" t="str">
        <f>IF('Strategy Dashboard'!AU20="","",'Strategy Dashboard'!AU20)</f>
        <v>B</v>
      </c>
      <c r="J20" s="78" t="str">
        <f t="shared" si="25"/>
        <v/>
      </c>
      <c r="K20" s="79" t="str">
        <f t="shared" si="9"/>
        <v/>
      </c>
      <c r="L20" s="120" t="str">
        <f t="shared" si="10"/>
        <v>F8</v>
      </c>
      <c r="M20" s="36" t="str">
        <f t="shared" si="26"/>
        <v>W</v>
      </c>
      <c r="N20" s="36">
        <f t="shared" si="27"/>
        <v>-22</v>
      </c>
      <c r="O20" s="136" t="str">
        <f t="shared" si="11"/>
        <v/>
      </c>
      <c r="P20" s="36">
        <f>IF(H20="","",IF(B20="NB",P19,IF(O20="",SUM($O$5:$O20)+N20,SUM($O$5:$O20))))</f>
        <v>-22</v>
      </c>
      <c r="Q20" s="137" t="str">
        <f t="shared" si="0"/>
        <v/>
      </c>
      <c r="R20" s="127">
        <f t="shared" si="12"/>
        <v>3</v>
      </c>
      <c r="S20" s="83" t="str">
        <f t="shared" si="13"/>
        <v>W</v>
      </c>
      <c r="T20" s="14">
        <f t="shared" si="5"/>
        <v>-9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8</v>
      </c>
      <c r="AG20" s="14" t="str">
        <f t="shared" si="39"/>
        <v/>
      </c>
      <c r="AH20" s="14" t="str">
        <f t="shared" si="15"/>
        <v>F8</v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1"/>
        <v>01234</v>
      </c>
      <c r="AW20" s="14" t="str">
        <f t="shared" si="21"/>
        <v>10000</v>
      </c>
      <c r="AX20" s="14" t="str">
        <f t="shared" si="43"/>
        <v>101234</v>
      </c>
      <c r="AY20" s="14" t="str">
        <f t="shared" si="44"/>
        <v>010000</v>
      </c>
      <c r="AZ20" s="14" t="str">
        <f t="shared" si="45"/>
        <v>P</v>
      </c>
      <c r="BA20" s="14" t="str">
        <f t="shared" si="22"/>
        <v>BW</v>
      </c>
      <c r="BB20" s="14" t="str">
        <f t="shared" si="46"/>
        <v>L5</v>
      </c>
      <c r="BC20" s="14" t="str">
        <f t="shared" si="23"/>
        <v>F7L</v>
      </c>
      <c r="BD20" s="14" t="str">
        <f t="shared" si="50"/>
        <v>F8</v>
      </c>
      <c r="BE20" s="14" t="str">
        <f t="shared" si="47"/>
        <v>5</v>
      </c>
      <c r="BF20" s="14" t="str">
        <f t="shared" si="48"/>
        <v>8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B5</v>
      </c>
      <c r="C21" s="24" t="str">
        <f t="shared" si="3"/>
        <v/>
      </c>
      <c r="D21" s="81" t="str">
        <f t="shared" si="7"/>
        <v>F2</v>
      </c>
      <c r="E21" s="121" t="str">
        <f t="shared" si="8"/>
        <v/>
      </c>
      <c r="F21" s="71" t="str">
        <f t="shared" si="49"/>
        <v>W</v>
      </c>
      <c r="H21" s="85" t="str">
        <f>IF('Strategy Dashboard'!AU21="","",'Strategy Dashboard'!AU21)</f>
        <v>P</v>
      </c>
      <c r="J21" s="72" t="str">
        <f t="shared" si="25"/>
        <v/>
      </c>
      <c r="K21" s="81" t="str">
        <f t="shared" si="9"/>
        <v/>
      </c>
      <c r="L21" s="121" t="str">
        <f t="shared" si="10"/>
        <v>F7</v>
      </c>
      <c r="M21" s="24" t="str">
        <f t="shared" si="26"/>
        <v>L</v>
      </c>
      <c r="N21" s="36">
        <f t="shared" si="27"/>
        <v>-27</v>
      </c>
      <c r="O21" s="124" t="str">
        <f t="shared" si="11"/>
        <v/>
      </c>
      <c r="P21" s="24">
        <f>IF(H21="","",IF(B21="NB",P20,IF(O21="",SUM($O$5:$O21)+N21,SUM($O$5:$O21))))</f>
        <v>-27</v>
      </c>
      <c r="Q21" s="130" t="str">
        <f t="shared" si="0"/>
        <v/>
      </c>
      <c r="R21" s="128">
        <f t="shared" si="12"/>
        <v>-5</v>
      </c>
      <c r="S21" s="83" t="str">
        <f t="shared" si="13"/>
        <v>L</v>
      </c>
      <c r="T21" s="14">
        <f t="shared" si="5"/>
        <v>-10</v>
      </c>
      <c r="U21" s="14">
        <f t="shared" si="28"/>
        <v>-1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7</v>
      </c>
      <c r="AG21" s="14" t="str">
        <f t="shared" si="39"/>
        <v/>
      </c>
      <c r="AH21" s="14" t="str">
        <f t="shared" si="15"/>
        <v>F7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1"/>
        <v>12340</v>
      </c>
      <c r="AW21" s="14" t="str">
        <f t="shared" si="21"/>
        <v>00001</v>
      </c>
      <c r="AX21" s="14" t="str">
        <f t="shared" si="43"/>
        <v>012340</v>
      </c>
      <c r="AY21" s="14" t="str">
        <f t="shared" si="44"/>
        <v>100001</v>
      </c>
      <c r="AZ21" s="14" t="str">
        <f t="shared" si="45"/>
        <v>P</v>
      </c>
      <c r="BA21" s="14" t="str">
        <f t="shared" si="22"/>
        <v>L5L</v>
      </c>
      <c r="BB21" s="14" t="str">
        <f t="shared" si="46"/>
        <v>F2</v>
      </c>
      <c r="BC21" s="14" t="str">
        <f t="shared" si="23"/>
        <v>F8W</v>
      </c>
      <c r="BD21" s="14" t="str">
        <f t="shared" si="50"/>
        <v>F7</v>
      </c>
      <c r="BE21" s="14" t="str">
        <f t="shared" si="47"/>
        <v>2</v>
      </c>
      <c r="BF21" s="14" t="str">
        <f t="shared" si="48"/>
        <v>7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P9</v>
      </c>
      <c r="C22" s="24" t="str">
        <f t="shared" si="3"/>
        <v/>
      </c>
      <c r="D22" s="81" t="str">
        <f t="shared" si="7"/>
        <v>B</v>
      </c>
      <c r="E22" s="121" t="str">
        <f t="shared" si="8"/>
        <v/>
      </c>
      <c r="F22" s="71" t="str">
        <f t="shared" si="49"/>
        <v>L</v>
      </c>
      <c r="H22" s="85" t="str">
        <f>IF('Strategy Dashboard'!AU22="","",'Strategy Dashboard'!AU22)</f>
        <v>B</v>
      </c>
      <c r="J22" s="72" t="str">
        <f t="shared" si="25"/>
        <v/>
      </c>
      <c r="K22" s="81" t="str">
        <f t="shared" si="9"/>
        <v>F8</v>
      </c>
      <c r="L22" s="121" t="str">
        <f t="shared" si="10"/>
        <v/>
      </c>
      <c r="M22" s="24" t="str">
        <f t="shared" si="26"/>
        <v>L</v>
      </c>
      <c r="N22" s="36">
        <f t="shared" si="27"/>
        <v>-36</v>
      </c>
      <c r="O22" s="124" t="str">
        <f t="shared" si="11"/>
        <v/>
      </c>
      <c r="P22" s="24">
        <f>IF(H22="","",IF(B22="NB",P21,IF(O22="",SUM($O$5:$O22)+N22,SUM($O$5:$O22))))</f>
        <v>-36</v>
      </c>
      <c r="Q22" s="130" t="str">
        <f t="shared" si="0"/>
        <v/>
      </c>
      <c r="R22" s="128">
        <f t="shared" si="12"/>
        <v>-9</v>
      </c>
      <c r="S22" s="83" t="str">
        <f t="shared" si="13"/>
        <v>L</v>
      </c>
      <c r="T22" s="14">
        <f t="shared" si="5"/>
        <v>-10</v>
      </c>
      <c r="U22" s="14">
        <f t="shared" si="28"/>
        <v>-3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1</v>
      </c>
      <c r="AD22" s="14">
        <f t="shared" si="36"/>
        <v>0</v>
      </c>
      <c r="AE22" s="14">
        <f t="shared" si="37"/>
        <v>8</v>
      </c>
      <c r="AF22" s="14">
        <f t="shared" si="38"/>
        <v>0</v>
      </c>
      <c r="AG22" s="14" t="str">
        <f t="shared" si="39"/>
        <v>F8</v>
      </c>
      <c r="AH22" s="14" t="str">
        <f t="shared" si="15"/>
        <v/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20"/>
        <v>PD</v>
      </c>
      <c r="AS22" s="14" t="str">
        <f t="shared" si="4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1"/>
        <v>23401</v>
      </c>
      <c r="AW22" s="14" t="str">
        <f t="shared" si="21"/>
        <v>00010</v>
      </c>
      <c r="AX22" s="14" t="str">
        <f t="shared" si="43"/>
        <v>123401</v>
      </c>
      <c r="AY22" s="14" t="str">
        <f t="shared" si="44"/>
        <v>000010</v>
      </c>
      <c r="AZ22" s="14" t="str">
        <f t="shared" si="45"/>
        <v>P</v>
      </c>
      <c r="BA22" s="14" t="str">
        <f t="shared" si="22"/>
        <v>F2W</v>
      </c>
      <c r="BB22" s="14" t="str">
        <f t="shared" si="46"/>
        <v>B</v>
      </c>
      <c r="BC22" s="14" t="str">
        <f t="shared" si="23"/>
        <v>F7L</v>
      </c>
      <c r="BD22" s="14" t="str">
        <f t="shared" si="50"/>
        <v>F8</v>
      </c>
      <c r="BE22" s="14">
        <f t="shared" si="47"/>
        <v>1</v>
      </c>
      <c r="BF22" s="14" t="str">
        <f t="shared" si="48"/>
        <v>8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B7</v>
      </c>
      <c r="C23" s="24" t="str">
        <f t="shared" si="3"/>
        <v/>
      </c>
      <c r="D23" s="81" t="str">
        <f t="shared" si="7"/>
        <v>F2</v>
      </c>
      <c r="E23" s="121" t="str">
        <f t="shared" si="8"/>
        <v/>
      </c>
      <c r="F23" s="71" t="str">
        <f t="shared" si="49"/>
        <v>W</v>
      </c>
      <c r="H23" s="85" t="str">
        <f>IF('Strategy Dashboard'!AU23="","",'Strategy Dashboard'!AU23)</f>
        <v>P</v>
      </c>
      <c r="J23" s="72" t="str">
        <f t="shared" si="25"/>
        <v/>
      </c>
      <c r="K23" s="81" t="str">
        <f t="shared" si="9"/>
        <v/>
      </c>
      <c r="L23" s="121" t="str">
        <f t="shared" si="10"/>
        <v>F9</v>
      </c>
      <c r="M23" s="24" t="str">
        <f t="shared" si="26"/>
        <v>L</v>
      </c>
      <c r="N23" s="36">
        <f t="shared" si="27"/>
        <v>-43</v>
      </c>
      <c r="O23" s="124" t="str">
        <f t="shared" si="11"/>
        <v/>
      </c>
      <c r="P23" s="24">
        <f>IF(H23="","",IF(B23="NB",P22,IF(O23="",SUM($O$5:$O23)+N23,SUM($O$5:$O23))))</f>
        <v>-43</v>
      </c>
      <c r="Q23" s="130" t="str">
        <f t="shared" si="0"/>
        <v/>
      </c>
      <c r="R23" s="128">
        <f t="shared" si="12"/>
        <v>-7</v>
      </c>
      <c r="S23" s="83" t="str">
        <f t="shared" si="13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51"/>
        <v>Y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9</v>
      </c>
      <c r="AG23" s="14" t="str">
        <f t="shared" si="39"/>
        <v/>
      </c>
      <c r="AH23" s="14" t="str">
        <f t="shared" si="15"/>
        <v>F9</v>
      </c>
      <c r="AI23" s="44" t="str">
        <f t="shared" si="40"/>
        <v>N</v>
      </c>
      <c r="AJ23" s="44" t="str">
        <f t="shared" si="41"/>
        <v>N</v>
      </c>
      <c r="AK23" s="44" t="str">
        <f t="shared" si="42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20"/>
        <v>PD</v>
      </c>
      <c r="AS23" s="14" t="str">
        <f t="shared" si="4"/>
        <v>TG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1"/>
        <v>34010</v>
      </c>
      <c r="AW23" s="14" t="str">
        <f t="shared" si="21"/>
        <v>00101</v>
      </c>
      <c r="AX23" s="14" t="str">
        <f t="shared" si="43"/>
        <v>234010</v>
      </c>
      <c r="AY23" s="14" t="str">
        <f t="shared" si="44"/>
        <v>000101</v>
      </c>
      <c r="AZ23" s="14" t="str">
        <f t="shared" si="45"/>
        <v>P</v>
      </c>
      <c r="BA23" s="14" t="str">
        <f t="shared" si="22"/>
        <v>BL</v>
      </c>
      <c r="BB23" s="14" t="str">
        <f t="shared" si="46"/>
        <v>F2</v>
      </c>
      <c r="BC23" s="14" t="str">
        <f t="shared" si="23"/>
        <v>F8L</v>
      </c>
      <c r="BD23" s="14" t="str">
        <f t="shared" si="50"/>
        <v>F9</v>
      </c>
      <c r="BE23" s="14" t="str">
        <f t="shared" si="47"/>
        <v>2</v>
      </c>
      <c r="BF23" s="14" t="str">
        <f t="shared" si="48"/>
        <v>9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P11</v>
      </c>
      <c r="C24" s="25" t="str">
        <f t="shared" si="3"/>
        <v/>
      </c>
      <c r="D24" s="82" t="str">
        <f t="shared" si="7"/>
        <v>B</v>
      </c>
      <c r="E24" s="122" t="str">
        <f t="shared" si="8"/>
        <v/>
      </c>
      <c r="F24" s="74" t="str">
        <f t="shared" si="49"/>
        <v>L</v>
      </c>
      <c r="H24" s="86" t="str">
        <f>IF('Strategy Dashboard'!AU24="","",'Strategy Dashboard'!AU24)</f>
        <v>B</v>
      </c>
      <c r="J24" s="73" t="str">
        <f t="shared" si="25"/>
        <v/>
      </c>
      <c r="K24" s="82" t="str">
        <f t="shared" si="9"/>
        <v>F10</v>
      </c>
      <c r="L24" s="122" t="str">
        <f t="shared" si="10"/>
        <v/>
      </c>
      <c r="M24" s="25" t="str">
        <f t="shared" si="26"/>
        <v>L</v>
      </c>
      <c r="N24" s="36">
        <f t="shared" si="27"/>
        <v>-54</v>
      </c>
      <c r="O24" s="131" t="str">
        <f t="shared" si="11"/>
        <v/>
      </c>
      <c r="P24" s="25">
        <f>IF(H24="","",IF(B24="NB",P23,IF(O24="",SUM($O$5:$O24)+N24,SUM($O$5:$O24))))</f>
        <v>-54</v>
      </c>
      <c r="Q24" s="132" t="str">
        <f t="shared" si="0"/>
        <v/>
      </c>
      <c r="R24" s="129">
        <f t="shared" si="12"/>
        <v>-11</v>
      </c>
      <c r="S24" s="83" t="str">
        <f t="shared" si="13"/>
        <v>L</v>
      </c>
      <c r="T24" s="14">
        <f t="shared" si="5"/>
        <v>-10</v>
      </c>
      <c r="U24" s="14">
        <f t="shared" si="28"/>
        <v>-6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15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1</v>
      </c>
      <c r="AD24" s="14">
        <f t="shared" si="36"/>
        <v>0</v>
      </c>
      <c r="AE24" s="14">
        <f t="shared" si="37"/>
        <v>10</v>
      </c>
      <c r="AF24" s="14">
        <f t="shared" si="38"/>
        <v>0</v>
      </c>
      <c r="AG24" s="14" t="str">
        <f t="shared" si="39"/>
        <v>F10</v>
      </c>
      <c r="AH24" s="14" t="str">
        <f t="shared" si="15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20"/>
        <v>PD</v>
      </c>
      <c r="AS24" s="14" t="str">
        <f t="shared" si="4"/>
        <v>TG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1"/>
        <v>40101</v>
      </c>
      <c r="AW24" s="14" t="str">
        <f t="shared" si="21"/>
        <v>01010</v>
      </c>
      <c r="AX24" s="14" t="str">
        <f t="shared" si="43"/>
        <v>340101</v>
      </c>
      <c r="AY24" s="14" t="str">
        <f t="shared" si="44"/>
        <v>001010</v>
      </c>
      <c r="AZ24" s="14" t="str">
        <f t="shared" si="45"/>
        <v>P</v>
      </c>
      <c r="BA24" s="14" t="str">
        <f t="shared" si="22"/>
        <v>F2W</v>
      </c>
      <c r="BB24" s="14" t="str">
        <f t="shared" si="46"/>
        <v>B</v>
      </c>
      <c r="BC24" s="14" t="str">
        <f t="shared" si="23"/>
        <v>F9L</v>
      </c>
      <c r="BD24" s="14" t="str">
        <f t="shared" si="50"/>
        <v>F10</v>
      </c>
      <c r="BE24" s="14">
        <f t="shared" si="47"/>
        <v>1</v>
      </c>
      <c r="BF24" s="14" t="str">
        <f t="shared" si="48"/>
        <v>10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P13</v>
      </c>
      <c r="C25" s="36" t="str">
        <f t="shared" si="3"/>
        <v>T-C</v>
      </c>
      <c r="D25" s="79" t="str">
        <f t="shared" si="7"/>
        <v>F2</v>
      </c>
      <c r="E25" s="120" t="str">
        <f t="shared" si="8"/>
        <v/>
      </c>
      <c r="F25" s="80" t="str">
        <f t="shared" si="49"/>
        <v>W</v>
      </c>
      <c r="H25" s="84" t="str">
        <f>IF('Strategy Dashboard'!AU25="","",'Strategy Dashboard'!AU25)</f>
        <v>P</v>
      </c>
      <c r="J25" s="78" t="str">
        <f t="shared" si="25"/>
        <v>T-C</v>
      </c>
      <c r="K25" s="79" t="str">
        <f t="shared" si="9"/>
        <v>F11</v>
      </c>
      <c r="L25" s="120" t="str">
        <f t="shared" si="10"/>
        <v/>
      </c>
      <c r="M25" s="36" t="str">
        <f t="shared" si="26"/>
        <v>W</v>
      </c>
      <c r="N25" s="36">
        <f t="shared" si="27"/>
        <v>-41</v>
      </c>
      <c r="O25" s="136" t="str">
        <f t="shared" si="11"/>
        <v/>
      </c>
      <c r="P25" s="36">
        <f>IF(H25="","",IF(B25="NB",P24,IF(O25="",SUM($O$5:$O25)+N25,SUM($O$5:$O25))))</f>
        <v>-41</v>
      </c>
      <c r="Q25" s="137" t="str">
        <f t="shared" si="0"/>
        <v/>
      </c>
      <c r="R25" s="127">
        <f t="shared" si="12"/>
        <v>13</v>
      </c>
      <c r="S25" s="83" t="str">
        <f t="shared" si="13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51"/>
        <v>Y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2</v>
      </c>
      <c r="AD25" s="14">
        <f t="shared" si="36"/>
        <v>0</v>
      </c>
      <c r="AE25" s="14">
        <f t="shared" si="37"/>
        <v>11</v>
      </c>
      <c r="AF25" s="14">
        <f t="shared" si="38"/>
        <v>0</v>
      </c>
      <c r="AG25" s="14" t="str">
        <f t="shared" si="39"/>
        <v>F11</v>
      </c>
      <c r="AH25" s="14" t="str">
        <f t="shared" si="15"/>
        <v/>
      </c>
      <c r="AI25" s="44" t="str">
        <f t="shared" si="40"/>
        <v>Y</v>
      </c>
      <c r="AJ25" s="44" t="str">
        <f t="shared" si="41"/>
        <v>N</v>
      </c>
      <c r="AK25" s="44" t="str">
        <f t="shared" si="42"/>
        <v>N</v>
      </c>
      <c r="AL25" s="75" t="str">
        <f t="shared" si="16"/>
        <v>F2</v>
      </c>
      <c r="AM25" s="75" t="str">
        <f t="shared" si="17"/>
        <v/>
      </c>
      <c r="AN25" s="75" t="str">
        <f t="shared" si="18"/>
        <v>F11</v>
      </c>
      <c r="AO25" s="75" t="str">
        <f t="shared" si="19"/>
        <v/>
      </c>
      <c r="AR25" s="14" t="str">
        <f t="shared" si="20"/>
        <v>T-C</v>
      </c>
      <c r="AS25" s="14" t="str">
        <f t="shared" si="4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1"/>
        <v>01010</v>
      </c>
      <c r="AW25" s="14" t="str">
        <f t="shared" si="21"/>
        <v>10101</v>
      </c>
      <c r="AX25" s="14" t="str">
        <f t="shared" si="43"/>
        <v>401010</v>
      </c>
      <c r="AY25" s="14" t="str">
        <f t="shared" si="44"/>
        <v>010101</v>
      </c>
      <c r="AZ25" s="14" t="str">
        <f t="shared" si="45"/>
        <v>B</v>
      </c>
      <c r="BA25" s="14" t="str">
        <f t="shared" si="22"/>
        <v>BL</v>
      </c>
      <c r="BB25" s="14" t="str">
        <f t="shared" si="46"/>
        <v>F2</v>
      </c>
      <c r="BC25" s="14" t="str">
        <f t="shared" si="23"/>
        <v>F10L</v>
      </c>
      <c r="BD25" s="14" t="str">
        <f t="shared" si="50"/>
        <v>F11</v>
      </c>
      <c r="BE25" s="14" t="str">
        <f t="shared" si="47"/>
        <v>2</v>
      </c>
      <c r="BF25" s="14" t="str">
        <f t="shared" si="48"/>
        <v>11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B11</v>
      </c>
      <c r="C26" s="24" t="str">
        <f t="shared" si="3"/>
        <v/>
      </c>
      <c r="D26" s="81" t="str">
        <f t="shared" si="7"/>
        <v/>
      </c>
      <c r="E26" s="121" t="str">
        <f t="shared" si="8"/>
        <v>B</v>
      </c>
      <c r="F26" s="71" t="str">
        <f t="shared" si="49"/>
        <v>W</v>
      </c>
      <c r="H26" s="85" t="str">
        <f>IF('Strategy Dashboard'!AU26="","",'Strategy Dashboard'!AU26)</f>
        <v>B</v>
      </c>
      <c r="J26" s="72" t="str">
        <f t="shared" si="25"/>
        <v/>
      </c>
      <c r="K26" s="81" t="str">
        <f t="shared" si="9"/>
        <v/>
      </c>
      <c r="L26" s="121" t="str">
        <f t="shared" si="10"/>
        <v>F10</v>
      </c>
      <c r="M26" s="24" t="str">
        <f t="shared" si="26"/>
        <v>W</v>
      </c>
      <c r="N26" s="36">
        <f t="shared" si="27"/>
        <v>-30</v>
      </c>
      <c r="O26" s="124" t="str">
        <f t="shared" si="11"/>
        <v/>
      </c>
      <c r="P26" s="24">
        <f>IF(H26="","",IF(B26="NB",P25,IF(O26="",SUM($O$5:$O26)+N26,SUM($O$5:$O26))))</f>
        <v>-30</v>
      </c>
      <c r="Q26" s="130" t="str">
        <f t="shared" si="0"/>
        <v/>
      </c>
      <c r="R26" s="128">
        <f t="shared" si="12"/>
        <v>11</v>
      </c>
      <c r="S26" s="83" t="str">
        <f t="shared" si="13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10</v>
      </c>
      <c r="AG26" s="14" t="str">
        <f t="shared" si="39"/>
        <v/>
      </c>
      <c r="AH26" s="14" t="str">
        <f t="shared" si="15"/>
        <v>F10</v>
      </c>
      <c r="AI26" s="44" t="str">
        <f t="shared" si="40"/>
        <v>Y</v>
      </c>
      <c r="AJ26" s="44" t="str">
        <f t="shared" si="41"/>
        <v>N</v>
      </c>
      <c r="AK26" s="44" t="str">
        <f t="shared" si="42"/>
        <v>N</v>
      </c>
      <c r="AL26" s="75" t="str">
        <f t="shared" si="16"/>
        <v/>
      </c>
      <c r="AM26" s="75" t="str">
        <f t="shared" si="17"/>
        <v>B</v>
      </c>
      <c r="AN26" s="75" t="str">
        <f t="shared" si="18"/>
        <v/>
      </c>
      <c r="AO26" s="75" t="str">
        <f t="shared" si="19"/>
        <v>F10</v>
      </c>
      <c r="AR26" s="14" t="str">
        <f t="shared" si="20"/>
        <v>T-C</v>
      </c>
      <c r="AS26" s="14" t="str">
        <f t="shared" si="4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V45" si="52">IF(AT21="",0,AT21)&amp;IF(AT22="",0,AT22)&amp;IF(AT23="",0,AT23)&amp;IF(AT24="",0,AT24)&amp;IF(AT25="",0,AT25)</f>
        <v>10101</v>
      </c>
      <c r="AW26" s="14" t="str">
        <f t="shared" ref="AW26:AW45" si="53">IF(AU21="",0,AU21)&amp;IF(AU22="",0,AU22)&amp;IF(AU23="",0,AU23)&amp;IF(AU24="",0,AU24)&amp;IF(AU25="",0,AU25)</f>
        <v>01010</v>
      </c>
      <c r="AX26" s="14" t="str">
        <f t="shared" si="43"/>
        <v>010101</v>
      </c>
      <c r="AY26" s="14" t="str">
        <f t="shared" si="44"/>
        <v>101010</v>
      </c>
      <c r="AZ26" s="14" t="str">
        <f t="shared" si="45"/>
        <v>P</v>
      </c>
      <c r="BA26" s="14" t="str">
        <f t="shared" si="22"/>
        <v>F2W</v>
      </c>
      <c r="BB26" s="14" t="str">
        <f t="shared" si="46"/>
        <v>B</v>
      </c>
      <c r="BC26" s="14" t="str">
        <f t="shared" si="23"/>
        <v>F11W</v>
      </c>
      <c r="BD26" s="14" t="str">
        <f t="shared" si="50"/>
        <v>F10</v>
      </c>
      <c r="BE26" s="14">
        <f t="shared" si="47"/>
        <v>1</v>
      </c>
      <c r="BF26" s="14" t="str">
        <f t="shared" si="48"/>
        <v>10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P6</v>
      </c>
      <c r="C27" s="24" t="str">
        <f t="shared" si="3"/>
        <v/>
      </c>
      <c r="D27" s="81" t="str">
        <f t="shared" si="7"/>
        <v>L5</v>
      </c>
      <c r="E27" s="121" t="str">
        <f t="shared" si="8"/>
        <v/>
      </c>
      <c r="F27" s="71" t="str">
        <f t="shared" si="49"/>
        <v>W</v>
      </c>
      <c r="H27" s="85" t="str">
        <f>IF('Strategy Dashboard'!AU27="","",'Strategy Dashboard'!AU27)</f>
        <v>P</v>
      </c>
      <c r="J27" s="72" t="str">
        <f t="shared" si="25"/>
        <v/>
      </c>
      <c r="K27" s="81" t="str">
        <f t="shared" si="9"/>
        <v>B</v>
      </c>
      <c r="L27" s="121" t="str">
        <f t="shared" si="10"/>
        <v/>
      </c>
      <c r="M27" s="24" t="str">
        <f t="shared" si="26"/>
        <v>W</v>
      </c>
      <c r="N27" s="36">
        <f t="shared" si="27"/>
        <v>-24</v>
      </c>
      <c r="O27" s="124" t="str">
        <f t="shared" si="11"/>
        <v/>
      </c>
      <c r="P27" s="24">
        <f>IF(H27="","",IF(B27="NB",P26,IF(O27="",SUM($O$5:$O27)+N27,SUM($O$5:$O27))))</f>
        <v>-24</v>
      </c>
      <c r="Q27" s="130" t="str">
        <f t="shared" si="0"/>
        <v/>
      </c>
      <c r="R27" s="128">
        <f t="shared" si="12"/>
        <v>6</v>
      </c>
      <c r="S27" s="83" t="str">
        <f t="shared" si="13"/>
        <v>W</v>
      </c>
      <c r="T27" s="14">
        <f t="shared" si="5"/>
        <v>0</v>
      </c>
      <c r="U27" s="14">
        <f t="shared" si="28"/>
        <v>6</v>
      </c>
      <c r="V27" s="14" t="str">
        <f t="shared" si="29"/>
        <v>C</v>
      </c>
      <c r="W27" s="14" t="str">
        <f t="shared" si="51"/>
        <v>Y</v>
      </c>
      <c r="X27" s="14" t="str">
        <f t="shared" si="30"/>
        <v>N</v>
      </c>
      <c r="Y27" s="14">
        <f t="shared" si="31"/>
        <v>18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5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4" t="str">
        <f t="shared" si="39"/>
        <v>B</v>
      </c>
      <c r="AH27" s="14" t="str">
        <f t="shared" si="15"/>
        <v/>
      </c>
      <c r="AI27" s="44" t="str">
        <f t="shared" si="40"/>
        <v>Y</v>
      </c>
      <c r="AJ27" s="44" t="str">
        <f t="shared" si="41"/>
        <v>N</v>
      </c>
      <c r="AK27" s="44" t="str">
        <f t="shared" si="42"/>
        <v>N</v>
      </c>
      <c r="AL27" s="75" t="str">
        <f t="shared" si="16"/>
        <v>L5</v>
      </c>
      <c r="AM27" s="75" t="str">
        <f t="shared" si="17"/>
        <v/>
      </c>
      <c r="AN27" s="75" t="str">
        <f t="shared" si="18"/>
        <v>B</v>
      </c>
      <c r="AO27" s="75" t="str">
        <f t="shared" si="19"/>
        <v/>
      </c>
      <c r="AR27" s="14" t="str">
        <f t="shared" si="20"/>
        <v>T-C</v>
      </c>
      <c r="AS27" s="14" t="str">
        <f t="shared" si="4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01010</v>
      </c>
      <c r="AW27" s="14" t="str">
        <f t="shared" si="53"/>
        <v>10101</v>
      </c>
      <c r="AX27" s="14" t="str">
        <f t="shared" si="43"/>
        <v>101010</v>
      </c>
      <c r="AY27" s="14" t="str">
        <f t="shared" si="44"/>
        <v>010101</v>
      </c>
      <c r="AZ27" s="14" t="str">
        <f t="shared" si="45"/>
        <v>B</v>
      </c>
      <c r="BA27" s="14" t="str">
        <f t="shared" si="22"/>
        <v>BW</v>
      </c>
      <c r="BB27" s="14" t="str">
        <f t="shared" si="46"/>
        <v>L5</v>
      </c>
      <c r="BC27" s="14" t="str">
        <f t="shared" si="23"/>
        <v>F10W</v>
      </c>
      <c r="BD27" s="14" t="str">
        <f t="shared" si="50"/>
        <v>B</v>
      </c>
      <c r="BE27" s="14" t="str">
        <f t="shared" si="47"/>
        <v>5</v>
      </c>
      <c r="BF27" s="14">
        <f t="shared" si="48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B11</v>
      </c>
      <c r="C28" s="24" t="str">
        <f t="shared" si="3"/>
        <v/>
      </c>
      <c r="D28" s="81" t="str">
        <f t="shared" si="7"/>
        <v/>
      </c>
      <c r="E28" s="121" t="str">
        <f t="shared" si="8"/>
        <v>L6</v>
      </c>
      <c r="F28" s="71" t="str">
        <f t="shared" si="49"/>
        <v>W</v>
      </c>
      <c r="H28" s="85" t="str">
        <f>IF('Strategy Dashboard'!AU28="","",'Strategy Dashboard'!AU28)</f>
        <v>B</v>
      </c>
      <c r="J28" s="72" t="str">
        <f t="shared" si="25"/>
        <v/>
      </c>
      <c r="K28" s="81" t="str">
        <f t="shared" si="9"/>
        <v/>
      </c>
      <c r="L28" s="121" t="str">
        <f t="shared" si="10"/>
        <v>L5</v>
      </c>
      <c r="M28" s="24" t="str">
        <f t="shared" si="26"/>
        <v>W</v>
      </c>
      <c r="N28" s="36">
        <f t="shared" si="27"/>
        <v>-13</v>
      </c>
      <c r="O28" s="124">
        <f t="shared" si="11"/>
        <v>-13</v>
      </c>
      <c r="P28" s="24">
        <f>IF(H28="","",IF(B28="NB",P27,IF(O28="",SUM($O$5:$O28)+N28,SUM($O$5:$O28))))</f>
        <v>-13</v>
      </c>
      <c r="Q28" s="130" t="str">
        <f t="shared" si="0"/>
        <v>Rabbit</v>
      </c>
      <c r="R28" s="128">
        <f t="shared" si="12"/>
        <v>11</v>
      </c>
      <c r="S28" s="83" t="str">
        <f t="shared" si="13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19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R</v>
      </c>
      <c r="AC28" s="14">
        <f t="shared" si="35"/>
        <v>0</v>
      </c>
      <c r="AD28" s="14">
        <f t="shared" si="36"/>
        <v>6</v>
      </c>
      <c r="AE28" s="14">
        <f t="shared" si="37"/>
        <v>0</v>
      </c>
      <c r="AF28" s="14">
        <f t="shared" si="38"/>
        <v>5</v>
      </c>
      <c r="AG28" s="14" t="str">
        <f t="shared" si="39"/>
        <v/>
      </c>
      <c r="AH28" s="14" t="str">
        <f t="shared" si="15"/>
        <v>L5</v>
      </c>
      <c r="AI28" s="44" t="str">
        <f t="shared" si="40"/>
        <v>Y</v>
      </c>
      <c r="AJ28" s="44" t="str">
        <f t="shared" si="41"/>
        <v>N</v>
      </c>
      <c r="AK28" s="44" t="str">
        <f t="shared" si="42"/>
        <v>N</v>
      </c>
      <c r="AL28" s="75" t="str">
        <f t="shared" si="16"/>
        <v/>
      </c>
      <c r="AM28" s="75" t="str">
        <f t="shared" si="17"/>
        <v>L6</v>
      </c>
      <c r="AN28" s="75" t="str">
        <f t="shared" si="18"/>
        <v/>
      </c>
      <c r="AO28" s="75" t="str">
        <f t="shared" si="19"/>
        <v>L5</v>
      </c>
      <c r="AR28" s="14" t="str">
        <f t="shared" si="20"/>
        <v>T-C</v>
      </c>
      <c r="AS28" s="14" t="str">
        <f t="shared" si="4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10101</v>
      </c>
      <c r="AW28" s="14" t="str">
        <f t="shared" si="53"/>
        <v>01010</v>
      </c>
      <c r="AX28" s="14" t="str">
        <f t="shared" si="43"/>
        <v>010101</v>
      </c>
      <c r="AY28" s="14" t="str">
        <f t="shared" si="44"/>
        <v>101010</v>
      </c>
      <c r="AZ28" s="14" t="str">
        <f t="shared" si="45"/>
        <v>P</v>
      </c>
      <c r="BA28" s="14" t="str">
        <f t="shared" si="22"/>
        <v>L5W</v>
      </c>
      <c r="BB28" s="14" t="str">
        <f t="shared" si="46"/>
        <v>L6</v>
      </c>
      <c r="BC28" s="14" t="str">
        <f t="shared" si="23"/>
        <v>BW</v>
      </c>
      <c r="BD28" s="14" t="str">
        <f t="shared" si="50"/>
        <v>L5</v>
      </c>
      <c r="BE28" s="14" t="str">
        <f t="shared" si="47"/>
        <v>6</v>
      </c>
      <c r="BF28" s="14" t="str">
        <f t="shared" si="48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3"/>
        <v/>
      </c>
      <c r="D29" s="82" t="str">
        <f t="shared" si="7"/>
        <v>B</v>
      </c>
      <c r="E29" s="122" t="str">
        <f t="shared" si="8"/>
        <v/>
      </c>
      <c r="F29" s="74" t="str">
        <f t="shared" si="49"/>
        <v/>
      </c>
      <c r="H29" s="86" t="str">
        <f>IF('Strategy Dashboard'!AU29="","",'Strategy Dashboard'!AU29)</f>
        <v/>
      </c>
      <c r="J29" s="73" t="str">
        <f t="shared" si="25"/>
        <v/>
      </c>
      <c r="K29" s="82" t="str">
        <f t="shared" si="9"/>
        <v>B</v>
      </c>
      <c r="L29" s="122" t="str">
        <f t="shared" si="10"/>
        <v/>
      </c>
      <c r="M29" s="25" t="str">
        <f t="shared" si="26"/>
        <v/>
      </c>
      <c r="N29" s="36" t="str">
        <f t="shared" si="27"/>
        <v/>
      </c>
      <c r="O29" s="131" t="str">
        <f t="shared" si="11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2"/>
        <v/>
      </c>
      <c r="S29" s="83" t="str">
        <f t="shared" si="13"/>
        <v/>
      </c>
      <c r="T29" s="14" t="str">
        <f t="shared" si="5"/>
        <v/>
      </c>
      <c r="U29" s="14">
        <f t="shared" si="28"/>
        <v>0</v>
      </c>
      <c r="V29" s="14" t="str">
        <f t="shared" si="29"/>
        <v>S</v>
      </c>
      <c r="W29" s="14" t="str">
        <f t="shared" si="51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4" t="str">
        <f t="shared" si="39"/>
        <v>B</v>
      </c>
      <c r="AH29" s="14" t="str">
        <f t="shared" si="15"/>
        <v/>
      </c>
      <c r="AI29" s="44" t="str">
        <f t="shared" si="40"/>
        <v>Y</v>
      </c>
      <c r="AJ29" s="44" t="str">
        <f t="shared" si="41"/>
        <v>N</v>
      </c>
      <c r="AK29" s="44" t="str">
        <f t="shared" si="42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20"/>
        <v>T-C</v>
      </c>
      <c r="AS29" s="14" t="str">
        <f t="shared" si="4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3"/>
        <v>10101</v>
      </c>
      <c r="AX29" s="14" t="str">
        <f t="shared" si="43"/>
        <v>101010</v>
      </c>
      <c r="AY29" s="14" t="str">
        <f t="shared" si="44"/>
        <v>010101</v>
      </c>
      <c r="AZ29" s="14" t="str">
        <f t="shared" si="45"/>
        <v>B</v>
      </c>
      <c r="BA29" s="14" t="str">
        <f t="shared" si="22"/>
        <v>L6W</v>
      </c>
      <c r="BB29" s="14" t="str">
        <f t="shared" si="46"/>
        <v>B</v>
      </c>
      <c r="BC29" s="14" t="str">
        <f t="shared" si="23"/>
        <v>L5W</v>
      </c>
      <c r="BD29" s="14" t="str">
        <f t="shared" si="50"/>
        <v>B</v>
      </c>
      <c r="BE29" s="14">
        <f t="shared" si="47"/>
        <v>1</v>
      </c>
      <c r="BF29" s="14">
        <f t="shared" si="48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3"/>
        <v/>
      </c>
      <c r="D30" s="79" t="str">
        <f t="shared" si="7"/>
        <v/>
      </c>
      <c r="E30" s="120" t="str">
        <f t="shared" si="8"/>
        <v/>
      </c>
      <c r="F30" s="80" t="str">
        <f t="shared" ref="F30:F93" si="54">IF(H30="","",IF(H30="P",IF(D30="","L","W"),IF(E30="","L","W")))</f>
        <v/>
      </c>
      <c r="H30" s="84" t="str">
        <f>IF('Strategy Dashboard'!AU30="","",'Strategy Dashboard'!AU30)</f>
        <v/>
      </c>
      <c r="J30" s="78" t="str">
        <f t="shared" ref="J30:J93" si="55">IF(AS29=AS30,"",AS30)</f>
        <v/>
      </c>
      <c r="K30" s="79" t="str">
        <f t="shared" si="9"/>
        <v/>
      </c>
      <c r="L30" s="120" t="str">
        <f t="shared" si="10"/>
        <v/>
      </c>
      <c r="M30" s="36" t="str">
        <f t="shared" ref="M30:M93" si="56">IF(H30="","",IF(H30="P",IF(K30="","L","W"),IF(L30="","L","W")))</f>
        <v/>
      </c>
      <c r="N30" s="36" t="str">
        <f t="shared" si="27"/>
        <v/>
      </c>
      <c r="O30" s="136" t="str">
        <f t="shared" si="11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2"/>
        <v/>
      </c>
      <c r="S30" s="83" t="str">
        <f t="shared" si="13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4" t="str">
        <f t="shared" si="39"/>
        <v/>
      </c>
      <c r="AH30" s="14" t="str">
        <f t="shared" si="15"/>
        <v/>
      </c>
      <c r="AI30" s="44" t="str">
        <f t="shared" si="40"/>
        <v/>
      </c>
      <c r="AJ30" s="44" t="str">
        <f t="shared" si="41"/>
        <v/>
      </c>
      <c r="AK30" s="44" t="str">
        <f t="shared" si="42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20"/>
        <v/>
      </c>
      <c r="AS30" s="14" t="str">
        <f t="shared" si="4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10100</v>
      </c>
      <c r="AW30" s="14" t="str">
        <f t="shared" si="53"/>
        <v>01010</v>
      </c>
      <c r="AX30" s="14" t="str">
        <f t="shared" si="43"/>
        <v>010100</v>
      </c>
      <c r="AY30" s="14" t="str">
        <f t="shared" si="44"/>
        <v>101010</v>
      </c>
      <c r="AZ30" s="14" t="str">
        <f t="shared" si="45"/>
        <v>B</v>
      </c>
      <c r="BA30" s="14" t="str">
        <f t="shared" si="22"/>
        <v>B</v>
      </c>
      <c r="BB30" s="14" t="str">
        <f t="shared" si="46"/>
        <v/>
      </c>
      <c r="BC30" s="14" t="str">
        <f t="shared" si="23"/>
        <v>B</v>
      </c>
      <c r="BD30" s="14" t="str">
        <f t="shared" si="50"/>
        <v/>
      </c>
      <c r="BE30" s="14">
        <f t="shared" si="47"/>
        <v>1</v>
      </c>
      <c r="BF30" s="14">
        <f t="shared" si="48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3"/>
        <v/>
      </c>
      <c r="D31" s="81" t="str">
        <f t="shared" si="7"/>
        <v/>
      </c>
      <c r="E31" s="121" t="str">
        <f t="shared" si="8"/>
        <v/>
      </c>
      <c r="F31" s="71" t="str">
        <f t="shared" si="54"/>
        <v/>
      </c>
      <c r="H31" s="85" t="str">
        <f>IF('Strategy Dashboard'!AU31="","",'Strategy Dashboard'!AU31)</f>
        <v/>
      </c>
      <c r="J31" s="72" t="str">
        <f t="shared" si="55"/>
        <v/>
      </c>
      <c r="K31" s="81" t="str">
        <f t="shared" si="9"/>
        <v/>
      </c>
      <c r="L31" s="121" t="str">
        <f t="shared" si="10"/>
        <v/>
      </c>
      <c r="M31" s="24" t="str">
        <f t="shared" si="56"/>
        <v/>
      </c>
      <c r="N31" s="36" t="str">
        <f t="shared" si="27"/>
        <v/>
      </c>
      <c r="O31" s="124" t="str">
        <f t="shared" si="11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2"/>
        <v/>
      </c>
      <c r="S31" s="83" t="str">
        <f t="shared" si="13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4" t="str">
        <f t="shared" si="39"/>
        <v/>
      </c>
      <c r="AH31" s="14" t="str">
        <f t="shared" si="15"/>
        <v/>
      </c>
      <c r="AI31" s="44" t="str">
        <f t="shared" si="40"/>
        <v/>
      </c>
      <c r="AJ31" s="44" t="str">
        <f t="shared" si="41"/>
        <v/>
      </c>
      <c r="AK31" s="44" t="str">
        <f t="shared" si="42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20"/>
        <v/>
      </c>
      <c r="AS31" s="14" t="str">
        <f t="shared" si="4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01000</v>
      </c>
      <c r="AW31" s="14" t="str">
        <f t="shared" si="53"/>
        <v>10100</v>
      </c>
      <c r="AX31" s="14" t="str">
        <f t="shared" si="43"/>
        <v>101000</v>
      </c>
      <c r="AY31" s="14" t="str">
        <f t="shared" si="44"/>
        <v>010100</v>
      </c>
      <c r="AZ31" s="14" t="str">
        <f t="shared" si="45"/>
        <v>B</v>
      </c>
      <c r="BA31" s="14" t="str">
        <f t="shared" si="22"/>
        <v/>
      </c>
      <c r="BB31" s="14" t="str">
        <f t="shared" si="46"/>
        <v/>
      </c>
      <c r="BC31" s="14" t="str">
        <f t="shared" si="23"/>
        <v/>
      </c>
      <c r="BD31" s="14" t="str">
        <f t="shared" si="50"/>
        <v/>
      </c>
      <c r="BE31" s="14">
        <f t="shared" si="47"/>
        <v>1</v>
      </c>
      <c r="BF31" s="14">
        <f t="shared" si="48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3"/>
        <v/>
      </c>
      <c r="D32" s="81" t="str">
        <f t="shared" si="7"/>
        <v/>
      </c>
      <c r="E32" s="121" t="str">
        <f t="shared" si="8"/>
        <v/>
      </c>
      <c r="F32" s="71" t="str">
        <f t="shared" si="54"/>
        <v/>
      </c>
      <c r="H32" s="85" t="str">
        <f>IF('Strategy Dashboard'!AU32="","",'Strategy Dashboard'!AU32)</f>
        <v/>
      </c>
      <c r="J32" s="72" t="str">
        <f t="shared" si="55"/>
        <v/>
      </c>
      <c r="K32" s="81" t="str">
        <f t="shared" si="9"/>
        <v/>
      </c>
      <c r="L32" s="121" t="str">
        <f t="shared" si="10"/>
        <v/>
      </c>
      <c r="M32" s="24" t="str">
        <f t="shared" si="56"/>
        <v/>
      </c>
      <c r="N32" s="36" t="str">
        <f t="shared" si="27"/>
        <v/>
      </c>
      <c r="O32" s="124" t="str">
        <f t="shared" si="11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2"/>
        <v/>
      </c>
      <c r="S32" s="83" t="str">
        <f t="shared" si="13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4" t="str">
        <f t="shared" si="39"/>
        <v/>
      </c>
      <c r="AH32" s="14" t="str">
        <f t="shared" si="15"/>
        <v/>
      </c>
      <c r="AI32" s="44" t="str">
        <f t="shared" si="40"/>
        <v/>
      </c>
      <c r="AJ32" s="44" t="str">
        <f t="shared" si="41"/>
        <v/>
      </c>
      <c r="AK32" s="44" t="str">
        <f t="shared" si="42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20"/>
        <v/>
      </c>
      <c r="AS32" s="14" t="str">
        <f t="shared" si="4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10000</v>
      </c>
      <c r="AW32" s="14" t="str">
        <f t="shared" si="53"/>
        <v>01000</v>
      </c>
      <c r="AX32" s="14" t="str">
        <f t="shared" si="43"/>
        <v>010000</v>
      </c>
      <c r="AY32" s="14" t="str">
        <f t="shared" si="44"/>
        <v>101000</v>
      </c>
      <c r="AZ32" s="14" t="str">
        <f t="shared" si="45"/>
        <v>B</v>
      </c>
      <c r="BA32" s="14" t="str">
        <f t="shared" si="22"/>
        <v/>
      </c>
      <c r="BB32" s="14" t="str">
        <f t="shared" si="46"/>
        <v/>
      </c>
      <c r="BC32" s="14" t="str">
        <f t="shared" si="23"/>
        <v/>
      </c>
      <c r="BD32" s="14" t="str">
        <f t="shared" si="50"/>
        <v/>
      </c>
      <c r="BE32" s="14">
        <f t="shared" si="47"/>
        <v>1</v>
      </c>
      <c r="BF32" s="14">
        <f t="shared" si="48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3"/>
        <v/>
      </c>
      <c r="D33" s="81" t="str">
        <f t="shared" si="7"/>
        <v/>
      </c>
      <c r="E33" s="121" t="str">
        <f t="shared" si="8"/>
        <v/>
      </c>
      <c r="F33" s="71" t="str">
        <f t="shared" si="54"/>
        <v/>
      </c>
      <c r="H33" s="85" t="str">
        <f>IF('Strategy Dashboard'!AU33="","",'Strategy Dashboard'!AU33)</f>
        <v/>
      </c>
      <c r="J33" s="72" t="str">
        <f t="shared" si="55"/>
        <v/>
      </c>
      <c r="K33" s="81" t="str">
        <f t="shared" si="9"/>
        <v/>
      </c>
      <c r="L33" s="121" t="str">
        <f t="shared" si="10"/>
        <v/>
      </c>
      <c r="M33" s="24" t="str">
        <f t="shared" si="56"/>
        <v/>
      </c>
      <c r="N33" s="36" t="str">
        <f t="shared" si="27"/>
        <v/>
      </c>
      <c r="O33" s="124" t="str">
        <f t="shared" si="11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2"/>
        <v/>
      </c>
      <c r="S33" s="83" t="str">
        <f t="shared" si="13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4" t="str">
        <f t="shared" si="39"/>
        <v/>
      </c>
      <c r="AH33" s="14" t="str">
        <f t="shared" si="15"/>
        <v/>
      </c>
      <c r="AI33" s="44" t="str">
        <f t="shared" si="40"/>
        <v/>
      </c>
      <c r="AJ33" s="44" t="str">
        <f t="shared" si="41"/>
        <v/>
      </c>
      <c r="AK33" s="44" t="str">
        <f t="shared" si="42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20"/>
        <v/>
      </c>
      <c r="AS33" s="14" t="str">
        <f t="shared" si="4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3"/>
        <v>10000</v>
      </c>
      <c r="AX33" s="14" t="str">
        <f t="shared" si="43"/>
        <v>100000</v>
      </c>
      <c r="AY33" s="14" t="str">
        <f t="shared" si="44"/>
        <v>010000</v>
      </c>
      <c r="AZ33" s="14" t="str">
        <f t="shared" si="45"/>
        <v>B</v>
      </c>
      <c r="BA33" s="14" t="str">
        <f t="shared" si="22"/>
        <v/>
      </c>
      <c r="BB33" s="14" t="str">
        <f t="shared" si="46"/>
        <v/>
      </c>
      <c r="BC33" s="14" t="str">
        <f t="shared" si="23"/>
        <v/>
      </c>
      <c r="BD33" s="14" t="str">
        <f t="shared" si="50"/>
        <v/>
      </c>
      <c r="BE33" s="14">
        <f t="shared" si="47"/>
        <v>1</v>
      </c>
      <c r="BF33" s="14">
        <f t="shared" si="48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3"/>
        <v/>
      </c>
      <c r="D34" s="82" t="str">
        <f t="shared" si="7"/>
        <v/>
      </c>
      <c r="E34" s="122" t="str">
        <f t="shared" si="8"/>
        <v/>
      </c>
      <c r="F34" s="74" t="str">
        <f t="shared" si="54"/>
        <v/>
      </c>
      <c r="H34" s="86" t="str">
        <f>IF('Strategy Dashboard'!AU34="","",'Strategy Dashboard'!AU34)</f>
        <v/>
      </c>
      <c r="J34" s="73" t="str">
        <f t="shared" si="55"/>
        <v/>
      </c>
      <c r="K34" s="82" t="str">
        <f t="shared" si="9"/>
        <v/>
      </c>
      <c r="L34" s="122" t="str">
        <f t="shared" si="10"/>
        <v/>
      </c>
      <c r="M34" s="25" t="str">
        <f t="shared" si="56"/>
        <v/>
      </c>
      <c r="N34" s="36" t="str">
        <f t="shared" si="27"/>
        <v/>
      </c>
      <c r="O34" s="131" t="str">
        <f t="shared" si="11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2"/>
        <v/>
      </c>
      <c r="S34" s="83" t="str">
        <f t="shared" si="13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4" t="str">
        <f t="shared" si="39"/>
        <v/>
      </c>
      <c r="AH34" s="14" t="str">
        <f t="shared" si="15"/>
        <v/>
      </c>
      <c r="AI34" s="44" t="str">
        <f t="shared" si="40"/>
        <v/>
      </c>
      <c r="AJ34" s="44" t="str">
        <f t="shared" si="41"/>
        <v/>
      </c>
      <c r="AK34" s="44" t="str">
        <f t="shared" si="42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20"/>
        <v/>
      </c>
      <c r="AS34" s="14" t="str">
        <f t="shared" si="4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3"/>
        <v>00000</v>
      </c>
      <c r="AX34" s="14" t="str">
        <f t="shared" si="43"/>
        <v>000000</v>
      </c>
      <c r="AY34" s="14" t="str">
        <f t="shared" si="44"/>
        <v>100000</v>
      </c>
      <c r="AZ34" s="14" t="str">
        <f t="shared" si="45"/>
        <v>B</v>
      </c>
      <c r="BA34" s="14" t="str">
        <f t="shared" si="22"/>
        <v/>
      </c>
      <c r="BB34" s="14" t="str">
        <f t="shared" si="46"/>
        <v/>
      </c>
      <c r="BC34" s="14" t="str">
        <f t="shared" si="23"/>
        <v/>
      </c>
      <c r="BD34" s="14" t="str">
        <f t="shared" si="50"/>
        <v/>
      </c>
      <c r="BE34" s="14">
        <f t="shared" si="47"/>
        <v>1</v>
      </c>
      <c r="BF34" s="14">
        <f t="shared" si="48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3"/>
        <v/>
      </c>
      <c r="D35" s="79" t="str">
        <f t="shared" si="7"/>
        <v/>
      </c>
      <c r="E35" s="120" t="str">
        <f t="shared" si="8"/>
        <v/>
      </c>
      <c r="F35" s="80" t="str">
        <f t="shared" si="54"/>
        <v/>
      </c>
      <c r="H35" s="84" t="str">
        <f>IF('Strategy Dashboard'!AU35="","",'Strategy Dashboard'!AU35)</f>
        <v/>
      </c>
      <c r="J35" s="78" t="str">
        <f t="shared" si="55"/>
        <v/>
      </c>
      <c r="K35" s="79" t="str">
        <f t="shared" si="9"/>
        <v/>
      </c>
      <c r="L35" s="120" t="str">
        <f t="shared" si="10"/>
        <v/>
      </c>
      <c r="M35" s="36" t="str">
        <f t="shared" si="56"/>
        <v/>
      </c>
      <c r="N35" s="36" t="str">
        <f t="shared" si="27"/>
        <v/>
      </c>
      <c r="O35" s="136" t="str">
        <f t="shared" si="11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2"/>
        <v/>
      </c>
      <c r="S35" s="83" t="str">
        <f t="shared" si="13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4" t="str">
        <f t="shared" si="39"/>
        <v/>
      </c>
      <c r="AH35" s="14" t="str">
        <f t="shared" si="15"/>
        <v/>
      </c>
      <c r="AI35" s="44" t="str">
        <f t="shared" si="40"/>
        <v/>
      </c>
      <c r="AJ35" s="44" t="str">
        <f t="shared" si="41"/>
        <v/>
      </c>
      <c r="AK35" s="44" t="str">
        <f t="shared" si="42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20"/>
        <v/>
      </c>
      <c r="AS35" s="14" t="str">
        <f t="shared" si="4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4"/>
        <v>000000</v>
      </c>
      <c r="AZ35" s="14" t="str">
        <f t="shared" si="45"/>
        <v>B</v>
      </c>
      <c r="BA35" s="14" t="str">
        <f t="shared" si="22"/>
        <v/>
      </c>
      <c r="BB35" s="14" t="str">
        <f t="shared" si="46"/>
        <v/>
      </c>
      <c r="BC35" s="14" t="str">
        <f t="shared" si="23"/>
        <v/>
      </c>
      <c r="BD35" s="14" t="str">
        <f t="shared" si="50"/>
        <v/>
      </c>
      <c r="BE35" s="14">
        <f t="shared" si="47"/>
        <v>1</v>
      </c>
      <c r="BF35" s="14">
        <f t="shared" si="48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3"/>
        <v/>
      </c>
      <c r="D36" s="81" t="str">
        <f t="shared" si="7"/>
        <v/>
      </c>
      <c r="E36" s="121" t="str">
        <f t="shared" si="8"/>
        <v/>
      </c>
      <c r="F36" s="71" t="str">
        <f t="shared" si="54"/>
        <v/>
      </c>
      <c r="H36" s="85" t="str">
        <f>IF('Strategy Dashboard'!AU36="","",'Strategy Dashboard'!AU36)</f>
        <v/>
      </c>
      <c r="J36" s="72" t="str">
        <f t="shared" si="55"/>
        <v/>
      </c>
      <c r="K36" s="81" t="str">
        <f t="shared" si="9"/>
        <v/>
      </c>
      <c r="L36" s="121" t="str">
        <f t="shared" si="10"/>
        <v/>
      </c>
      <c r="M36" s="24" t="str">
        <f t="shared" si="56"/>
        <v/>
      </c>
      <c r="N36" s="36" t="str">
        <f t="shared" si="27"/>
        <v/>
      </c>
      <c r="O36" s="124" t="str">
        <f t="shared" si="11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2"/>
        <v/>
      </c>
      <c r="S36" s="83" t="str">
        <f t="shared" si="13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4" t="str">
        <f t="shared" si="39"/>
        <v/>
      </c>
      <c r="AH36" s="14" t="str">
        <f t="shared" si="15"/>
        <v/>
      </c>
      <c r="AI36" s="44" t="str">
        <f t="shared" si="40"/>
        <v/>
      </c>
      <c r="AJ36" s="44" t="str">
        <f t="shared" si="41"/>
        <v/>
      </c>
      <c r="AK36" s="44" t="str">
        <f t="shared" si="42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20"/>
        <v/>
      </c>
      <c r="AS36" s="14" t="str">
        <f t="shared" si="4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4"/>
        <v>000000</v>
      </c>
      <c r="AZ36" s="14" t="str">
        <f t="shared" si="45"/>
        <v>B</v>
      </c>
      <c r="BA36" s="14" t="str">
        <f t="shared" si="22"/>
        <v/>
      </c>
      <c r="BB36" s="14" t="str">
        <f t="shared" si="46"/>
        <v/>
      </c>
      <c r="BC36" s="14" t="str">
        <f t="shared" si="23"/>
        <v/>
      </c>
      <c r="BD36" s="14" t="str">
        <f t="shared" si="50"/>
        <v/>
      </c>
      <c r="BE36" s="14">
        <f t="shared" si="47"/>
        <v>1</v>
      </c>
      <c r="BF36" s="14">
        <f t="shared" si="48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3"/>
        <v/>
      </c>
      <c r="D37" s="81" t="str">
        <f t="shared" si="7"/>
        <v/>
      </c>
      <c r="E37" s="121" t="str">
        <f t="shared" si="8"/>
        <v/>
      </c>
      <c r="F37" s="71" t="str">
        <f t="shared" si="54"/>
        <v/>
      </c>
      <c r="H37" s="85" t="str">
        <f>IF('Strategy Dashboard'!AU37="","",'Strategy Dashboard'!AU37)</f>
        <v/>
      </c>
      <c r="J37" s="72" t="str">
        <f t="shared" si="55"/>
        <v/>
      </c>
      <c r="K37" s="81" t="str">
        <f t="shared" si="9"/>
        <v/>
      </c>
      <c r="L37" s="121" t="str">
        <f t="shared" si="10"/>
        <v/>
      </c>
      <c r="M37" s="24" t="str">
        <f t="shared" si="56"/>
        <v/>
      </c>
      <c r="N37" s="36" t="str">
        <f t="shared" si="27"/>
        <v/>
      </c>
      <c r="O37" s="124" t="str">
        <f t="shared" si="11"/>
        <v/>
      </c>
      <c r="P37" s="24" t="str">
        <f>IF(H37="","",IF(B37="NB",P36,IF(O37="",SUM($O$5:$O37)+N37,SUM($O$5:$O37))))</f>
        <v/>
      </c>
      <c r="Q37" s="130" t="str">
        <f t="shared" ref="Q37:Q68" si="57">IF(AB37="R","Rabbit","")</f>
        <v/>
      </c>
      <c r="R37" s="129" t="str">
        <f t="shared" si="12"/>
        <v/>
      </c>
      <c r="S37" s="83" t="str">
        <f t="shared" si="13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4" t="str">
        <f t="shared" si="39"/>
        <v/>
      </c>
      <c r="AH37" s="14" t="str">
        <f t="shared" si="15"/>
        <v/>
      </c>
      <c r="AI37" s="44" t="str">
        <f t="shared" si="40"/>
        <v/>
      </c>
      <c r="AJ37" s="44" t="str">
        <f t="shared" si="41"/>
        <v/>
      </c>
      <c r="AK37" s="44" t="str">
        <f t="shared" si="42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20"/>
        <v/>
      </c>
      <c r="AS37" s="14" t="str">
        <f t="shared" si="4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4"/>
        <v>000000</v>
      </c>
      <c r="AZ37" s="14" t="str">
        <f t="shared" si="45"/>
        <v>B</v>
      </c>
      <c r="BA37" s="14" t="str">
        <f t="shared" si="22"/>
        <v/>
      </c>
      <c r="BB37" s="14" t="str">
        <f t="shared" si="46"/>
        <v/>
      </c>
      <c r="BC37" s="14" t="str">
        <f t="shared" si="23"/>
        <v/>
      </c>
      <c r="BD37" s="14" t="str">
        <f t="shared" si="50"/>
        <v/>
      </c>
      <c r="BE37" s="14">
        <f t="shared" si="47"/>
        <v>1</v>
      </c>
      <c r="BF37" s="14">
        <f t="shared" si="48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ref="C38:C69" si="58">IF(H37="","",IF(AR37=AR38,"",AR38))</f>
        <v/>
      </c>
      <c r="D38" s="81" t="str">
        <f t="shared" si="7"/>
        <v/>
      </c>
      <c r="E38" s="121" t="str">
        <f t="shared" si="8"/>
        <v/>
      </c>
      <c r="F38" s="71" t="str">
        <f t="shared" si="54"/>
        <v/>
      </c>
      <c r="H38" s="85" t="str">
        <f>IF('Strategy Dashboard'!AU38="","",'Strategy Dashboard'!AU38)</f>
        <v/>
      </c>
      <c r="J38" s="72" t="str">
        <f t="shared" si="55"/>
        <v/>
      </c>
      <c r="K38" s="81" t="str">
        <f t="shared" si="9"/>
        <v/>
      </c>
      <c r="L38" s="121" t="str">
        <f t="shared" si="10"/>
        <v/>
      </c>
      <c r="M38" s="24" t="str">
        <f t="shared" si="56"/>
        <v/>
      </c>
      <c r="N38" s="36" t="str">
        <f t="shared" si="27"/>
        <v/>
      </c>
      <c r="O38" s="124" t="str">
        <f t="shared" si="11"/>
        <v/>
      </c>
      <c r="P38" s="24" t="str">
        <f>IF(H38="","",IF(B38="NB",P37,IF(O38="",SUM($O$5:$O38)+N38,SUM($O$5:$O38))))</f>
        <v/>
      </c>
      <c r="Q38" s="130" t="str">
        <f t="shared" si="57"/>
        <v/>
      </c>
      <c r="R38" s="129" t="str">
        <f t="shared" si="12"/>
        <v/>
      </c>
      <c r="S38" s="83" t="str">
        <f t="shared" si="13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4" t="str">
        <f t="shared" si="39"/>
        <v/>
      </c>
      <c r="AH38" s="14" t="str">
        <f t="shared" si="15"/>
        <v/>
      </c>
      <c r="AI38" s="44" t="str">
        <f t="shared" si="40"/>
        <v/>
      </c>
      <c r="AJ38" s="44" t="str">
        <f t="shared" si="41"/>
        <v/>
      </c>
      <c r="AK38" s="44" t="str">
        <f t="shared" si="42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20"/>
        <v/>
      </c>
      <c r="AS38" s="14" t="str">
        <f t="shared" si="4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4"/>
        <v>000000</v>
      </c>
      <c r="AZ38" s="14" t="str">
        <f t="shared" si="45"/>
        <v>B</v>
      </c>
      <c r="BA38" s="14" t="str">
        <f t="shared" si="22"/>
        <v/>
      </c>
      <c r="BB38" s="14" t="str">
        <f t="shared" si="46"/>
        <v/>
      </c>
      <c r="BC38" s="14" t="str">
        <f t="shared" si="23"/>
        <v/>
      </c>
      <c r="BD38" s="14" t="str">
        <f t="shared" si="50"/>
        <v/>
      </c>
      <c r="BE38" s="14">
        <f t="shared" si="47"/>
        <v>1</v>
      </c>
      <c r="BF38" s="14">
        <f t="shared" si="48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58"/>
        <v/>
      </c>
      <c r="D39" s="82" t="str">
        <f t="shared" si="7"/>
        <v/>
      </c>
      <c r="E39" s="122" t="str">
        <f t="shared" si="8"/>
        <v/>
      </c>
      <c r="F39" s="74" t="str">
        <f t="shared" si="54"/>
        <v/>
      </c>
      <c r="H39" s="86" t="str">
        <f>IF('Strategy Dashboard'!AU39="","",'Strategy Dashboard'!AU39)</f>
        <v/>
      </c>
      <c r="J39" s="73" t="str">
        <f t="shared" si="55"/>
        <v/>
      </c>
      <c r="K39" s="82" t="str">
        <f t="shared" si="9"/>
        <v/>
      </c>
      <c r="L39" s="122" t="str">
        <f t="shared" si="10"/>
        <v/>
      </c>
      <c r="M39" s="25" t="str">
        <f t="shared" si="56"/>
        <v/>
      </c>
      <c r="N39" s="36" t="str">
        <f t="shared" si="27"/>
        <v/>
      </c>
      <c r="O39" s="131" t="str">
        <f t="shared" si="11"/>
        <v/>
      </c>
      <c r="P39" s="25" t="str">
        <f>IF(H39="","",IF(B39="NB",P38,IF(O39="",SUM($O$5:$O39)+N39,SUM($O$5:$O39))))</f>
        <v/>
      </c>
      <c r="Q39" s="132" t="str">
        <f t="shared" si="57"/>
        <v/>
      </c>
      <c r="R39" s="129" t="str">
        <f t="shared" si="12"/>
        <v/>
      </c>
      <c r="S39" s="83" t="str">
        <f t="shared" si="13"/>
        <v/>
      </c>
      <c r="T39" s="14" t="str">
        <f t="shared" ref="T39:T70" si="59">IF(H39="","",IF(T38+U39&gt;=10,10,IF(T38+U39&lt;=-10,-10,T38+U39)))</f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4" t="str">
        <f t="shared" si="39"/>
        <v/>
      </c>
      <c r="AH39" s="14" t="str">
        <f t="shared" si="15"/>
        <v/>
      </c>
      <c r="AI39" s="44" t="str">
        <f t="shared" si="40"/>
        <v/>
      </c>
      <c r="AJ39" s="44" t="str">
        <f t="shared" si="41"/>
        <v/>
      </c>
      <c r="AK39" s="44" t="str">
        <f t="shared" si="42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20"/>
        <v/>
      </c>
      <c r="AS39" s="14" t="str">
        <f t="shared" si="4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4"/>
        <v>000000</v>
      </c>
      <c r="AZ39" s="14" t="str">
        <f t="shared" si="45"/>
        <v>B</v>
      </c>
      <c r="BA39" s="14" t="str">
        <f t="shared" si="22"/>
        <v/>
      </c>
      <c r="BB39" s="14" t="str">
        <f t="shared" si="46"/>
        <v/>
      </c>
      <c r="BC39" s="14" t="str">
        <f t="shared" si="23"/>
        <v/>
      </c>
      <c r="BD39" s="14" t="str">
        <f t="shared" si="50"/>
        <v/>
      </c>
      <c r="BE39" s="14">
        <f t="shared" si="47"/>
        <v>1</v>
      </c>
      <c r="BF39" s="14">
        <f t="shared" si="48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58"/>
        <v/>
      </c>
      <c r="D40" s="79" t="str">
        <f t="shared" si="7"/>
        <v/>
      </c>
      <c r="E40" s="120" t="str">
        <f t="shared" si="8"/>
        <v/>
      </c>
      <c r="F40" s="80" t="str">
        <f t="shared" si="54"/>
        <v/>
      </c>
      <c r="H40" s="84" t="str">
        <f>IF('Strategy Dashboard'!AU40="","",'Strategy Dashboard'!AU40)</f>
        <v/>
      </c>
      <c r="J40" s="78" t="str">
        <f t="shared" si="55"/>
        <v/>
      </c>
      <c r="K40" s="79" t="str">
        <f t="shared" si="9"/>
        <v/>
      </c>
      <c r="L40" s="120" t="str">
        <f t="shared" si="10"/>
        <v/>
      </c>
      <c r="M40" s="36" t="str">
        <f t="shared" si="56"/>
        <v/>
      </c>
      <c r="N40" s="36" t="str">
        <f t="shared" si="27"/>
        <v/>
      </c>
      <c r="O40" s="136" t="str">
        <f t="shared" si="11"/>
        <v/>
      </c>
      <c r="P40" s="36" t="str">
        <f>IF(H40="","",IF(B40="NB",P39,IF(O40="",SUM($O$5:$O40)+N40,SUM($O$5:$O40))))</f>
        <v/>
      </c>
      <c r="Q40" s="137" t="str">
        <f t="shared" si="57"/>
        <v/>
      </c>
      <c r="R40" s="129" t="str">
        <f t="shared" si="12"/>
        <v/>
      </c>
      <c r="S40" s="83" t="str">
        <f t="shared" si="13"/>
        <v/>
      </c>
      <c r="T40" s="14" t="str">
        <f t="shared" si="59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4" t="str">
        <f t="shared" si="39"/>
        <v/>
      </c>
      <c r="AH40" s="14" t="str">
        <f t="shared" si="15"/>
        <v/>
      </c>
      <c r="AI40" s="44" t="str">
        <f t="shared" si="40"/>
        <v/>
      </c>
      <c r="AJ40" s="44" t="str">
        <f t="shared" si="41"/>
        <v/>
      </c>
      <c r="AK40" s="44" t="str">
        <f t="shared" si="42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20"/>
        <v/>
      </c>
      <c r="AS40" s="14" t="str">
        <f t="shared" si="4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4"/>
        <v>000000</v>
      </c>
      <c r="AZ40" s="14" t="str">
        <f t="shared" si="45"/>
        <v>B</v>
      </c>
      <c r="BA40" s="14" t="str">
        <f t="shared" si="22"/>
        <v/>
      </c>
      <c r="BB40" s="14" t="str">
        <f t="shared" si="46"/>
        <v/>
      </c>
      <c r="BC40" s="14" t="str">
        <f t="shared" si="23"/>
        <v/>
      </c>
      <c r="BD40" s="14" t="str">
        <f t="shared" si="50"/>
        <v/>
      </c>
      <c r="BE40" s="14">
        <f t="shared" si="47"/>
        <v>1</v>
      </c>
      <c r="BF40" s="14">
        <f t="shared" si="48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58"/>
        <v/>
      </c>
      <c r="D41" s="81" t="str">
        <f t="shared" si="7"/>
        <v/>
      </c>
      <c r="E41" s="121" t="str">
        <f t="shared" si="8"/>
        <v/>
      </c>
      <c r="F41" s="71" t="str">
        <f t="shared" si="54"/>
        <v/>
      </c>
      <c r="H41" s="85" t="str">
        <f>IF('Strategy Dashboard'!AU41="","",'Strategy Dashboard'!AU41)</f>
        <v/>
      </c>
      <c r="J41" s="72" t="str">
        <f t="shared" si="55"/>
        <v/>
      </c>
      <c r="K41" s="81" t="str">
        <f t="shared" si="9"/>
        <v/>
      </c>
      <c r="L41" s="121" t="str">
        <f t="shared" si="10"/>
        <v/>
      </c>
      <c r="M41" s="24" t="str">
        <f t="shared" si="56"/>
        <v/>
      </c>
      <c r="N41" s="36" t="str">
        <f t="shared" si="27"/>
        <v/>
      </c>
      <c r="O41" s="124" t="str">
        <f t="shared" si="11"/>
        <v/>
      </c>
      <c r="P41" s="24" t="str">
        <f>IF(H41="","",IF(B41="NB",P40,IF(O41="",SUM($O$5:$O41)+N41,SUM($O$5:$O41))))</f>
        <v/>
      </c>
      <c r="Q41" s="130" t="str">
        <f t="shared" si="57"/>
        <v/>
      </c>
      <c r="R41" s="129" t="str">
        <f t="shared" si="12"/>
        <v/>
      </c>
      <c r="S41" s="83" t="str">
        <f t="shared" si="13"/>
        <v/>
      </c>
      <c r="T41" s="14" t="str">
        <f t="shared" si="59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4" t="str">
        <f t="shared" si="39"/>
        <v/>
      </c>
      <c r="AH41" s="14" t="str">
        <f t="shared" si="15"/>
        <v/>
      </c>
      <c r="AI41" s="44" t="str">
        <f t="shared" si="40"/>
        <v/>
      </c>
      <c r="AJ41" s="44" t="str">
        <f t="shared" si="41"/>
        <v/>
      </c>
      <c r="AK41" s="44" t="str">
        <f t="shared" si="42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20"/>
        <v/>
      </c>
      <c r="AS41" s="14" t="str">
        <f t="shared" si="4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4"/>
        <v>000000</v>
      </c>
      <c r="AZ41" s="14" t="str">
        <f t="shared" si="45"/>
        <v>B</v>
      </c>
      <c r="BA41" s="14" t="str">
        <f t="shared" si="22"/>
        <v/>
      </c>
      <c r="BB41" s="14" t="str">
        <f t="shared" si="46"/>
        <v/>
      </c>
      <c r="BC41" s="14" t="str">
        <f t="shared" si="23"/>
        <v/>
      </c>
      <c r="BD41" s="14" t="str">
        <f t="shared" si="50"/>
        <v/>
      </c>
      <c r="BE41" s="14">
        <f t="shared" si="47"/>
        <v>1</v>
      </c>
      <c r="BF41" s="14">
        <f t="shared" si="48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/>
      </c>
      <c r="C42" s="24" t="str">
        <f t="shared" si="58"/>
        <v/>
      </c>
      <c r="D42" s="81" t="str">
        <f t="shared" ref="D42:D73" si="61">IF(H41="","",IF(AR42="PD",IF(AZ42="P",BB42,""),AL42))</f>
        <v/>
      </c>
      <c r="E42" s="121" t="str">
        <f t="shared" ref="E42:E73" si="62">IF(H41="","",IF(AR42="PD",IF(AZ42="B",BB42,""),AM42))</f>
        <v/>
      </c>
      <c r="F42" s="71" t="str">
        <f t="shared" si="54"/>
        <v/>
      </c>
      <c r="H42" s="85" t="str">
        <f>IF('Strategy Dashboard'!AU42="","",'Strategy Dashboard'!AU42)</f>
        <v/>
      </c>
      <c r="J42" s="72" t="str">
        <f t="shared" si="55"/>
        <v/>
      </c>
      <c r="K42" s="81" t="str">
        <f t="shared" ref="K42:K73" si="63">IF(H41="","",IF(AND(D42=AG42,LEFT(AG42)="L",REPLACE(AG42,1,1,"")&gt;=5),"L"&amp;(REPLACE(AG42,1,1,"")-3),AG42))</f>
        <v/>
      </c>
      <c r="L42" s="121" t="str">
        <f t="shared" ref="L42:L73" si="64">IF(H41="","",IF(AND(E42=AH42,LEFT(AH42)="L",REPLACE(AH42,1,1,"")&gt;=5),"L"&amp;(REPLACE(AH42,1,1,"")-3),AH42))</f>
        <v/>
      </c>
      <c r="M42" s="24" t="str">
        <f t="shared" si="56"/>
        <v/>
      </c>
      <c r="N42" s="36" t="str">
        <f t="shared" si="27"/>
        <v/>
      </c>
      <c r="O42" s="124" t="str">
        <f t="shared" ref="O42:O73" si="65">IF(H41="","",IF(V42="S","",IF(N42&gt;0,N42,IF(AB42="R",N42,""))))</f>
        <v/>
      </c>
      <c r="P42" s="24" t="str">
        <f>IF(H42="","",IF(B42="NB",P41,IF(O42="",SUM($O$5:$O42)+N42,SUM($O$5:$O42))))</f>
        <v/>
      </c>
      <c r="Q42" s="130" t="str">
        <f t="shared" si="57"/>
        <v/>
      </c>
      <c r="R42" s="129" t="str">
        <f t="shared" ref="R42:R73" si="66">IF(H42="","",IF(M42="W",0+BF42,0-BF42)+IF(F42="W",0+BE42,0-BE42))</f>
        <v/>
      </c>
      <c r="S42" s="83" t="str">
        <f t="shared" ref="S42:S73" si="67">IF(H42="","",IF(R42&gt;0,"W",IF(R42&lt;0,"L","")))</f>
        <v/>
      </c>
      <c r="T42" s="14" t="str">
        <f t="shared" si="59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4" t="str">
        <f t="shared" si="39"/>
        <v/>
      </c>
      <c r="AH42" s="14" t="str">
        <f t="shared" si="15"/>
        <v/>
      </c>
      <c r="AI42" s="44" t="str">
        <f t="shared" si="40"/>
        <v/>
      </c>
      <c r="AJ42" s="44" t="str">
        <f t="shared" si="41"/>
        <v/>
      </c>
      <c r="AK42" s="44" t="str">
        <f t="shared" si="42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20"/>
        <v/>
      </c>
      <c r="AS42" s="14" t="str">
        <f t="shared" si="4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4"/>
        <v>000000</v>
      </c>
      <c r="AZ42" s="14" t="str">
        <f t="shared" si="45"/>
        <v>B</v>
      </c>
      <c r="BA42" s="14" t="str">
        <f t="shared" si="22"/>
        <v/>
      </c>
      <c r="BB42" s="14" t="str">
        <f t="shared" si="46"/>
        <v/>
      </c>
      <c r="BC42" s="14" t="str">
        <f t="shared" si="23"/>
        <v/>
      </c>
      <c r="BD42" s="14" t="str">
        <f t="shared" si="50"/>
        <v/>
      </c>
      <c r="BE42" s="14">
        <f t="shared" si="47"/>
        <v>1</v>
      </c>
      <c r="BF42" s="14">
        <f t="shared" si="48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0"/>
        <v/>
      </c>
      <c r="C43" s="24" t="str">
        <f t="shared" si="58"/>
        <v/>
      </c>
      <c r="D43" s="81" t="str">
        <f t="shared" si="61"/>
        <v/>
      </c>
      <c r="E43" s="121" t="str">
        <f t="shared" si="62"/>
        <v/>
      </c>
      <c r="F43" s="71" t="str">
        <f t="shared" si="54"/>
        <v/>
      </c>
      <c r="H43" s="85" t="str">
        <f>IF('Strategy Dashboard'!AU43="","",'Strategy Dashboard'!AU43)</f>
        <v/>
      </c>
      <c r="J43" s="72" t="str">
        <f t="shared" si="55"/>
        <v/>
      </c>
      <c r="K43" s="81" t="str">
        <f t="shared" si="63"/>
        <v/>
      </c>
      <c r="L43" s="121" t="str">
        <f t="shared" si="64"/>
        <v/>
      </c>
      <c r="M43" s="24" t="str">
        <f t="shared" si="56"/>
        <v/>
      </c>
      <c r="N43" s="36" t="str">
        <f t="shared" si="27"/>
        <v/>
      </c>
      <c r="O43" s="124" t="str">
        <f t="shared" si="65"/>
        <v/>
      </c>
      <c r="P43" s="24" t="str">
        <f>IF(H43="","",IF(B43="NB",P42,IF(O43="",SUM($O$5:$O43)+N43,SUM($O$5:$O43))))</f>
        <v/>
      </c>
      <c r="Q43" s="130" t="str">
        <f t="shared" si="57"/>
        <v/>
      </c>
      <c r="R43" s="129" t="str">
        <f t="shared" si="66"/>
        <v/>
      </c>
      <c r="S43" s="83" t="str">
        <f t="shared" si="67"/>
        <v/>
      </c>
      <c r="T43" s="14" t="str">
        <f t="shared" si="59"/>
        <v/>
      </c>
      <c r="U43" s="14">
        <f t="shared" si="28"/>
        <v>0</v>
      </c>
      <c r="V43" s="14" t="str">
        <f t="shared" ref="V43:V74" si="68">IF(H42="","",IF(AB42="R","S",IF(V42="S","C",IF(N42&gt;0,"S","C"))))</f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" t="str">
        <f t="shared" si="39"/>
        <v/>
      </c>
      <c r="AH43" s="14" t="str">
        <f t="shared" si="15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20"/>
        <v/>
      </c>
      <c r="AS43" s="14" t="str">
        <f t="shared" si="4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4"/>
        <v>000000</v>
      </c>
      <c r="AZ43" s="14" t="str">
        <f t="shared" si="45"/>
        <v>B</v>
      </c>
      <c r="BA43" s="14" t="str">
        <f t="shared" si="22"/>
        <v/>
      </c>
      <c r="BB43" s="14" t="str">
        <f t="shared" si="46"/>
        <v/>
      </c>
      <c r="BC43" s="14" t="str">
        <f t="shared" si="23"/>
        <v/>
      </c>
      <c r="BD43" s="14" t="str">
        <f t="shared" si="50"/>
        <v/>
      </c>
      <c r="BE43" s="14">
        <f t="shared" si="47"/>
        <v>1</v>
      </c>
      <c r="BF43" s="14">
        <f t="shared" si="48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0"/>
        <v/>
      </c>
      <c r="C44" s="25" t="str">
        <f t="shared" si="58"/>
        <v/>
      </c>
      <c r="D44" s="82" t="str">
        <f t="shared" si="61"/>
        <v/>
      </c>
      <c r="E44" s="122" t="str">
        <f t="shared" si="62"/>
        <v/>
      </c>
      <c r="F44" s="74" t="str">
        <f t="shared" si="54"/>
        <v/>
      </c>
      <c r="H44" s="86" t="str">
        <f>IF('Strategy Dashboard'!AU44="","",'Strategy Dashboard'!AU44)</f>
        <v/>
      </c>
      <c r="J44" s="73" t="str">
        <f t="shared" si="55"/>
        <v/>
      </c>
      <c r="K44" s="82" t="str">
        <f t="shared" si="63"/>
        <v/>
      </c>
      <c r="L44" s="122" t="str">
        <f t="shared" si="64"/>
        <v/>
      </c>
      <c r="M44" s="25" t="str">
        <f t="shared" si="56"/>
        <v/>
      </c>
      <c r="N44" s="36" t="str">
        <f t="shared" si="27"/>
        <v/>
      </c>
      <c r="O44" s="131" t="str">
        <f t="shared" si="65"/>
        <v/>
      </c>
      <c r="P44" s="25" t="str">
        <f>IF(H44="","",IF(B44="NB",P43,IF(O44="",SUM($O$5:$O44)+N44,SUM($O$5:$O44))))</f>
        <v/>
      </c>
      <c r="Q44" s="132" t="str">
        <f t="shared" si="57"/>
        <v/>
      </c>
      <c r="R44" s="129" t="str">
        <f t="shared" si="66"/>
        <v/>
      </c>
      <c r="S44" s="83" t="str">
        <f t="shared" si="67"/>
        <v/>
      </c>
      <c r="T44" s="14" t="str">
        <f t="shared" si="59"/>
        <v/>
      </c>
      <c r="U44" s="14">
        <f t="shared" si="28"/>
        <v>0</v>
      </c>
      <c r="V44" s="14" t="str">
        <f t="shared" si="68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" t="str">
        <f t="shared" si="39"/>
        <v/>
      </c>
      <c r="AH44" s="14" t="str">
        <f t="shared" si="15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20"/>
        <v/>
      </c>
      <c r="AS44" s="14" t="str">
        <f t="shared" si="4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4"/>
        <v>000000</v>
      </c>
      <c r="AZ44" s="14" t="str">
        <f t="shared" si="45"/>
        <v>B</v>
      </c>
      <c r="BA44" s="14" t="str">
        <f t="shared" si="22"/>
        <v/>
      </c>
      <c r="BB44" s="14" t="str">
        <f t="shared" si="46"/>
        <v/>
      </c>
      <c r="BC44" s="14" t="str">
        <f t="shared" si="23"/>
        <v/>
      </c>
      <c r="BD44" s="14" t="str">
        <f t="shared" si="50"/>
        <v/>
      </c>
      <c r="BE44" s="14">
        <f t="shared" si="47"/>
        <v>1</v>
      </c>
      <c r="BF44" s="14">
        <f t="shared" si="48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0"/>
        <v/>
      </c>
      <c r="C45" s="36" t="str">
        <f t="shared" si="58"/>
        <v/>
      </c>
      <c r="D45" s="79" t="str">
        <f t="shared" si="61"/>
        <v/>
      </c>
      <c r="E45" s="120" t="str">
        <f t="shared" si="62"/>
        <v/>
      </c>
      <c r="F45" s="80" t="str">
        <f t="shared" si="54"/>
        <v/>
      </c>
      <c r="H45" s="84" t="str">
        <f>IF('Strategy Dashboard'!AU45="","",'Strategy Dashboard'!AU45)</f>
        <v/>
      </c>
      <c r="J45" s="78" t="str">
        <f t="shared" si="55"/>
        <v/>
      </c>
      <c r="K45" s="79" t="str">
        <f t="shared" si="63"/>
        <v/>
      </c>
      <c r="L45" s="120" t="str">
        <f t="shared" si="64"/>
        <v/>
      </c>
      <c r="M45" s="36" t="str">
        <f t="shared" si="56"/>
        <v/>
      </c>
      <c r="N45" s="36" t="str">
        <f t="shared" si="27"/>
        <v/>
      </c>
      <c r="O45" s="136" t="str">
        <f t="shared" si="65"/>
        <v/>
      </c>
      <c r="P45" s="36" t="str">
        <f>IF(H45="","",IF(B45="NB",P44,IF(O45="",SUM($O$5:$O45)+N45,SUM($O$5:$O45))))</f>
        <v/>
      </c>
      <c r="Q45" s="137" t="str">
        <f t="shared" si="57"/>
        <v/>
      </c>
      <c r="R45" s="129" t="str">
        <f t="shared" si="66"/>
        <v/>
      </c>
      <c r="S45" s="83" t="str">
        <f t="shared" si="67"/>
        <v/>
      </c>
      <c r="T45" s="14" t="str">
        <f t="shared" si="59"/>
        <v/>
      </c>
      <c r="U45" s="14">
        <f t="shared" si="28"/>
        <v>0</v>
      </c>
      <c r="V45" s="14" t="str">
        <f t="shared" si="68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5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20"/>
        <v/>
      </c>
      <c r="AS45" s="14" t="str">
        <f t="shared" si="4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4"/>
        <v>000000</v>
      </c>
      <c r="AZ45" s="14" t="str">
        <f t="shared" si="45"/>
        <v>B</v>
      </c>
      <c r="BA45" s="14" t="str">
        <f t="shared" si="22"/>
        <v/>
      </c>
      <c r="BB45" s="14" t="str">
        <f t="shared" si="46"/>
        <v/>
      </c>
      <c r="BC45" s="14" t="str">
        <f t="shared" si="23"/>
        <v/>
      </c>
      <c r="BD45" s="14" t="str">
        <f t="shared" si="50"/>
        <v/>
      </c>
      <c r="BE45" s="14">
        <f t="shared" si="47"/>
        <v>1</v>
      </c>
      <c r="BF45" s="14">
        <f t="shared" si="48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0"/>
        <v/>
      </c>
      <c r="C46" s="24" t="str">
        <f t="shared" si="58"/>
        <v/>
      </c>
      <c r="D46" s="81" t="str">
        <f t="shared" si="61"/>
        <v/>
      </c>
      <c r="E46" s="121" t="str">
        <f t="shared" si="62"/>
        <v/>
      </c>
      <c r="F46" s="71" t="str">
        <f t="shared" si="54"/>
        <v/>
      </c>
      <c r="H46" s="85" t="str">
        <f>IF('Strategy Dashboard'!AU46="","",'Strategy Dashboard'!AU46)</f>
        <v/>
      </c>
      <c r="J46" s="72" t="str">
        <f t="shared" si="55"/>
        <v/>
      </c>
      <c r="K46" s="81" t="str">
        <f t="shared" si="63"/>
        <v/>
      </c>
      <c r="L46" s="121" t="str">
        <f t="shared" si="64"/>
        <v/>
      </c>
      <c r="M46" s="24" t="str">
        <f t="shared" si="56"/>
        <v/>
      </c>
      <c r="N46" s="36" t="str">
        <f t="shared" si="27"/>
        <v/>
      </c>
      <c r="O46" s="124" t="str">
        <f t="shared" si="65"/>
        <v/>
      </c>
      <c r="P46" s="24" t="str">
        <f>IF(H46="","",IF(B46="NB",P45,IF(O46="",SUM($O$5:$O46)+N46,SUM($O$5:$O46))))</f>
        <v/>
      </c>
      <c r="Q46" s="130" t="str">
        <f t="shared" si="57"/>
        <v/>
      </c>
      <c r="R46" s="129" t="str">
        <f t="shared" si="66"/>
        <v/>
      </c>
      <c r="S46" s="83" t="str">
        <f t="shared" si="67"/>
        <v/>
      </c>
      <c r="T46" s="14" t="str">
        <f t="shared" si="59"/>
        <v/>
      </c>
      <c r="U46" s="14">
        <f t="shared" si="28"/>
        <v>0</v>
      </c>
      <c r="V46" s="14" t="str">
        <f t="shared" si="68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ref="AL46" si="71">IF(AR46="T-T",IF(H44="B",BB46,""),IF(AR46="T-C",IF(H45="B",BB46,""),IF(AR46="T-B",IF(H45="P",BB46,""),"")))</f>
        <v/>
      </c>
      <c r="AM46" s="75" t="str">
        <f t="shared" ref="AM46" si="72">IF(AR46="T-T",IF(H44="P",BB46,""),IF(AR46="T-C",IF(H45="P",BB46,""),IF(AR46="T-B",IF(H45="B",BB46,""),"")))</f>
        <v/>
      </c>
      <c r="AN46" s="75" t="str">
        <f t="shared" ref="AN46" si="73">IF(AR46="T-T",IF(H44="B",BD46,""),IF(AR46="T-C",IF(H45="B",BD46,""),IF(AR46="T-B",IF(H45="P",BD46,""),"")))</f>
        <v/>
      </c>
      <c r="AO46" s="75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00000</v>
      </c>
      <c r="AW46" s="14" t="str">
        <f t="shared" ref="AW46" si="78">IF(AU41="",0,AU41)&amp;IF(AU42="",0,AU42)&amp;IF(AU43="",0,AU43)&amp;IF(AU44="",0,AU44)&amp;IF(AU45="",0,AU45)</f>
        <v>00000</v>
      </c>
      <c r="AX46" s="14" t="str">
        <f t="shared" ref="AX46" si="79">IF(AT40="",0,AT40)&amp;IF(AT41="",0,AT41)&amp;IF(AT42="",0,AT42)&amp;IF(AT43="",0,AT43)&amp;IF(AT44="",0,AT44)&amp;IF(AT45="",0,AT45)</f>
        <v>000000</v>
      </c>
      <c r="AY46" s="14" t="str">
        <f t="shared" ref="AY46" si="80">IF(AU40="",0,AU40)&amp;IF(AU41="",0,AU41)&amp;IF(AU42="",0,AU42)&amp;IF(AU43="",0,AU43)&amp;IF(AU44="",0,AU44)&amp;IF(AU45="",0,AU45)</f>
        <v>000000</v>
      </c>
      <c r="AZ46" s="14" t="str">
        <f t="shared" ref="AZ46" si="81">IF(COUNTBLANK(AT41:AT45)&gt;2,"B","P")</f>
        <v>B</v>
      </c>
      <c r="BA46" s="14" t="str">
        <f t="shared" ref="BA46" si="82">IF(D45="",E45,D45)&amp;F45</f>
        <v/>
      </c>
      <c r="BB46" s="14" t="str">
        <f t="shared" si="46"/>
        <v/>
      </c>
      <c r="BC46" s="14" t="str">
        <f t="shared" ref="BC46" si="83">IF(K45="",L45,K45)&amp;M45</f>
        <v/>
      </c>
      <c r="BD46" s="14" t="str">
        <f t="shared" si="50"/>
        <v/>
      </c>
      <c r="BE46" s="14">
        <f t="shared" ref="BE46" si="84">IF(REPLACE(BB46, 1, 1, "")="",1,REPLACE(BB46, 1, 1, ""))</f>
        <v>1</v>
      </c>
      <c r="BF46" s="14">
        <f t="shared" ref="BF46" si="85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0"/>
        <v/>
      </c>
      <c r="C47" s="24" t="str">
        <f t="shared" si="58"/>
        <v/>
      </c>
      <c r="D47" s="81" t="str">
        <f t="shared" si="61"/>
        <v/>
      </c>
      <c r="E47" s="121" t="str">
        <f t="shared" si="62"/>
        <v/>
      </c>
      <c r="F47" s="71" t="str">
        <f t="shared" si="54"/>
        <v/>
      </c>
      <c r="H47" s="85" t="str">
        <f>IF('Strategy Dashboard'!AU47="","",'Strategy Dashboard'!AU47)</f>
        <v/>
      </c>
      <c r="J47" s="72" t="str">
        <f t="shared" si="55"/>
        <v/>
      </c>
      <c r="K47" s="81" t="str">
        <f t="shared" si="63"/>
        <v/>
      </c>
      <c r="L47" s="121" t="str">
        <f t="shared" si="64"/>
        <v/>
      </c>
      <c r="M47" s="24" t="str">
        <f t="shared" si="56"/>
        <v/>
      </c>
      <c r="N47" s="36" t="str">
        <f t="shared" si="27"/>
        <v/>
      </c>
      <c r="O47" s="124" t="str">
        <f t="shared" si="65"/>
        <v/>
      </c>
      <c r="P47" s="24" t="str">
        <f>IF(H47="","",IF(B47="NB",P46,IF(O47="",SUM($O$5:$O47)+N47,SUM($O$5:$O47))))</f>
        <v/>
      </c>
      <c r="Q47" s="130" t="str">
        <f t="shared" si="57"/>
        <v/>
      </c>
      <c r="R47" s="129" t="str">
        <f t="shared" si="66"/>
        <v/>
      </c>
      <c r="S47" s="83" t="str">
        <f t="shared" si="67"/>
        <v/>
      </c>
      <c r="T47" s="14" t="str">
        <f t="shared" si="59"/>
        <v/>
      </c>
      <c r="U47" s="14">
        <f t="shared" si="28"/>
        <v>0</v>
      </c>
      <c r="V47" s="14" t="str">
        <f t="shared" si="68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6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87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8">IF(H46="","",IF(AS47="TG",IF(H45="P","",BD47),AN47))</f>
        <v/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/>
      </c>
      <c r="AJ47" s="44" t="str">
        <f t="shared" ref="AJ47:AJ109" si="91">IF(H46="","",IF(AV47="12345","Y",IF(AW47="12345","Y","N")))</f>
        <v/>
      </c>
      <c r="AK47" s="44" t="str">
        <f t="shared" ref="AK47:AK109" si="92">IF(H46="","",IF(AX47="120012","Y",IF(AY47="120012","Y","N")))</f>
        <v/>
      </c>
      <c r="AL47" s="75" t="str">
        <f t="shared" ref="AL47:AL109" si="93">IF(AR47="T-T",IF(H45="B",BB47,""),IF(AR47="T-C",IF(H46="B",BB47,""),IF(AR47="T-B",IF(H46="P",BB47,""),"")))</f>
        <v/>
      </c>
      <c r="AM47" s="75" t="str">
        <f t="shared" ref="AM47:AM109" si="94">IF(AR47="T-T",IF(H45="P",BB47,""),IF(AR47="T-C",IF(H46="P",BB47,""),IF(AR47="T-B",IF(H46="B",BB47,""),"")))</f>
        <v/>
      </c>
      <c r="AN47" s="75" t="str">
        <f t="shared" ref="AN47:AN109" si="95">IF(AR47="T-T",IF(H45="B",BD47,""),IF(AR47="T-C",IF(H46="B",BD47,""),IF(AR47="T-B",IF(H46="P",BD47,""),"")))</f>
        <v/>
      </c>
      <c r="AO47" s="75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00000</v>
      </c>
      <c r="AW47" s="14" t="str">
        <f t="shared" ref="AW47:AW109" si="100">IF(AU42="",0,AU42)&amp;IF(AU43="",0,AU43)&amp;IF(AU44="",0,AU44)&amp;IF(AU45="",0,AU45)&amp;IF(AU46="",0,AU46)</f>
        <v>00000</v>
      </c>
      <c r="AX47" s="14" t="str">
        <f t="shared" ref="AX47:AX109" si="101">IF(AT41="",0,AT41)&amp;IF(AT42="",0,AT42)&amp;IF(AT43="",0,AT43)&amp;IF(AT44="",0,AT44)&amp;IF(AT45="",0,AT45)&amp;IF(AT46="",0,AT46)</f>
        <v>000000</v>
      </c>
      <c r="AY47" s="14" t="str">
        <f t="shared" ref="AY47:AY109" si="102">IF(AU41="",0,AU41)&amp;IF(AU42="",0,AU42)&amp;IF(AU43="",0,AU43)&amp;IF(AU44="",0,AU44)&amp;IF(AU45="",0,AU45)&amp;IF(AU46="",0,AU46)</f>
        <v>000000</v>
      </c>
      <c r="AZ47" s="14" t="str">
        <f t="shared" ref="AZ47:AZ109" si="103">IF(COUNTBLANK(AT42:AT46)&gt;2,"B","P")</f>
        <v>B</v>
      </c>
      <c r="BA47" s="14" t="str">
        <f t="shared" ref="BA47:BA109" si="104">IF(D46="",E46,D46)&amp;F46</f>
        <v/>
      </c>
      <c r="BB47" s="14" t="str">
        <f t="shared" si="46"/>
        <v/>
      </c>
      <c r="BC47" s="14" t="str">
        <f t="shared" ref="BC47:BC109" si="105">IF(K46="",L46,K46)&amp;M46</f>
        <v/>
      </c>
      <c r="BD47" s="14" t="str">
        <f t="shared" si="50"/>
        <v/>
      </c>
      <c r="BE47" s="14">
        <f t="shared" ref="BE47:BE109" si="106">IF(REPLACE(BB47, 1, 1, "")="",1,REPLACE(BB47, 1, 1, ""))</f>
        <v>1</v>
      </c>
      <c r="BF47" s="14">
        <f t="shared" ref="BF47:BF109" si="107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0"/>
        <v/>
      </c>
      <c r="C48" s="24" t="str">
        <f t="shared" si="58"/>
        <v/>
      </c>
      <c r="D48" s="81" t="str">
        <f t="shared" si="61"/>
        <v/>
      </c>
      <c r="E48" s="121" t="str">
        <f t="shared" si="62"/>
        <v/>
      </c>
      <c r="F48" s="71" t="str">
        <f t="shared" si="54"/>
        <v/>
      </c>
      <c r="H48" s="85" t="str">
        <f>IF('Strategy Dashboard'!AU48="","",'Strategy Dashboard'!AU48)</f>
        <v/>
      </c>
      <c r="J48" s="72" t="str">
        <f t="shared" si="55"/>
        <v/>
      </c>
      <c r="K48" s="81" t="str">
        <f t="shared" si="63"/>
        <v/>
      </c>
      <c r="L48" s="121" t="str">
        <f t="shared" si="64"/>
        <v/>
      </c>
      <c r="M48" s="24" t="str">
        <f t="shared" si="56"/>
        <v/>
      </c>
      <c r="N48" s="36" t="str">
        <f t="shared" si="27"/>
        <v/>
      </c>
      <c r="O48" s="124" t="str">
        <f t="shared" si="65"/>
        <v/>
      </c>
      <c r="P48" s="24" t="str">
        <f>IF(H48="","",IF(B48="NB",P47,IF(O48="",SUM($O$5:$O48)+N48,SUM($O$5:$O48))))</f>
        <v/>
      </c>
      <c r="Q48" s="130" t="str">
        <f t="shared" si="57"/>
        <v/>
      </c>
      <c r="R48" s="129" t="str">
        <f t="shared" si="66"/>
        <v/>
      </c>
      <c r="S48" s="83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/>
      </c>
      <c r="W48" s="14" t="str">
        <f t="shared" si="51"/>
        <v>N</v>
      </c>
      <c r="X48" s="14" t="str">
        <f t="shared" si="30"/>
        <v>N</v>
      </c>
      <c r="Y48" s="14" t="str">
        <f t="shared" si="86"/>
        <v/>
      </c>
      <c r="Z48" s="83" t="str">
        <f t="shared" si="32"/>
        <v/>
      </c>
      <c r="AA48" s="14" t="str">
        <f t="shared" si="33"/>
        <v/>
      </c>
      <c r="AB48" s="14" t="str">
        <f t="shared" si="87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8"/>
        <v/>
      </c>
      <c r="AH48" s="14" t="str">
        <f t="shared" si="89"/>
        <v/>
      </c>
      <c r="AI48" s="44" t="str">
        <f t="shared" si="90"/>
        <v/>
      </c>
      <c r="AJ48" s="44" t="str">
        <f t="shared" si="91"/>
        <v/>
      </c>
      <c r="AK48" s="44" t="str">
        <f t="shared" si="92"/>
        <v/>
      </c>
      <c r="AL48" s="75" t="str">
        <f t="shared" si="93"/>
        <v/>
      </c>
      <c r="AM48" s="75" t="str">
        <f t="shared" si="94"/>
        <v/>
      </c>
      <c r="AN48" s="75" t="str">
        <f t="shared" si="95"/>
        <v/>
      </c>
      <c r="AO48" s="75" t="str">
        <f t="shared" si="96"/>
        <v/>
      </c>
      <c r="AR48" s="14" t="str">
        <f t="shared" si="97"/>
        <v/>
      </c>
      <c r="AS48" s="14" t="str">
        <f t="shared" si="9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00000</v>
      </c>
      <c r="AW48" s="14" t="str">
        <f t="shared" si="100"/>
        <v>00000</v>
      </c>
      <c r="AX48" s="14" t="str">
        <f t="shared" si="101"/>
        <v>000000</v>
      </c>
      <c r="AY48" s="14" t="str">
        <f t="shared" si="102"/>
        <v>000000</v>
      </c>
      <c r="AZ48" s="14" t="str">
        <f t="shared" si="103"/>
        <v>B</v>
      </c>
      <c r="BA48" s="14" t="str">
        <f t="shared" si="104"/>
        <v/>
      </c>
      <c r="BB48" s="14" t="str">
        <f t="shared" si="46"/>
        <v/>
      </c>
      <c r="BC48" s="14" t="str">
        <f t="shared" si="105"/>
        <v/>
      </c>
      <c r="BD48" s="14" t="str">
        <f t="shared" si="50"/>
        <v/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0"/>
        <v/>
      </c>
      <c r="C49" s="25" t="str">
        <f t="shared" si="58"/>
        <v/>
      </c>
      <c r="D49" s="82" t="str">
        <f t="shared" si="61"/>
        <v/>
      </c>
      <c r="E49" s="122" t="str">
        <f t="shared" si="62"/>
        <v/>
      </c>
      <c r="F49" s="74" t="str">
        <f t="shared" si="54"/>
        <v/>
      </c>
      <c r="H49" s="86" t="str">
        <f>IF('Strategy Dashboard'!AU49="","",'Strategy Dashboard'!AU49)</f>
        <v/>
      </c>
      <c r="J49" s="73" t="str">
        <f t="shared" si="55"/>
        <v/>
      </c>
      <c r="K49" s="82" t="str">
        <f t="shared" si="63"/>
        <v/>
      </c>
      <c r="L49" s="122" t="str">
        <f t="shared" si="64"/>
        <v/>
      </c>
      <c r="M49" s="25" t="str">
        <f t="shared" si="56"/>
        <v/>
      </c>
      <c r="N49" s="36" t="str">
        <f t="shared" si="27"/>
        <v/>
      </c>
      <c r="O49" s="131" t="str">
        <f t="shared" si="65"/>
        <v/>
      </c>
      <c r="P49" s="25" t="str">
        <f>IF(H49="","",IF(B49="NB",P48,IF(O49="",SUM($O$5:$O49)+N49,SUM($O$5:$O49))))</f>
        <v/>
      </c>
      <c r="Q49" s="132" t="str">
        <f t="shared" si="57"/>
        <v/>
      </c>
      <c r="R49" s="129" t="str">
        <f t="shared" si="66"/>
        <v/>
      </c>
      <c r="S49" s="83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N</v>
      </c>
      <c r="X49" s="14" t="str">
        <f t="shared" si="30"/>
        <v>N</v>
      </c>
      <c r="Y49" s="14" t="str">
        <f t="shared" si="86"/>
        <v/>
      </c>
      <c r="Z49" s="83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5" t="str">
        <f t="shared" si="93"/>
        <v/>
      </c>
      <c r="AM49" s="75" t="str">
        <f t="shared" si="94"/>
        <v/>
      </c>
      <c r="AN49" s="75" t="str">
        <f t="shared" si="95"/>
        <v/>
      </c>
      <c r="AO49" s="75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00000</v>
      </c>
      <c r="AW49" s="14" t="str">
        <f t="shared" si="100"/>
        <v>00000</v>
      </c>
      <c r="AX49" s="14" t="str">
        <f t="shared" si="101"/>
        <v>000000</v>
      </c>
      <c r="AY49" s="14" t="str">
        <f t="shared" si="102"/>
        <v>000000</v>
      </c>
      <c r="AZ49" s="14" t="str">
        <f t="shared" si="103"/>
        <v>B</v>
      </c>
      <c r="BA49" s="14" t="str">
        <f t="shared" si="104"/>
        <v/>
      </c>
      <c r="BB49" s="14" t="str">
        <f t="shared" si="46"/>
        <v/>
      </c>
      <c r="BC49" s="14" t="str">
        <f t="shared" si="105"/>
        <v/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0"/>
        <v/>
      </c>
      <c r="C50" s="36" t="str">
        <f t="shared" si="58"/>
        <v/>
      </c>
      <c r="D50" s="79" t="str">
        <f t="shared" si="61"/>
        <v/>
      </c>
      <c r="E50" s="120" t="str">
        <f t="shared" si="62"/>
        <v/>
      </c>
      <c r="F50" s="80" t="str">
        <f t="shared" si="54"/>
        <v/>
      </c>
      <c r="H50" s="84" t="str">
        <f>IF('Strategy Dashboard'!AU50="","",'Strategy Dashboard'!AU50)</f>
        <v/>
      </c>
      <c r="J50" s="78" t="str">
        <f t="shared" si="55"/>
        <v/>
      </c>
      <c r="K50" s="79" t="str">
        <f t="shared" si="63"/>
        <v/>
      </c>
      <c r="L50" s="120" t="str">
        <f t="shared" si="64"/>
        <v/>
      </c>
      <c r="M50" s="36" t="str">
        <f t="shared" si="56"/>
        <v/>
      </c>
      <c r="N50" s="36" t="str">
        <f t="shared" si="27"/>
        <v/>
      </c>
      <c r="O50" s="136" t="str">
        <f t="shared" si="65"/>
        <v/>
      </c>
      <c r="P50" s="36" t="str">
        <f>IF(H50="","",IF(B50="NB",P49,IF(O50="",SUM($O$5:$O50)+N50,SUM($O$5:$O50))))</f>
        <v/>
      </c>
      <c r="Q50" s="137" t="str">
        <f t="shared" si="57"/>
        <v/>
      </c>
      <c r="R50" s="129" t="str">
        <f t="shared" si="66"/>
        <v/>
      </c>
      <c r="S50" s="83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83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5" t="str">
        <f t="shared" si="93"/>
        <v/>
      </c>
      <c r="AM50" s="75" t="str">
        <f t="shared" si="94"/>
        <v/>
      </c>
      <c r="AN50" s="75" t="str">
        <f t="shared" si="95"/>
        <v/>
      </c>
      <c r="AO50" s="75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00000</v>
      </c>
      <c r="AW50" s="14" t="str">
        <f t="shared" si="100"/>
        <v>00000</v>
      </c>
      <c r="AX50" s="14" t="str">
        <f t="shared" si="101"/>
        <v>000000</v>
      </c>
      <c r="AY50" s="14" t="str">
        <f t="shared" si="102"/>
        <v>000000</v>
      </c>
      <c r="AZ50" s="14" t="str">
        <f t="shared" si="103"/>
        <v>B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0"/>
        <v/>
      </c>
      <c r="C51" s="24" t="str">
        <f t="shared" si="58"/>
        <v/>
      </c>
      <c r="D51" s="81" t="str">
        <f t="shared" si="61"/>
        <v/>
      </c>
      <c r="E51" s="121" t="str">
        <f t="shared" si="62"/>
        <v/>
      </c>
      <c r="F51" s="71" t="str">
        <f t="shared" si="54"/>
        <v/>
      </c>
      <c r="H51" s="85" t="str">
        <f>IF('Strategy Dashboard'!AU51="","",'Strategy Dashboard'!AU51)</f>
        <v/>
      </c>
      <c r="J51" s="72" t="str">
        <f t="shared" si="55"/>
        <v/>
      </c>
      <c r="K51" s="81" t="str">
        <f t="shared" si="63"/>
        <v/>
      </c>
      <c r="L51" s="121" t="str">
        <f t="shared" si="64"/>
        <v/>
      </c>
      <c r="M51" s="24" t="str">
        <f t="shared" si="56"/>
        <v/>
      </c>
      <c r="N51" s="36" t="str">
        <f t="shared" si="27"/>
        <v/>
      </c>
      <c r="O51" s="124" t="str">
        <f t="shared" si="65"/>
        <v/>
      </c>
      <c r="P51" s="24" t="str">
        <f>IF(H51="","",IF(B51="NB",P50,IF(O51="",SUM($O$5:$O51)+N51,SUM($O$5:$O51))))</f>
        <v/>
      </c>
      <c r="Q51" s="130" t="str">
        <f t="shared" si="57"/>
        <v/>
      </c>
      <c r="R51" s="129" t="str">
        <f t="shared" si="66"/>
        <v/>
      </c>
      <c r="S51" s="83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83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5" t="str">
        <f t="shared" si="93"/>
        <v/>
      </c>
      <c r="AM51" s="75" t="str">
        <f t="shared" si="94"/>
        <v/>
      </c>
      <c r="AN51" s="75" t="str">
        <f t="shared" si="95"/>
        <v/>
      </c>
      <c r="AO51" s="75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00000</v>
      </c>
      <c r="AW51" s="14" t="str">
        <f t="shared" si="100"/>
        <v>00000</v>
      </c>
      <c r="AX51" s="14" t="str">
        <f t="shared" si="101"/>
        <v>000000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0"/>
        <v/>
      </c>
      <c r="C52" s="24" t="str">
        <f t="shared" si="58"/>
        <v/>
      </c>
      <c r="D52" s="81" t="str">
        <f t="shared" si="61"/>
        <v/>
      </c>
      <c r="E52" s="121" t="str">
        <f t="shared" si="62"/>
        <v/>
      </c>
      <c r="F52" s="71" t="str">
        <f t="shared" si="54"/>
        <v/>
      </c>
      <c r="H52" s="85" t="str">
        <f>IF('Strategy Dashboard'!AU52="","",'Strategy Dashboard'!AU52)</f>
        <v/>
      </c>
      <c r="J52" s="72" t="str">
        <f t="shared" si="55"/>
        <v/>
      </c>
      <c r="K52" s="81" t="str">
        <f t="shared" si="63"/>
        <v/>
      </c>
      <c r="L52" s="121" t="str">
        <f t="shared" si="64"/>
        <v/>
      </c>
      <c r="M52" s="24" t="str">
        <f t="shared" si="56"/>
        <v/>
      </c>
      <c r="N52" s="36" t="str">
        <f t="shared" si="27"/>
        <v/>
      </c>
      <c r="O52" s="124" t="str">
        <f t="shared" si="65"/>
        <v/>
      </c>
      <c r="P52" s="24" t="str">
        <f>IF(H52="","",IF(B52="NB",P51,IF(O52="",SUM($O$5:$O52)+N52,SUM($O$5:$O52))))</f>
        <v/>
      </c>
      <c r="Q52" s="130" t="str">
        <f t="shared" si="57"/>
        <v/>
      </c>
      <c r="R52" s="129" t="str">
        <f t="shared" si="66"/>
        <v/>
      </c>
      <c r="S52" s="83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83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5" t="str">
        <f t="shared" si="93"/>
        <v/>
      </c>
      <c r="AM52" s="75" t="str">
        <f t="shared" si="94"/>
        <v/>
      </c>
      <c r="AN52" s="75" t="str">
        <f t="shared" si="95"/>
        <v/>
      </c>
      <c r="AO52" s="75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00000</v>
      </c>
      <c r="AW52" s="14" t="str">
        <f t="shared" si="100"/>
        <v>00000</v>
      </c>
      <c r="AX52" s="14" t="str">
        <f t="shared" si="101"/>
        <v>000000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0"/>
        <v/>
      </c>
      <c r="C53" s="24" t="str">
        <f t="shared" si="58"/>
        <v/>
      </c>
      <c r="D53" s="81" t="str">
        <f t="shared" si="61"/>
        <v/>
      </c>
      <c r="E53" s="121" t="str">
        <f t="shared" si="62"/>
        <v/>
      </c>
      <c r="F53" s="71" t="str">
        <f t="shared" si="54"/>
        <v/>
      </c>
      <c r="H53" s="85" t="str">
        <f>IF('Strategy Dashboard'!AU53="","",'Strategy Dashboard'!AU53)</f>
        <v/>
      </c>
      <c r="J53" s="72" t="str">
        <f t="shared" si="55"/>
        <v/>
      </c>
      <c r="K53" s="81" t="str">
        <f t="shared" si="63"/>
        <v/>
      </c>
      <c r="L53" s="121" t="str">
        <f t="shared" si="64"/>
        <v/>
      </c>
      <c r="M53" s="24" t="str">
        <f t="shared" si="56"/>
        <v/>
      </c>
      <c r="N53" s="36" t="str">
        <f t="shared" si="27"/>
        <v/>
      </c>
      <c r="O53" s="124" t="str">
        <f t="shared" si="65"/>
        <v/>
      </c>
      <c r="P53" s="24" t="str">
        <f>IF(H53="","",IF(B53="NB",P52,IF(O53="",SUM($O$5:$O53)+N53,SUM($O$5:$O53))))</f>
        <v/>
      </c>
      <c r="Q53" s="130" t="str">
        <f t="shared" si="57"/>
        <v/>
      </c>
      <c r="R53" s="129" t="str">
        <f t="shared" si="66"/>
        <v/>
      </c>
      <c r="S53" s="83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83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5" t="str">
        <f t="shared" si="93"/>
        <v/>
      </c>
      <c r="AM53" s="75" t="str">
        <f t="shared" si="94"/>
        <v/>
      </c>
      <c r="AN53" s="75" t="str">
        <f t="shared" si="95"/>
        <v/>
      </c>
      <c r="AO53" s="75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000000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0"/>
        <v/>
      </c>
      <c r="C54" s="25" t="str">
        <f t="shared" si="58"/>
        <v/>
      </c>
      <c r="D54" s="82" t="str">
        <f t="shared" si="61"/>
        <v/>
      </c>
      <c r="E54" s="122" t="str">
        <f t="shared" si="62"/>
        <v/>
      </c>
      <c r="F54" s="74" t="str">
        <f t="shared" si="54"/>
        <v/>
      </c>
      <c r="H54" s="86" t="str">
        <f>IF('Strategy Dashboard'!AU54="","",'Strategy Dashboard'!AU54)</f>
        <v/>
      </c>
      <c r="J54" s="73" t="str">
        <f t="shared" si="55"/>
        <v/>
      </c>
      <c r="K54" s="82" t="str">
        <f t="shared" si="63"/>
        <v/>
      </c>
      <c r="L54" s="122" t="str">
        <f t="shared" si="64"/>
        <v/>
      </c>
      <c r="M54" s="25" t="str">
        <f t="shared" si="56"/>
        <v/>
      </c>
      <c r="N54" s="36" t="str">
        <f t="shared" si="27"/>
        <v/>
      </c>
      <c r="O54" s="131" t="str">
        <f t="shared" si="65"/>
        <v/>
      </c>
      <c r="P54" s="25" t="str">
        <f>IF(H54="","",IF(B54="NB",P53,IF(O54="",SUM($O$5:$O54)+N54,SUM($O$5:$O54))))</f>
        <v/>
      </c>
      <c r="Q54" s="132" t="str">
        <f t="shared" si="57"/>
        <v/>
      </c>
      <c r="R54" s="129" t="str">
        <f t="shared" si="66"/>
        <v/>
      </c>
      <c r="S54" s="83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83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5" t="str">
        <f t="shared" si="93"/>
        <v/>
      </c>
      <c r="AM54" s="75" t="str">
        <f t="shared" si="94"/>
        <v/>
      </c>
      <c r="AN54" s="75" t="str">
        <f t="shared" si="95"/>
        <v/>
      </c>
      <c r="AO54" s="75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0"/>
        <v/>
      </c>
      <c r="C55" s="36" t="str">
        <f t="shared" si="58"/>
        <v/>
      </c>
      <c r="D55" s="79" t="str">
        <f t="shared" si="61"/>
        <v/>
      </c>
      <c r="E55" s="120" t="str">
        <f t="shared" si="62"/>
        <v/>
      </c>
      <c r="F55" s="80" t="str">
        <f t="shared" si="54"/>
        <v/>
      </c>
      <c r="H55" s="84" t="str">
        <f>IF('Strategy Dashboard'!AU55="","",'Strategy Dashboard'!AU55)</f>
        <v/>
      </c>
      <c r="J55" s="78" t="str">
        <f t="shared" si="55"/>
        <v/>
      </c>
      <c r="K55" s="79" t="str">
        <f t="shared" si="63"/>
        <v/>
      </c>
      <c r="L55" s="120" t="str">
        <f t="shared" si="64"/>
        <v/>
      </c>
      <c r="M55" s="36" t="str">
        <f t="shared" si="56"/>
        <v/>
      </c>
      <c r="N55" s="36" t="str">
        <f t="shared" si="27"/>
        <v/>
      </c>
      <c r="O55" s="136" t="str">
        <f t="shared" si="65"/>
        <v/>
      </c>
      <c r="P55" s="36" t="str">
        <f>IF(H55="","",IF(B55="NB",P54,IF(O55="",SUM($O$5:$O55)+N55,SUM($O$5:$O55))))</f>
        <v/>
      </c>
      <c r="Q55" s="137" t="str">
        <f t="shared" si="57"/>
        <v/>
      </c>
      <c r="R55" s="129" t="str">
        <f t="shared" si="66"/>
        <v/>
      </c>
      <c r="S55" s="83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83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5" t="str">
        <f t="shared" si="93"/>
        <v/>
      </c>
      <c r="AM55" s="75" t="str">
        <f t="shared" si="94"/>
        <v/>
      </c>
      <c r="AN55" s="75" t="str">
        <f t="shared" si="95"/>
        <v/>
      </c>
      <c r="AO55" s="75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0"/>
        <v/>
      </c>
      <c r="C56" s="24" t="str">
        <f t="shared" si="58"/>
        <v/>
      </c>
      <c r="D56" s="81" t="str">
        <f t="shared" si="61"/>
        <v/>
      </c>
      <c r="E56" s="121" t="str">
        <f t="shared" si="62"/>
        <v/>
      </c>
      <c r="F56" s="71" t="str">
        <f t="shared" si="54"/>
        <v/>
      </c>
      <c r="H56" s="85" t="str">
        <f>IF('Strategy Dashboard'!AU56="","",'Strategy Dashboard'!AU56)</f>
        <v/>
      </c>
      <c r="J56" s="72" t="str">
        <f t="shared" si="55"/>
        <v/>
      </c>
      <c r="K56" s="81" t="str">
        <f t="shared" si="63"/>
        <v/>
      </c>
      <c r="L56" s="121" t="str">
        <f t="shared" si="64"/>
        <v/>
      </c>
      <c r="M56" s="24" t="str">
        <f t="shared" si="56"/>
        <v/>
      </c>
      <c r="N56" s="36" t="str">
        <f t="shared" si="27"/>
        <v/>
      </c>
      <c r="O56" s="124" t="str">
        <f t="shared" si="65"/>
        <v/>
      </c>
      <c r="P56" s="24" t="str">
        <f>IF(H56="","",IF(B56="NB",P55,IF(O56="",SUM($O$5:$O56)+N56,SUM($O$5:$O56))))</f>
        <v/>
      </c>
      <c r="Q56" s="130" t="str">
        <f t="shared" si="57"/>
        <v/>
      </c>
      <c r="R56" s="129" t="str">
        <f t="shared" si="66"/>
        <v/>
      </c>
      <c r="S56" s="83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83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5" t="str">
        <f t="shared" si="93"/>
        <v/>
      </c>
      <c r="AM56" s="75" t="str">
        <f t="shared" si="94"/>
        <v/>
      </c>
      <c r="AN56" s="75" t="str">
        <f t="shared" si="95"/>
        <v/>
      </c>
      <c r="AO56" s="75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0"/>
        <v/>
      </c>
      <c r="C57" s="24" t="str">
        <f t="shared" si="58"/>
        <v/>
      </c>
      <c r="D57" s="81" t="str">
        <f t="shared" si="61"/>
        <v/>
      </c>
      <c r="E57" s="121" t="str">
        <f t="shared" si="62"/>
        <v/>
      </c>
      <c r="F57" s="71" t="str">
        <f t="shared" si="54"/>
        <v/>
      </c>
      <c r="H57" s="85" t="str">
        <f>IF('Strategy Dashboard'!AU57="","",'Strategy Dashboard'!AU57)</f>
        <v/>
      </c>
      <c r="J57" s="72" t="str">
        <f t="shared" si="55"/>
        <v/>
      </c>
      <c r="K57" s="81" t="str">
        <f t="shared" si="63"/>
        <v/>
      </c>
      <c r="L57" s="121" t="str">
        <f t="shared" si="64"/>
        <v/>
      </c>
      <c r="M57" s="24" t="str">
        <f t="shared" si="56"/>
        <v/>
      </c>
      <c r="N57" s="36" t="str">
        <f t="shared" si="27"/>
        <v/>
      </c>
      <c r="O57" s="124" t="str">
        <f t="shared" si="65"/>
        <v/>
      </c>
      <c r="P57" s="24" t="str">
        <f>IF(H57="","",IF(B57="NB",P56,IF(O57="",SUM($O$5:$O57)+N57,SUM($O$5:$O57))))</f>
        <v/>
      </c>
      <c r="Q57" s="130" t="str">
        <f t="shared" si="57"/>
        <v/>
      </c>
      <c r="R57" s="129" t="str">
        <f t="shared" si="66"/>
        <v/>
      </c>
      <c r="S57" s="83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83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5" t="str">
        <f t="shared" si="93"/>
        <v/>
      </c>
      <c r="AM57" s="75" t="str">
        <f t="shared" si="94"/>
        <v/>
      </c>
      <c r="AN57" s="75" t="str">
        <f t="shared" si="95"/>
        <v/>
      </c>
      <c r="AO57" s="75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0"/>
        <v/>
      </c>
      <c r="C58" s="24" t="str">
        <f t="shared" si="58"/>
        <v/>
      </c>
      <c r="D58" s="81" t="str">
        <f t="shared" si="61"/>
        <v/>
      </c>
      <c r="E58" s="121" t="str">
        <f t="shared" si="62"/>
        <v/>
      </c>
      <c r="F58" s="71" t="str">
        <f t="shared" si="54"/>
        <v/>
      </c>
      <c r="H58" s="85" t="str">
        <f>IF('Strategy Dashboard'!AU58="","",'Strategy Dashboard'!AU58)</f>
        <v/>
      </c>
      <c r="J58" s="72" t="str">
        <f t="shared" si="55"/>
        <v/>
      </c>
      <c r="K58" s="81" t="str">
        <f t="shared" si="63"/>
        <v/>
      </c>
      <c r="L58" s="121" t="str">
        <f t="shared" si="64"/>
        <v/>
      </c>
      <c r="M58" s="24" t="str">
        <f t="shared" si="56"/>
        <v/>
      </c>
      <c r="N58" s="36" t="str">
        <f t="shared" si="27"/>
        <v/>
      </c>
      <c r="O58" s="124" t="str">
        <f t="shared" si="65"/>
        <v/>
      </c>
      <c r="P58" s="24" t="str">
        <f>IF(H58="","",IF(B58="NB",P57,IF(O58="",SUM($O$5:$O58)+N58,SUM($O$5:$O58))))</f>
        <v/>
      </c>
      <c r="Q58" s="130" t="str">
        <f t="shared" si="57"/>
        <v/>
      </c>
      <c r="R58" s="129" t="str">
        <f t="shared" si="66"/>
        <v/>
      </c>
      <c r="S58" s="83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83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5" t="str">
        <f t="shared" si="93"/>
        <v/>
      </c>
      <c r="AM58" s="75" t="str">
        <f t="shared" si="94"/>
        <v/>
      </c>
      <c r="AN58" s="75" t="str">
        <f t="shared" si="95"/>
        <v/>
      </c>
      <c r="AO58" s="75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0"/>
        <v/>
      </c>
      <c r="C59" s="25" t="str">
        <f t="shared" si="58"/>
        <v/>
      </c>
      <c r="D59" s="82" t="str">
        <f t="shared" si="61"/>
        <v/>
      </c>
      <c r="E59" s="122" t="str">
        <f t="shared" si="62"/>
        <v/>
      </c>
      <c r="F59" s="74" t="str">
        <f t="shared" si="54"/>
        <v/>
      </c>
      <c r="H59" s="86" t="str">
        <f>IF('Strategy Dashboard'!AU59="","",'Strategy Dashboard'!AU59)</f>
        <v/>
      </c>
      <c r="J59" s="73" t="str">
        <f t="shared" si="55"/>
        <v/>
      </c>
      <c r="K59" s="82" t="str">
        <f t="shared" si="63"/>
        <v/>
      </c>
      <c r="L59" s="122" t="str">
        <f t="shared" si="64"/>
        <v/>
      </c>
      <c r="M59" s="25" t="str">
        <f t="shared" si="56"/>
        <v/>
      </c>
      <c r="N59" s="36" t="str">
        <f t="shared" si="27"/>
        <v/>
      </c>
      <c r="O59" s="131" t="str">
        <f t="shared" si="65"/>
        <v/>
      </c>
      <c r="P59" s="25" t="str">
        <f>IF(H59="","",IF(B59="NB",P58,IF(O59="",SUM($O$5:$O59)+N59,SUM($O$5:$O59))))</f>
        <v/>
      </c>
      <c r="Q59" s="132" t="str">
        <f t="shared" si="57"/>
        <v/>
      </c>
      <c r="R59" s="129" t="str">
        <f t="shared" si="66"/>
        <v/>
      </c>
      <c r="S59" s="83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83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5" t="str">
        <f t="shared" si="93"/>
        <v/>
      </c>
      <c r="AM59" s="75" t="str">
        <f t="shared" si="94"/>
        <v/>
      </c>
      <c r="AN59" s="75" t="str">
        <f t="shared" si="95"/>
        <v/>
      </c>
      <c r="AO59" s="75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0"/>
        <v/>
      </c>
      <c r="C60" s="36" t="str">
        <f t="shared" si="58"/>
        <v/>
      </c>
      <c r="D60" s="79" t="str">
        <f t="shared" si="61"/>
        <v/>
      </c>
      <c r="E60" s="120" t="str">
        <f t="shared" si="62"/>
        <v/>
      </c>
      <c r="F60" s="80" t="str">
        <f t="shared" si="54"/>
        <v/>
      </c>
      <c r="H60" s="84" t="str">
        <f>IF('Strategy Dashboard'!AU60="","",'Strategy Dashboard'!AU60)</f>
        <v/>
      </c>
      <c r="J60" s="78" t="str">
        <f t="shared" si="55"/>
        <v/>
      </c>
      <c r="K60" s="79" t="str">
        <f t="shared" si="63"/>
        <v/>
      </c>
      <c r="L60" s="120" t="str">
        <f t="shared" si="64"/>
        <v/>
      </c>
      <c r="M60" s="36" t="str">
        <f t="shared" si="56"/>
        <v/>
      </c>
      <c r="N60" s="36" t="str">
        <f t="shared" si="27"/>
        <v/>
      </c>
      <c r="O60" s="136" t="str">
        <f t="shared" si="65"/>
        <v/>
      </c>
      <c r="P60" s="36" t="str">
        <f>IF(H60="","",IF(B60="NB",P59,IF(O60="",SUM($O$5:$O60)+N60,SUM($O$5:$O60))))</f>
        <v/>
      </c>
      <c r="Q60" s="137" t="str">
        <f t="shared" si="57"/>
        <v/>
      </c>
      <c r="R60" s="129" t="str">
        <f t="shared" si="66"/>
        <v/>
      </c>
      <c r="S60" s="83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83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5" t="str">
        <f t="shared" si="93"/>
        <v/>
      </c>
      <c r="AM60" s="75" t="str">
        <f t="shared" si="94"/>
        <v/>
      </c>
      <c r="AN60" s="75" t="str">
        <f t="shared" si="95"/>
        <v/>
      </c>
      <c r="AO60" s="75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0"/>
        <v/>
      </c>
      <c r="C61" s="24" t="str">
        <f t="shared" si="58"/>
        <v/>
      </c>
      <c r="D61" s="81" t="str">
        <f t="shared" si="61"/>
        <v/>
      </c>
      <c r="E61" s="121" t="str">
        <f t="shared" si="62"/>
        <v/>
      </c>
      <c r="F61" s="71" t="str">
        <f t="shared" si="54"/>
        <v/>
      </c>
      <c r="H61" s="85" t="str">
        <f>IF('Strategy Dashboard'!AU61="","",'Strategy Dashboard'!AU61)</f>
        <v/>
      </c>
      <c r="J61" s="72" t="str">
        <f t="shared" si="55"/>
        <v/>
      </c>
      <c r="K61" s="81" t="str">
        <f t="shared" si="63"/>
        <v/>
      </c>
      <c r="L61" s="121" t="str">
        <f t="shared" si="64"/>
        <v/>
      </c>
      <c r="M61" s="24" t="str">
        <f t="shared" si="56"/>
        <v/>
      </c>
      <c r="N61" s="36" t="str">
        <f t="shared" si="27"/>
        <v/>
      </c>
      <c r="O61" s="124" t="str">
        <f t="shared" si="65"/>
        <v/>
      </c>
      <c r="P61" s="24" t="str">
        <f>IF(H61="","",IF(B61="NB",P60,IF(O61="",SUM($O$5:$O61)+N61,SUM($O$5:$O61))))</f>
        <v/>
      </c>
      <c r="Q61" s="130" t="str">
        <f t="shared" si="57"/>
        <v/>
      </c>
      <c r="R61" s="129" t="str">
        <f t="shared" si="66"/>
        <v/>
      </c>
      <c r="S61" s="83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83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5" t="str">
        <f t="shared" si="93"/>
        <v/>
      </c>
      <c r="AM61" s="75" t="str">
        <f t="shared" si="94"/>
        <v/>
      </c>
      <c r="AN61" s="75" t="str">
        <f t="shared" si="95"/>
        <v/>
      </c>
      <c r="AO61" s="75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0"/>
        <v/>
      </c>
      <c r="C62" s="24" t="str">
        <f t="shared" si="58"/>
        <v/>
      </c>
      <c r="D62" s="81" t="str">
        <f t="shared" si="61"/>
        <v/>
      </c>
      <c r="E62" s="121" t="str">
        <f t="shared" si="62"/>
        <v/>
      </c>
      <c r="F62" s="71" t="str">
        <f t="shared" si="54"/>
        <v/>
      </c>
      <c r="H62" s="85" t="str">
        <f>IF('Strategy Dashboard'!AU62="","",'Strategy Dashboard'!AU62)</f>
        <v/>
      </c>
      <c r="J62" s="72" t="str">
        <f t="shared" si="55"/>
        <v/>
      </c>
      <c r="K62" s="81" t="str">
        <f t="shared" si="63"/>
        <v/>
      </c>
      <c r="L62" s="121" t="str">
        <f t="shared" si="64"/>
        <v/>
      </c>
      <c r="M62" s="24" t="str">
        <f t="shared" si="56"/>
        <v/>
      </c>
      <c r="N62" s="36" t="str">
        <f t="shared" si="27"/>
        <v/>
      </c>
      <c r="O62" s="124" t="str">
        <f t="shared" si="65"/>
        <v/>
      </c>
      <c r="P62" s="24" t="str">
        <f>IF(H62="","",IF(B62="NB",P61,IF(O62="",SUM($O$5:$O62)+N62,SUM($O$5:$O62))))</f>
        <v/>
      </c>
      <c r="Q62" s="130" t="str">
        <f t="shared" si="57"/>
        <v/>
      </c>
      <c r="R62" s="129" t="str">
        <f t="shared" si="66"/>
        <v/>
      </c>
      <c r="S62" s="83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83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5" t="str">
        <f t="shared" si="93"/>
        <v/>
      </c>
      <c r="AM62" s="75" t="str">
        <f t="shared" si="94"/>
        <v/>
      </c>
      <c r="AN62" s="75" t="str">
        <f t="shared" si="95"/>
        <v/>
      </c>
      <c r="AO62" s="75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0"/>
        <v/>
      </c>
      <c r="C63" s="24" t="str">
        <f t="shared" si="58"/>
        <v/>
      </c>
      <c r="D63" s="81" t="str">
        <f t="shared" si="61"/>
        <v/>
      </c>
      <c r="E63" s="121" t="str">
        <f t="shared" si="62"/>
        <v/>
      </c>
      <c r="F63" s="71" t="str">
        <f t="shared" si="54"/>
        <v/>
      </c>
      <c r="H63" s="85" t="str">
        <f>IF('Strategy Dashboard'!AU63="","",'Strategy Dashboard'!AU63)</f>
        <v/>
      </c>
      <c r="J63" s="72" t="str">
        <f t="shared" si="55"/>
        <v/>
      </c>
      <c r="K63" s="81" t="str">
        <f t="shared" si="63"/>
        <v/>
      </c>
      <c r="L63" s="121" t="str">
        <f t="shared" si="64"/>
        <v/>
      </c>
      <c r="M63" s="24" t="str">
        <f t="shared" si="56"/>
        <v/>
      </c>
      <c r="N63" s="36" t="str">
        <f t="shared" si="27"/>
        <v/>
      </c>
      <c r="O63" s="124" t="str">
        <f t="shared" si="65"/>
        <v/>
      </c>
      <c r="P63" s="24" t="str">
        <f>IF(H63="","",IF(B63="NB",P62,IF(O63="",SUM($O$5:$O63)+N63,SUM($O$5:$O63))))</f>
        <v/>
      </c>
      <c r="Q63" s="130" t="str">
        <f t="shared" si="57"/>
        <v/>
      </c>
      <c r="R63" s="129" t="str">
        <f t="shared" si="66"/>
        <v/>
      </c>
      <c r="S63" s="83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83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5" t="str">
        <f t="shared" si="93"/>
        <v/>
      </c>
      <c r="AM63" s="75" t="str">
        <f t="shared" si="94"/>
        <v/>
      </c>
      <c r="AN63" s="75" t="str">
        <f t="shared" si="95"/>
        <v/>
      </c>
      <c r="AO63" s="75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0"/>
        <v/>
      </c>
      <c r="C64" s="25" t="str">
        <f t="shared" si="58"/>
        <v/>
      </c>
      <c r="D64" s="82" t="str">
        <f t="shared" si="61"/>
        <v/>
      </c>
      <c r="E64" s="122" t="str">
        <f t="shared" si="62"/>
        <v/>
      </c>
      <c r="F64" s="74" t="str">
        <f t="shared" si="54"/>
        <v/>
      </c>
      <c r="H64" s="86" t="str">
        <f>IF('Strategy Dashboard'!AU64="","",'Strategy Dashboard'!AU64)</f>
        <v/>
      </c>
      <c r="J64" s="73" t="str">
        <f t="shared" si="55"/>
        <v/>
      </c>
      <c r="K64" s="82" t="str">
        <f t="shared" si="63"/>
        <v/>
      </c>
      <c r="L64" s="122" t="str">
        <f t="shared" si="64"/>
        <v/>
      </c>
      <c r="M64" s="25" t="str">
        <f t="shared" si="56"/>
        <v/>
      </c>
      <c r="N64" s="36" t="str">
        <f t="shared" si="27"/>
        <v/>
      </c>
      <c r="O64" s="131" t="str">
        <f t="shared" si="65"/>
        <v/>
      </c>
      <c r="P64" s="25" t="str">
        <f>IF(H64="","",IF(B64="NB",P63,IF(O64="",SUM($O$5:$O64)+N64,SUM($O$5:$O64))))</f>
        <v/>
      </c>
      <c r="Q64" s="132" t="str">
        <f t="shared" si="57"/>
        <v/>
      </c>
      <c r="R64" s="129" t="str">
        <f t="shared" si="66"/>
        <v/>
      </c>
      <c r="S64" s="83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83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5" t="str">
        <f t="shared" si="93"/>
        <v/>
      </c>
      <c r="AM64" s="75" t="str">
        <f t="shared" si="94"/>
        <v/>
      </c>
      <c r="AN64" s="75" t="str">
        <f t="shared" si="95"/>
        <v/>
      </c>
      <c r="AO64" s="75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0"/>
        <v/>
      </c>
      <c r="C65" s="36" t="str">
        <f t="shared" si="58"/>
        <v/>
      </c>
      <c r="D65" s="79" t="str">
        <f t="shared" si="61"/>
        <v/>
      </c>
      <c r="E65" s="120" t="str">
        <f t="shared" si="62"/>
        <v/>
      </c>
      <c r="F65" s="80" t="str">
        <f t="shared" si="54"/>
        <v/>
      </c>
      <c r="H65" s="84" t="str">
        <f>IF('Strategy Dashboard'!AU65="","",'Strategy Dashboard'!AU65)</f>
        <v/>
      </c>
      <c r="J65" s="78" t="str">
        <f t="shared" si="55"/>
        <v/>
      </c>
      <c r="K65" s="79" t="str">
        <f t="shared" si="63"/>
        <v/>
      </c>
      <c r="L65" s="120" t="str">
        <f t="shared" si="64"/>
        <v/>
      </c>
      <c r="M65" s="36" t="str">
        <f t="shared" si="56"/>
        <v/>
      </c>
      <c r="N65" s="36" t="str">
        <f t="shared" si="27"/>
        <v/>
      </c>
      <c r="O65" s="136" t="str">
        <f t="shared" si="65"/>
        <v/>
      </c>
      <c r="P65" s="36" t="str">
        <f>IF(H65="","",IF(B65="NB",P64,IF(O65="",SUM($O$5:$O65)+N65,SUM($O$5:$O65))))</f>
        <v/>
      </c>
      <c r="Q65" s="137" t="str">
        <f t="shared" si="57"/>
        <v/>
      </c>
      <c r="R65" s="129" t="str">
        <f t="shared" si="66"/>
        <v/>
      </c>
      <c r="S65" s="83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83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5" t="str">
        <f t="shared" si="93"/>
        <v/>
      </c>
      <c r="AM65" s="75" t="str">
        <f t="shared" si="94"/>
        <v/>
      </c>
      <c r="AN65" s="75" t="str">
        <f t="shared" si="95"/>
        <v/>
      </c>
      <c r="AO65" s="75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0"/>
        <v/>
      </c>
      <c r="C66" s="24" t="str">
        <f t="shared" si="58"/>
        <v/>
      </c>
      <c r="D66" s="81" t="str">
        <f t="shared" si="61"/>
        <v/>
      </c>
      <c r="E66" s="121" t="str">
        <f t="shared" si="62"/>
        <v/>
      </c>
      <c r="F66" s="71" t="str">
        <f t="shared" si="54"/>
        <v/>
      </c>
      <c r="H66" s="85" t="str">
        <f>IF('Strategy Dashboard'!AU66="","",'Strategy Dashboard'!AU66)</f>
        <v/>
      </c>
      <c r="J66" s="72" t="str">
        <f t="shared" si="55"/>
        <v/>
      </c>
      <c r="K66" s="81" t="str">
        <f t="shared" si="63"/>
        <v/>
      </c>
      <c r="L66" s="121" t="str">
        <f t="shared" si="64"/>
        <v/>
      </c>
      <c r="M66" s="24" t="str">
        <f t="shared" si="56"/>
        <v/>
      </c>
      <c r="N66" s="36" t="str">
        <f t="shared" si="27"/>
        <v/>
      </c>
      <c r="O66" s="124" t="str">
        <f t="shared" si="65"/>
        <v/>
      </c>
      <c r="P66" s="24" t="str">
        <f>IF(H66="","",IF(B66="NB",P65,IF(O66="",SUM($O$5:$O66)+N66,SUM($O$5:$O66))))</f>
        <v/>
      </c>
      <c r="Q66" s="130" t="str">
        <f t="shared" si="57"/>
        <v/>
      </c>
      <c r="R66" s="129" t="str">
        <f t="shared" si="66"/>
        <v/>
      </c>
      <c r="S66" s="83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83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5" t="str">
        <f t="shared" si="93"/>
        <v/>
      </c>
      <c r="AM66" s="75" t="str">
        <f t="shared" si="94"/>
        <v/>
      </c>
      <c r="AN66" s="75" t="str">
        <f t="shared" si="95"/>
        <v/>
      </c>
      <c r="AO66" s="75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0"/>
        <v/>
      </c>
      <c r="C67" s="24" t="str">
        <f t="shared" si="58"/>
        <v/>
      </c>
      <c r="D67" s="81" t="str">
        <f t="shared" si="61"/>
        <v/>
      </c>
      <c r="E67" s="121" t="str">
        <f t="shared" si="62"/>
        <v/>
      </c>
      <c r="F67" s="71" t="str">
        <f t="shared" si="54"/>
        <v/>
      </c>
      <c r="H67" s="85" t="str">
        <f>IF('Strategy Dashboard'!AU67="","",'Strategy Dashboard'!AU67)</f>
        <v/>
      </c>
      <c r="J67" s="72" t="str">
        <f t="shared" si="55"/>
        <v/>
      </c>
      <c r="K67" s="81" t="str">
        <f t="shared" si="63"/>
        <v/>
      </c>
      <c r="L67" s="121" t="str">
        <f t="shared" si="64"/>
        <v/>
      </c>
      <c r="M67" s="24" t="str">
        <f t="shared" si="56"/>
        <v/>
      </c>
      <c r="N67" s="36" t="str">
        <f t="shared" si="27"/>
        <v/>
      </c>
      <c r="O67" s="124" t="str">
        <f t="shared" si="65"/>
        <v/>
      </c>
      <c r="P67" s="24" t="str">
        <f>IF(H67="","",IF(B67="NB",P66,IF(O67="",SUM($O$5:$O67)+N67,SUM($O$5:$O67))))</f>
        <v/>
      </c>
      <c r="Q67" s="130" t="str">
        <f t="shared" si="57"/>
        <v/>
      </c>
      <c r="R67" s="129" t="str">
        <f t="shared" si="66"/>
        <v/>
      </c>
      <c r="S67" s="83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83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5" t="str">
        <f t="shared" si="93"/>
        <v/>
      </c>
      <c r="AM67" s="75" t="str">
        <f t="shared" si="94"/>
        <v/>
      </c>
      <c r="AN67" s="75" t="str">
        <f t="shared" si="95"/>
        <v/>
      </c>
      <c r="AO67" s="75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0"/>
        <v/>
      </c>
      <c r="C68" s="24" t="str">
        <f t="shared" si="58"/>
        <v/>
      </c>
      <c r="D68" s="81" t="str">
        <f t="shared" si="61"/>
        <v/>
      </c>
      <c r="E68" s="121" t="str">
        <f t="shared" si="62"/>
        <v/>
      </c>
      <c r="F68" s="71" t="str">
        <f t="shared" si="54"/>
        <v/>
      </c>
      <c r="H68" s="85" t="str">
        <f>IF('Strategy Dashboard'!AU68="","",'Strategy Dashboard'!AU68)</f>
        <v/>
      </c>
      <c r="J68" s="72" t="str">
        <f t="shared" si="55"/>
        <v/>
      </c>
      <c r="K68" s="81" t="str">
        <f t="shared" si="63"/>
        <v/>
      </c>
      <c r="L68" s="121" t="str">
        <f t="shared" si="64"/>
        <v/>
      </c>
      <c r="M68" s="24" t="str">
        <f t="shared" si="56"/>
        <v/>
      </c>
      <c r="N68" s="36" t="str">
        <f t="shared" si="27"/>
        <v/>
      </c>
      <c r="O68" s="124" t="str">
        <f t="shared" si="65"/>
        <v/>
      </c>
      <c r="P68" s="24" t="str">
        <f>IF(H68="","",IF(B68="NB",P67,IF(O68="",SUM($O$5:$O68)+N68,SUM($O$5:$O68))))</f>
        <v/>
      </c>
      <c r="Q68" s="130" t="str">
        <f t="shared" si="57"/>
        <v/>
      </c>
      <c r="R68" s="129" t="str">
        <f t="shared" si="66"/>
        <v/>
      </c>
      <c r="S68" s="83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83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5" t="str">
        <f t="shared" si="93"/>
        <v/>
      </c>
      <c r="AM68" s="75" t="str">
        <f t="shared" si="94"/>
        <v/>
      </c>
      <c r="AN68" s="75" t="str">
        <f t="shared" si="95"/>
        <v/>
      </c>
      <c r="AO68" s="75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0"/>
        <v/>
      </c>
      <c r="C69" s="25" t="str">
        <f t="shared" si="58"/>
        <v/>
      </c>
      <c r="D69" s="82" t="str">
        <f t="shared" si="61"/>
        <v/>
      </c>
      <c r="E69" s="122" t="str">
        <f t="shared" si="62"/>
        <v/>
      </c>
      <c r="F69" s="74" t="str">
        <f t="shared" si="54"/>
        <v/>
      </c>
      <c r="H69" s="86" t="str">
        <f>IF('Strategy Dashboard'!AU69="","",'Strategy Dashboard'!AU69)</f>
        <v/>
      </c>
      <c r="J69" s="73" t="str">
        <f t="shared" si="55"/>
        <v/>
      </c>
      <c r="K69" s="82" t="str">
        <f t="shared" si="63"/>
        <v/>
      </c>
      <c r="L69" s="122" t="str">
        <f t="shared" si="64"/>
        <v/>
      </c>
      <c r="M69" s="25" t="str">
        <f t="shared" si="56"/>
        <v/>
      </c>
      <c r="N69" s="36" t="str">
        <f t="shared" si="27"/>
        <v/>
      </c>
      <c r="O69" s="131" t="str">
        <f t="shared" si="65"/>
        <v/>
      </c>
      <c r="P69" s="25" t="str">
        <f>IF(H69="","",IF(B69="NB",P68,IF(O69="",SUM($O$5:$O69)+N69,SUM($O$5:$O69))))</f>
        <v/>
      </c>
      <c r="Q69" s="132" t="str">
        <f t="shared" ref="Q69:Q100" si="108">IF(AB69="R","Rabbit","")</f>
        <v/>
      </c>
      <c r="R69" s="129" t="str">
        <f t="shared" si="66"/>
        <v/>
      </c>
      <c r="S69" s="83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83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5" t="str">
        <f t="shared" si="93"/>
        <v/>
      </c>
      <c r="AM69" s="75" t="str">
        <f t="shared" si="94"/>
        <v/>
      </c>
      <c r="AN69" s="75" t="str">
        <f t="shared" si="95"/>
        <v/>
      </c>
      <c r="AO69" s="75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0"/>
        <v/>
      </c>
      <c r="C70" s="36" t="str">
        <f t="shared" ref="C70:C101" si="109">IF(H69="","",IF(AR69=AR70,"",AR70))</f>
        <v/>
      </c>
      <c r="D70" s="79" t="str">
        <f t="shared" si="61"/>
        <v/>
      </c>
      <c r="E70" s="120" t="str">
        <f t="shared" si="62"/>
        <v/>
      </c>
      <c r="F70" s="80" t="str">
        <f t="shared" si="54"/>
        <v/>
      </c>
      <c r="H70" s="84" t="str">
        <f>IF('Strategy Dashboard'!AU70="","",'Strategy Dashboard'!AU70)</f>
        <v/>
      </c>
      <c r="J70" s="78" t="str">
        <f t="shared" si="55"/>
        <v/>
      </c>
      <c r="K70" s="79" t="str">
        <f t="shared" si="63"/>
        <v/>
      </c>
      <c r="L70" s="120" t="str">
        <f t="shared" si="64"/>
        <v/>
      </c>
      <c r="M70" s="36" t="str">
        <f t="shared" si="56"/>
        <v/>
      </c>
      <c r="N70" s="36" t="str">
        <f t="shared" si="27"/>
        <v/>
      </c>
      <c r="O70" s="136" t="str">
        <f t="shared" si="65"/>
        <v/>
      </c>
      <c r="P70" s="36" t="str">
        <f>IF(H70="","",IF(B70="NB",P69,IF(O70="",SUM($O$5:$O70)+N70,SUM($O$5:$O70))))</f>
        <v/>
      </c>
      <c r="Q70" s="137" t="str">
        <f t="shared" si="108"/>
        <v/>
      </c>
      <c r="R70" s="129" t="str">
        <f t="shared" si="66"/>
        <v/>
      </c>
      <c r="S70" s="83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83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5" t="str">
        <f t="shared" si="93"/>
        <v/>
      </c>
      <c r="AM70" s="75" t="str">
        <f t="shared" si="94"/>
        <v/>
      </c>
      <c r="AN70" s="75" t="str">
        <f t="shared" si="95"/>
        <v/>
      </c>
      <c r="AO70" s="75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0"/>
        <v/>
      </c>
      <c r="C71" s="24" t="str">
        <f t="shared" si="109"/>
        <v/>
      </c>
      <c r="D71" s="81" t="str">
        <f t="shared" si="61"/>
        <v/>
      </c>
      <c r="E71" s="121" t="str">
        <f t="shared" si="62"/>
        <v/>
      </c>
      <c r="F71" s="71" t="str">
        <f t="shared" si="54"/>
        <v/>
      </c>
      <c r="H71" s="85" t="str">
        <f>IF('Strategy Dashboard'!AU71="","",'Strategy Dashboard'!AU71)</f>
        <v/>
      </c>
      <c r="J71" s="72" t="str">
        <f t="shared" si="55"/>
        <v/>
      </c>
      <c r="K71" s="81" t="str">
        <f t="shared" si="63"/>
        <v/>
      </c>
      <c r="L71" s="121" t="str">
        <f t="shared" si="64"/>
        <v/>
      </c>
      <c r="M71" s="24" t="str">
        <f t="shared" si="56"/>
        <v/>
      </c>
      <c r="N71" s="36" t="str">
        <f t="shared" si="27"/>
        <v/>
      </c>
      <c r="O71" s="124" t="str">
        <f t="shared" si="65"/>
        <v/>
      </c>
      <c r="P71" s="24" t="str">
        <f>IF(H71="","",IF(B71="NB",P70,IF(O71="",SUM($O$5:$O71)+N71,SUM($O$5:$O71))))</f>
        <v/>
      </c>
      <c r="Q71" s="130" t="str">
        <f t="shared" si="108"/>
        <v/>
      </c>
      <c r="R71" s="129" t="str">
        <f t="shared" si="66"/>
        <v/>
      </c>
      <c r="S71" s="83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83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5" t="str">
        <f t="shared" si="93"/>
        <v/>
      </c>
      <c r="AM71" s="75" t="str">
        <f t="shared" si="94"/>
        <v/>
      </c>
      <c r="AN71" s="75" t="str">
        <f t="shared" si="95"/>
        <v/>
      </c>
      <c r="AO71" s="75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0"/>
        <v/>
      </c>
      <c r="C72" s="24" t="str">
        <f t="shared" si="109"/>
        <v/>
      </c>
      <c r="D72" s="81" t="str">
        <f t="shared" si="61"/>
        <v/>
      </c>
      <c r="E72" s="121" t="str">
        <f t="shared" si="62"/>
        <v/>
      </c>
      <c r="F72" s="71" t="str">
        <f t="shared" si="54"/>
        <v/>
      </c>
      <c r="H72" s="85" t="str">
        <f>IF('Strategy Dashboard'!AU72="","",'Strategy Dashboard'!AU72)</f>
        <v/>
      </c>
      <c r="J72" s="72" t="str">
        <f t="shared" si="55"/>
        <v/>
      </c>
      <c r="K72" s="81" t="str">
        <f t="shared" si="63"/>
        <v/>
      </c>
      <c r="L72" s="121" t="str">
        <f t="shared" si="64"/>
        <v/>
      </c>
      <c r="M72" s="24" t="str">
        <f t="shared" si="56"/>
        <v/>
      </c>
      <c r="N72" s="36" t="str">
        <f t="shared" si="27"/>
        <v/>
      </c>
      <c r="O72" s="124" t="str">
        <f t="shared" si="65"/>
        <v/>
      </c>
      <c r="P72" s="24" t="str">
        <f>IF(H72="","",IF(B72="NB",P71,IF(O72="",SUM($O$5:$O72)+N72,SUM($O$5:$O72))))</f>
        <v/>
      </c>
      <c r="Q72" s="130" t="str">
        <f t="shared" si="108"/>
        <v/>
      </c>
      <c r="R72" s="129" t="str">
        <f t="shared" si="66"/>
        <v/>
      </c>
      <c r="S72" s="83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83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5" t="str">
        <f t="shared" si="93"/>
        <v/>
      </c>
      <c r="AM72" s="75" t="str">
        <f t="shared" si="94"/>
        <v/>
      </c>
      <c r="AN72" s="75" t="str">
        <f t="shared" si="95"/>
        <v/>
      </c>
      <c r="AO72" s="75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0"/>
        <v/>
      </c>
      <c r="C73" s="24" t="str">
        <f t="shared" si="109"/>
        <v/>
      </c>
      <c r="D73" s="81" t="str">
        <f t="shared" si="61"/>
        <v/>
      </c>
      <c r="E73" s="121" t="str">
        <f t="shared" si="62"/>
        <v/>
      </c>
      <c r="F73" s="71" t="str">
        <f t="shared" si="54"/>
        <v/>
      </c>
      <c r="H73" s="85" t="str">
        <f>IF('Strategy Dashboard'!AU73="","",'Strategy Dashboard'!AU73)</f>
        <v/>
      </c>
      <c r="J73" s="72" t="str">
        <f t="shared" si="55"/>
        <v/>
      </c>
      <c r="K73" s="81" t="str">
        <f t="shared" si="63"/>
        <v/>
      </c>
      <c r="L73" s="121" t="str">
        <f t="shared" si="64"/>
        <v/>
      </c>
      <c r="M73" s="24" t="str">
        <f t="shared" si="56"/>
        <v/>
      </c>
      <c r="N73" s="36" t="str">
        <f t="shared" si="27"/>
        <v/>
      </c>
      <c r="O73" s="124" t="str">
        <f t="shared" si="65"/>
        <v/>
      </c>
      <c r="P73" s="24" t="str">
        <f>IF(H73="","",IF(B73="NB",P72,IF(O73="",SUM($O$5:$O73)+N73,SUM($O$5:$O73))))</f>
        <v/>
      </c>
      <c r="Q73" s="130" t="str">
        <f t="shared" si="108"/>
        <v/>
      </c>
      <c r="R73" s="129" t="str">
        <f t="shared" si="66"/>
        <v/>
      </c>
      <c r="S73" s="83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83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5" t="str">
        <f t="shared" si="93"/>
        <v/>
      </c>
      <c r="AM73" s="75" t="str">
        <f t="shared" si="94"/>
        <v/>
      </c>
      <c r="AN73" s="75" t="str">
        <f t="shared" si="95"/>
        <v/>
      </c>
      <c r="AO73" s="75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82" t="str">
        <f t="shared" ref="D74:D109" si="112">IF(H73="","",IF(AR74="PD",IF(AZ74="P",BB74,""),AL74))</f>
        <v/>
      </c>
      <c r="E74" s="122" t="str">
        <f t="shared" ref="E74:E109" si="113">IF(H73="","",IF(AR74="PD",IF(AZ74="B",BB74,""),AM74))</f>
        <v/>
      </c>
      <c r="F74" s="74" t="str">
        <f t="shared" si="54"/>
        <v/>
      </c>
      <c r="H74" s="86" t="str">
        <f>IF('Strategy Dashboard'!AU74="","",'Strategy Dashboard'!AU74)</f>
        <v/>
      </c>
      <c r="J74" s="73" t="str">
        <f t="shared" si="55"/>
        <v/>
      </c>
      <c r="K74" s="82" t="str">
        <f t="shared" ref="K74:K109" si="114">IF(H73="","",IF(AND(D74=AG74,LEFT(AG74)="L",REPLACE(AG74,1,1,"")&gt;=5),"L"&amp;(REPLACE(AG74,1,1,"")-3),AG74))</f>
        <v/>
      </c>
      <c r="L74" s="122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36" t="str">
        <f t="shared" si="27"/>
        <v/>
      </c>
      <c r="O74" s="131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108"/>
        <v/>
      </c>
      <c r="R74" s="129" t="str">
        <f t="shared" ref="R74:R109" si="117">IF(H74="","",IF(M74="W",0+BF74,0-BF74)+IF(F74="W",0+BE74,0-BE74))</f>
        <v/>
      </c>
      <c r="S74" s="83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83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5" t="str">
        <f t="shared" si="93"/>
        <v/>
      </c>
      <c r="AM74" s="75" t="str">
        <f t="shared" si="94"/>
        <v/>
      </c>
      <c r="AN74" s="75" t="str">
        <f t="shared" si="95"/>
        <v/>
      </c>
      <c r="AO74" s="75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111"/>
        <v/>
      </c>
      <c r="C75" s="36" t="str">
        <f t="shared" si="109"/>
        <v/>
      </c>
      <c r="D75" s="79" t="str">
        <f t="shared" si="112"/>
        <v/>
      </c>
      <c r="E75" s="120" t="str">
        <f t="shared" si="113"/>
        <v/>
      </c>
      <c r="F75" s="80" t="str">
        <f t="shared" si="54"/>
        <v/>
      </c>
      <c r="H75" s="84" t="str">
        <f>IF('Strategy Dashboard'!AU75="","",'Strategy Dashboard'!AU75)</f>
        <v/>
      </c>
      <c r="J75" s="78" t="str">
        <f t="shared" si="55"/>
        <v/>
      </c>
      <c r="K75" s="79" t="str">
        <f t="shared" si="114"/>
        <v/>
      </c>
      <c r="L75" s="120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36" t="str">
        <f t="shared" si="116"/>
        <v/>
      </c>
      <c r="P75" s="36" t="str">
        <f>IF(H75="","",IF(B75="NB",P74,IF(O75="",SUM($O$5:$O75)+N75,SUM($O$5:$O75))))</f>
        <v/>
      </c>
      <c r="Q75" s="137" t="str">
        <f t="shared" si="108"/>
        <v/>
      </c>
      <c r="R75" s="129" t="str">
        <f t="shared" si="117"/>
        <v/>
      </c>
      <c r="S75" s="83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83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5" t="str">
        <f t="shared" si="93"/>
        <v/>
      </c>
      <c r="AM75" s="75" t="str">
        <f t="shared" si="94"/>
        <v/>
      </c>
      <c r="AN75" s="75" t="str">
        <f t="shared" si="95"/>
        <v/>
      </c>
      <c r="AO75" s="75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111"/>
        <v/>
      </c>
      <c r="C76" s="24" t="str">
        <f t="shared" si="109"/>
        <v/>
      </c>
      <c r="D76" s="81" t="str">
        <f t="shared" si="112"/>
        <v/>
      </c>
      <c r="E76" s="121" t="str">
        <f t="shared" si="113"/>
        <v/>
      </c>
      <c r="F76" s="71" t="str">
        <f t="shared" si="54"/>
        <v/>
      </c>
      <c r="H76" s="85" t="str">
        <f>IF('Strategy Dashboard'!AU76="","",'Strategy Dashboard'!AU76)</f>
        <v/>
      </c>
      <c r="J76" s="72" t="str">
        <f t="shared" si="55"/>
        <v/>
      </c>
      <c r="K76" s="81" t="str">
        <f t="shared" si="114"/>
        <v/>
      </c>
      <c r="L76" s="121" t="str">
        <f t="shared" si="115"/>
        <v/>
      </c>
      <c r="M76" s="24" t="str">
        <f t="shared" si="56"/>
        <v/>
      </c>
      <c r="N76" s="36" t="str">
        <f t="shared" si="119"/>
        <v/>
      </c>
      <c r="O76" s="124" t="str">
        <f t="shared" si="116"/>
        <v/>
      </c>
      <c r="P76" s="24" t="str">
        <f>IF(H76="","",IF(B76="NB",P75,IF(O76="",SUM($O$5:$O76)+N76,SUM($O$5:$O76))))</f>
        <v/>
      </c>
      <c r="Q76" s="130" t="str">
        <f t="shared" si="108"/>
        <v/>
      </c>
      <c r="R76" s="129" t="str">
        <f t="shared" si="117"/>
        <v/>
      </c>
      <c r="S76" s="83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83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5" t="str">
        <f t="shared" si="93"/>
        <v/>
      </c>
      <c r="AM76" s="75" t="str">
        <f t="shared" si="94"/>
        <v/>
      </c>
      <c r="AN76" s="75" t="str">
        <f t="shared" si="95"/>
        <v/>
      </c>
      <c r="AO76" s="75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111"/>
        <v/>
      </c>
      <c r="C77" s="24" t="str">
        <f t="shared" si="109"/>
        <v/>
      </c>
      <c r="D77" s="81" t="str">
        <f t="shared" si="112"/>
        <v/>
      </c>
      <c r="E77" s="121" t="str">
        <f t="shared" si="113"/>
        <v/>
      </c>
      <c r="F77" s="71" t="str">
        <f t="shared" si="54"/>
        <v/>
      </c>
      <c r="H77" s="85" t="str">
        <f>IF('Strategy Dashboard'!AU77="","",'Strategy Dashboard'!AU77)</f>
        <v/>
      </c>
      <c r="J77" s="72" t="str">
        <f t="shared" si="55"/>
        <v/>
      </c>
      <c r="K77" s="81" t="str">
        <f t="shared" si="114"/>
        <v/>
      </c>
      <c r="L77" s="121" t="str">
        <f t="shared" si="115"/>
        <v/>
      </c>
      <c r="M77" s="24" t="str">
        <f t="shared" si="56"/>
        <v/>
      </c>
      <c r="N77" s="36" t="str">
        <f t="shared" si="119"/>
        <v/>
      </c>
      <c r="O77" s="124" t="str">
        <f t="shared" si="116"/>
        <v/>
      </c>
      <c r="P77" s="24" t="str">
        <f>IF(H77="","",IF(B77="NB",P76,IF(O77="",SUM($O$5:$O77)+N77,SUM($O$5:$O77))))</f>
        <v/>
      </c>
      <c r="Q77" s="130" t="str">
        <f t="shared" si="108"/>
        <v/>
      </c>
      <c r="R77" s="129" t="str">
        <f t="shared" si="117"/>
        <v/>
      </c>
      <c r="S77" s="83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83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5" t="str">
        <f t="shared" si="93"/>
        <v/>
      </c>
      <c r="AM77" s="75" t="str">
        <f t="shared" si="94"/>
        <v/>
      </c>
      <c r="AN77" s="75" t="str">
        <f t="shared" si="95"/>
        <v/>
      </c>
      <c r="AO77" s="75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111"/>
        <v/>
      </c>
      <c r="C78" s="24" t="str">
        <f t="shared" si="109"/>
        <v/>
      </c>
      <c r="D78" s="81" t="str">
        <f t="shared" si="112"/>
        <v/>
      </c>
      <c r="E78" s="121" t="str">
        <f t="shared" si="113"/>
        <v/>
      </c>
      <c r="F78" s="71" t="str">
        <f t="shared" si="54"/>
        <v/>
      </c>
      <c r="H78" s="85" t="str">
        <f>IF('Strategy Dashboard'!AU78="","",'Strategy Dashboard'!AU78)</f>
        <v/>
      </c>
      <c r="J78" s="72" t="str">
        <f t="shared" si="55"/>
        <v/>
      </c>
      <c r="K78" s="81" t="str">
        <f t="shared" si="114"/>
        <v/>
      </c>
      <c r="L78" s="121" t="str">
        <f t="shared" si="115"/>
        <v/>
      </c>
      <c r="M78" s="24" t="str">
        <f t="shared" si="56"/>
        <v/>
      </c>
      <c r="N78" s="36" t="str">
        <f t="shared" si="119"/>
        <v/>
      </c>
      <c r="O78" s="124" t="str">
        <f t="shared" si="116"/>
        <v/>
      </c>
      <c r="P78" s="24" t="str">
        <f>IF(H78="","",IF(B78="NB",P77,IF(O78="",SUM($O$5:$O78)+N78,SUM($O$5:$O78))))</f>
        <v/>
      </c>
      <c r="Q78" s="130" t="str">
        <f t="shared" si="108"/>
        <v/>
      </c>
      <c r="R78" s="129" t="str">
        <f t="shared" si="117"/>
        <v/>
      </c>
      <c r="S78" s="83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83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5" t="str">
        <f t="shared" si="93"/>
        <v/>
      </c>
      <c r="AM78" s="75" t="str">
        <f t="shared" si="94"/>
        <v/>
      </c>
      <c r="AN78" s="75" t="str">
        <f t="shared" si="95"/>
        <v/>
      </c>
      <c r="AO78" s="75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111"/>
        <v/>
      </c>
      <c r="C79" s="25" t="str">
        <f t="shared" si="109"/>
        <v/>
      </c>
      <c r="D79" s="82" t="str">
        <f t="shared" si="112"/>
        <v/>
      </c>
      <c r="E79" s="122" t="str">
        <f t="shared" si="113"/>
        <v/>
      </c>
      <c r="F79" s="74" t="str">
        <f t="shared" si="54"/>
        <v/>
      </c>
      <c r="H79" s="86" t="str">
        <f>IF('Strategy Dashboard'!AU79="","",'Strategy Dashboard'!AU79)</f>
        <v/>
      </c>
      <c r="J79" s="73" t="str">
        <f t="shared" si="55"/>
        <v/>
      </c>
      <c r="K79" s="82" t="str">
        <f t="shared" si="114"/>
        <v/>
      </c>
      <c r="L79" s="122" t="str">
        <f t="shared" si="115"/>
        <v/>
      </c>
      <c r="M79" s="25" t="str">
        <f t="shared" si="56"/>
        <v/>
      </c>
      <c r="N79" s="36" t="str">
        <f t="shared" si="119"/>
        <v/>
      </c>
      <c r="O79" s="131" t="str">
        <f t="shared" si="116"/>
        <v/>
      </c>
      <c r="P79" s="25" t="str">
        <f>IF(H79="","",IF(B79="NB",P78,IF(O79="",SUM($O$5:$O79)+N79,SUM($O$5:$O79))))</f>
        <v/>
      </c>
      <c r="Q79" s="132" t="str">
        <f t="shared" si="108"/>
        <v/>
      </c>
      <c r="R79" s="129" t="str">
        <f t="shared" si="117"/>
        <v/>
      </c>
      <c r="S79" s="83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83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5" t="str">
        <f t="shared" si="93"/>
        <v/>
      </c>
      <c r="AM79" s="75" t="str">
        <f t="shared" si="94"/>
        <v/>
      </c>
      <c r="AN79" s="75" t="str">
        <f t="shared" si="95"/>
        <v/>
      </c>
      <c r="AO79" s="75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111"/>
        <v/>
      </c>
      <c r="C80" s="36" t="str">
        <f t="shared" si="109"/>
        <v/>
      </c>
      <c r="D80" s="79" t="str">
        <f t="shared" si="112"/>
        <v/>
      </c>
      <c r="E80" s="120" t="str">
        <f t="shared" si="113"/>
        <v/>
      </c>
      <c r="F80" s="80" t="str">
        <f t="shared" si="54"/>
        <v/>
      </c>
      <c r="H80" s="84" t="str">
        <f>IF('Strategy Dashboard'!AU80="","",'Strategy Dashboard'!AU80)</f>
        <v/>
      </c>
      <c r="J80" s="78" t="str">
        <f t="shared" si="55"/>
        <v/>
      </c>
      <c r="K80" s="79" t="str">
        <f t="shared" si="114"/>
        <v/>
      </c>
      <c r="L80" s="120" t="str">
        <f t="shared" si="115"/>
        <v/>
      </c>
      <c r="M80" s="36" t="str">
        <f t="shared" si="56"/>
        <v/>
      </c>
      <c r="N80" s="36" t="str">
        <f t="shared" si="119"/>
        <v/>
      </c>
      <c r="O80" s="136" t="str">
        <f t="shared" si="116"/>
        <v/>
      </c>
      <c r="P80" s="36" t="str">
        <f>IF(H80="","",IF(B80="NB",P79,IF(O80="",SUM($O$5:$O80)+N80,SUM($O$5:$O80))))</f>
        <v/>
      </c>
      <c r="Q80" s="137" t="str">
        <f t="shared" si="108"/>
        <v/>
      </c>
      <c r="R80" s="129" t="str">
        <f t="shared" si="117"/>
        <v/>
      </c>
      <c r="S80" s="83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83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5" t="str">
        <f t="shared" si="93"/>
        <v/>
      </c>
      <c r="AM80" s="75" t="str">
        <f t="shared" si="94"/>
        <v/>
      </c>
      <c r="AN80" s="75" t="str">
        <f t="shared" si="95"/>
        <v/>
      </c>
      <c r="AO80" s="75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111"/>
        <v/>
      </c>
      <c r="C81" s="24" t="str">
        <f t="shared" si="109"/>
        <v/>
      </c>
      <c r="D81" s="81" t="str">
        <f t="shared" si="112"/>
        <v/>
      </c>
      <c r="E81" s="121" t="str">
        <f t="shared" si="113"/>
        <v/>
      </c>
      <c r="F81" s="71" t="str">
        <f t="shared" si="54"/>
        <v/>
      </c>
      <c r="H81" s="85" t="str">
        <f>IF('Strategy Dashboard'!AU81="","",'Strategy Dashboard'!AU81)</f>
        <v/>
      </c>
      <c r="J81" s="72" t="str">
        <f t="shared" si="55"/>
        <v/>
      </c>
      <c r="K81" s="81" t="str">
        <f t="shared" si="114"/>
        <v/>
      </c>
      <c r="L81" s="121" t="str">
        <f t="shared" si="115"/>
        <v/>
      </c>
      <c r="M81" s="24" t="str">
        <f t="shared" si="56"/>
        <v/>
      </c>
      <c r="N81" s="36" t="str">
        <f t="shared" si="119"/>
        <v/>
      </c>
      <c r="O81" s="124" t="str">
        <f t="shared" si="116"/>
        <v/>
      </c>
      <c r="P81" s="24" t="str">
        <f>IF(H81="","",IF(B81="NB",P80,IF(O81="",SUM($O$5:$O81)+N81,SUM($O$5:$O81))))</f>
        <v/>
      </c>
      <c r="Q81" s="130" t="str">
        <f t="shared" si="108"/>
        <v/>
      </c>
      <c r="R81" s="129" t="str">
        <f t="shared" si="117"/>
        <v/>
      </c>
      <c r="S81" s="83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83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5" t="str">
        <f t="shared" si="93"/>
        <v/>
      </c>
      <c r="AM81" s="75" t="str">
        <f t="shared" si="94"/>
        <v/>
      </c>
      <c r="AN81" s="75" t="str">
        <f t="shared" si="95"/>
        <v/>
      </c>
      <c r="AO81" s="75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111"/>
        <v/>
      </c>
      <c r="C82" s="24" t="str">
        <f t="shared" si="109"/>
        <v/>
      </c>
      <c r="D82" s="81" t="str">
        <f t="shared" si="112"/>
        <v/>
      </c>
      <c r="E82" s="121" t="str">
        <f t="shared" si="113"/>
        <v/>
      </c>
      <c r="F82" s="71" t="str">
        <f t="shared" si="54"/>
        <v/>
      </c>
      <c r="H82" s="85" t="str">
        <f>IF('Strategy Dashboard'!AU82="","",'Strategy Dashboard'!AU82)</f>
        <v/>
      </c>
      <c r="J82" s="72" t="str">
        <f t="shared" si="55"/>
        <v/>
      </c>
      <c r="K82" s="81" t="str">
        <f t="shared" si="114"/>
        <v/>
      </c>
      <c r="L82" s="121" t="str">
        <f t="shared" si="115"/>
        <v/>
      </c>
      <c r="M82" s="24" t="str">
        <f t="shared" si="56"/>
        <v/>
      </c>
      <c r="N82" s="36" t="str">
        <f t="shared" si="119"/>
        <v/>
      </c>
      <c r="O82" s="124" t="str">
        <f t="shared" si="116"/>
        <v/>
      </c>
      <c r="P82" s="24" t="str">
        <f>IF(H82="","",IF(B82="NB",P81,IF(O82="",SUM($O$5:$O82)+N82,SUM($O$5:$O82))))</f>
        <v/>
      </c>
      <c r="Q82" s="130" t="str">
        <f t="shared" si="108"/>
        <v/>
      </c>
      <c r="R82" s="129" t="str">
        <f t="shared" si="117"/>
        <v/>
      </c>
      <c r="S82" s="83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83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5" t="str">
        <f t="shared" si="93"/>
        <v/>
      </c>
      <c r="AM82" s="75" t="str">
        <f t="shared" si="94"/>
        <v/>
      </c>
      <c r="AN82" s="75" t="str">
        <f t="shared" si="95"/>
        <v/>
      </c>
      <c r="AO82" s="75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111"/>
        <v/>
      </c>
      <c r="C83" s="24" t="str">
        <f t="shared" si="109"/>
        <v/>
      </c>
      <c r="D83" s="81" t="str">
        <f t="shared" si="112"/>
        <v/>
      </c>
      <c r="E83" s="121" t="str">
        <f t="shared" si="113"/>
        <v/>
      </c>
      <c r="F83" s="71" t="str">
        <f t="shared" si="54"/>
        <v/>
      </c>
      <c r="H83" s="85" t="str">
        <f>IF('Strategy Dashboard'!AU83="","",'Strategy Dashboard'!AU83)</f>
        <v/>
      </c>
      <c r="J83" s="72" t="str">
        <f t="shared" si="55"/>
        <v/>
      </c>
      <c r="K83" s="81" t="str">
        <f t="shared" si="114"/>
        <v/>
      </c>
      <c r="L83" s="121" t="str">
        <f t="shared" si="115"/>
        <v/>
      </c>
      <c r="M83" s="24" t="str">
        <f t="shared" si="56"/>
        <v/>
      </c>
      <c r="N83" s="36" t="str">
        <f t="shared" si="119"/>
        <v/>
      </c>
      <c r="O83" s="124" t="str">
        <f t="shared" si="116"/>
        <v/>
      </c>
      <c r="P83" s="24" t="str">
        <f>IF(H83="","",IF(B83="NB",P82,IF(O83="",SUM($O$5:$O83)+N83,SUM($O$5:$O83))))</f>
        <v/>
      </c>
      <c r="Q83" s="130" t="str">
        <f t="shared" si="108"/>
        <v/>
      </c>
      <c r="R83" s="129" t="str">
        <f t="shared" si="117"/>
        <v/>
      </c>
      <c r="S83" s="83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83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5" t="str">
        <f t="shared" si="93"/>
        <v/>
      </c>
      <c r="AM83" s="75" t="str">
        <f t="shared" si="94"/>
        <v/>
      </c>
      <c r="AN83" s="75" t="str">
        <f t="shared" si="95"/>
        <v/>
      </c>
      <c r="AO83" s="75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111"/>
        <v/>
      </c>
      <c r="C84" s="25" t="str">
        <f t="shared" si="109"/>
        <v/>
      </c>
      <c r="D84" s="82" t="str">
        <f t="shared" si="112"/>
        <v/>
      </c>
      <c r="E84" s="122" t="str">
        <f t="shared" si="113"/>
        <v/>
      </c>
      <c r="F84" s="74" t="str">
        <f t="shared" si="54"/>
        <v/>
      </c>
      <c r="H84" s="86" t="str">
        <f>IF('Strategy Dashboard'!AU84="","",'Strategy Dashboard'!AU84)</f>
        <v/>
      </c>
      <c r="J84" s="73" t="str">
        <f t="shared" si="55"/>
        <v/>
      </c>
      <c r="K84" s="82" t="str">
        <f t="shared" si="114"/>
        <v/>
      </c>
      <c r="L84" s="122" t="str">
        <f t="shared" si="115"/>
        <v/>
      </c>
      <c r="M84" s="25" t="str">
        <f t="shared" si="56"/>
        <v/>
      </c>
      <c r="N84" s="36" t="str">
        <f t="shared" si="119"/>
        <v/>
      </c>
      <c r="O84" s="131" t="str">
        <f t="shared" si="116"/>
        <v/>
      </c>
      <c r="P84" s="25" t="str">
        <f>IF(H84="","",IF(B84="NB",P83,IF(O84="",SUM($O$5:$O84)+N84,SUM($O$5:$O84))))</f>
        <v/>
      </c>
      <c r="Q84" s="132" t="str">
        <f t="shared" si="108"/>
        <v/>
      </c>
      <c r="R84" s="129" t="str">
        <f t="shared" si="117"/>
        <v/>
      </c>
      <c r="S84" s="83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83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5" t="str">
        <f t="shared" si="93"/>
        <v/>
      </c>
      <c r="AM84" s="75" t="str">
        <f t="shared" si="94"/>
        <v/>
      </c>
      <c r="AN84" s="75" t="str">
        <f t="shared" si="95"/>
        <v/>
      </c>
      <c r="AO84" s="75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111"/>
        <v/>
      </c>
      <c r="C85" s="36" t="str">
        <f t="shared" si="109"/>
        <v/>
      </c>
      <c r="D85" s="79" t="str">
        <f t="shared" si="112"/>
        <v/>
      </c>
      <c r="E85" s="120" t="str">
        <f t="shared" si="113"/>
        <v/>
      </c>
      <c r="F85" s="80" t="str">
        <f t="shared" si="54"/>
        <v/>
      </c>
      <c r="H85" s="84" t="str">
        <f>IF('Strategy Dashboard'!AU85="","",'Strategy Dashboard'!AU85)</f>
        <v/>
      </c>
      <c r="J85" s="78" t="str">
        <f t="shared" si="55"/>
        <v/>
      </c>
      <c r="K85" s="79" t="str">
        <f t="shared" si="114"/>
        <v/>
      </c>
      <c r="L85" s="120" t="str">
        <f t="shared" si="115"/>
        <v/>
      </c>
      <c r="M85" s="36" t="str">
        <f t="shared" si="56"/>
        <v/>
      </c>
      <c r="N85" s="36" t="str">
        <f t="shared" si="119"/>
        <v/>
      </c>
      <c r="O85" s="136" t="str">
        <f t="shared" si="116"/>
        <v/>
      </c>
      <c r="P85" s="36" t="str">
        <f>IF(H85="","",IF(B85="NB",P84,IF(O85="",SUM($O$5:$O85)+N85,SUM($O$5:$O85))))</f>
        <v/>
      </c>
      <c r="Q85" s="137" t="str">
        <f t="shared" si="108"/>
        <v/>
      </c>
      <c r="R85" s="129" t="str">
        <f t="shared" si="117"/>
        <v/>
      </c>
      <c r="S85" s="83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83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5" t="str">
        <f t="shared" si="93"/>
        <v/>
      </c>
      <c r="AM85" s="75" t="str">
        <f t="shared" si="94"/>
        <v/>
      </c>
      <c r="AN85" s="75" t="str">
        <f t="shared" si="95"/>
        <v/>
      </c>
      <c r="AO85" s="75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111"/>
        <v/>
      </c>
      <c r="C86" s="24" t="str">
        <f t="shared" si="109"/>
        <v/>
      </c>
      <c r="D86" s="81" t="str">
        <f t="shared" si="112"/>
        <v/>
      </c>
      <c r="E86" s="121" t="str">
        <f t="shared" si="113"/>
        <v/>
      </c>
      <c r="F86" s="71" t="str">
        <f t="shared" si="54"/>
        <v/>
      </c>
      <c r="H86" s="85" t="str">
        <f>IF('Strategy Dashboard'!AU86="","",'Strategy Dashboard'!AU86)</f>
        <v/>
      </c>
      <c r="J86" s="72" t="str">
        <f t="shared" si="55"/>
        <v/>
      </c>
      <c r="K86" s="81" t="str">
        <f t="shared" si="114"/>
        <v/>
      </c>
      <c r="L86" s="121" t="str">
        <f t="shared" si="115"/>
        <v/>
      </c>
      <c r="M86" s="24" t="str">
        <f t="shared" si="56"/>
        <v/>
      </c>
      <c r="N86" s="36" t="str">
        <f t="shared" si="119"/>
        <v/>
      </c>
      <c r="O86" s="124" t="str">
        <f t="shared" si="116"/>
        <v/>
      </c>
      <c r="P86" s="24" t="str">
        <f>IF(H86="","",IF(B86="NB",P85,IF(O86="",SUM($O$5:$O86)+N86,SUM($O$5:$O86))))</f>
        <v/>
      </c>
      <c r="Q86" s="130" t="str">
        <f t="shared" si="108"/>
        <v/>
      </c>
      <c r="R86" s="129" t="str">
        <f t="shared" si="117"/>
        <v/>
      </c>
      <c r="S86" s="83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83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5" t="str">
        <f t="shared" si="93"/>
        <v/>
      </c>
      <c r="AM86" s="75" t="str">
        <f t="shared" si="94"/>
        <v/>
      </c>
      <c r="AN86" s="75" t="str">
        <f t="shared" si="95"/>
        <v/>
      </c>
      <c r="AO86" s="75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111"/>
        <v/>
      </c>
      <c r="C87" s="24" t="str">
        <f t="shared" si="109"/>
        <v/>
      </c>
      <c r="D87" s="81" t="str">
        <f t="shared" si="112"/>
        <v/>
      </c>
      <c r="E87" s="121" t="str">
        <f t="shared" si="113"/>
        <v/>
      </c>
      <c r="F87" s="71" t="str">
        <f t="shared" si="54"/>
        <v/>
      </c>
      <c r="H87" s="85" t="str">
        <f>IF('Strategy Dashboard'!AU87="","",'Strategy Dashboard'!AU87)</f>
        <v/>
      </c>
      <c r="J87" s="72" t="str">
        <f t="shared" si="55"/>
        <v/>
      </c>
      <c r="K87" s="81" t="str">
        <f t="shared" si="114"/>
        <v/>
      </c>
      <c r="L87" s="121" t="str">
        <f t="shared" si="115"/>
        <v/>
      </c>
      <c r="M87" s="24" t="str">
        <f t="shared" si="56"/>
        <v/>
      </c>
      <c r="N87" s="36" t="str">
        <f t="shared" si="119"/>
        <v/>
      </c>
      <c r="O87" s="124" t="str">
        <f t="shared" si="116"/>
        <v/>
      </c>
      <c r="P87" s="24" t="str">
        <f>IF(H87="","",IF(B87="NB",P86,IF(O87="",SUM($O$5:$O87)+N87,SUM($O$5:$O87))))</f>
        <v/>
      </c>
      <c r="Q87" s="130" t="str">
        <f t="shared" si="108"/>
        <v/>
      </c>
      <c r="R87" s="129" t="str">
        <f t="shared" si="117"/>
        <v/>
      </c>
      <c r="S87" s="83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83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5" t="str">
        <f t="shared" si="93"/>
        <v/>
      </c>
      <c r="AM87" s="75" t="str">
        <f t="shared" si="94"/>
        <v/>
      </c>
      <c r="AN87" s="75" t="str">
        <f t="shared" si="95"/>
        <v/>
      </c>
      <c r="AO87" s="75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111"/>
        <v/>
      </c>
      <c r="C88" s="24" t="str">
        <f t="shared" si="109"/>
        <v/>
      </c>
      <c r="D88" s="81" t="str">
        <f t="shared" si="112"/>
        <v/>
      </c>
      <c r="E88" s="121" t="str">
        <f t="shared" si="113"/>
        <v/>
      </c>
      <c r="F88" s="71" t="str">
        <f t="shared" si="54"/>
        <v/>
      </c>
      <c r="H88" s="85" t="str">
        <f>IF('Strategy Dashboard'!AU88="","",'Strategy Dashboard'!AU88)</f>
        <v/>
      </c>
      <c r="J88" s="72" t="str">
        <f t="shared" si="55"/>
        <v/>
      </c>
      <c r="K88" s="81" t="str">
        <f t="shared" si="114"/>
        <v/>
      </c>
      <c r="L88" s="121" t="str">
        <f t="shared" si="115"/>
        <v/>
      </c>
      <c r="M88" s="24" t="str">
        <f t="shared" si="56"/>
        <v/>
      </c>
      <c r="N88" s="36" t="str">
        <f t="shared" si="119"/>
        <v/>
      </c>
      <c r="O88" s="124" t="str">
        <f t="shared" si="116"/>
        <v/>
      </c>
      <c r="P88" s="24" t="str">
        <f>IF(H88="","",IF(B88="NB",P87,IF(O88="",SUM($O$5:$O88)+N88,SUM($O$5:$O88))))</f>
        <v/>
      </c>
      <c r="Q88" s="130" t="str">
        <f t="shared" si="108"/>
        <v/>
      </c>
      <c r="R88" s="129" t="str">
        <f t="shared" si="117"/>
        <v/>
      </c>
      <c r="S88" s="83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83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5" t="str">
        <f t="shared" si="93"/>
        <v/>
      </c>
      <c r="AM88" s="75" t="str">
        <f t="shared" si="94"/>
        <v/>
      </c>
      <c r="AN88" s="75" t="str">
        <f t="shared" si="95"/>
        <v/>
      </c>
      <c r="AO88" s="75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111"/>
        <v/>
      </c>
      <c r="C89" s="25" t="str">
        <f t="shared" si="109"/>
        <v/>
      </c>
      <c r="D89" s="82" t="str">
        <f t="shared" si="112"/>
        <v/>
      </c>
      <c r="E89" s="122" t="str">
        <f t="shared" si="113"/>
        <v/>
      </c>
      <c r="F89" s="74" t="str">
        <f t="shared" si="54"/>
        <v/>
      </c>
      <c r="H89" s="86" t="str">
        <f>IF('Strategy Dashboard'!AU89="","",'Strategy Dashboard'!AU89)</f>
        <v/>
      </c>
      <c r="J89" s="73" t="str">
        <f t="shared" si="55"/>
        <v/>
      </c>
      <c r="K89" s="82" t="str">
        <f t="shared" si="114"/>
        <v/>
      </c>
      <c r="L89" s="122" t="str">
        <f t="shared" si="115"/>
        <v/>
      </c>
      <c r="M89" s="25" t="str">
        <f t="shared" si="56"/>
        <v/>
      </c>
      <c r="N89" s="36" t="str">
        <f t="shared" si="119"/>
        <v/>
      </c>
      <c r="O89" s="131" t="str">
        <f t="shared" si="116"/>
        <v/>
      </c>
      <c r="P89" s="25" t="str">
        <f>IF(H89="","",IF(B89="NB",P88,IF(O89="",SUM($O$5:$O89)+N89,SUM($O$5:$O89))))</f>
        <v/>
      </c>
      <c r="Q89" s="132" t="str">
        <f t="shared" si="108"/>
        <v/>
      </c>
      <c r="R89" s="129" t="str">
        <f t="shared" si="117"/>
        <v/>
      </c>
      <c r="S89" s="83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83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5" t="str">
        <f t="shared" si="93"/>
        <v/>
      </c>
      <c r="AM89" s="75" t="str">
        <f t="shared" si="94"/>
        <v/>
      </c>
      <c r="AN89" s="75" t="str">
        <f t="shared" si="95"/>
        <v/>
      </c>
      <c r="AO89" s="75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111"/>
        <v/>
      </c>
      <c r="C90" s="36" t="str">
        <f t="shared" si="109"/>
        <v/>
      </c>
      <c r="D90" s="79" t="str">
        <f t="shared" si="112"/>
        <v/>
      </c>
      <c r="E90" s="120" t="str">
        <f t="shared" si="113"/>
        <v/>
      </c>
      <c r="F90" s="80" t="str">
        <f t="shared" si="54"/>
        <v/>
      </c>
      <c r="H90" s="84" t="str">
        <f>IF('Strategy Dashboard'!AU90="","",'Strategy Dashboard'!AU90)</f>
        <v/>
      </c>
      <c r="J90" s="78" t="str">
        <f t="shared" si="55"/>
        <v/>
      </c>
      <c r="K90" s="79" t="str">
        <f t="shared" si="114"/>
        <v/>
      </c>
      <c r="L90" s="120" t="str">
        <f t="shared" si="115"/>
        <v/>
      </c>
      <c r="M90" s="36" t="str">
        <f t="shared" si="56"/>
        <v/>
      </c>
      <c r="N90" s="36" t="str">
        <f t="shared" si="119"/>
        <v/>
      </c>
      <c r="O90" s="136" t="str">
        <f t="shared" si="116"/>
        <v/>
      </c>
      <c r="P90" s="36" t="str">
        <f>IF(H90="","",IF(B90="NB",P89,IF(O90="",SUM($O$5:$O90)+N90,SUM($O$5:$O90))))</f>
        <v/>
      </c>
      <c r="Q90" s="137" t="str">
        <f t="shared" si="108"/>
        <v/>
      </c>
      <c r="R90" s="129" t="str">
        <f t="shared" si="117"/>
        <v/>
      </c>
      <c r="S90" s="83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83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5" t="str">
        <f t="shared" si="93"/>
        <v/>
      </c>
      <c r="AM90" s="75" t="str">
        <f t="shared" si="94"/>
        <v/>
      </c>
      <c r="AN90" s="75" t="str">
        <f t="shared" si="95"/>
        <v/>
      </c>
      <c r="AO90" s="75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111"/>
        <v/>
      </c>
      <c r="C91" s="24" t="str">
        <f t="shared" si="109"/>
        <v/>
      </c>
      <c r="D91" s="81" t="str">
        <f t="shared" si="112"/>
        <v/>
      </c>
      <c r="E91" s="121" t="str">
        <f t="shared" si="113"/>
        <v/>
      </c>
      <c r="F91" s="71" t="str">
        <f t="shared" si="54"/>
        <v/>
      </c>
      <c r="H91" s="85" t="str">
        <f>IF('Strategy Dashboard'!AU91="","",'Strategy Dashboard'!AU91)</f>
        <v/>
      </c>
      <c r="J91" s="72" t="str">
        <f t="shared" si="55"/>
        <v/>
      </c>
      <c r="K91" s="81" t="str">
        <f t="shared" si="114"/>
        <v/>
      </c>
      <c r="L91" s="121" t="str">
        <f t="shared" si="115"/>
        <v/>
      </c>
      <c r="M91" s="24" t="str">
        <f t="shared" si="56"/>
        <v/>
      </c>
      <c r="N91" s="36" t="str">
        <f t="shared" si="119"/>
        <v/>
      </c>
      <c r="O91" s="124" t="str">
        <f t="shared" si="116"/>
        <v/>
      </c>
      <c r="P91" s="24" t="str">
        <f>IF(H91="","",IF(B91="NB",P90,IF(O91="",SUM($O$5:$O91)+N91,SUM($O$5:$O91))))</f>
        <v/>
      </c>
      <c r="Q91" s="130" t="str">
        <f t="shared" si="108"/>
        <v/>
      </c>
      <c r="R91" s="129" t="str">
        <f t="shared" si="117"/>
        <v/>
      </c>
      <c r="S91" s="83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83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5" t="str">
        <f t="shared" si="93"/>
        <v/>
      </c>
      <c r="AM91" s="75" t="str">
        <f t="shared" si="94"/>
        <v/>
      </c>
      <c r="AN91" s="75" t="str">
        <f t="shared" si="95"/>
        <v/>
      </c>
      <c r="AO91" s="75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111"/>
        <v/>
      </c>
      <c r="C92" s="24" t="str">
        <f t="shared" si="109"/>
        <v/>
      </c>
      <c r="D92" s="81" t="str">
        <f t="shared" si="112"/>
        <v/>
      </c>
      <c r="E92" s="121" t="str">
        <f t="shared" si="113"/>
        <v/>
      </c>
      <c r="F92" s="71" t="str">
        <f t="shared" si="54"/>
        <v/>
      </c>
      <c r="H92" s="85" t="str">
        <f>IF('Strategy Dashboard'!AU92="","",'Strategy Dashboard'!AU92)</f>
        <v/>
      </c>
      <c r="J92" s="72" t="str">
        <f t="shared" si="55"/>
        <v/>
      </c>
      <c r="K92" s="81" t="str">
        <f t="shared" si="114"/>
        <v/>
      </c>
      <c r="L92" s="121" t="str">
        <f t="shared" si="115"/>
        <v/>
      </c>
      <c r="M92" s="24" t="str">
        <f t="shared" si="56"/>
        <v/>
      </c>
      <c r="N92" s="36" t="str">
        <f t="shared" si="119"/>
        <v/>
      </c>
      <c r="O92" s="124" t="str">
        <f t="shared" si="116"/>
        <v/>
      </c>
      <c r="P92" s="24" t="str">
        <f>IF(H92="","",IF(B92="NB",P91,IF(O92="",SUM($O$5:$O92)+N92,SUM($O$5:$O92))))</f>
        <v/>
      </c>
      <c r="Q92" s="130" t="str">
        <f t="shared" si="108"/>
        <v/>
      </c>
      <c r="R92" s="129" t="str">
        <f t="shared" si="117"/>
        <v/>
      </c>
      <c r="S92" s="83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83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5" t="str">
        <f t="shared" si="93"/>
        <v/>
      </c>
      <c r="AM92" s="75" t="str">
        <f t="shared" si="94"/>
        <v/>
      </c>
      <c r="AN92" s="75" t="str">
        <f t="shared" si="95"/>
        <v/>
      </c>
      <c r="AO92" s="75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111"/>
        <v/>
      </c>
      <c r="C93" s="24" t="str">
        <f t="shared" si="109"/>
        <v/>
      </c>
      <c r="D93" s="81" t="str">
        <f t="shared" si="112"/>
        <v/>
      </c>
      <c r="E93" s="121" t="str">
        <f t="shared" si="113"/>
        <v/>
      </c>
      <c r="F93" s="71" t="str">
        <f t="shared" si="54"/>
        <v/>
      </c>
      <c r="H93" s="85" t="str">
        <f>IF('Strategy Dashboard'!AU93="","",'Strategy Dashboard'!AU93)</f>
        <v/>
      </c>
      <c r="J93" s="72" t="str">
        <f t="shared" si="55"/>
        <v/>
      </c>
      <c r="K93" s="81" t="str">
        <f t="shared" si="114"/>
        <v/>
      </c>
      <c r="L93" s="121" t="str">
        <f t="shared" si="115"/>
        <v/>
      </c>
      <c r="M93" s="24" t="str">
        <f t="shared" si="56"/>
        <v/>
      </c>
      <c r="N93" s="36" t="str">
        <f t="shared" si="119"/>
        <v/>
      </c>
      <c r="O93" s="124" t="str">
        <f t="shared" si="116"/>
        <v/>
      </c>
      <c r="P93" s="24" t="str">
        <f>IF(H93="","",IF(B93="NB",P92,IF(O93="",SUM($O$5:$O93)+N93,SUM($O$5:$O93))))</f>
        <v/>
      </c>
      <c r="Q93" s="130" t="str">
        <f t="shared" si="108"/>
        <v/>
      </c>
      <c r="R93" s="129" t="str">
        <f t="shared" si="117"/>
        <v/>
      </c>
      <c r="S93" s="83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83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5" t="str">
        <f t="shared" si="93"/>
        <v/>
      </c>
      <c r="AM93" s="75" t="str">
        <f t="shared" si="94"/>
        <v/>
      </c>
      <c r="AN93" s="75" t="str">
        <f t="shared" si="95"/>
        <v/>
      </c>
      <c r="AO93" s="75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111"/>
        <v/>
      </c>
      <c r="C94" s="25" t="str">
        <f t="shared" si="109"/>
        <v/>
      </c>
      <c r="D94" s="82" t="str">
        <f t="shared" si="112"/>
        <v/>
      </c>
      <c r="E94" s="122" t="str">
        <f t="shared" si="113"/>
        <v/>
      </c>
      <c r="F94" s="74" t="str">
        <f t="shared" ref="F94:F109" si="132">IF(H94="","",IF(H94="P",IF(D94="","L","W"),IF(E94="","L","W")))</f>
        <v/>
      </c>
      <c r="H94" s="86" t="str">
        <f>IF('Strategy Dashboard'!AU94="","",'Strategy Dashboard'!AU94)</f>
        <v/>
      </c>
      <c r="J94" s="73" t="str">
        <f t="shared" ref="J94:J109" si="133">IF(AS93=AS94,"",AS94)</f>
        <v/>
      </c>
      <c r="K94" s="82" t="str">
        <f t="shared" si="114"/>
        <v/>
      </c>
      <c r="L94" s="122" t="str">
        <f t="shared" si="115"/>
        <v/>
      </c>
      <c r="M94" s="25" t="str">
        <f t="shared" ref="M94:M109" si="134">IF(H94="","",IF(H94="P",IF(K94="","L","W"),IF(L94="","L","W")))</f>
        <v/>
      </c>
      <c r="N94" s="36" t="str">
        <f t="shared" si="119"/>
        <v/>
      </c>
      <c r="O94" s="131" t="str">
        <f t="shared" si="116"/>
        <v/>
      </c>
      <c r="P94" s="25" t="str">
        <f>IF(H94="","",IF(B94="NB",P93,IF(O94="",SUM($O$5:$O94)+N94,SUM($O$5:$O94))))</f>
        <v/>
      </c>
      <c r="Q94" s="132" t="str">
        <f t="shared" si="108"/>
        <v/>
      </c>
      <c r="R94" s="129" t="str">
        <f t="shared" si="117"/>
        <v/>
      </c>
      <c r="S94" s="83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83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5" t="str">
        <f t="shared" si="93"/>
        <v/>
      </c>
      <c r="AM94" s="75" t="str">
        <f t="shared" si="94"/>
        <v/>
      </c>
      <c r="AN94" s="75" t="str">
        <f t="shared" si="95"/>
        <v/>
      </c>
      <c r="AO94" s="75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111"/>
        <v/>
      </c>
      <c r="C95" s="36" t="str">
        <f t="shared" si="109"/>
        <v/>
      </c>
      <c r="D95" s="79" t="str">
        <f t="shared" si="112"/>
        <v/>
      </c>
      <c r="E95" s="120" t="str">
        <f t="shared" si="113"/>
        <v/>
      </c>
      <c r="F95" s="80" t="str">
        <f t="shared" si="132"/>
        <v/>
      </c>
      <c r="H95" s="84" t="str">
        <f>IF('Strategy Dashboard'!AU95="","",'Strategy Dashboard'!AU95)</f>
        <v/>
      </c>
      <c r="J95" s="78" t="str">
        <f t="shared" si="133"/>
        <v/>
      </c>
      <c r="K95" s="79" t="str">
        <f t="shared" si="114"/>
        <v/>
      </c>
      <c r="L95" s="120" t="str">
        <f t="shared" si="115"/>
        <v/>
      </c>
      <c r="M95" s="36" t="str">
        <f t="shared" si="134"/>
        <v/>
      </c>
      <c r="N95" s="36" t="str">
        <f t="shared" si="119"/>
        <v/>
      </c>
      <c r="O95" s="136" t="str">
        <f t="shared" si="116"/>
        <v/>
      </c>
      <c r="P95" s="36" t="str">
        <f>IF(H95="","",IF(B95="NB",P94,IF(O95="",SUM($O$5:$O95)+N95,SUM($O$5:$O95))))</f>
        <v/>
      </c>
      <c r="Q95" s="137" t="str">
        <f t="shared" si="108"/>
        <v/>
      </c>
      <c r="R95" s="129" t="str">
        <f t="shared" si="117"/>
        <v/>
      </c>
      <c r="S95" s="83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83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5" t="str">
        <f t="shared" si="93"/>
        <v/>
      </c>
      <c r="AM95" s="75" t="str">
        <f t="shared" si="94"/>
        <v/>
      </c>
      <c r="AN95" s="75" t="str">
        <f t="shared" si="95"/>
        <v/>
      </c>
      <c r="AO95" s="75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111"/>
        <v/>
      </c>
      <c r="C96" s="24" t="str">
        <f t="shared" si="109"/>
        <v/>
      </c>
      <c r="D96" s="81" t="str">
        <f t="shared" si="112"/>
        <v/>
      </c>
      <c r="E96" s="121" t="str">
        <f t="shared" si="113"/>
        <v/>
      </c>
      <c r="F96" s="71" t="str">
        <f t="shared" si="132"/>
        <v/>
      </c>
      <c r="H96" s="85" t="str">
        <f>IF('Strategy Dashboard'!AU96="","",'Strategy Dashboard'!AU96)</f>
        <v/>
      </c>
      <c r="J96" s="72" t="str">
        <f t="shared" si="133"/>
        <v/>
      </c>
      <c r="K96" s="81" t="str">
        <f t="shared" si="114"/>
        <v/>
      </c>
      <c r="L96" s="121" t="str">
        <f t="shared" si="115"/>
        <v/>
      </c>
      <c r="M96" s="24" t="str">
        <f t="shared" si="134"/>
        <v/>
      </c>
      <c r="N96" s="36" t="str">
        <f t="shared" si="119"/>
        <v/>
      </c>
      <c r="O96" s="124" t="str">
        <f t="shared" si="116"/>
        <v/>
      </c>
      <c r="P96" s="24" t="str">
        <f>IF(H96="","",IF(B96="NB",P95,IF(O96="",SUM($O$5:$O96)+N96,SUM($O$5:$O96))))</f>
        <v/>
      </c>
      <c r="Q96" s="130" t="str">
        <f t="shared" si="108"/>
        <v/>
      </c>
      <c r="R96" s="129" t="str">
        <f t="shared" si="117"/>
        <v/>
      </c>
      <c r="S96" s="83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83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5" t="str">
        <f t="shared" si="93"/>
        <v/>
      </c>
      <c r="AM96" s="75" t="str">
        <f t="shared" si="94"/>
        <v/>
      </c>
      <c r="AN96" s="75" t="str">
        <f t="shared" si="95"/>
        <v/>
      </c>
      <c r="AO96" s="75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111"/>
        <v/>
      </c>
      <c r="C97" s="24" t="str">
        <f t="shared" si="109"/>
        <v/>
      </c>
      <c r="D97" s="81" t="str">
        <f t="shared" si="112"/>
        <v/>
      </c>
      <c r="E97" s="121" t="str">
        <f t="shared" si="113"/>
        <v/>
      </c>
      <c r="F97" s="71" t="str">
        <f t="shared" si="132"/>
        <v/>
      </c>
      <c r="H97" s="85" t="str">
        <f>IF('Strategy Dashboard'!AU97="","",'Strategy Dashboard'!AU97)</f>
        <v/>
      </c>
      <c r="J97" s="72" t="str">
        <f t="shared" si="133"/>
        <v/>
      </c>
      <c r="K97" s="81" t="str">
        <f t="shared" si="114"/>
        <v/>
      </c>
      <c r="L97" s="121" t="str">
        <f t="shared" si="115"/>
        <v/>
      </c>
      <c r="M97" s="24" t="str">
        <f t="shared" si="134"/>
        <v/>
      </c>
      <c r="N97" s="36" t="str">
        <f t="shared" si="119"/>
        <v/>
      </c>
      <c r="O97" s="124" t="str">
        <f t="shared" si="116"/>
        <v/>
      </c>
      <c r="P97" s="24" t="str">
        <f>IF(H97="","",IF(B97="NB",P96,IF(O97="",SUM($O$5:$O97)+N97,SUM($O$5:$O97))))</f>
        <v/>
      </c>
      <c r="Q97" s="130" t="str">
        <f t="shared" si="108"/>
        <v/>
      </c>
      <c r="R97" s="129" t="str">
        <f t="shared" si="117"/>
        <v/>
      </c>
      <c r="S97" s="83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83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5" t="str">
        <f t="shared" si="93"/>
        <v/>
      </c>
      <c r="AM97" s="75" t="str">
        <f t="shared" si="94"/>
        <v/>
      </c>
      <c r="AN97" s="75" t="str">
        <f t="shared" si="95"/>
        <v/>
      </c>
      <c r="AO97" s="75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111"/>
        <v/>
      </c>
      <c r="C98" s="24" t="str">
        <f t="shared" si="109"/>
        <v/>
      </c>
      <c r="D98" s="81" t="str">
        <f t="shared" si="112"/>
        <v/>
      </c>
      <c r="E98" s="121" t="str">
        <f t="shared" si="113"/>
        <v/>
      </c>
      <c r="F98" s="71" t="str">
        <f t="shared" si="132"/>
        <v/>
      </c>
      <c r="H98" s="85" t="str">
        <f>IF('Strategy Dashboard'!AU98="","",'Strategy Dashboard'!AU98)</f>
        <v/>
      </c>
      <c r="J98" s="72" t="str">
        <f t="shared" si="133"/>
        <v/>
      </c>
      <c r="K98" s="81" t="str">
        <f t="shared" si="114"/>
        <v/>
      </c>
      <c r="L98" s="121" t="str">
        <f t="shared" si="115"/>
        <v/>
      </c>
      <c r="M98" s="24" t="str">
        <f t="shared" si="134"/>
        <v/>
      </c>
      <c r="N98" s="36" t="str">
        <f t="shared" si="119"/>
        <v/>
      </c>
      <c r="O98" s="124" t="str">
        <f t="shared" si="116"/>
        <v/>
      </c>
      <c r="P98" s="24" t="str">
        <f>IF(H98="","",IF(B98="NB",P97,IF(O98="",SUM($O$5:$O98)+N98,SUM($O$5:$O98))))</f>
        <v/>
      </c>
      <c r="Q98" s="130" t="str">
        <f t="shared" si="108"/>
        <v/>
      </c>
      <c r="R98" s="129" t="str">
        <f t="shared" si="117"/>
        <v/>
      </c>
      <c r="S98" s="83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83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5" t="str">
        <f t="shared" si="93"/>
        <v/>
      </c>
      <c r="AM98" s="75" t="str">
        <f t="shared" si="94"/>
        <v/>
      </c>
      <c r="AN98" s="75" t="str">
        <f t="shared" si="95"/>
        <v/>
      </c>
      <c r="AO98" s="75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111"/>
        <v/>
      </c>
      <c r="C99" s="25" t="str">
        <f t="shared" si="109"/>
        <v/>
      </c>
      <c r="D99" s="82" t="str">
        <f t="shared" si="112"/>
        <v/>
      </c>
      <c r="E99" s="122" t="str">
        <f t="shared" si="113"/>
        <v/>
      </c>
      <c r="F99" s="74" t="str">
        <f t="shared" si="132"/>
        <v/>
      </c>
      <c r="H99" s="86" t="str">
        <f>IF('Strategy Dashboard'!AU99="","",'Strategy Dashboard'!AU99)</f>
        <v/>
      </c>
      <c r="J99" s="73" t="str">
        <f t="shared" si="133"/>
        <v/>
      </c>
      <c r="K99" s="82" t="str">
        <f t="shared" si="114"/>
        <v/>
      </c>
      <c r="L99" s="122" t="str">
        <f t="shared" si="115"/>
        <v/>
      </c>
      <c r="M99" s="25" t="str">
        <f t="shared" si="134"/>
        <v/>
      </c>
      <c r="N99" s="36" t="str">
        <f t="shared" si="119"/>
        <v/>
      </c>
      <c r="O99" s="131" t="str">
        <f t="shared" si="116"/>
        <v/>
      </c>
      <c r="P99" s="25" t="str">
        <f>IF(H99="","",IF(B99="NB",P98,IF(O99="",SUM($O$5:$O99)+N99,SUM($O$5:$O99))))</f>
        <v/>
      </c>
      <c r="Q99" s="132" t="str">
        <f t="shared" si="108"/>
        <v/>
      </c>
      <c r="R99" s="129" t="str">
        <f t="shared" si="117"/>
        <v/>
      </c>
      <c r="S99" s="83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83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5" t="str">
        <f t="shared" si="93"/>
        <v/>
      </c>
      <c r="AM99" s="75" t="str">
        <f t="shared" si="94"/>
        <v/>
      </c>
      <c r="AN99" s="75" t="str">
        <f t="shared" si="95"/>
        <v/>
      </c>
      <c r="AO99" s="75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111"/>
        <v/>
      </c>
      <c r="C100" s="36" t="str">
        <f t="shared" si="109"/>
        <v/>
      </c>
      <c r="D100" s="79" t="str">
        <f t="shared" si="112"/>
        <v/>
      </c>
      <c r="E100" s="120" t="str">
        <f t="shared" si="113"/>
        <v/>
      </c>
      <c r="F100" s="80" t="str">
        <f t="shared" si="132"/>
        <v/>
      </c>
      <c r="H100" s="84" t="str">
        <f>IF('Strategy Dashboard'!AU100="","",'Strategy Dashboard'!AU100)</f>
        <v/>
      </c>
      <c r="J100" s="78" t="str">
        <f t="shared" si="133"/>
        <v/>
      </c>
      <c r="K100" s="79" t="str">
        <f t="shared" si="114"/>
        <v/>
      </c>
      <c r="L100" s="120" t="str">
        <f t="shared" si="115"/>
        <v/>
      </c>
      <c r="M100" s="36" t="str">
        <f t="shared" si="134"/>
        <v/>
      </c>
      <c r="N100" s="36" t="str">
        <f t="shared" si="119"/>
        <v/>
      </c>
      <c r="O100" s="136" t="str">
        <f t="shared" si="116"/>
        <v/>
      </c>
      <c r="P100" s="36" t="str">
        <f>IF(H100="","",IF(B100="NB",P99,IF(O100="",SUM($O$5:$O100)+N100,SUM($O$5:$O100))))</f>
        <v/>
      </c>
      <c r="Q100" s="137" t="str">
        <f t="shared" si="108"/>
        <v/>
      </c>
      <c r="R100" s="129" t="str">
        <f t="shared" si="117"/>
        <v/>
      </c>
      <c r="S100" s="83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83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5" t="str">
        <f t="shared" si="93"/>
        <v/>
      </c>
      <c r="AM100" s="75" t="str">
        <f t="shared" si="94"/>
        <v/>
      </c>
      <c r="AN100" s="75" t="str">
        <f t="shared" si="95"/>
        <v/>
      </c>
      <c r="AO100" s="75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111"/>
        <v/>
      </c>
      <c r="C101" s="24" t="str">
        <f t="shared" si="109"/>
        <v/>
      </c>
      <c r="D101" s="81" t="str">
        <f t="shared" si="112"/>
        <v/>
      </c>
      <c r="E101" s="121" t="str">
        <f t="shared" si="113"/>
        <v/>
      </c>
      <c r="F101" s="71" t="str">
        <f t="shared" si="132"/>
        <v/>
      </c>
      <c r="H101" s="85" t="str">
        <f>IF('Strategy Dashboard'!AU101="","",'Strategy Dashboard'!AU101)</f>
        <v/>
      </c>
      <c r="J101" s="72" t="str">
        <f t="shared" si="133"/>
        <v/>
      </c>
      <c r="K101" s="81" t="str">
        <f t="shared" si="114"/>
        <v/>
      </c>
      <c r="L101" s="121" t="str">
        <f t="shared" si="115"/>
        <v/>
      </c>
      <c r="M101" s="24" t="str">
        <f t="shared" si="134"/>
        <v/>
      </c>
      <c r="N101" s="36" t="str">
        <f t="shared" si="119"/>
        <v/>
      </c>
      <c r="O101" s="124" t="str">
        <f t="shared" si="116"/>
        <v/>
      </c>
      <c r="P101" s="24" t="str">
        <f>IF(H101="","",IF(B101="NB",P100,IF(O101="",SUM($O$5:$O101)+N101,SUM($O$5:$O101))))</f>
        <v/>
      </c>
      <c r="Q101" s="130" t="str">
        <f t="shared" ref="Q101:Q109" si="135">IF(AB101="R","Rabbit","")</f>
        <v/>
      </c>
      <c r="R101" s="129" t="str">
        <f t="shared" si="117"/>
        <v/>
      </c>
      <c r="S101" s="83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83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5" t="str">
        <f t="shared" si="93"/>
        <v/>
      </c>
      <c r="AM101" s="75" t="str">
        <f t="shared" si="94"/>
        <v/>
      </c>
      <c r="AN101" s="75" t="str">
        <f t="shared" si="95"/>
        <v/>
      </c>
      <c r="AO101" s="75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111"/>
        <v/>
      </c>
      <c r="C102" s="24" t="str">
        <f t="shared" ref="C102:C109" si="136">IF(H101="","",IF(AR101=AR102,"",AR102))</f>
        <v/>
      </c>
      <c r="D102" s="81" t="str">
        <f t="shared" si="112"/>
        <v/>
      </c>
      <c r="E102" s="121" t="str">
        <f t="shared" si="113"/>
        <v/>
      </c>
      <c r="F102" s="71" t="str">
        <f t="shared" si="132"/>
        <v/>
      </c>
      <c r="H102" s="85" t="str">
        <f>IF('Strategy Dashboard'!AU102="","",'Strategy Dashboard'!AU102)</f>
        <v/>
      </c>
      <c r="J102" s="72" t="str">
        <f t="shared" si="133"/>
        <v/>
      </c>
      <c r="K102" s="81" t="str">
        <f t="shared" si="114"/>
        <v/>
      </c>
      <c r="L102" s="121" t="str">
        <f t="shared" si="115"/>
        <v/>
      </c>
      <c r="M102" s="24" t="str">
        <f t="shared" si="134"/>
        <v/>
      </c>
      <c r="N102" s="36" t="str">
        <f t="shared" si="119"/>
        <v/>
      </c>
      <c r="O102" s="124" t="str">
        <f t="shared" si="116"/>
        <v/>
      </c>
      <c r="P102" s="24" t="str">
        <f>IF(H102="","",IF(B102="NB",P101,IF(O102="",SUM($O$5:$O102)+N102,SUM($O$5:$O102))))</f>
        <v/>
      </c>
      <c r="Q102" s="130" t="str">
        <f t="shared" si="135"/>
        <v/>
      </c>
      <c r="R102" s="129" t="str">
        <f t="shared" si="117"/>
        <v/>
      </c>
      <c r="S102" s="83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83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5" t="str">
        <f t="shared" si="93"/>
        <v/>
      </c>
      <c r="AM102" s="75" t="str">
        <f t="shared" si="94"/>
        <v/>
      </c>
      <c r="AN102" s="75" t="str">
        <f t="shared" si="95"/>
        <v/>
      </c>
      <c r="AO102" s="75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111"/>
        <v/>
      </c>
      <c r="C103" s="24" t="str">
        <f t="shared" si="136"/>
        <v/>
      </c>
      <c r="D103" s="81" t="str">
        <f t="shared" si="112"/>
        <v/>
      </c>
      <c r="E103" s="121" t="str">
        <f t="shared" si="113"/>
        <v/>
      </c>
      <c r="F103" s="71" t="str">
        <f t="shared" si="132"/>
        <v/>
      </c>
      <c r="H103" s="85" t="str">
        <f>IF('Strategy Dashboard'!AU103="","",'Strategy Dashboard'!AU103)</f>
        <v/>
      </c>
      <c r="J103" s="72" t="str">
        <f t="shared" si="133"/>
        <v/>
      </c>
      <c r="K103" s="81" t="str">
        <f t="shared" si="114"/>
        <v/>
      </c>
      <c r="L103" s="121" t="str">
        <f t="shared" si="115"/>
        <v/>
      </c>
      <c r="M103" s="24" t="str">
        <f t="shared" si="134"/>
        <v/>
      </c>
      <c r="N103" s="36" t="str">
        <f t="shared" si="119"/>
        <v/>
      </c>
      <c r="O103" s="124" t="str">
        <f t="shared" si="116"/>
        <v/>
      </c>
      <c r="P103" s="24" t="str">
        <f>IF(H103="","",IF(B103="NB",P102,IF(O103="",SUM($O$5:$O103)+N103,SUM($O$5:$O103))))</f>
        <v/>
      </c>
      <c r="Q103" s="130" t="str">
        <f t="shared" si="135"/>
        <v/>
      </c>
      <c r="R103" s="129" t="str">
        <f t="shared" si="117"/>
        <v/>
      </c>
      <c r="S103" s="83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83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5" t="str">
        <f t="shared" si="93"/>
        <v/>
      </c>
      <c r="AM103" s="75" t="str">
        <f t="shared" si="94"/>
        <v/>
      </c>
      <c r="AN103" s="75" t="str">
        <f t="shared" si="95"/>
        <v/>
      </c>
      <c r="AO103" s="75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111"/>
        <v/>
      </c>
      <c r="C104" s="25" t="str">
        <f t="shared" si="136"/>
        <v/>
      </c>
      <c r="D104" s="82" t="str">
        <f t="shared" si="112"/>
        <v/>
      </c>
      <c r="E104" s="122" t="str">
        <f t="shared" si="113"/>
        <v/>
      </c>
      <c r="F104" s="74" t="str">
        <f t="shared" si="132"/>
        <v/>
      </c>
      <c r="H104" s="86" t="str">
        <f>IF('Strategy Dashboard'!AU104="","",'Strategy Dashboard'!AU104)</f>
        <v/>
      </c>
      <c r="J104" s="73" t="str">
        <f t="shared" si="133"/>
        <v/>
      </c>
      <c r="K104" s="82" t="str">
        <f t="shared" si="114"/>
        <v/>
      </c>
      <c r="L104" s="122" t="str">
        <f t="shared" si="115"/>
        <v/>
      </c>
      <c r="M104" s="25" t="str">
        <f t="shared" si="134"/>
        <v/>
      </c>
      <c r="N104" s="36" t="str">
        <f t="shared" si="119"/>
        <v/>
      </c>
      <c r="O104" s="131" t="str">
        <f t="shared" si="116"/>
        <v/>
      </c>
      <c r="P104" s="25" t="str">
        <f>IF(H104="","",IF(B104="NB",P103,IF(O104="",SUM($O$5:$O104)+N104,SUM($O$5:$O104))))</f>
        <v/>
      </c>
      <c r="Q104" s="132" t="str">
        <f t="shared" si="135"/>
        <v/>
      </c>
      <c r="R104" s="129" t="str">
        <f t="shared" si="117"/>
        <v/>
      </c>
      <c r="S104" s="83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83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5" t="str">
        <f t="shared" si="93"/>
        <v/>
      </c>
      <c r="AM104" s="75" t="str">
        <f t="shared" si="94"/>
        <v/>
      </c>
      <c r="AN104" s="75" t="str">
        <f t="shared" si="95"/>
        <v/>
      </c>
      <c r="AO104" s="75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111"/>
        <v/>
      </c>
      <c r="C105" s="36" t="str">
        <f t="shared" si="136"/>
        <v/>
      </c>
      <c r="D105" s="79" t="str">
        <f t="shared" si="112"/>
        <v/>
      </c>
      <c r="E105" s="120" t="str">
        <f t="shared" si="113"/>
        <v/>
      </c>
      <c r="F105" s="80" t="str">
        <f t="shared" si="132"/>
        <v/>
      </c>
      <c r="H105" s="84" t="str">
        <f>IF('Strategy Dashboard'!AU105="","",'Strategy Dashboard'!AU105)</f>
        <v/>
      </c>
      <c r="J105" s="78" t="str">
        <f t="shared" si="133"/>
        <v/>
      </c>
      <c r="K105" s="79" t="str">
        <f t="shared" si="114"/>
        <v/>
      </c>
      <c r="L105" s="120" t="str">
        <f t="shared" si="115"/>
        <v/>
      </c>
      <c r="M105" s="36" t="str">
        <f t="shared" si="134"/>
        <v/>
      </c>
      <c r="N105" s="36" t="str">
        <f t="shared" si="119"/>
        <v/>
      </c>
      <c r="O105" s="136" t="str">
        <f t="shared" si="116"/>
        <v/>
      </c>
      <c r="P105" s="36" t="str">
        <f>IF(H105="","",IF(B105="NB",P104,IF(O105="",SUM($O$5:$O105)+N105,SUM($O$5:$O105))))</f>
        <v/>
      </c>
      <c r="Q105" s="137" t="str">
        <f t="shared" si="135"/>
        <v/>
      </c>
      <c r="R105" s="129" t="str">
        <f t="shared" si="117"/>
        <v/>
      </c>
      <c r="S105" s="83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83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5" t="str">
        <f t="shared" si="93"/>
        <v/>
      </c>
      <c r="AM105" s="75" t="str">
        <f t="shared" si="94"/>
        <v/>
      </c>
      <c r="AN105" s="75" t="str">
        <f t="shared" si="95"/>
        <v/>
      </c>
      <c r="AO105" s="75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111"/>
        <v/>
      </c>
      <c r="C106" s="24" t="str">
        <f t="shared" si="136"/>
        <v/>
      </c>
      <c r="D106" s="81" t="str">
        <f t="shared" si="112"/>
        <v/>
      </c>
      <c r="E106" s="121" t="str">
        <f t="shared" si="113"/>
        <v/>
      </c>
      <c r="F106" s="71" t="str">
        <f t="shared" si="132"/>
        <v/>
      </c>
      <c r="H106" s="85" t="str">
        <f>IF('Strategy Dashboard'!AU106="","",'Strategy Dashboard'!AU106)</f>
        <v/>
      </c>
      <c r="J106" s="72" t="str">
        <f t="shared" si="133"/>
        <v/>
      </c>
      <c r="K106" s="81" t="str">
        <f t="shared" si="114"/>
        <v/>
      </c>
      <c r="L106" s="121" t="str">
        <f t="shared" si="115"/>
        <v/>
      </c>
      <c r="M106" s="24" t="str">
        <f t="shared" si="134"/>
        <v/>
      </c>
      <c r="N106" s="36" t="str">
        <f t="shared" si="119"/>
        <v/>
      </c>
      <c r="O106" s="124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30" t="str">
        <f t="shared" si="135"/>
        <v/>
      </c>
      <c r="R106" s="129" t="str">
        <f t="shared" si="117"/>
        <v/>
      </c>
      <c r="S106" s="83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83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5" t="str">
        <f t="shared" si="93"/>
        <v/>
      </c>
      <c r="AM106" s="75" t="str">
        <f t="shared" si="94"/>
        <v/>
      </c>
      <c r="AN106" s="75" t="str">
        <f t="shared" si="95"/>
        <v/>
      </c>
      <c r="AO106" s="75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111"/>
        <v/>
      </c>
      <c r="C107" s="24" t="str">
        <f t="shared" si="136"/>
        <v/>
      </c>
      <c r="D107" s="81" t="str">
        <f t="shared" si="112"/>
        <v/>
      </c>
      <c r="E107" s="121" t="str">
        <f t="shared" si="113"/>
        <v/>
      </c>
      <c r="F107" s="71" t="str">
        <f t="shared" si="132"/>
        <v/>
      </c>
      <c r="H107" s="85" t="str">
        <f>IF('Strategy Dashboard'!AU107="","",'Strategy Dashboard'!AU107)</f>
        <v/>
      </c>
      <c r="J107" s="72" t="str">
        <f t="shared" si="133"/>
        <v/>
      </c>
      <c r="K107" s="81" t="str">
        <f t="shared" si="114"/>
        <v/>
      </c>
      <c r="L107" s="121" t="str">
        <f t="shared" si="115"/>
        <v/>
      </c>
      <c r="M107" s="24" t="str">
        <f t="shared" si="134"/>
        <v/>
      </c>
      <c r="N107" s="36" t="str">
        <f t="shared" si="119"/>
        <v/>
      </c>
      <c r="O107" s="124" t="str">
        <f t="shared" si="138"/>
        <v/>
      </c>
      <c r="P107" s="24" t="str">
        <f>IF(H107="","",IF(B107="NB",P106,IF(O107="",SUM($O$5:$O107)+N107,SUM($O$5:$O107))))</f>
        <v/>
      </c>
      <c r="Q107" s="130" t="str">
        <f t="shared" si="135"/>
        <v/>
      </c>
      <c r="R107" s="129" t="str">
        <f t="shared" si="117"/>
        <v/>
      </c>
      <c r="S107" s="83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83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5" t="str">
        <f t="shared" si="93"/>
        <v/>
      </c>
      <c r="AM107" s="75" t="str">
        <f t="shared" si="94"/>
        <v/>
      </c>
      <c r="AN107" s="75" t="str">
        <f t="shared" si="95"/>
        <v/>
      </c>
      <c r="AO107" s="75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111"/>
        <v/>
      </c>
      <c r="C108" s="24" t="str">
        <f t="shared" si="136"/>
        <v/>
      </c>
      <c r="D108" s="81" t="str">
        <f t="shared" si="112"/>
        <v/>
      </c>
      <c r="E108" s="121" t="str">
        <f t="shared" si="113"/>
        <v/>
      </c>
      <c r="F108" s="71" t="str">
        <f t="shared" si="132"/>
        <v/>
      </c>
      <c r="H108" s="85" t="str">
        <f>IF('Strategy Dashboard'!AU108="","",'Strategy Dashboard'!AU108)</f>
        <v/>
      </c>
      <c r="J108" s="72" t="str">
        <f t="shared" si="133"/>
        <v/>
      </c>
      <c r="K108" s="81" t="str">
        <f t="shared" si="114"/>
        <v/>
      </c>
      <c r="L108" s="121" t="str">
        <f t="shared" si="115"/>
        <v/>
      </c>
      <c r="M108" s="24" t="str">
        <f t="shared" si="134"/>
        <v/>
      </c>
      <c r="N108" s="36" t="str">
        <f t="shared" si="119"/>
        <v/>
      </c>
      <c r="O108" s="124" t="str">
        <f t="shared" si="138"/>
        <v/>
      </c>
      <c r="P108" s="24" t="str">
        <f>IF(H108="","",IF(B108="NB",P107,IF(O108="",SUM($O$5:$O108)+N108,SUM($O$5:$O108))))</f>
        <v/>
      </c>
      <c r="Q108" s="130" t="str">
        <f t="shared" si="135"/>
        <v/>
      </c>
      <c r="R108" s="129" t="str">
        <f t="shared" si="117"/>
        <v/>
      </c>
      <c r="S108" s="83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83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5" t="str">
        <f t="shared" si="93"/>
        <v/>
      </c>
      <c r="AM108" s="75" t="str">
        <f t="shared" si="94"/>
        <v/>
      </c>
      <c r="AN108" s="75" t="str">
        <f t="shared" si="95"/>
        <v/>
      </c>
      <c r="AO108" s="75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50" t="str">
        <f t="shared" si="111"/>
        <v/>
      </c>
      <c r="C109" s="151" t="str">
        <f t="shared" si="136"/>
        <v/>
      </c>
      <c r="D109" s="152" t="str">
        <f t="shared" si="112"/>
        <v/>
      </c>
      <c r="E109" s="153" t="str">
        <f t="shared" si="113"/>
        <v/>
      </c>
      <c r="F109" s="154" t="str">
        <f t="shared" si="132"/>
        <v/>
      </c>
      <c r="H109" s="155" t="str">
        <f>IF('Strategy Dashboard'!AU109="","",'Strategy Dashboard'!AU109)</f>
        <v/>
      </c>
      <c r="J109" s="150" t="str">
        <f t="shared" si="133"/>
        <v/>
      </c>
      <c r="K109" s="152" t="str">
        <f t="shared" si="114"/>
        <v/>
      </c>
      <c r="L109" s="153" t="str">
        <f t="shared" si="115"/>
        <v/>
      </c>
      <c r="M109" s="151" t="str">
        <f t="shared" si="134"/>
        <v/>
      </c>
      <c r="N109" s="36" t="str">
        <f t="shared" si="119"/>
        <v/>
      </c>
      <c r="O109" s="156" t="str">
        <f t="shared" si="138"/>
        <v/>
      </c>
      <c r="P109" s="151" t="str">
        <f>IF(H109="","",IF(B109="NB",P108,IF(O109="",SUM($O$5:$O109)+N109,SUM($O$5:$O109))))</f>
        <v/>
      </c>
      <c r="Q109" s="157" t="str">
        <f t="shared" si="135"/>
        <v/>
      </c>
      <c r="R109" s="129" t="str">
        <f t="shared" si="117"/>
        <v/>
      </c>
      <c r="S109" s="83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83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5" t="str">
        <f t="shared" si="93"/>
        <v/>
      </c>
      <c r="AM109" s="75" t="str">
        <f t="shared" si="94"/>
        <v/>
      </c>
      <c r="AN109" s="75" t="str">
        <f t="shared" si="95"/>
        <v/>
      </c>
      <c r="AO109" s="75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89" t="s">
        <v>255</v>
      </c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1"/>
      <c r="R110" s="126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80" t="s">
        <v>257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2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4" t="s">
        <v>258</v>
      </c>
      <c r="B112" s="295"/>
      <c r="C112" s="295"/>
      <c r="D112" s="295"/>
      <c r="E112" s="295"/>
      <c r="F112" s="295"/>
      <c r="G112" s="295"/>
      <c r="H112" s="295"/>
      <c r="I112" s="295"/>
      <c r="J112" s="295">
        <f>COUNTIF(H5:H109,"P")</f>
        <v>16</v>
      </c>
      <c r="K112" s="295"/>
      <c r="L112" s="295"/>
      <c r="M112" s="295"/>
      <c r="N112" s="295"/>
      <c r="O112" s="295"/>
      <c r="P112" s="295"/>
      <c r="Q112" s="296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4" t="s">
        <v>259</v>
      </c>
      <c r="B113" s="295"/>
      <c r="C113" s="295"/>
      <c r="D113" s="295"/>
      <c r="E113" s="295"/>
      <c r="F113" s="295"/>
      <c r="G113" s="295"/>
      <c r="H113" s="295"/>
      <c r="I113" s="295"/>
      <c r="J113" s="295">
        <f>COUNTIF(H5:H109,"B")</f>
        <v>8</v>
      </c>
      <c r="K113" s="295"/>
      <c r="L113" s="295"/>
      <c r="M113" s="295"/>
      <c r="N113" s="295"/>
      <c r="O113" s="295"/>
      <c r="P113" s="295"/>
      <c r="Q113" s="296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2" t="s">
        <v>260</v>
      </c>
      <c r="B114" s="293"/>
      <c r="C114" s="293"/>
      <c r="D114" s="293"/>
      <c r="E114" s="293"/>
      <c r="F114" s="293"/>
      <c r="G114" s="293"/>
      <c r="H114" s="293"/>
      <c r="I114" s="293"/>
      <c r="J114" s="293" cm="1">
        <f t="array" ref="J114">LOOKUP(2,1/(P10:P109&lt;&gt;""),P10:P109)</f>
        <v>-13</v>
      </c>
      <c r="K114" s="293"/>
      <c r="L114" s="293"/>
      <c r="M114" s="293"/>
      <c r="N114" s="293"/>
      <c r="O114" s="293"/>
      <c r="P114" s="293"/>
      <c r="Q114" s="297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2" t="s">
        <v>261</v>
      </c>
      <c r="B115" s="293"/>
      <c r="C115" s="293"/>
      <c r="D115" s="293"/>
      <c r="E115" s="293"/>
      <c r="F115" s="293"/>
      <c r="G115" s="293"/>
      <c r="H115" s="293"/>
      <c r="I115" s="293"/>
      <c r="J115" s="293">
        <f>COUNTIF(S5:S109,"W")</f>
        <v>7</v>
      </c>
      <c r="K115" s="293"/>
      <c r="L115" s="293"/>
      <c r="M115" s="293"/>
      <c r="N115" s="293"/>
      <c r="O115" s="293"/>
      <c r="P115" s="293"/>
      <c r="Q115" s="297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2" t="s">
        <v>262</v>
      </c>
      <c r="B116" s="293"/>
      <c r="C116" s="293"/>
      <c r="D116" s="293"/>
      <c r="E116" s="293"/>
      <c r="F116" s="293"/>
      <c r="G116" s="293"/>
      <c r="H116" s="293"/>
      <c r="I116" s="293"/>
      <c r="J116" s="293">
        <f>COUNTIF(S5:S109,"L")</f>
        <v>11</v>
      </c>
      <c r="K116" s="293"/>
      <c r="L116" s="293"/>
      <c r="M116" s="293"/>
      <c r="N116" s="293"/>
      <c r="O116" s="293"/>
      <c r="P116" s="293"/>
      <c r="Q116" s="297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2"/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7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2"/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7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2"/>
      <c r="B119" s="293"/>
      <c r="C119" s="293"/>
      <c r="D119" s="293"/>
      <c r="E119" s="293"/>
      <c r="F119" s="293"/>
      <c r="G119" s="293"/>
      <c r="H119" s="293"/>
      <c r="I119" s="293"/>
      <c r="J119" s="293"/>
      <c r="K119" s="293"/>
      <c r="L119" s="293"/>
      <c r="M119" s="293"/>
      <c r="N119" s="293"/>
      <c r="O119" s="293"/>
      <c r="P119" s="293"/>
      <c r="Q119" s="297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2"/>
      <c r="B120" s="293"/>
      <c r="C120" s="293"/>
      <c r="D120" s="293"/>
      <c r="E120" s="293"/>
      <c r="F120" s="293"/>
      <c r="G120" s="293"/>
      <c r="H120" s="293"/>
      <c r="I120" s="293"/>
      <c r="J120" s="293"/>
      <c r="K120" s="293"/>
      <c r="L120" s="293"/>
      <c r="M120" s="293"/>
      <c r="N120" s="293"/>
      <c r="O120" s="293"/>
      <c r="P120" s="293"/>
      <c r="Q120" s="297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2"/>
      <c r="B121" s="293"/>
      <c r="C121" s="293"/>
      <c r="D121" s="293"/>
      <c r="E121" s="293"/>
      <c r="F121" s="293"/>
      <c r="G121" s="293"/>
      <c r="H121" s="293"/>
      <c r="I121" s="293"/>
      <c r="J121" s="293"/>
      <c r="K121" s="293"/>
      <c r="L121" s="293"/>
      <c r="M121" s="293"/>
      <c r="N121" s="293"/>
      <c r="O121" s="293"/>
      <c r="P121" s="293"/>
      <c r="Q121" s="297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2"/>
      <c r="B122" s="29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7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2"/>
      <c r="B123" s="293"/>
      <c r="C123" s="293"/>
      <c r="D123" s="293"/>
      <c r="E123" s="293"/>
      <c r="F123" s="293"/>
      <c r="G123" s="293"/>
      <c r="H123" s="293"/>
      <c r="I123" s="293"/>
      <c r="J123" s="293"/>
      <c r="K123" s="293"/>
      <c r="L123" s="293"/>
      <c r="M123" s="293"/>
      <c r="N123" s="293"/>
      <c r="O123" s="293"/>
      <c r="P123" s="293"/>
      <c r="Q123" s="297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92"/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7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92"/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7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292"/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7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01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9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mergeCells count="49"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  <mergeCell ref="J125:Q125"/>
    <mergeCell ref="J126:Q126"/>
    <mergeCell ref="A124:I124"/>
    <mergeCell ref="A125:I125"/>
    <mergeCell ref="A126:I126"/>
    <mergeCell ref="A121:I121"/>
    <mergeCell ref="A122:I122"/>
    <mergeCell ref="A123:I123"/>
    <mergeCell ref="A118:I118"/>
    <mergeCell ref="A119:I119"/>
    <mergeCell ref="A120:I120"/>
    <mergeCell ref="A115:I115"/>
    <mergeCell ref="A116:I116"/>
    <mergeCell ref="A117:I117"/>
    <mergeCell ref="A112:I112"/>
    <mergeCell ref="J112:Q112"/>
    <mergeCell ref="A113:I113"/>
    <mergeCell ref="A114:I114"/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</mergeCells>
  <phoneticPr fontId="2" type="noConversion"/>
  <conditionalFormatting sqref="H5:H109">
    <cfRule type="cellIs" dxfId="50" priority="4" operator="equal">
      <formula>"P"</formula>
    </cfRule>
  </conditionalFormatting>
  <conditionalFormatting sqref="H129:H1048576 H5:H109">
    <cfRule type="cellIs" dxfId="49" priority="2" operator="equal">
      <formula>"B"</formula>
    </cfRule>
    <cfRule type="cellIs" dxfId="48" priority="3" operator="equal">
      <formula>"P"</formula>
    </cfRule>
  </conditionalFormatting>
  <conditionalFormatting sqref="O5:O109 Q5:Q109">
    <cfRule type="cellIs" dxfId="47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H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2" t="str">
        <f>'Strategy Dashboard'!K3</f>
        <v>Strategy 2 : PD/FE</v>
      </c>
      <c r="C3" s="303"/>
      <c r="D3" s="303"/>
      <c r="E3" s="303"/>
      <c r="F3" s="303"/>
      <c r="G3" s="304"/>
      <c r="H3" s="303"/>
      <c r="I3" s="303"/>
      <c r="J3" s="303"/>
      <c r="K3" s="303"/>
      <c r="L3" s="303"/>
      <c r="M3" s="303"/>
      <c r="N3" s="303"/>
      <c r="O3" s="303"/>
      <c r="P3" s="303"/>
      <c r="Q3" s="305"/>
      <c r="R3" s="287" t="s">
        <v>148</v>
      </c>
      <c r="S3" s="14" t="s">
        <v>149</v>
      </c>
      <c r="V3" s="14" t="s">
        <v>114</v>
      </c>
      <c r="W3" s="244" t="s">
        <v>463</v>
      </c>
      <c r="X3" s="244" t="s">
        <v>464</v>
      </c>
      <c r="AI3" s="270" t="s">
        <v>117</v>
      </c>
      <c r="AJ3" s="270"/>
      <c r="AK3" s="270"/>
      <c r="AL3" s="66"/>
      <c r="AM3" s="66"/>
      <c r="AN3" s="66"/>
      <c r="AO3" s="66"/>
      <c r="AP3" s="66"/>
      <c r="AQ3" s="66"/>
      <c r="AT3" s="260" t="s">
        <v>1</v>
      </c>
      <c r="AU3" s="260" t="s">
        <v>2</v>
      </c>
      <c r="AV3" s="242" t="s">
        <v>33</v>
      </c>
      <c r="AW3" s="243"/>
      <c r="AX3" s="242" t="s">
        <v>79</v>
      </c>
      <c r="AY3" s="243"/>
      <c r="AZ3" s="260" t="s">
        <v>37</v>
      </c>
      <c r="BA3" s="285" t="s">
        <v>10</v>
      </c>
      <c r="BB3" s="286"/>
      <c r="BC3" s="285" t="s">
        <v>11</v>
      </c>
      <c r="BD3" s="286"/>
      <c r="BE3" s="64" t="s">
        <v>10</v>
      </c>
      <c r="BF3" s="64" t="s">
        <v>11</v>
      </c>
      <c r="BG3" s="284" t="s">
        <v>111</v>
      </c>
      <c r="BH3" s="28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88"/>
      <c r="S4" s="14" t="s">
        <v>150</v>
      </c>
      <c r="T4" s="14">
        <f>T28</f>
        <v>6</v>
      </c>
      <c r="V4" s="14" t="s">
        <v>115</v>
      </c>
      <c r="W4" s="244"/>
      <c r="X4" s="244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83"/>
      <c r="AU4" s="283"/>
      <c r="AV4" s="16" t="s">
        <v>1</v>
      </c>
      <c r="AW4" s="16" t="s">
        <v>2</v>
      </c>
      <c r="AX4" s="16" t="s">
        <v>1</v>
      </c>
      <c r="AY4" s="16" t="s">
        <v>2</v>
      </c>
      <c r="AZ4" s="28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PD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 t="shared" ref="D10:D73" si="7">IF(H9="","",IF(AR10="PD",IF(AZ10="P",BB10,""),AL10))</f>
        <v>B</v>
      </c>
      <c r="E10" s="120" t="str">
        <f t="shared" ref="E10:E73" si="8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69" si="9">IF(AS9=AS10,"",AS10)</f>
        <v>T-B</v>
      </c>
      <c r="K10" s="79" t="str">
        <f t="shared" ref="K10:K73" si="10">IF(H9="","",IF(AND(D10=AG10,LEFT(AG10)="L",REPLACE(AG10,1,1,"")&gt;=5),"L"&amp;(REPLACE(AG10,1,1,"")-3),AG10))</f>
        <v>B</v>
      </c>
      <c r="L10" s="120" t="str">
        <f t="shared" ref="L10:L73" si="11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13" si="16">IF(H9="","",IF(AS10="FE",IF(AZ10="B",BD10,""),AN10))</f>
        <v>B</v>
      </c>
      <c r="AH10" s="159" t="str">
        <f t="shared" ref="AH10:AH13" si="17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>B</v>
      </c>
      <c r="AM10" s="75" t="str">
        <f t="shared" ref="AM10:AM73" si="19">IF(AR10="T-T",IF(H8="P",BB10,""),IF(AR10="T-C",IF(H9="P",BB10,""),IF(AR10="T-B",IF(H9="B",BB10,""),"")))</f>
        <v/>
      </c>
      <c r="AN10" s="75" t="str">
        <f t="shared" ref="AN10:AN73" si="20">IF(AR10="T-T",IF(H8="B",BD10,""),IF(AR10="T-C",IF(H9="B",BD10,""),IF(AR10="T-B",IF(H9="P",BD10,""),"")))</f>
        <v>B</v>
      </c>
      <c r="AO10" s="75" t="str">
        <f t="shared" ref="AO10:AO73" si="21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12345</v>
      </c>
      <c r="AW10" s="14" t="str">
        <f t="shared" si="22"/>
        <v>00000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si="7"/>
        <v>L5</v>
      </c>
      <c r="E11" s="121" t="str">
        <f t="shared" si="8"/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9"/>
        <v/>
      </c>
      <c r="K11" s="81" t="str">
        <f t="shared" si="10"/>
        <v>L2</v>
      </c>
      <c r="L11" s="121" t="str">
        <f t="shared" si="11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4" t="str">
        <f t="shared" si="12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6"/>
        <v>L5</v>
      </c>
      <c r="AH11" s="159" t="str">
        <f t="shared" si="17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>L5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2"/>
        <v>23456</v>
      </c>
      <c r="AW11" s="14" t="str">
        <f t="shared" si="22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4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PD</v>
      </c>
      <c r="D12" s="81" t="str">
        <f t="shared" si="7"/>
        <v>F2</v>
      </c>
      <c r="E12" s="121" t="str">
        <f t="shared" si="8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9"/>
        <v>FE</v>
      </c>
      <c r="K12" s="81" t="str">
        <f t="shared" si="10"/>
        <v/>
      </c>
      <c r="L12" s="121" t="str">
        <f t="shared" si="11"/>
        <v>F2</v>
      </c>
      <c r="M12" s="24" t="str">
        <f t="shared" si="26"/>
        <v>L</v>
      </c>
      <c r="N12" s="36">
        <f t="shared" si="27"/>
        <v>-5</v>
      </c>
      <c r="O12" s="124" t="str">
        <f t="shared" si="12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3"/>
        <v>0</v>
      </c>
      <c r="S12" s="83" t="str">
        <f t="shared" si="14"/>
        <v/>
      </c>
      <c r="T12" s="14">
        <f t="shared" si="5"/>
        <v>0</v>
      </c>
      <c r="U12" s="14">
        <f t="shared" si="28"/>
        <v>0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2</v>
      </c>
      <c r="AG12" s="159" t="str">
        <f t="shared" si="16"/>
        <v/>
      </c>
      <c r="AH12" s="159" t="str">
        <f t="shared" si="17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2"/>
        <v>34560</v>
      </c>
      <c r="AW12" s="14" t="str">
        <f t="shared" si="22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B2</v>
      </c>
      <c r="C13" s="24" t="str">
        <f t="shared" si="2"/>
        <v/>
      </c>
      <c r="D13" s="81" t="str">
        <f t="shared" si="7"/>
        <v>B</v>
      </c>
      <c r="E13" s="121" t="str">
        <f t="shared" si="8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/>
      </c>
      <c r="L13" s="121" t="str">
        <f t="shared" si="11"/>
        <v>F3</v>
      </c>
      <c r="M13" s="24" t="str">
        <f t="shared" si="26"/>
        <v>W</v>
      </c>
      <c r="N13" s="36">
        <f t="shared" si="27"/>
        <v>-3</v>
      </c>
      <c r="O13" s="124" t="str">
        <f t="shared" si="12"/>
        <v/>
      </c>
      <c r="P13" s="24">
        <f>IF(H13="","",IF(B13="NB",P12,IF(O13="",SUM($O$5:$O13)+N13,SUM($O$5:$O13))))</f>
        <v>-3</v>
      </c>
      <c r="Q13" s="130" t="str">
        <f t="shared" si="0"/>
        <v/>
      </c>
      <c r="R13" s="128">
        <f t="shared" si="13"/>
        <v>2</v>
      </c>
      <c r="S13" s="83" t="str">
        <f t="shared" si="14"/>
        <v>W</v>
      </c>
      <c r="T13" s="14">
        <f t="shared" si="5"/>
        <v>1</v>
      </c>
      <c r="U13" s="14">
        <f t="shared" si="28"/>
        <v>1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1</v>
      </c>
      <c r="AD13" s="14">
        <f t="shared" si="36"/>
        <v>0</v>
      </c>
      <c r="AE13" s="14">
        <f t="shared" si="37"/>
        <v>0</v>
      </c>
      <c r="AF13" s="14">
        <f t="shared" si="38"/>
        <v>3</v>
      </c>
      <c r="AG13" s="159" t="str">
        <f t="shared" si="16"/>
        <v/>
      </c>
      <c r="AH13" s="159" t="str">
        <f t="shared" si="17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3"/>
        <v>PD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2"/>
        <v>45601</v>
      </c>
      <c r="AW13" s="14" t="str">
        <f t="shared" si="22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3"/>
        <v>F2W</v>
      </c>
      <c r="BB13" s="14" t="str">
        <f t="shared" si="44"/>
        <v>B</v>
      </c>
      <c r="BC13" s="14" t="str">
        <f t="shared" si="24"/>
        <v>F2L</v>
      </c>
      <c r="BD13" s="14" t="str">
        <f t="shared" si="47"/>
        <v>F3</v>
      </c>
      <c r="BE13" s="14">
        <f t="shared" si="45"/>
        <v>1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7"/>
        <v>F2</v>
      </c>
      <c r="E14" s="122" t="str">
        <f t="shared" si="8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/>
      </c>
      <c r="L14" s="122" t="str">
        <f t="shared" si="11"/>
        <v>F2</v>
      </c>
      <c r="M14" s="25" t="str">
        <f t="shared" si="26"/>
        <v>L</v>
      </c>
      <c r="N14" s="36">
        <f t="shared" si="27"/>
        <v>-3</v>
      </c>
      <c r="O14" s="131">
        <f t="shared" si="12"/>
        <v>-3</v>
      </c>
      <c r="P14" s="25">
        <f>IF(H14="","",IF(B14="NB",P13,IF(O14="",SUM($O$5:$O14)+N14,SUM($O$5:$O14))))</f>
        <v>-3</v>
      </c>
      <c r="Q14" s="132" t="str">
        <f t="shared" si="0"/>
        <v>Rabbit</v>
      </c>
      <c r="R14" s="129">
        <f t="shared" si="13"/>
        <v>0</v>
      </c>
      <c r="S14" s="83" t="str">
        <f t="shared" si="14"/>
        <v/>
      </c>
      <c r="T14" s="14">
        <f t="shared" si="5"/>
        <v>1</v>
      </c>
      <c r="U14" s="14">
        <f t="shared" si="28"/>
        <v>0</v>
      </c>
      <c r="V14" s="14" t="str">
        <f t="shared" si="29"/>
        <v>C</v>
      </c>
      <c r="W14" s="14" t="str">
        <f t="shared" si="15"/>
        <v>Y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R</v>
      </c>
      <c r="AC14" s="14">
        <f t="shared" si="35"/>
        <v>2</v>
      </c>
      <c r="AD14" s="14">
        <f t="shared" si="36"/>
        <v>0</v>
      </c>
      <c r="AE14" s="14">
        <f t="shared" si="37"/>
        <v>0</v>
      </c>
      <c r="AF14" s="14">
        <f t="shared" si="38"/>
        <v>2</v>
      </c>
      <c r="AG14" s="159" t="str">
        <f t="shared" ref="AG14:AG74" si="48">IF(H13="","",IF(AS14="FE",IF(AZ14="B",BD14,""),AN14))</f>
        <v/>
      </c>
      <c r="AH14" s="159" t="str">
        <f t="shared" ref="AH14:AH74" si="49">IF(H13="","",IF(AS14="FE",IF(AZ14="P",BD14,""),AO14))</f>
        <v>F2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56010</v>
      </c>
      <c r="AW14" s="14" t="str">
        <f t="shared" si="22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3"/>
        <v>BL</v>
      </c>
      <c r="BB14" s="14" t="str">
        <f t="shared" si="44"/>
        <v>F2</v>
      </c>
      <c r="BC14" s="14" t="str">
        <f t="shared" si="24"/>
        <v>F3W</v>
      </c>
      <c r="BD14" s="14" t="str">
        <f t="shared" si="47"/>
        <v>F2</v>
      </c>
      <c r="BE14" s="14" t="str">
        <f t="shared" si="45"/>
        <v>2</v>
      </c>
      <c r="BF14" s="14" t="str">
        <f t="shared" si="46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7"/>
        <v>B</v>
      </c>
      <c r="E15" s="120" t="str">
        <f t="shared" si="8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20" t="str">
        <f t="shared" si="11"/>
        <v>B</v>
      </c>
      <c r="M15" s="36" t="str">
        <f t="shared" si="26"/>
        <v>W</v>
      </c>
      <c r="N15" s="36">
        <f t="shared" si="27"/>
        <v>0</v>
      </c>
      <c r="O15" s="136" t="str">
        <f t="shared" si="12"/>
        <v/>
      </c>
      <c r="P15" s="36">
        <f>IF(H15="","",IF(B15="NB",P14,IF(O15="",SUM($O$5:$O15)+N15,SUM($O$5:$O15))))</f>
        <v>-3</v>
      </c>
      <c r="Q15" s="137" t="str">
        <f t="shared" si="0"/>
        <v/>
      </c>
      <c r="R15" s="127">
        <f t="shared" si="13"/>
        <v>0</v>
      </c>
      <c r="S15" s="83" t="str">
        <f t="shared" si="14"/>
        <v/>
      </c>
      <c r="T15" s="14">
        <f t="shared" si="5"/>
        <v>1</v>
      </c>
      <c r="U15" s="14">
        <f t="shared" si="28"/>
        <v>0</v>
      </c>
      <c r="V15" s="14" t="str">
        <f t="shared" si="29"/>
        <v>S</v>
      </c>
      <c r="W15" s="14" t="str">
        <f t="shared" si="15"/>
        <v>N</v>
      </c>
      <c r="X15" s="14" t="str">
        <f t="shared" si="30"/>
        <v>N</v>
      </c>
      <c r="Y15" s="14">
        <f t="shared" si="31"/>
        <v>1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0</v>
      </c>
      <c r="AF15" s="14">
        <f t="shared" si="38"/>
        <v>1</v>
      </c>
      <c r="AG15" s="159" t="str">
        <f t="shared" si="48"/>
        <v/>
      </c>
      <c r="AH15" s="159" t="str">
        <f t="shared" si="49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3"/>
        <v>PD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60101</v>
      </c>
      <c r="AW15" s="14" t="str">
        <f t="shared" si="22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3"/>
        <v>F2W</v>
      </c>
      <c r="BB15" s="14" t="str">
        <f t="shared" si="44"/>
        <v>B</v>
      </c>
      <c r="BC15" s="14" t="str">
        <f t="shared" si="24"/>
        <v>F2L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7"/>
        <v>F2</v>
      </c>
      <c r="E16" s="121" t="str">
        <f t="shared" si="8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9"/>
        <v>T-C</v>
      </c>
      <c r="K16" s="81" t="str">
        <f t="shared" si="10"/>
        <v>L5</v>
      </c>
      <c r="L16" s="121" t="str">
        <f t="shared" si="11"/>
        <v/>
      </c>
      <c r="M16" s="24" t="str">
        <f t="shared" si="26"/>
        <v>W</v>
      </c>
      <c r="N16" s="36">
        <f t="shared" si="27"/>
        <v>7</v>
      </c>
      <c r="O16" s="124">
        <f t="shared" si="12"/>
        <v>7</v>
      </c>
      <c r="P16" s="24">
        <f>IF(H16="","",IF(B16="NB",P15,IF(O16="",SUM($O$5:$O16)+N16,SUM($O$5:$O16))))</f>
        <v>4</v>
      </c>
      <c r="Q16" s="130" t="str">
        <f t="shared" si="0"/>
        <v/>
      </c>
      <c r="R16" s="128">
        <f t="shared" si="13"/>
        <v>7</v>
      </c>
      <c r="S16" s="83" t="str">
        <f t="shared" si="14"/>
        <v>W</v>
      </c>
      <c r="T16" s="14">
        <f t="shared" si="5"/>
        <v>4</v>
      </c>
      <c r="U16" s="14">
        <f t="shared" si="28"/>
        <v>3</v>
      </c>
      <c r="V16" s="14" t="str">
        <f t="shared" si="29"/>
        <v>C</v>
      </c>
      <c r="W16" s="14" t="str">
        <f t="shared" si="15"/>
        <v>Y</v>
      </c>
      <c r="X16" s="14" t="str">
        <f t="shared" si="30"/>
        <v>N</v>
      </c>
      <c r="Y16" s="14">
        <f t="shared" si="31"/>
        <v>2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2</v>
      </c>
      <c r="AD16" s="14">
        <f t="shared" si="36"/>
        <v>0</v>
      </c>
      <c r="AE16" s="14">
        <f t="shared" si="37"/>
        <v>5</v>
      </c>
      <c r="AF16" s="14">
        <f t="shared" si="38"/>
        <v>0</v>
      </c>
      <c r="AG16" s="159" t="str">
        <f t="shared" si="48"/>
        <v>L5</v>
      </c>
      <c r="AH16" s="159" t="str">
        <f t="shared" si="49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>F2</v>
      </c>
      <c r="AM16" s="75" t="str">
        <f t="shared" si="19"/>
        <v/>
      </c>
      <c r="AN16" s="75" t="str">
        <f t="shared" si="20"/>
        <v>L5</v>
      </c>
      <c r="AO16" s="75" t="str">
        <f t="shared" si="21"/>
        <v/>
      </c>
      <c r="AR16" s="14" t="str">
        <f t="shared" si="3"/>
        <v>T-C</v>
      </c>
      <c r="AS16" s="14" t="str">
        <f t="shared" si="50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01010</v>
      </c>
      <c r="AW16" s="14" t="str">
        <f t="shared" si="22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3"/>
        <v>BL</v>
      </c>
      <c r="BB16" s="14" t="str">
        <f t="shared" si="44"/>
        <v>F2</v>
      </c>
      <c r="BC16" s="14" t="str">
        <f t="shared" si="24"/>
        <v>BW</v>
      </c>
      <c r="BD16" s="14" t="str">
        <f t="shared" si="47"/>
        <v>L5</v>
      </c>
      <c r="BE16" s="14" t="str">
        <f t="shared" si="45"/>
        <v>2</v>
      </c>
      <c r="BF16" s="14" t="str">
        <f t="shared" si="46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7"/>
        <v/>
      </c>
      <c r="E17" s="121" t="str">
        <f t="shared" si="8"/>
        <v>B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9"/>
        <v/>
      </c>
      <c r="K17" s="81" t="str">
        <f t="shared" si="10"/>
        <v/>
      </c>
      <c r="L17" s="121" t="str">
        <f t="shared" si="11"/>
        <v>B</v>
      </c>
      <c r="M17" s="24" t="str">
        <f t="shared" si="26"/>
        <v>L</v>
      </c>
      <c r="N17" s="36">
        <f t="shared" si="27"/>
        <v>-2</v>
      </c>
      <c r="O17" s="124" t="str">
        <f t="shared" si="12"/>
        <v/>
      </c>
      <c r="P17" s="24">
        <f>IF(H17="","",IF(B17="NB",P16,IF(O17="",SUM($O$5:$O17)+N17,SUM($O$5:$O17))))</f>
        <v>2</v>
      </c>
      <c r="Q17" s="130" t="str">
        <f t="shared" si="0"/>
        <v/>
      </c>
      <c r="R17" s="128">
        <f t="shared" si="13"/>
        <v>-2</v>
      </c>
      <c r="S17" s="83" t="str">
        <f t="shared" si="14"/>
        <v>L</v>
      </c>
      <c r="T17" s="14">
        <f t="shared" si="5"/>
        <v>3</v>
      </c>
      <c r="U17" s="14">
        <f t="shared" si="28"/>
        <v>-1</v>
      </c>
      <c r="V17" s="14" t="str">
        <f t="shared" si="29"/>
        <v>S</v>
      </c>
      <c r="W17" s="14" t="str">
        <f t="shared" si="15"/>
        <v>N</v>
      </c>
      <c r="X17" s="14" t="str">
        <f t="shared" si="30"/>
        <v>Y</v>
      </c>
      <c r="Y17" s="14">
        <f t="shared" si="31"/>
        <v>1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0</v>
      </c>
      <c r="AF17" s="14">
        <f t="shared" si="38"/>
        <v>1</v>
      </c>
      <c r="AG17" s="159" t="str">
        <f t="shared" si="48"/>
        <v/>
      </c>
      <c r="AH17" s="159" t="str">
        <f t="shared" si="49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>B</v>
      </c>
      <c r="AN17" s="75" t="str">
        <f t="shared" si="20"/>
        <v/>
      </c>
      <c r="AO17" s="75" t="str">
        <f t="shared" si="21"/>
        <v>B</v>
      </c>
      <c r="AR17" s="14" t="str">
        <f t="shared" si="3"/>
        <v>T-C</v>
      </c>
      <c r="AS17" s="14" t="str">
        <f t="shared" si="50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2"/>
        <v>10101</v>
      </c>
      <c r="AW17" s="14" t="str">
        <f t="shared" si="22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3"/>
        <v>F2W</v>
      </c>
      <c r="BB17" s="14" t="str">
        <f t="shared" si="44"/>
        <v>B</v>
      </c>
      <c r="BC17" s="14" t="str">
        <f t="shared" si="24"/>
        <v>L5W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PD</v>
      </c>
      <c r="D18" s="81" t="str">
        <f t="shared" si="7"/>
        <v>F2</v>
      </c>
      <c r="E18" s="121" t="str">
        <f t="shared" si="8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9"/>
        <v>FE</v>
      </c>
      <c r="K18" s="81" t="str">
        <f t="shared" si="10"/>
        <v/>
      </c>
      <c r="L18" s="121" t="str">
        <f t="shared" si="11"/>
        <v>F2</v>
      </c>
      <c r="M18" s="24" t="str">
        <f t="shared" si="26"/>
        <v>L</v>
      </c>
      <c r="N18" s="36">
        <f t="shared" si="27"/>
        <v>-2</v>
      </c>
      <c r="O18" s="124" t="str">
        <f t="shared" si="12"/>
        <v/>
      </c>
      <c r="P18" s="24">
        <f>IF(H18="","",IF(B18="NB",P17,IF(O18="",SUM($O$5:$O18)+N18,SUM($O$5:$O18))))</f>
        <v>2</v>
      </c>
      <c r="Q18" s="130" t="str">
        <f t="shared" si="0"/>
        <v/>
      </c>
      <c r="R18" s="128">
        <f t="shared" si="13"/>
        <v>0</v>
      </c>
      <c r="S18" s="83" t="str">
        <f t="shared" si="14"/>
        <v/>
      </c>
      <c r="T18" s="14">
        <f t="shared" si="5"/>
        <v>3</v>
      </c>
      <c r="U18" s="14">
        <f t="shared" si="28"/>
        <v>0</v>
      </c>
      <c r="V18" s="14" t="str">
        <f t="shared" si="29"/>
        <v>C</v>
      </c>
      <c r="W18" s="14" t="str">
        <f t="shared" si="15"/>
        <v>Y</v>
      </c>
      <c r="X18" s="14" t="str">
        <f t="shared" si="30"/>
        <v>Y</v>
      </c>
      <c r="Y18" s="14">
        <f t="shared" si="31"/>
        <v>2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9" t="str">
        <f t="shared" si="48"/>
        <v/>
      </c>
      <c r="AH18" s="159" t="str">
        <f t="shared" si="49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2"/>
        <v>01012</v>
      </c>
      <c r="AW18" s="14" t="str">
        <f t="shared" si="22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3"/>
        <v>BL</v>
      </c>
      <c r="BB18" s="14" t="str">
        <f t="shared" si="44"/>
        <v>F2</v>
      </c>
      <c r="BC18" s="14" t="str">
        <f t="shared" si="24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82" t="str">
        <f t="shared" si="7"/>
        <v>B</v>
      </c>
      <c r="E19" s="122" t="str">
        <f t="shared" si="8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/>
      </c>
      <c r="L19" s="122" t="str">
        <f t="shared" si="11"/>
        <v>F3</v>
      </c>
      <c r="M19" s="25" t="str">
        <f t="shared" si="26"/>
        <v>L</v>
      </c>
      <c r="N19" s="36">
        <f t="shared" si="27"/>
        <v>-4</v>
      </c>
      <c r="O19" s="131" t="str">
        <f t="shared" si="12"/>
        <v/>
      </c>
      <c r="P19" s="25">
        <f>IF(H19="","",IF(B19="NB",P18,IF(O19="",SUM($O$5:$O19)+N19,SUM($O$5:$O19))))</f>
        <v>0</v>
      </c>
      <c r="Q19" s="132" t="str">
        <f t="shared" si="0"/>
        <v/>
      </c>
      <c r="R19" s="129">
        <f t="shared" si="13"/>
        <v>-2</v>
      </c>
      <c r="S19" s="83" t="str">
        <f t="shared" si="14"/>
        <v>L</v>
      </c>
      <c r="T19" s="14">
        <f t="shared" si="5"/>
        <v>0</v>
      </c>
      <c r="U19" s="14">
        <f t="shared" si="28"/>
        <v>-3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3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9" t="str">
        <f t="shared" si="48"/>
        <v/>
      </c>
      <c r="AH19" s="159" t="str">
        <f t="shared" si="49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3"/>
        <v>PD</v>
      </c>
      <c r="AS19" s="14" t="str">
        <f t="shared" si="50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2"/>
        <v>10123</v>
      </c>
      <c r="AW19" s="14" t="str">
        <f t="shared" si="22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3"/>
        <v>F2W</v>
      </c>
      <c r="BB19" s="14" t="str">
        <f t="shared" si="44"/>
        <v>B</v>
      </c>
      <c r="BC19" s="14" t="str">
        <f t="shared" si="24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P1</v>
      </c>
      <c r="C20" s="36" t="str">
        <f t="shared" si="2"/>
        <v/>
      </c>
      <c r="D20" s="79" t="str">
        <f t="shared" si="7"/>
        <v>L5</v>
      </c>
      <c r="E20" s="120" t="str">
        <f t="shared" si="8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9"/>
        <v/>
      </c>
      <c r="K20" s="79" t="str">
        <f t="shared" si="10"/>
        <v/>
      </c>
      <c r="L20" s="120" t="str">
        <f t="shared" si="11"/>
        <v>F4</v>
      </c>
      <c r="M20" s="36" t="str">
        <f t="shared" si="26"/>
        <v>W</v>
      </c>
      <c r="N20" s="36">
        <f t="shared" si="27"/>
        <v>-5</v>
      </c>
      <c r="O20" s="136" t="str">
        <f t="shared" si="12"/>
        <v/>
      </c>
      <c r="P20" s="36">
        <f>IF(H20="","",IF(B20="NB",P19,IF(O20="",SUM($O$5:$O20)+N20,SUM($O$5:$O20))))</f>
        <v>-1</v>
      </c>
      <c r="Q20" s="137" t="str">
        <f t="shared" si="0"/>
        <v/>
      </c>
      <c r="R20" s="127">
        <f t="shared" si="13"/>
        <v>-1</v>
      </c>
      <c r="S20" s="83" t="str">
        <f t="shared" si="14"/>
        <v>L</v>
      </c>
      <c r="T20" s="14">
        <f t="shared" si="5"/>
        <v>-6</v>
      </c>
      <c r="U20" s="14">
        <f t="shared" si="28"/>
        <v>-6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4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9" t="str">
        <f t="shared" si="48"/>
        <v/>
      </c>
      <c r="AH20" s="159" t="str">
        <f t="shared" si="49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2"/>
        <v>01234</v>
      </c>
      <c r="AW20" s="14" t="str">
        <f t="shared" si="22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3"/>
        <v>BW</v>
      </c>
      <c r="BB20" s="14" t="str">
        <f t="shared" si="44"/>
        <v>L5</v>
      </c>
      <c r="BC20" s="14" t="str">
        <f t="shared" si="24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81" t="str">
        <f t="shared" si="7"/>
        <v>F2</v>
      </c>
      <c r="E21" s="121" t="str">
        <f t="shared" si="8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/>
      </c>
      <c r="L21" s="121" t="str">
        <f t="shared" si="11"/>
        <v>F3</v>
      </c>
      <c r="M21" s="24" t="str">
        <f t="shared" si="26"/>
        <v>L</v>
      </c>
      <c r="N21" s="36">
        <f t="shared" si="27"/>
        <v>-6</v>
      </c>
      <c r="O21" s="124" t="str">
        <f t="shared" si="12"/>
        <v/>
      </c>
      <c r="P21" s="24">
        <f>IF(H21="","",IF(B21="NB",P20,IF(O21="",SUM($O$5:$O21)+N21,SUM($O$5:$O21))))</f>
        <v>-2</v>
      </c>
      <c r="Q21" s="130" t="str">
        <f t="shared" si="0"/>
        <v/>
      </c>
      <c r="R21" s="128">
        <f t="shared" si="13"/>
        <v>-1</v>
      </c>
      <c r="S21" s="83" t="str">
        <f t="shared" si="14"/>
        <v>L</v>
      </c>
      <c r="T21" s="14">
        <f t="shared" si="5"/>
        <v>-10</v>
      </c>
      <c r="U21" s="14">
        <f t="shared" si="28"/>
        <v>-6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5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3</v>
      </c>
      <c r="AG21" s="159" t="str">
        <f t="shared" si="48"/>
        <v/>
      </c>
      <c r="AH21" s="159" t="str">
        <f t="shared" si="49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2"/>
        <v>12340</v>
      </c>
      <c r="AW21" s="14" t="str">
        <f t="shared" si="22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3"/>
        <v>L5L</v>
      </c>
      <c r="BB21" s="14" t="str">
        <f t="shared" si="44"/>
        <v>F2</v>
      </c>
      <c r="BC21" s="14" t="str">
        <f t="shared" si="24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B3</v>
      </c>
      <c r="C22" s="24" t="str">
        <f t="shared" si="2"/>
        <v/>
      </c>
      <c r="D22" s="81" t="str">
        <f t="shared" si="7"/>
        <v>B</v>
      </c>
      <c r="E22" s="121" t="str">
        <f t="shared" si="8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/>
      </c>
      <c r="L22" s="121" t="str">
        <f t="shared" si="11"/>
        <v>F4</v>
      </c>
      <c r="M22" s="24" t="str">
        <f t="shared" si="26"/>
        <v>W</v>
      </c>
      <c r="N22" s="36">
        <f t="shared" si="27"/>
        <v>-3</v>
      </c>
      <c r="O22" s="124">
        <f t="shared" si="12"/>
        <v>-3</v>
      </c>
      <c r="P22" s="24">
        <f>IF(H22="","",IF(B22="NB",P21,IF(O22="",SUM($O$5:$O22)+N22,SUM($O$5:$O22))))</f>
        <v>1</v>
      </c>
      <c r="Q22" s="130" t="str">
        <f t="shared" si="0"/>
        <v>Rabbit</v>
      </c>
      <c r="R22" s="128">
        <f t="shared" si="13"/>
        <v>3</v>
      </c>
      <c r="S22" s="83" t="str">
        <f t="shared" si="14"/>
        <v>W</v>
      </c>
      <c r="T22" s="14">
        <f t="shared" si="5"/>
        <v>-9</v>
      </c>
      <c r="U22" s="14">
        <f t="shared" si="28"/>
        <v>1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6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R</v>
      </c>
      <c r="AC22" s="14">
        <f t="shared" si="35"/>
        <v>1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48"/>
        <v/>
      </c>
      <c r="AH22" s="159" t="str">
        <f t="shared" si="49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3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23401</v>
      </c>
      <c r="AW22" s="14" t="str">
        <f t="shared" si="22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3"/>
        <v>F2W</v>
      </c>
      <c r="BB22" s="14" t="str">
        <f t="shared" si="44"/>
        <v>B</v>
      </c>
      <c r="BC22" s="14" t="str">
        <f t="shared" si="24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81" t="str">
        <f t="shared" si="7"/>
        <v>B</v>
      </c>
      <c r="E23" s="121" t="str">
        <f t="shared" si="8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9"/>
        <v/>
      </c>
      <c r="K23" s="81" t="str">
        <f t="shared" si="10"/>
        <v/>
      </c>
      <c r="L23" s="121" t="str">
        <f t="shared" si="11"/>
        <v>B</v>
      </c>
      <c r="M23" s="24" t="str">
        <f t="shared" si="26"/>
        <v>L</v>
      </c>
      <c r="N23" s="36">
        <f t="shared" si="27"/>
        <v>0</v>
      </c>
      <c r="O23" s="124" t="str">
        <f t="shared" si="12"/>
        <v/>
      </c>
      <c r="P23" s="24">
        <f>IF(H23="","",IF(B23="NB",P22,IF(O23="",SUM($O$5:$O23)+N23,SUM($O$5:$O23))))</f>
        <v>1</v>
      </c>
      <c r="Q23" s="130" t="str">
        <f t="shared" si="0"/>
        <v/>
      </c>
      <c r="R23" s="128">
        <f t="shared" si="13"/>
        <v>0</v>
      </c>
      <c r="S23" s="83" t="str">
        <f t="shared" si="14"/>
        <v/>
      </c>
      <c r="T23" s="14">
        <f t="shared" si="5"/>
        <v>-9</v>
      </c>
      <c r="U23" s="14">
        <f t="shared" si="28"/>
        <v>0</v>
      </c>
      <c r="V23" s="14" t="str">
        <f t="shared" si="29"/>
        <v>S</v>
      </c>
      <c r="W23" s="14" t="str">
        <f t="shared" si="51"/>
        <v>Y</v>
      </c>
      <c r="X23" s="14" t="str">
        <f t="shared" si="30"/>
        <v>N</v>
      </c>
      <c r="Y23" s="14">
        <f t="shared" si="31"/>
        <v>1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59" t="str">
        <f t="shared" si="48"/>
        <v/>
      </c>
      <c r="AH23" s="159" t="str">
        <f t="shared" si="49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3"/>
        <v>PD</v>
      </c>
      <c r="AS23" s="14" t="str">
        <f t="shared" si="50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2"/>
        <v>34010</v>
      </c>
      <c r="AW23" s="14" t="str">
        <f t="shared" si="22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3"/>
        <v>BL</v>
      </c>
      <c r="BB23" s="14" t="str">
        <f t="shared" si="44"/>
        <v>B</v>
      </c>
      <c r="BC23" s="14" t="str">
        <f t="shared" si="24"/>
        <v>F4W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P3</v>
      </c>
      <c r="C24" s="25" t="str">
        <f t="shared" si="2"/>
        <v/>
      </c>
      <c r="D24" s="82" t="str">
        <f t="shared" si="7"/>
        <v>L5</v>
      </c>
      <c r="E24" s="122" t="str">
        <f t="shared" si="8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22" t="str">
        <f t="shared" si="11"/>
        <v>F2</v>
      </c>
      <c r="M24" s="25" t="str">
        <f t="shared" si="26"/>
        <v>W</v>
      </c>
      <c r="N24" s="36">
        <f t="shared" si="27"/>
        <v>-3</v>
      </c>
      <c r="O24" s="131" t="str">
        <f t="shared" si="12"/>
        <v/>
      </c>
      <c r="P24" s="25">
        <f>IF(H24="","",IF(B24="NB",P23,IF(O24="",SUM($O$5:$O24)+N24,SUM($O$5:$O24))))</f>
        <v>-2</v>
      </c>
      <c r="Q24" s="132" t="str">
        <f t="shared" si="0"/>
        <v/>
      </c>
      <c r="R24" s="129">
        <f t="shared" si="13"/>
        <v>-3</v>
      </c>
      <c r="S24" s="83" t="str">
        <f t="shared" si="14"/>
        <v>L</v>
      </c>
      <c r="T24" s="14">
        <f t="shared" si="5"/>
        <v>-10</v>
      </c>
      <c r="U24" s="14">
        <f t="shared" si="28"/>
        <v>-1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2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5</v>
      </c>
      <c r="AD24" s="14">
        <f t="shared" si="36"/>
        <v>0</v>
      </c>
      <c r="AE24" s="14">
        <f t="shared" si="37"/>
        <v>0</v>
      </c>
      <c r="AF24" s="14">
        <f t="shared" si="38"/>
        <v>2</v>
      </c>
      <c r="AG24" s="159" t="str">
        <f t="shared" si="48"/>
        <v/>
      </c>
      <c r="AH24" s="159" t="str">
        <f t="shared" si="49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3"/>
        <v>PD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2"/>
        <v>40101</v>
      </c>
      <c r="AW24" s="14" t="str">
        <f t="shared" si="22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3"/>
        <v>BW</v>
      </c>
      <c r="BB24" s="14" t="str">
        <f t="shared" si="44"/>
        <v>L5</v>
      </c>
      <c r="BC24" s="14" t="str">
        <f t="shared" si="24"/>
        <v>BL</v>
      </c>
      <c r="BD24" s="14" t="str">
        <f t="shared" si="47"/>
        <v>F2</v>
      </c>
      <c r="BE24" s="14" t="str">
        <f t="shared" si="45"/>
        <v>5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P3</v>
      </c>
      <c r="C25" s="36" t="str">
        <f t="shared" si="2"/>
        <v>T-C</v>
      </c>
      <c r="D25" s="79" t="str">
        <f t="shared" si="7"/>
        <v>F2</v>
      </c>
      <c r="E25" s="120" t="str">
        <f t="shared" si="8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9"/>
        <v>T-C</v>
      </c>
      <c r="K25" s="79" t="str">
        <f t="shared" si="10"/>
        <v>B</v>
      </c>
      <c r="L25" s="120" t="str">
        <f t="shared" si="11"/>
        <v/>
      </c>
      <c r="M25" s="36" t="str">
        <f t="shared" si="26"/>
        <v>W</v>
      </c>
      <c r="N25" s="36">
        <f t="shared" si="27"/>
        <v>0</v>
      </c>
      <c r="O25" s="136" t="str">
        <f t="shared" si="12"/>
        <v/>
      </c>
      <c r="P25" s="36">
        <f>IF(H25="","",IF(B25="NB",P24,IF(O25="",SUM($O$5:$O25)+N25,SUM($O$5:$O25))))</f>
        <v>1</v>
      </c>
      <c r="Q25" s="137" t="str">
        <f t="shared" si="0"/>
        <v/>
      </c>
      <c r="R25" s="127">
        <f t="shared" si="13"/>
        <v>3</v>
      </c>
      <c r="S25" s="83" t="str">
        <f t="shared" si="14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51"/>
        <v>Y</v>
      </c>
      <c r="X25" s="14" t="str">
        <f t="shared" si="30"/>
        <v>N</v>
      </c>
      <c r="Y25" s="14">
        <f t="shared" si="31"/>
        <v>3</v>
      </c>
      <c r="Z25" s="83" t="str">
        <f t="shared" si="32"/>
        <v>N</v>
      </c>
      <c r="AA25" s="14" t="str">
        <f t="shared" si="33"/>
        <v>Y</v>
      </c>
      <c r="AB25" s="14" t="str">
        <f t="shared" si="34"/>
        <v>N</v>
      </c>
      <c r="AC25" s="14">
        <f t="shared" si="35"/>
        <v>2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9" t="str">
        <f t="shared" si="48"/>
        <v>B</v>
      </c>
      <c r="AH25" s="159" t="str">
        <f t="shared" si="49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>F2</v>
      </c>
      <c r="AM25" s="75" t="str">
        <f t="shared" si="19"/>
        <v/>
      </c>
      <c r="AN25" s="75" t="str">
        <f t="shared" si="20"/>
        <v>B</v>
      </c>
      <c r="AO25" s="75" t="str">
        <f t="shared" si="21"/>
        <v/>
      </c>
      <c r="AR25" s="14" t="str">
        <f t="shared" si="3"/>
        <v>T-C</v>
      </c>
      <c r="AS25" s="14" t="str">
        <f t="shared" si="50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2"/>
        <v>01010</v>
      </c>
      <c r="AW25" s="14" t="str">
        <f t="shared" si="22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3"/>
        <v>L5L</v>
      </c>
      <c r="BB25" s="14" t="str">
        <f t="shared" si="44"/>
        <v>F2</v>
      </c>
      <c r="BC25" s="14" t="str">
        <f t="shared" si="24"/>
        <v>F2W</v>
      </c>
      <c r="BD25" s="14" t="str">
        <f t="shared" si="47"/>
        <v>B</v>
      </c>
      <c r="BE25" s="14" t="str">
        <f t="shared" si="45"/>
        <v>2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B6</v>
      </c>
      <c r="C26" s="24" t="str">
        <f t="shared" si="2"/>
        <v/>
      </c>
      <c r="D26" s="81" t="str">
        <f t="shared" si="7"/>
        <v/>
      </c>
      <c r="E26" s="121" t="str">
        <f t="shared" si="8"/>
        <v>B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/>
      </c>
      <c r="L26" s="121" t="str">
        <f t="shared" si="11"/>
        <v>L5</v>
      </c>
      <c r="M26" s="24" t="str">
        <f t="shared" si="26"/>
        <v>W</v>
      </c>
      <c r="N26" s="36">
        <f t="shared" si="27"/>
        <v>6</v>
      </c>
      <c r="O26" s="124">
        <f t="shared" si="12"/>
        <v>6</v>
      </c>
      <c r="P26" s="24">
        <f>IF(H26="","",IF(B26="NB",P25,IF(O26="",SUM($O$5:$O26)+N26,SUM($O$5:$O26))))</f>
        <v>7</v>
      </c>
      <c r="Q26" s="130" t="str">
        <f t="shared" si="0"/>
        <v/>
      </c>
      <c r="R26" s="128">
        <f t="shared" si="13"/>
        <v>6</v>
      </c>
      <c r="S26" s="83" t="str">
        <f t="shared" si="14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51"/>
        <v>N</v>
      </c>
      <c r="X26" s="14" t="str">
        <f t="shared" si="30"/>
        <v>Y</v>
      </c>
      <c r="Y26" s="14">
        <f t="shared" si="31"/>
        <v>4</v>
      </c>
      <c r="Z26" s="83" t="str">
        <f t="shared" si="32"/>
        <v>Y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5</v>
      </c>
      <c r="AG26" s="159" t="str">
        <f t="shared" si="48"/>
        <v/>
      </c>
      <c r="AH26" s="159" t="str">
        <f t="shared" si="49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>B</v>
      </c>
      <c r="AN26" s="75" t="str">
        <f t="shared" si="20"/>
        <v/>
      </c>
      <c r="AO26" s="75" t="str">
        <f t="shared" si="21"/>
        <v>L5</v>
      </c>
      <c r="AR26" s="14" t="str">
        <f t="shared" si="3"/>
        <v>T-C</v>
      </c>
      <c r="AS26" s="14" t="str">
        <f t="shared" si="50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10101</v>
      </c>
      <c r="AW26" s="14" t="str">
        <f t="shared" si="52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3"/>
        <v>F2W</v>
      </c>
      <c r="BB26" s="14" t="str">
        <f t="shared" si="44"/>
        <v>B</v>
      </c>
      <c r="BC26" s="14" t="str">
        <f t="shared" si="24"/>
        <v>BW</v>
      </c>
      <c r="BD26" s="14" t="str">
        <f t="shared" si="47"/>
        <v>L5</v>
      </c>
      <c r="BE26" s="14">
        <f t="shared" si="45"/>
        <v>1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81" t="str">
        <f t="shared" si="7"/>
        <v>B</v>
      </c>
      <c r="E27" s="121" t="str">
        <f t="shared" si="8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B</v>
      </c>
      <c r="L27" s="121" t="str">
        <f t="shared" si="11"/>
        <v/>
      </c>
      <c r="M27" s="24" t="str">
        <f t="shared" si="26"/>
        <v>W</v>
      </c>
      <c r="N27" s="36">
        <f t="shared" si="27"/>
        <v>2</v>
      </c>
      <c r="O27" s="124" t="str">
        <f t="shared" si="12"/>
        <v/>
      </c>
      <c r="P27" s="24">
        <f>IF(H27="","",IF(B27="NB",P26,IF(O27="",SUM($O$5:$O27)+N27,SUM($O$5:$O27))))</f>
        <v>9</v>
      </c>
      <c r="Q27" s="130" t="str">
        <f t="shared" si="0"/>
        <v/>
      </c>
      <c r="R27" s="128">
        <f t="shared" si="13"/>
        <v>2</v>
      </c>
      <c r="S27" s="83" t="str">
        <f t="shared" si="14"/>
        <v>W</v>
      </c>
      <c r="T27" s="14">
        <f t="shared" si="5"/>
        <v>0</v>
      </c>
      <c r="U27" s="14">
        <f t="shared" si="28"/>
        <v>6</v>
      </c>
      <c r="V27" s="14" t="str">
        <f t="shared" si="29"/>
        <v>S</v>
      </c>
      <c r="W27" s="14" t="str">
        <f t="shared" si="51"/>
        <v>Y</v>
      </c>
      <c r="X27" s="14" t="str">
        <f t="shared" si="30"/>
        <v>Y</v>
      </c>
      <c r="Y27" s="14">
        <f t="shared" si="31"/>
        <v>1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9" t="str">
        <f t="shared" si="48"/>
        <v>B</v>
      </c>
      <c r="AH27" s="159" t="str">
        <f t="shared" si="49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>B</v>
      </c>
      <c r="AM27" s="75" t="str">
        <f t="shared" si="19"/>
        <v/>
      </c>
      <c r="AN27" s="75" t="str">
        <f t="shared" si="20"/>
        <v>B</v>
      </c>
      <c r="AO27" s="75" t="str">
        <f t="shared" si="21"/>
        <v/>
      </c>
      <c r="AR27" s="14" t="str">
        <f t="shared" si="3"/>
        <v>T-C</v>
      </c>
      <c r="AS27" s="14" t="str">
        <f t="shared" si="50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01010</v>
      </c>
      <c r="AW27" s="14" t="str">
        <f t="shared" si="52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3"/>
        <v>BW</v>
      </c>
      <c r="BB27" s="14" t="str">
        <f t="shared" si="44"/>
        <v>B</v>
      </c>
      <c r="BC27" s="14" t="str">
        <f t="shared" si="24"/>
        <v>L5W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B7</v>
      </c>
      <c r="C28" s="24" t="str">
        <f t="shared" si="2"/>
        <v/>
      </c>
      <c r="D28" s="81" t="str">
        <f t="shared" si="7"/>
        <v/>
      </c>
      <c r="E28" s="121" t="str">
        <f t="shared" si="8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/>
      </c>
      <c r="L28" s="121" t="str">
        <f t="shared" si="11"/>
        <v>L2</v>
      </c>
      <c r="M28" s="24" t="str">
        <f t="shared" si="26"/>
        <v>W</v>
      </c>
      <c r="N28" s="36">
        <f t="shared" si="27"/>
        <v>9</v>
      </c>
      <c r="O28" s="124">
        <f t="shared" si="12"/>
        <v>9</v>
      </c>
      <c r="P28" s="24">
        <f>IF(H28="","",IF(B28="NB",P27,IF(O28="",SUM($O$5:$O28)+N28,SUM($O$5:$O28))))</f>
        <v>16</v>
      </c>
      <c r="Q28" s="130" t="str">
        <f t="shared" si="0"/>
        <v/>
      </c>
      <c r="R28" s="128">
        <f t="shared" si="13"/>
        <v>10</v>
      </c>
      <c r="S28" s="83" t="str">
        <f t="shared" si="14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2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2</v>
      </c>
      <c r="AG28" s="159" t="str">
        <f t="shared" si="48"/>
        <v/>
      </c>
      <c r="AH28" s="159" t="str">
        <f t="shared" si="49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>L5</v>
      </c>
      <c r="AN28" s="75" t="str">
        <f t="shared" si="20"/>
        <v/>
      </c>
      <c r="AO28" s="75" t="str">
        <f t="shared" si="21"/>
        <v>L5</v>
      </c>
      <c r="AR28" s="14" t="str">
        <f t="shared" si="3"/>
        <v>T-C</v>
      </c>
      <c r="AS28" s="14" t="str">
        <f t="shared" si="50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10101</v>
      </c>
      <c r="AW28" s="14" t="str">
        <f t="shared" si="52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3"/>
        <v>BW</v>
      </c>
      <c r="BB28" s="14" t="str">
        <f t="shared" si="44"/>
        <v>L5</v>
      </c>
      <c r="BC28" s="14" t="str">
        <f t="shared" si="24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7"/>
        <v>B</v>
      </c>
      <c r="E29" s="122" t="str">
        <f t="shared" si="8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9"/>
        <v/>
      </c>
      <c r="K29" s="82" t="str">
        <f t="shared" si="10"/>
        <v>B</v>
      </c>
      <c r="L29" s="122" t="str">
        <f t="shared" si="11"/>
        <v/>
      </c>
      <c r="M29" s="25" t="str">
        <f t="shared" si="26"/>
        <v/>
      </c>
      <c r="N29" s="36" t="str">
        <f t="shared" si="27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5"/>
        <v/>
      </c>
      <c r="U29" s="14">
        <f t="shared" si="28"/>
        <v>0</v>
      </c>
      <c r="V29" s="14" t="str">
        <f t="shared" si="29"/>
        <v>S</v>
      </c>
      <c r="W29" s="14" t="str">
        <f t="shared" si="51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9" t="str">
        <f t="shared" si="48"/>
        <v>B</v>
      </c>
      <c r="AH29" s="159" t="str">
        <f t="shared" si="49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>B</v>
      </c>
      <c r="AM29" s="75" t="str">
        <f t="shared" si="19"/>
        <v/>
      </c>
      <c r="AN29" s="75" t="str">
        <f t="shared" si="20"/>
        <v>B</v>
      </c>
      <c r="AO29" s="75" t="str">
        <f t="shared" si="21"/>
        <v/>
      </c>
      <c r="AR29" s="14" t="str">
        <f t="shared" si="3"/>
        <v>T-C</v>
      </c>
      <c r="AS29" s="14" t="str">
        <f t="shared" si="50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3"/>
        <v>L5W</v>
      </c>
      <c r="BB29" s="14" t="str">
        <f t="shared" si="44"/>
        <v>B</v>
      </c>
      <c r="BC29" s="14" t="str">
        <f t="shared" si="24"/>
        <v>L2W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7"/>
        <v/>
      </c>
      <c r="E30" s="120" t="str">
        <f t="shared" si="8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9"/>
        <v/>
      </c>
      <c r="K30" s="79" t="str">
        <f t="shared" si="10"/>
        <v/>
      </c>
      <c r="L30" s="120" t="str">
        <f t="shared" si="11"/>
        <v/>
      </c>
      <c r="M30" s="36" t="str">
        <f t="shared" si="26"/>
        <v/>
      </c>
      <c r="N30" s="36" t="str">
        <f t="shared" si="27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48"/>
        <v/>
      </c>
      <c r="AH30" s="159" t="str">
        <f t="shared" si="49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3"/>
        <v/>
      </c>
      <c r="AS30" s="14" t="str">
        <f t="shared" si="50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10100</v>
      </c>
      <c r="AW30" s="14" t="str">
        <f t="shared" si="52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3"/>
        <v>B</v>
      </c>
      <c r="BB30" s="14" t="str">
        <f t="shared" si="44"/>
        <v/>
      </c>
      <c r="BC30" s="14" t="str">
        <f t="shared" si="24"/>
        <v>B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7"/>
        <v/>
      </c>
      <c r="E31" s="121" t="str">
        <f t="shared" si="8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9"/>
        <v/>
      </c>
      <c r="K31" s="81" t="str">
        <f t="shared" si="10"/>
        <v/>
      </c>
      <c r="L31" s="121" t="str">
        <f t="shared" si="11"/>
        <v/>
      </c>
      <c r="M31" s="24" t="str">
        <f t="shared" si="26"/>
        <v/>
      </c>
      <c r="N31" s="36" t="str">
        <f t="shared" si="27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48"/>
        <v/>
      </c>
      <c r="AH31" s="159" t="str">
        <f t="shared" si="49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3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01000</v>
      </c>
      <c r="AW31" s="14" t="str">
        <f t="shared" si="52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3"/>
        <v/>
      </c>
      <c r="BB31" s="14" t="str">
        <f t="shared" si="44"/>
        <v/>
      </c>
      <c r="BC31" s="14" t="str">
        <f t="shared" si="24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7"/>
        <v/>
      </c>
      <c r="E32" s="121" t="str">
        <f t="shared" si="8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9"/>
        <v/>
      </c>
      <c r="K32" s="81" t="str">
        <f t="shared" si="10"/>
        <v/>
      </c>
      <c r="L32" s="121" t="str">
        <f t="shared" si="11"/>
        <v/>
      </c>
      <c r="M32" s="24" t="str">
        <f t="shared" si="26"/>
        <v/>
      </c>
      <c r="N32" s="36" t="str">
        <f t="shared" si="27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48"/>
        <v/>
      </c>
      <c r="AH32" s="159" t="str">
        <f t="shared" si="49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3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10000</v>
      </c>
      <c r="AW32" s="14" t="str">
        <f t="shared" si="52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3"/>
        <v/>
      </c>
      <c r="BB32" s="14" t="str">
        <f t="shared" si="44"/>
        <v/>
      </c>
      <c r="BC32" s="14" t="str">
        <f t="shared" si="24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7"/>
        <v/>
      </c>
      <c r="E33" s="121" t="str">
        <f t="shared" si="8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9"/>
        <v/>
      </c>
      <c r="K33" s="81" t="str">
        <f t="shared" si="10"/>
        <v/>
      </c>
      <c r="L33" s="121" t="str">
        <f t="shared" si="11"/>
        <v/>
      </c>
      <c r="M33" s="24" t="str">
        <f t="shared" si="26"/>
        <v/>
      </c>
      <c r="N33" s="36" t="str">
        <f t="shared" si="27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48"/>
        <v/>
      </c>
      <c r="AH33" s="159" t="str">
        <f t="shared" si="49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3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2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3"/>
        <v/>
      </c>
      <c r="BB33" s="14" t="str">
        <f t="shared" si="44"/>
        <v/>
      </c>
      <c r="BC33" s="14" t="str">
        <f t="shared" si="24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7"/>
        <v/>
      </c>
      <c r="E34" s="122" t="str">
        <f t="shared" si="8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9"/>
        <v/>
      </c>
      <c r="K34" s="82" t="str">
        <f t="shared" si="10"/>
        <v/>
      </c>
      <c r="L34" s="122" t="str">
        <f t="shared" si="11"/>
        <v/>
      </c>
      <c r="M34" s="25" t="str">
        <f t="shared" si="26"/>
        <v/>
      </c>
      <c r="N34" s="36" t="str">
        <f t="shared" si="27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48"/>
        <v/>
      </c>
      <c r="AH34" s="159" t="str">
        <f t="shared" si="49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3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3"/>
        <v/>
      </c>
      <c r="BB34" s="14" t="str">
        <f t="shared" si="44"/>
        <v/>
      </c>
      <c r="BC34" s="14" t="str">
        <f t="shared" si="24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7"/>
        <v/>
      </c>
      <c r="E35" s="120" t="str">
        <f t="shared" si="8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9"/>
        <v/>
      </c>
      <c r="K35" s="79" t="str">
        <f t="shared" si="10"/>
        <v/>
      </c>
      <c r="L35" s="120" t="str">
        <f t="shared" si="11"/>
        <v/>
      </c>
      <c r="M35" s="36" t="str">
        <f t="shared" si="26"/>
        <v/>
      </c>
      <c r="N35" s="36" t="str">
        <f t="shared" si="27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48"/>
        <v/>
      </c>
      <c r="AH35" s="159" t="str">
        <f t="shared" si="49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3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3"/>
        <v/>
      </c>
      <c r="BB35" s="14" t="str">
        <f t="shared" si="44"/>
        <v/>
      </c>
      <c r="BC35" s="14" t="str">
        <f t="shared" si="24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7"/>
        <v/>
      </c>
      <c r="E36" s="121" t="str">
        <f t="shared" si="8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9"/>
        <v/>
      </c>
      <c r="K36" s="81" t="str">
        <f t="shared" si="10"/>
        <v/>
      </c>
      <c r="L36" s="121" t="str">
        <f t="shared" si="11"/>
        <v/>
      </c>
      <c r="M36" s="24" t="str">
        <f t="shared" si="26"/>
        <v/>
      </c>
      <c r="N36" s="36" t="str">
        <f t="shared" si="27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48"/>
        <v/>
      </c>
      <c r="AH36" s="159" t="str">
        <f t="shared" si="49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3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3"/>
        <v/>
      </c>
      <c r="BB36" s="14" t="str">
        <f t="shared" si="44"/>
        <v/>
      </c>
      <c r="BC36" s="14" t="str">
        <f t="shared" si="24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7"/>
        <v/>
      </c>
      <c r="E37" s="121" t="str">
        <f t="shared" si="8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9"/>
        <v/>
      </c>
      <c r="K37" s="81" t="str">
        <f t="shared" si="10"/>
        <v/>
      </c>
      <c r="L37" s="121" t="str">
        <f t="shared" si="11"/>
        <v/>
      </c>
      <c r="M37" s="24" t="str">
        <f t="shared" si="26"/>
        <v/>
      </c>
      <c r="N37" s="36" t="str">
        <f t="shared" si="27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48"/>
        <v/>
      </c>
      <c r="AH37" s="159" t="str">
        <f t="shared" si="49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3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3"/>
        <v/>
      </c>
      <c r="BB37" s="14" t="str">
        <f t="shared" si="44"/>
        <v/>
      </c>
      <c r="BC37" s="14" t="str">
        <f t="shared" si="24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7"/>
        <v/>
      </c>
      <c r="E38" s="121" t="str">
        <f t="shared" si="8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9"/>
        <v/>
      </c>
      <c r="K38" s="81" t="str">
        <f t="shared" si="10"/>
        <v/>
      </c>
      <c r="L38" s="121" t="str">
        <f t="shared" si="11"/>
        <v/>
      </c>
      <c r="M38" s="24" t="str">
        <f t="shared" si="26"/>
        <v/>
      </c>
      <c r="N38" s="36" t="str">
        <f t="shared" si="27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48"/>
        <v/>
      </c>
      <c r="AH38" s="159" t="str">
        <f t="shared" si="49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3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3"/>
        <v/>
      </c>
      <c r="BB38" s="14" t="str">
        <f t="shared" si="44"/>
        <v/>
      </c>
      <c r="BC38" s="14" t="str">
        <f t="shared" si="24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7"/>
        <v/>
      </c>
      <c r="E39" s="122" t="str">
        <f t="shared" si="8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9"/>
        <v/>
      </c>
      <c r="K39" s="82" t="str">
        <f t="shared" si="10"/>
        <v/>
      </c>
      <c r="L39" s="122" t="str">
        <f t="shared" si="11"/>
        <v/>
      </c>
      <c r="M39" s="25" t="str">
        <f t="shared" si="26"/>
        <v/>
      </c>
      <c r="N39" s="36" t="str">
        <f t="shared" si="27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48"/>
        <v/>
      </c>
      <c r="AH39" s="159" t="str">
        <f t="shared" si="49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3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3"/>
        <v/>
      </c>
      <c r="BB39" s="14" t="str">
        <f t="shared" si="44"/>
        <v/>
      </c>
      <c r="BC39" s="14" t="str">
        <f t="shared" si="24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7"/>
        <v/>
      </c>
      <c r="E40" s="120" t="str">
        <f t="shared" si="8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9"/>
        <v/>
      </c>
      <c r="K40" s="79" t="str">
        <f t="shared" si="10"/>
        <v/>
      </c>
      <c r="L40" s="120" t="str">
        <f t="shared" si="11"/>
        <v/>
      </c>
      <c r="M40" s="36" t="str">
        <f t="shared" si="26"/>
        <v/>
      </c>
      <c r="N40" s="36" t="str">
        <f t="shared" si="27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48"/>
        <v/>
      </c>
      <c r="AH40" s="159" t="str">
        <f t="shared" si="49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3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3"/>
        <v/>
      </c>
      <c r="BB40" s="14" t="str">
        <f t="shared" si="44"/>
        <v/>
      </c>
      <c r="BC40" s="14" t="str">
        <f t="shared" si="24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7"/>
        <v/>
      </c>
      <c r="E41" s="121" t="str">
        <f t="shared" si="8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9"/>
        <v/>
      </c>
      <c r="K41" s="81" t="str">
        <f t="shared" si="10"/>
        <v/>
      </c>
      <c r="L41" s="121" t="str">
        <f t="shared" si="11"/>
        <v/>
      </c>
      <c r="M41" s="24" t="str">
        <f t="shared" si="26"/>
        <v/>
      </c>
      <c r="N41" s="36" t="str">
        <f t="shared" si="27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48"/>
        <v/>
      </c>
      <c r="AH41" s="159" t="str">
        <f t="shared" si="49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3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3"/>
        <v/>
      </c>
      <c r="BB41" s="14" t="str">
        <f t="shared" si="44"/>
        <v/>
      </c>
      <c r="BC41" s="14" t="str">
        <f t="shared" si="24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7"/>
        <v/>
      </c>
      <c r="E42" s="121" t="str">
        <f t="shared" si="8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9"/>
        <v/>
      </c>
      <c r="K42" s="81" t="str">
        <f t="shared" si="10"/>
        <v/>
      </c>
      <c r="L42" s="121" t="str">
        <f t="shared" si="11"/>
        <v/>
      </c>
      <c r="M42" s="24" t="str">
        <f t="shared" si="26"/>
        <v/>
      </c>
      <c r="N42" s="36" t="str">
        <f t="shared" si="27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48"/>
        <v/>
      </c>
      <c r="AH42" s="159" t="str">
        <f t="shared" si="49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3"/>
        <v/>
      </c>
      <c r="BB42" s="14" t="str">
        <f t="shared" si="44"/>
        <v/>
      </c>
      <c r="BC42" s="14" t="str">
        <f t="shared" si="24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7"/>
        <v/>
      </c>
      <c r="E43" s="121" t="str">
        <f t="shared" si="8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9"/>
        <v/>
      </c>
      <c r="K43" s="81" t="str">
        <f t="shared" si="10"/>
        <v/>
      </c>
      <c r="L43" s="121" t="str">
        <f t="shared" si="11"/>
        <v/>
      </c>
      <c r="M43" s="24" t="str">
        <f t="shared" si="26"/>
        <v/>
      </c>
      <c r="N43" s="36" t="str">
        <f t="shared" si="27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48"/>
        <v/>
      </c>
      <c r="AH43" s="159" t="str">
        <f t="shared" si="49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7"/>
        <v/>
      </c>
      <c r="E44" s="122" t="str">
        <f t="shared" si="8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9"/>
        <v/>
      </c>
      <c r="K44" s="82" t="str">
        <f t="shared" si="10"/>
        <v/>
      </c>
      <c r="L44" s="122" t="str">
        <f t="shared" si="11"/>
        <v/>
      </c>
      <c r="M44" s="25" t="str">
        <f t="shared" si="26"/>
        <v/>
      </c>
      <c r="N44" s="36" t="str">
        <f t="shared" si="27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48"/>
        <v/>
      </c>
      <c r="AH44" s="159" t="str">
        <f t="shared" si="49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7"/>
        <v/>
      </c>
      <c r="E45" s="120" t="str">
        <f t="shared" si="8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9"/>
        <v/>
      </c>
      <c r="K45" s="79" t="str">
        <f t="shared" si="10"/>
        <v/>
      </c>
      <c r="L45" s="120" t="str">
        <f t="shared" si="11"/>
        <v/>
      </c>
      <c r="M45" s="36" t="str">
        <f t="shared" si="26"/>
        <v/>
      </c>
      <c r="N45" s="36" t="str">
        <f t="shared" si="27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48"/>
        <v/>
      </c>
      <c r="AH45" s="159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7"/>
        <v/>
      </c>
      <c r="E46" s="121" t="str">
        <f t="shared" si="8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9"/>
        <v/>
      </c>
      <c r="K46" s="81" t="str">
        <f t="shared" si="10"/>
        <v/>
      </c>
      <c r="L46" s="121" t="str">
        <f t="shared" si="11"/>
        <v/>
      </c>
      <c r="M46" s="24" t="str">
        <f t="shared" si="26"/>
        <v/>
      </c>
      <c r="N46" s="36" t="str">
        <f t="shared" si="27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48"/>
        <v/>
      </c>
      <c r="AH46" s="159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7"/>
        <v/>
      </c>
      <c r="E47" s="121" t="str">
        <f t="shared" si="8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9"/>
        <v/>
      </c>
      <c r="K47" s="81" t="str">
        <f t="shared" si="10"/>
        <v/>
      </c>
      <c r="L47" s="121" t="str">
        <f t="shared" si="11"/>
        <v/>
      </c>
      <c r="M47" s="24" t="str">
        <f t="shared" si="26"/>
        <v/>
      </c>
      <c r="N47" s="36" t="str">
        <f t="shared" si="27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48"/>
        <v/>
      </c>
      <c r="AH47" s="159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7"/>
        <v/>
      </c>
      <c r="E48" s="121" t="str">
        <f t="shared" si="8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/>
      </c>
      <c r="L48" s="121" t="str">
        <f t="shared" si="11"/>
        <v/>
      </c>
      <c r="M48" s="24" t="str">
        <f t="shared" si="26"/>
        <v/>
      </c>
      <c r="N48" s="36" t="str">
        <f t="shared" si="27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48"/>
        <v/>
      </c>
      <c r="AH48" s="159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22" t="str">
        <f t="shared" si="8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22" t="str">
        <f t="shared" si="11"/>
        <v/>
      </c>
      <c r="M49" s="25" t="str">
        <f t="shared" si="26"/>
        <v/>
      </c>
      <c r="N49" s="36" t="str">
        <f t="shared" si="27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48"/>
        <v/>
      </c>
      <c r="AH49" s="159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20" t="str">
        <f t="shared" si="8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20" t="str">
        <f t="shared" si="11"/>
        <v/>
      </c>
      <c r="M50" s="36" t="str">
        <f t="shared" si="26"/>
        <v/>
      </c>
      <c r="N50" s="36" t="str">
        <f t="shared" si="27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48"/>
        <v/>
      </c>
      <c r="AH50" s="159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21" t="str">
        <f t="shared" si="8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21" t="str">
        <f t="shared" si="11"/>
        <v/>
      </c>
      <c r="M51" s="24" t="str">
        <f t="shared" si="26"/>
        <v/>
      </c>
      <c r="N51" s="36" t="str">
        <f t="shared" si="27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48"/>
        <v/>
      </c>
      <c r="AH51" s="159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21" t="str">
        <f t="shared" si="8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21" t="str">
        <f t="shared" si="11"/>
        <v/>
      </c>
      <c r="M52" s="24" t="str">
        <f t="shared" si="26"/>
        <v/>
      </c>
      <c r="N52" s="36" t="str">
        <f t="shared" si="27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48"/>
        <v/>
      </c>
      <c r="AH52" s="159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21" t="str">
        <f t="shared" si="8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21" t="str">
        <f t="shared" si="11"/>
        <v/>
      </c>
      <c r="M53" s="24" t="str">
        <f t="shared" si="26"/>
        <v/>
      </c>
      <c r="N53" s="36" t="str">
        <f t="shared" si="27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48"/>
        <v/>
      </c>
      <c r="AH53" s="159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22" t="str">
        <f t="shared" si="8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22" t="str">
        <f t="shared" si="11"/>
        <v/>
      </c>
      <c r="M54" s="25" t="str">
        <f t="shared" si="26"/>
        <v/>
      </c>
      <c r="N54" s="36" t="str">
        <f t="shared" si="27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48"/>
        <v/>
      </c>
      <c r="AH54" s="159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20" t="str">
        <f t="shared" si="8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20" t="str">
        <f t="shared" si="11"/>
        <v/>
      </c>
      <c r="M55" s="36" t="str">
        <f t="shared" si="26"/>
        <v/>
      </c>
      <c r="N55" s="36" t="str">
        <f t="shared" si="27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48"/>
        <v/>
      </c>
      <c r="AH55" s="159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21" t="str">
        <f t="shared" si="8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21" t="str">
        <f t="shared" si="11"/>
        <v/>
      </c>
      <c r="M56" s="24" t="str">
        <f t="shared" si="26"/>
        <v/>
      </c>
      <c r="N56" s="36" t="str">
        <f t="shared" si="27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48"/>
        <v/>
      </c>
      <c r="AH56" s="159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21" t="str">
        <f t="shared" si="8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21" t="str">
        <f t="shared" si="11"/>
        <v/>
      </c>
      <c r="M57" s="24" t="str">
        <f t="shared" si="26"/>
        <v/>
      </c>
      <c r="N57" s="36" t="str">
        <f t="shared" si="27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48"/>
        <v/>
      </c>
      <c r="AH57" s="159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21" t="str">
        <f t="shared" si="8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21" t="str">
        <f t="shared" si="11"/>
        <v/>
      </c>
      <c r="M58" s="24" t="str">
        <f t="shared" si="26"/>
        <v/>
      </c>
      <c r="N58" s="36" t="str">
        <f t="shared" si="27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48"/>
        <v/>
      </c>
      <c r="AH58" s="159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22" t="str">
        <f t="shared" si="8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22" t="str">
        <f t="shared" si="11"/>
        <v/>
      </c>
      <c r="M59" s="25" t="str">
        <f t="shared" si="26"/>
        <v/>
      </c>
      <c r="N59" s="36" t="str">
        <f t="shared" si="27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48"/>
        <v/>
      </c>
      <c r="AH59" s="159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20" t="str">
        <f t="shared" si="8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20" t="str">
        <f t="shared" si="11"/>
        <v/>
      </c>
      <c r="M60" s="36" t="str">
        <f t="shared" si="26"/>
        <v/>
      </c>
      <c r="N60" s="36" t="str">
        <f t="shared" si="27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48"/>
        <v/>
      </c>
      <c r="AH60" s="159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21" t="str">
        <f t="shared" si="8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21" t="str">
        <f t="shared" si="11"/>
        <v/>
      </c>
      <c r="M61" s="24" t="str">
        <f t="shared" si="26"/>
        <v/>
      </c>
      <c r="N61" s="36" t="str">
        <f t="shared" si="27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48"/>
        <v/>
      </c>
      <c r="AH61" s="159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21" t="str">
        <f t="shared" si="8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21" t="str">
        <f t="shared" si="11"/>
        <v/>
      </c>
      <c r="M62" s="24" t="str">
        <f t="shared" si="26"/>
        <v/>
      </c>
      <c r="N62" s="36" t="str">
        <f t="shared" si="27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48"/>
        <v/>
      </c>
      <c r="AH62" s="159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21" t="str">
        <f t="shared" si="8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21" t="str">
        <f t="shared" si="11"/>
        <v/>
      </c>
      <c r="M63" s="24" t="str">
        <f t="shared" si="26"/>
        <v/>
      </c>
      <c r="N63" s="36" t="str">
        <f t="shared" si="27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48"/>
        <v/>
      </c>
      <c r="AH63" s="159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22" t="str">
        <f t="shared" si="8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22" t="str">
        <f t="shared" si="11"/>
        <v/>
      </c>
      <c r="M64" s="25" t="str">
        <f t="shared" si="26"/>
        <v/>
      </c>
      <c r="N64" s="36" t="str">
        <f t="shared" si="27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48"/>
        <v/>
      </c>
      <c r="AH64" s="159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20" t="str">
        <f t="shared" si="8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20" t="str">
        <f t="shared" si="11"/>
        <v/>
      </c>
      <c r="M65" s="36" t="str">
        <f t="shared" si="26"/>
        <v/>
      </c>
      <c r="N65" s="36" t="str">
        <f t="shared" si="27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48"/>
        <v/>
      </c>
      <c r="AH65" s="159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21" t="str">
        <f t="shared" si="8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21" t="str">
        <f t="shared" si="11"/>
        <v/>
      </c>
      <c r="M66" s="24" t="str">
        <f t="shared" si="26"/>
        <v/>
      </c>
      <c r="N66" s="36" t="str">
        <f t="shared" si="27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48"/>
        <v/>
      </c>
      <c r="AH66" s="159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21" t="str">
        <f t="shared" si="8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21" t="str">
        <f t="shared" si="11"/>
        <v/>
      </c>
      <c r="M67" s="24" t="str">
        <f t="shared" si="26"/>
        <v/>
      </c>
      <c r="N67" s="36" t="str">
        <f t="shared" si="27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48"/>
        <v/>
      </c>
      <c r="AH67" s="159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21" t="str">
        <f t="shared" si="8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21" t="str">
        <f t="shared" si="11"/>
        <v/>
      </c>
      <c r="M68" s="24" t="str">
        <f t="shared" si="26"/>
        <v/>
      </c>
      <c r="N68" s="36" t="str">
        <f t="shared" si="27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48"/>
        <v/>
      </c>
      <c r="AH68" s="159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22" t="str">
        <f t="shared" si="8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22" t="str">
        <f t="shared" si="11"/>
        <v/>
      </c>
      <c r="M69" s="25" t="str">
        <f t="shared" si="26"/>
        <v/>
      </c>
      <c r="N69" s="36" t="str">
        <f t="shared" si="27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2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48"/>
        <v/>
      </c>
      <c r="AH69" s="159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79" t="str">
        <f t="shared" si="7"/>
        <v/>
      </c>
      <c r="E70" s="120" t="str">
        <f t="shared" si="8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ref="J70:J109" si="64">IF(AS69=AS70,"",AS70)</f>
        <v/>
      </c>
      <c r="K70" s="79" t="str">
        <f t="shared" si="10"/>
        <v/>
      </c>
      <c r="L70" s="120" t="str">
        <f t="shared" si="11"/>
        <v/>
      </c>
      <c r="M70" s="36" t="str">
        <f t="shared" si="26"/>
        <v/>
      </c>
      <c r="N70" s="36" t="str">
        <f t="shared" si="27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2"/>
        <v/>
      </c>
      <c r="R70" s="129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48"/>
        <v/>
      </c>
      <c r="AH70" s="159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81" t="str">
        <f t="shared" si="7"/>
        <v/>
      </c>
      <c r="E71" s="121" t="str">
        <f t="shared" si="8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64"/>
        <v/>
      </c>
      <c r="K71" s="81" t="str">
        <f t="shared" si="10"/>
        <v/>
      </c>
      <c r="L71" s="121" t="str">
        <f t="shared" si="11"/>
        <v/>
      </c>
      <c r="M71" s="24" t="str">
        <f t="shared" si="26"/>
        <v/>
      </c>
      <c r="N71" s="36" t="str">
        <f t="shared" si="27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2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48"/>
        <v/>
      </c>
      <c r="AH71" s="159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81" t="str">
        <f t="shared" si="7"/>
        <v/>
      </c>
      <c r="E72" s="121" t="str">
        <f t="shared" si="8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64"/>
        <v/>
      </c>
      <c r="K72" s="81" t="str">
        <f t="shared" si="10"/>
        <v/>
      </c>
      <c r="L72" s="121" t="str">
        <f t="shared" si="11"/>
        <v/>
      </c>
      <c r="M72" s="24" t="str">
        <f t="shared" si="26"/>
        <v/>
      </c>
      <c r="N72" s="36" t="str">
        <f t="shared" si="27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2"/>
        <v/>
      </c>
      <c r="R72" s="129" t="str">
        <f t="shared" si="13"/>
        <v/>
      </c>
      <c r="S72" s="83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48"/>
        <v/>
      </c>
      <c r="AH72" s="159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81" t="str">
        <f t="shared" si="7"/>
        <v/>
      </c>
      <c r="E73" s="121" t="str">
        <f t="shared" si="8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64"/>
        <v/>
      </c>
      <c r="K73" s="81" t="str">
        <f t="shared" si="10"/>
        <v/>
      </c>
      <c r="L73" s="121" t="str">
        <f t="shared" si="11"/>
        <v/>
      </c>
      <c r="M73" s="24" t="str">
        <f t="shared" si="26"/>
        <v/>
      </c>
      <c r="N73" s="36" t="str">
        <f t="shared" si="27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2"/>
        <v/>
      </c>
      <c r="R73" s="129" t="str">
        <f t="shared" si="13"/>
        <v/>
      </c>
      <c r="S73" s="83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48"/>
        <v/>
      </c>
      <c r="AH73" s="159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82" t="str">
        <f t="shared" ref="D74:D109" si="68">IF(H73="","",IF(AR74="PD",IF(AZ74="P",BB74,""),AL74))</f>
        <v/>
      </c>
      <c r="E74" s="122" t="str">
        <f t="shared" ref="E74:E109" si="69">IF(H73="","",IF(AR74="PD",IF(AZ74="B",BB74,""),AM74))</f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si="64"/>
        <v/>
      </c>
      <c r="K74" s="82" t="str">
        <f t="shared" ref="K74:K109" si="70">IF(H73="","",IF(AND(D74=AG74,LEFT(AG74)="L",REPLACE(AG74,1,1,"")&gt;=5),"L"&amp;(REPLACE(AG74,1,1,"")-3),AG74))</f>
        <v/>
      </c>
      <c r="L74" s="122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31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2"/>
        <v/>
      </c>
      <c r="R74" s="129" t="str">
        <f t="shared" ref="R74:R109" si="73">IF(H74="","",IF(M74="W",0+BF74,0-BF74)+IF(F74="W",0+BE74,0-BE74))</f>
        <v/>
      </c>
      <c r="S74" s="83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si="48"/>
        <v/>
      </c>
      <c r="AH74" s="159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3"/>
        <v/>
      </c>
      <c r="D75" s="79" t="str">
        <f t="shared" si="68"/>
        <v/>
      </c>
      <c r="E75" s="120" t="str">
        <f t="shared" si="6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4"/>
        <v/>
      </c>
      <c r="K75" s="79" t="str">
        <f t="shared" si="70"/>
        <v/>
      </c>
      <c r="L75" s="120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6" t="str">
        <f t="shared" si="72"/>
        <v/>
      </c>
      <c r="P75" s="36" t="str">
        <f>IF(H75="","",IF(B75="NB",P74,IF(O75="",SUM($O$5:$O75)+N75,SUM($O$5:$O75))))</f>
        <v/>
      </c>
      <c r="Q75" s="137" t="str">
        <f t="shared" si="62"/>
        <v/>
      </c>
      <c r="R75" s="129" t="str">
        <f t="shared" si="73"/>
        <v/>
      </c>
      <c r="S75" s="83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ref="AG75:AG109" si="93">IF(H74="","",IF(AS75="FE",IF(AZ75="B",BD75,""),AN75))</f>
        <v/>
      </c>
      <c r="AH75" s="159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3"/>
        <v/>
      </c>
      <c r="D76" s="81" t="str">
        <f t="shared" si="68"/>
        <v/>
      </c>
      <c r="E76" s="121" t="str">
        <f t="shared" si="6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4"/>
        <v/>
      </c>
      <c r="K76" s="81" t="str">
        <f t="shared" si="70"/>
        <v/>
      </c>
      <c r="L76" s="121" t="str">
        <f t="shared" si="71"/>
        <v/>
      </c>
      <c r="M76" s="24" t="str">
        <f t="shared" si="82"/>
        <v/>
      </c>
      <c r="N76" s="36" t="str">
        <f t="shared" si="83"/>
        <v/>
      </c>
      <c r="O76" s="124" t="str">
        <f t="shared" si="72"/>
        <v/>
      </c>
      <c r="P76" s="24" t="str">
        <f>IF(H76="","",IF(B76="NB",P75,IF(O76="",SUM($O$5:$O76)+N76,SUM($O$5:$O76))))</f>
        <v/>
      </c>
      <c r="Q76" s="130" t="str">
        <f t="shared" si="62"/>
        <v/>
      </c>
      <c r="R76" s="129" t="str">
        <f t="shared" si="73"/>
        <v/>
      </c>
      <c r="S76" s="83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93"/>
        <v/>
      </c>
      <c r="AH76" s="159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3"/>
        <v/>
      </c>
      <c r="D77" s="81" t="str">
        <f t="shared" si="68"/>
        <v/>
      </c>
      <c r="E77" s="121" t="str">
        <f t="shared" si="6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4"/>
        <v/>
      </c>
      <c r="K77" s="81" t="str">
        <f t="shared" si="70"/>
        <v/>
      </c>
      <c r="L77" s="121" t="str">
        <f t="shared" si="71"/>
        <v/>
      </c>
      <c r="M77" s="24" t="str">
        <f t="shared" si="82"/>
        <v/>
      </c>
      <c r="N77" s="36" t="str">
        <f t="shared" si="83"/>
        <v/>
      </c>
      <c r="O77" s="124" t="str">
        <f t="shared" si="72"/>
        <v/>
      </c>
      <c r="P77" s="24" t="str">
        <f>IF(H77="","",IF(B77="NB",P76,IF(O77="",SUM($O$5:$O77)+N77,SUM($O$5:$O77))))</f>
        <v/>
      </c>
      <c r="Q77" s="130" t="str">
        <f t="shared" si="62"/>
        <v/>
      </c>
      <c r="R77" s="129" t="str">
        <f t="shared" si="73"/>
        <v/>
      </c>
      <c r="S77" s="83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93"/>
        <v/>
      </c>
      <c r="AH77" s="159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3"/>
        <v/>
      </c>
      <c r="D78" s="81" t="str">
        <f t="shared" si="68"/>
        <v/>
      </c>
      <c r="E78" s="121" t="str">
        <f t="shared" si="69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4"/>
        <v/>
      </c>
      <c r="K78" s="81" t="str">
        <f t="shared" si="70"/>
        <v/>
      </c>
      <c r="L78" s="121" t="str">
        <f t="shared" si="71"/>
        <v/>
      </c>
      <c r="M78" s="24" t="str">
        <f t="shared" si="82"/>
        <v/>
      </c>
      <c r="N78" s="36" t="str">
        <f t="shared" si="83"/>
        <v/>
      </c>
      <c r="O78" s="124" t="str">
        <f t="shared" si="72"/>
        <v/>
      </c>
      <c r="P78" s="24" t="str">
        <f>IF(H78="","",IF(B78="NB",P77,IF(O78="",SUM($O$5:$O78)+N78,SUM($O$5:$O78))))</f>
        <v/>
      </c>
      <c r="Q78" s="130" t="str">
        <f t="shared" si="62"/>
        <v/>
      </c>
      <c r="R78" s="129" t="str">
        <f t="shared" si="73"/>
        <v/>
      </c>
      <c r="S78" s="83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93"/>
        <v/>
      </c>
      <c r="AH78" s="159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3"/>
        <v/>
      </c>
      <c r="D79" s="82" t="str">
        <f t="shared" si="68"/>
        <v/>
      </c>
      <c r="E79" s="122" t="str">
        <f t="shared" si="6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4"/>
        <v/>
      </c>
      <c r="K79" s="82" t="str">
        <f t="shared" si="70"/>
        <v/>
      </c>
      <c r="L79" s="122" t="str">
        <f t="shared" si="71"/>
        <v/>
      </c>
      <c r="M79" s="25" t="str">
        <f t="shared" si="82"/>
        <v/>
      </c>
      <c r="N79" s="36" t="str">
        <f t="shared" si="83"/>
        <v/>
      </c>
      <c r="O79" s="131" t="str">
        <f t="shared" si="72"/>
        <v/>
      </c>
      <c r="P79" s="25" t="str">
        <f>IF(H79="","",IF(B79="NB",P78,IF(O79="",SUM($O$5:$O79)+N79,SUM($O$5:$O79))))</f>
        <v/>
      </c>
      <c r="Q79" s="132" t="str">
        <f t="shared" si="62"/>
        <v/>
      </c>
      <c r="R79" s="129" t="str">
        <f t="shared" si="73"/>
        <v/>
      </c>
      <c r="S79" s="83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93"/>
        <v/>
      </c>
      <c r="AH79" s="159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3"/>
        <v/>
      </c>
      <c r="D80" s="79" t="str">
        <f t="shared" si="68"/>
        <v/>
      </c>
      <c r="E80" s="120" t="str">
        <f t="shared" si="6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4"/>
        <v/>
      </c>
      <c r="K80" s="79" t="str">
        <f t="shared" si="70"/>
        <v/>
      </c>
      <c r="L80" s="120" t="str">
        <f t="shared" si="71"/>
        <v/>
      </c>
      <c r="M80" s="36" t="str">
        <f t="shared" si="82"/>
        <v/>
      </c>
      <c r="N80" s="36" t="str">
        <f t="shared" si="83"/>
        <v/>
      </c>
      <c r="O80" s="136" t="str">
        <f t="shared" si="72"/>
        <v/>
      </c>
      <c r="P80" s="36" t="str">
        <f>IF(H80="","",IF(B80="NB",P79,IF(O80="",SUM($O$5:$O80)+N80,SUM($O$5:$O80))))</f>
        <v/>
      </c>
      <c r="Q80" s="137" t="str">
        <f t="shared" si="62"/>
        <v/>
      </c>
      <c r="R80" s="129" t="str">
        <f t="shared" si="73"/>
        <v/>
      </c>
      <c r="S80" s="83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93"/>
        <v/>
      </c>
      <c r="AH80" s="159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3"/>
        <v/>
      </c>
      <c r="D81" s="81" t="str">
        <f t="shared" si="68"/>
        <v/>
      </c>
      <c r="E81" s="121" t="str">
        <f t="shared" si="6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4"/>
        <v/>
      </c>
      <c r="K81" s="81" t="str">
        <f t="shared" si="70"/>
        <v/>
      </c>
      <c r="L81" s="121" t="str">
        <f t="shared" si="71"/>
        <v/>
      </c>
      <c r="M81" s="24" t="str">
        <f t="shared" si="82"/>
        <v/>
      </c>
      <c r="N81" s="36" t="str">
        <f t="shared" si="83"/>
        <v/>
      </c>
      <c r="O81" s="124" t="str">
        <f t="shared" si="72"/>
        <v/>
      </c>
      <c r="P81" s="24" t="str">
        <f>IF(H81="","",IF(B81="NB",P80,IF(O81="",SUM($O$5:$O81)+N81,SUM($O$5:$O81))))</f>
        <v/>
      </c>
      <c r="Q81" s="130" t="str">
        <f t="shared" si="62"/>
        <v/>
      </c>
      <c r="R81" s="129" t="str">
        <f t="shared" si="73"/>
        <v/>
      </c>
      <c r="S81" s="83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93"/>
        <v/>
      </c>
      <c r="AH81" s="159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3"/>
        <v/>
      </c>
      <c r="D82" s="81" t="str">
        <f t="shared" si="68"/>
        <v/>
      </c>
      <c r="E82" s="121" t="str">
        <f t="shared" si="6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4"/>
        <v/>
      </c>
      <c r="K82" s="81" t="str">
        <f t="shared" si="70"/>
        <v/>
      </c>
      <c r="L82" s="121" t="str">
        <f t="shared" si="71"/>
        <v/>
      </c>
      <c r="M82" s="24" t="str">
        <f t="shared" si="82"/>
        <v/>
      </c>
      <c r="N82" s="36" t="str">
        <f t="shared" si="83"/>
        <v/>
      </c>
      <c r="O82" s="124" t="str">
        <f t="shared" si="72"/>
        <v/>
      </c>
      <c r="P82" s="24" t="str">
        <f>IF(H82="","",IF(B82="NB",P81,IF(O82="",SUM($O$5:$O82)+N82,SUM($O$5:$O82))))</f>
        <v/>
      </c>
      <c r="Q82" s="130" t="str">
        <f t="shared" si="62"/>
        <v/>
      </c>
      <c r="R82" s="129" t="str">
        <f t="shared" si="73"/>
        <v/>
      </c>
      <c r="S82" s="83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93"/>
        <v/>
      </c>
      <c r="AH82" s="159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3"/>
        <v/>
      </c>
      <c r="D83" s="81" t="str">
        <f t="shared" si="68"/>
        <v/>
      </c>
      <c r="E83" s="121" t="str">
        <f t="shared" si="6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4"/>
        <v/>
      </c>
      <c r="K83" s="81" t="str">
        <f t="shared" si="70"/>
        <v/>
      </c>
      <c r="L83" s="121" t="str">
        <f t="shared" si="71"/>
        <v/>
      </c>
      <c r="M83" s="24" t="str">
        <f t="shared" si="82"/>
        <v/>
      </c>
      <c r="N83" s="36" t="str">
        <f t="shared" si="83"/>
        <v/>
      </c>
      <c r="O83" s="124" t="str">
        <f t="shared" si="72"/>
        <v/>
      </c>
      <c r="P83" s="24" t="str">
        <f>IF(H83="","",IF(B83="NB",P82,IF(O83="",SUM($O$5:$O83)+N83,SUM($O$5:$O83))))</f>
        <v/>
      </c>
      <c r="Q83" s="130" t="str">
        <f t="shared" si="62"/>
        <v/>
      </c>
      <c r="R83" s="129" t="str">
        <f t="shared" si="73"/>
        <v/>
      </c>
      <c r="S83" s="83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93"/>
        <v/>
      </c>
      <c r="AH83" s="159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3"/>
        <v/>
      </c>
      <c r="D84" s="82" t="str">
        <f t="shared" si="68"/>
        <v/>
      </c>
      <c r="E84" s="122" t="str">
        <f t="shared" si="6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4"/>
        <v/>
      </c>
      <c r="K84" s="82" t="str">
        <f t="shared" si="70"/>
        <v/>
      </c>
      <c r="L84" s="122" t="str">
        <f t="shared" si="71"/>
        <v/>
      </c>
      <c r="M84" s="25" t="str">
        <f t="shared" si="82"/>
        <v/>
      </c>
      <c r="N84" s="36" t="str">
        <f t="shared" si="83"/>
        <v/>
      </c>
      <c r="O84" s="131" t="str">
        <f t="shared" si="72"/>
        <v/>
      </c>
      <c r="P84" s="25" t="str">
        <f>IF(H84="","",IF(B84="NB",P83,IF(O84="",SUM($O$5:$O84)+N84,SUM($O$5:$O84))))</f>
        <v/>
      </c>
      <c r="Q84" s="132" t="str">
        <f t="shared" si="62"/>
        <v/>
      </c>
      <c r="R84" s="129" t="str">
        <f t="shared" si="73"/>
        <v/>
      </c>
      <c r="S84" s="83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93"/>
        <v/>
      </c>
      <c r="AH84" s="159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3"/>
        <v/>
      </c>
      <c r="D85" s="79" t="str">
        <f t="shared" si="68"/>
        <v/>
      </c>
      <c r="E85" s="120" t="str">
        <f t="shared" si="6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4"/>
        <v/>
      </c>
      <c r="K85" s="79" t="str">
        <f t="shared" si="70"/>
        <v/>
      </c>
      <c r="L85" s="120" t="str">
        <f t="shared" si="71"/>
        <v/>
      </c>
      <c r="M85" s="36" t="str">
        <f t="shared" si="82"/>
        <v/>
      </c>
      <c r="N85" s="36" t="str">
        <f t="shared" si="83"/>
        <v/>
      </c>
      <c r="O85" s="136" t="str">
        <f t="shared" si="72"/>
        <v/>
      </c>
      <c r="P85" s="36" t="str">
        <f>IF(H85="","",IF(B85="NB",P84,IF(O85="",SUM($O$5:$O85)+N85,SUM($O$5:$O85))))</f>
        <v/>
      </c>
      <c r="Q85" s="137" t="str">
        <f t="shared" si="62"/>
        <v/>
      </c>
      <c r="R85" s="129" t="str">
        <f t="shared" si="73"/>
        <v/>
      </c>
      <c r="S85" s="83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93"/>
        <v/>
      </c>
      <c r="AH85" s="159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3"/>
        <v/>
      </c>
      <c r="D86" s="81" t="str">
        <f t="shared" si="68"/>
        <v/>
      </c>
      <c r="E86" s="121" t="str">
        <f t="shared" si="6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4"/>
        <v/>
      </c>
      <c r="K86" s="81" t="str">
        <f t="shared" si="70"/>
        <v/>
      </c>
      <c r="L86" s="121" t="str">
        <f t="shared" si="71"/>
        <v/>
      </c>
      <c r="M86" s="24" t="str">
        <f t="shared" si="82"/>
        <v/>
      </c>
      <c r="N86" s="36" t="str">
        <f t="shared" si="83"/>
        <v/>
      </c>
      <c r="O86" s="124" t="str">
        <f t="shared" si="72"/>
        <v/>
      </c>
      <c r="P86" s="24" t="str">
        <f>IF(H86="","",IF(B86="NB",P85,IF(O86="",SUM($O$5:$O86)+N86,SUM($O$5:$O86))))</f>
        <v/>
      </c>
      <c r="Q86" s="130" t="str">
        <f t="shared" si="62"/>
        <v/>
      </c>
      <c r="R86" s="129" t="str">
        <f t="shared" si="73"/>
        <v/>
      </c>
      <c r="S86" s="83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93"/>
        <v/>
      </c>
      <c r="AH86" s="159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3"/>
        <v/>
      </c>
      <c r="D87" s="81" t="str">
        <f t="shared" si="68"/>
        <v/>
      </c>
      <c r="E87" s="121" t="str">
        <f t="shared" si="6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4"/>
        <v/>
      </c>
      <c r="K87" s="81" t="str">
        <f t="shared" si="70"/>
        <v/>
      </c>
      <c r="L87" s="121" t="str">
        <f t="shared" si="71"/>
        <v/>
      </c>
      <c r="M87" s="24" t="str">
        <f t="shared" si="82"/>
        <v/>
      </c>
      <c r="N87" s="36" t="str">
        <f t="shared" si="83"/>
        <v/>
      </c>
      <c r="O87" s="124" t="str">
        <f t="shared" si="72"/>
        <v/>
      </c>
      <c r="P87" s="24" t="str">
        <f>IF(H87="","",IF(B87="NB",P86,IF(O87="",SUM($O$5:$O87)+N87,SUM($O$5:$O87))))</f>
        <v/>
      </c>
      <c r="Q87" s="130" t="str">
        <f t="shared" si="62"/>
        <v/>
      </c>
      <c r="R87" s="129" t="str">
        <f t="shared" si="73"/>
        <v/>
      </c>
      <c r="S87" s="83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93"/>
        <v/>
      </c>
      <c r="AH87" s="159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3"/>
        <v/>
      </c>
      <c r="D88" s="81" t="str">
        <f t="shared" si="68"/>
        <v/>
      </c>
      <c r="E88" s="121" t="str">
        <f t="shared" si="6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4"/>
        <v/>
      </c>
      <c r="K88" s="81" t="str">
        <f t="shared" si="70"/>
        <v/>
      </c>
      <c r="L88" s="121" t="str">
        <f t="shared" si="71"/>
        <v/>
      </c>
      <c r="M88" s="24" t="str">
        <f t="shared" si="82"/>
        <v/>
      </c>
      <c r="N88" s="36" t="str">
        <f t="shared" si="83"/>
        <v/>
      </c>
      <c r="O88" s="124" t="str">
        <f t="shared" si="72"/>
        <v/>
      </c>
      <c r="P88" s="24" t="str">
        <f>IF(H88="","",IF(B88="NB",P87,IF(O88="",SUM($O$5:$O88)+N88,SUM($O$5:$O88))))</f>
        <v/>
      </c>
      <c r="Q88" s="130" t="str">
        <f t="shared" si="62"/>
        <v/>
      </c>
      <c r="R88" s="129" t="str">
        <f t="shared" si="73"/>
        <v/>
      </c>
      <c r="S88" s="83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93"/>
        <v/>
      </c>
      <c r="AH88" s="159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3"/>
        <v/>
      </c>
      <c r="D89" s="82" t="str">
        <f t="shared" si="68"/>
        <v/>
      </c>
      <c r="E89" s="122" t="str">
        <f t="shared" si="6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4"/>
        <v/>
      </c>
      <c r="K89" s="82" t="str">
        <f t="shared" si="70"/>
        <v/>
      </c>
      <c r="L89" s="122" t="str">
        <f t="shared" si="71"/>
        <v/>
      </c>
      <c r="M89" s="25" t="str">
        <f t="shared" si="82"/>
        <v/>
      </c>
      <c r="N89" s="36" t="str">
        <f t="shared" si="83"/>
        <v/>
      </c>
      <c r="O89" s="131" t="str">
        <f t="shared" si="72"/>
        <v/>
      </c>
      <c r="P89" s="25" t="str">
        <f>IF(H89="","",IF(B89="NB",P88,IF(O89="",SUM($O$5:$O89)+N89,SUM($O$5:$O89))))</f>
        <v/>
      </c>
      <c r="Q89" s="132" t="str">
        <f t="shared" si="62"/>
        <v/>
      </c>
      <c r="R89" s="129" t="str">
        <f t="shared" si="73"/>
        <v/>
      </c>
      <c r="S89" s="83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93"/>
        <v/>
      </c>
      <c r="AH89" s="159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3"/>
        <v/>
      </c>
      <c r="D90" s="79" t="str">
        <f t="shared" si="68"/>
        <v/>
      </c>
      <c r="E90" s="120" t="str">
        <f t="shared" si="6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4"/>
        <v/>
      </c>
      <c r="K90" s="79" t="str">
        <f t="shared" si="70"/>
        <v/>
      </c>
      <c r="L90" s="120" t="str">
        <f t="shared" si="71"/>
        <v/>
      </c>
      <c r="M90" s="36" t="str">
        <f t="shared" si="82"/>
        <v/>
      </c>
      <c r="N90" s="36" t="str">
        <f t="shared" si="83"/>
        <v/>
      </c>
      <c r="O90" s="136" t="str">
        <f t="shared" si="72"/>
        <v/>
      </c>
      <c r="P90" s="36" t="str">
        <f>IF(H90="","",IF(B90="NB",P89,IF(O90="",SUM($O$5:$O90)+N90,SUM($O$5:$O90))))</f>
        <v/>
      </c>
      <c r="Q90" s="137" t="str">
        <f t="shared" si="62"/>
        <v/>
      </c>
      <c r="R90" s="129" t="str">
        <f t="shared" si="73"/>
        <v/>
      </c>
      <c r="S90" s="83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93"/>
        <v/>
      </c>
      <c r="AH90" s="159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3"/>
        <v/>
      </c>
      <c r="D91" s="81" t="str">
        <f t="shared" si="68"/>
        <v/>
      </c>
      <c r="E91" s="121" t="str">
        <f t="shared" si="6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4"/>
        <v/>
      </c>
      <c r="K91" s="81" t="str">
        <f t="shared" si="70"/>
        <v/>
      </c>
      <c r="L91" s="121" t="str">
        <f t="shared" si="71"/>
        <v/>
      </c>
      <c r="M91" s="24" t="str">
        <f t="shared" si="82"/>
        <v/>
      </c>
      <c r="N91" s="36" t="str">
        <f t="shared" si="83"/>
        <v/>
      </c>
      <c r="O91" s="124" t="str">
        <f t="shared" si="72"/>
        <v/>
      </c>
      <c r="P91" s="24" t="str">
        <f>IF(H91="","",IF(B91="NB",P90,IF(O91="",SUM($O$5:$O91)+N91,SUM($O$5:$O91))))</f>
        <v/>
      </c>
      <c r="Q91" s="130" t="str">
        <f t="shared" si="62"/>
        <v/>
      </c>
      <c r="R91" s="129" t="str">
        <f t="shared" si="73"/>
        <v/>
      </c>
      <c r="S91" s="83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93"/>
        <v/>
      </c>
      <c r="AH91" s="159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3"/>
        <v/>
      </c>
      <c r="D92" s="81" t="str">
        <f t="shared" si="68"/>
        <v/>
      </c>
      <c r="E92" s="121" t="str">
        <f t="shared" si="6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4"/>
        <v/>
      </c>
      <c r="K92" s="81" t="str">
        <f t="shared" si="70"/>
        <v/>
      </c>
      <c r="L92" s="121" t="str">
        <f t="shared" si="71"/>
        <v/>
      </c>
      <c r="M92" s="24" t="str">
        <f t="shared" si="82"/>
        <v/>
      </c>
      <c r="N92" s="36" t="str">
        <f t="shared" si="83"/>
        <v/>
      </c>
      <c r="O92" s="124" t="str">
        <f t="shared" si="72"/>
        <v/>
      </c>
      <c r="P92" s="24" t="str">
        <f>IF(H92="","",IF(B92="NB",P91,IF(O92="",SUM($O$5:$O92)+N92,SUM($O$5:$O92))))</f>
        <v/>
      </c>
      <c r="Q92" s="130" t="str">
        <f t="shared" si="62"/>
        <v/>
      </c>
      <c r="R92" s="129" t="str">
        <f t="shared" si="73"/>
        <v/>
      </c>
      <c r="S92" s="83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93"/>
        <v/>
      </c>
      <c r="AH92" s="159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3"/>
        <v/>
      </c>
      <c r="D93" s="81" t="str">
        <f t="shared" si="68"/>
        <v/>
      </c>
      <c r="E93" s="121" t="str">
        <f t="shared" si="6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4"/>
        <v/>
      </c>
      <c r="K93" s="81" t="str">
        <f t="shared" si="70"/>
        <v/>
      </c>
      <c r="L93" s="121" t="str">
        <f t="shared" si="71"/>
        <v/>
      </c>
      <c r="M93" s="24" t="str">
        <f t="shared" si="82"/>
        <v/>
      </c>
      <c r="N93" s="36" t="str">
        <f t="shared" si="83"/>
        <v/>
      </c>
      <c r="O93" s="124" t="str">
        <f t="shared" si="72"/>
        <v/>
      </c>
      <c r="P93" s="24" t="str">
        <f>IF(H93="","",IF(B93="NB",P92,IF(O93="",SUM($O$5:$O93)+N93,SUM($O$5:$O93))))</f>
        <v/>
      </c>
      <c r="Q93" s="130" t="str">
        <f t="shared" si="62"/>
        <v/>
      </c>
      <c r="R93" s="129" t="str">
        <f t="shared" si="73"/>
        <v/>
      </c>
      <c r="S93" s="83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93"/>
        <v/>
      </c>
      <c r="AH93" s="159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3"/>
        <v/>
      </c>
      <c r="D94" s="82" t="str">
        <f t="shared" si="68"/>
        <v/>
      </c>
      <c r="E94" s="122" t="str">
        <f t="shared" si="6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4"/>
        <v/>
      </c>
      <c r="K94" s="82" t="str">
        <f t="shared" si="70"/>
        <v/>
      </c>
      <c r="L94" s="122" t="str">
        <f t="shared" si="71"/>
        <v/>
      </c>
      <c r="M94" s="25" t="str">
        <f t="shared" si="82"/>
        <v/>
      </c>
      <c r="N94" s="36" t="str">
        <f t="shared" si="83"/>
        <v/>
      </c>
      <c r="O94" s="131" t="str">
        <f t="shared" si="72"/>
        <v/>
      </c>
      <c r="P94" s="25" t="str">
        <f>IF(H94="","",IF(B94="NB",P93,IF(O94="",SUM($O$5:$O94)+N94,SUM($O$5:$O94))))</f>
        <v/>
      </c>
      <c r="Q94" s="132" t="str">
        <f t="shared" si="62"/>
        <v/>
      </c>
      <c r="R94" s="129" t="str">
        <f t="shared" si="73"/>
        <v/>
      </c>
      <c r="S94" s="83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93"/>
        <v/>
      </c>
      <c r="AH94" s="159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3"/>
        <v/>
      </c>
      <c r="D95" s="79" t="str">
        <f t="shared" si="68"/>
        <v/>
      </c>
      <c r="E95" s="120" t="str">
        <f t="shared" si="6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4"/>
        <v/>
      </c>
      <c r="K95" s="79" t="str">
        <f t="shared" si="70"/>
        <v/>
      </c>
      <c r="L95" s="120" t="str">
        <f t="shared" si="71"/>
        <v/>
      </c>
      <c r="M95" s="36" t="str">
        <f t="shared" si="82"/>
        <v/>
      </c>
      <c r="N95" s="36" t="str">
        <f t="shared" si="83"/>
        <v/>
      </c>
      <c r="O95" s="136" t="str">
        <f t="shared" si="72"/>
        <v/>
      </c>
      <c r="P95" s="36" t="str">
        <f>IF(H95="","",IF(B95="NB",P94,IF(O95="",SUM($O$5:$O95)+N95,SUM($O$5:$O95))))</f>
        <v/>
      </c>
      <c r="Q95" s="137" t="str">
        <f t="shared" si="62"/>
        <v/>
      </c>
      <c r="R95" s="129" t="str">
        <f t="shared" si="73"/>
        <v/>
      </c>
      <c r="S95" s="83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93"/>
        <v/>
      </c>
      <c r="AH95" s="159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3"/>
        <v/>
      </c>
      <c r="D96" s="81" t="str">
        <f t="shared" si="68"/>
        <v/>
      </c>
      <c r="E96" s="121" t="str">
        <f t="shared" si="6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4"/>
        <v/>
      </c>
      <c r="K96" s="81" t="str">
        <f t="shared" si="70"/>
        <v/>
      </c>
      <c r="L96" s="121" t="str">
        <f t="shared" si="71"/>
        <v/>
      </c>
      <c r="M96" s="24" t="str">
        <f t="shared" si="82"/>
        <v/>
      </c>
      <c r="N96" s="36" t="str">
        <f t="shared" si="83"/>
        <v/>
      </c>
      <c r="O96" s="124" t="str">
        <f t="shared" si="72"/>
        <v/>
      </c>
      <c r="P96" s="24" t="str">
        <f>IF(H96="","",IF(B96="NB",P95,IF(O96="",SUM($O$5:$O96)+N96,SUM($O$5:$O96))))</f>
        <v/>
      </c>
      <c r="Q96" s="130" t="str">
        <f t="shared" si="62"/>
        <v/>
      </c>
      <c r="R96" s="129" t="str">
        <f t="shared" si="73"/>
        <v/>
      </c>
      <c r="S96" s="83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93"/>
        <v/>
      </c>
      <c r="AH96" s="159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3"/>
        <v/>
      </c>
      <c r="D97" s="81" t="str">
        <f t="shared" si="68"/>
        <v/>
      </c>
      <c r="E97" s="121" t="str">
        <f t="shared" si="6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4"/>
        <v/>
      </c>
      <c r="K97" s="81" t="str">
        <f t="shared" si="70"/>
        <v/>
      </c>
      <c r="L97" s="121" t="str">
        <f t="shared" si="71"/>
        <v/>
      </c>
      <c r="M97" s="24" t="str">
        <f t="shared" si="82"/>
        <v/>
      </c>
      <c r="N97" s="36" t="str">
        <f t="shared" si="83"/>
        <v/>
      </c>
      <c r="O97" s="124" t="str">
        <f t="shared" si="72"/>
        <v/>
      </c>
      <c r="P97" s="24" t="str">
        <f>IF(H97="","",IF(B97="NB",P96,IF(O97="",SUM($O$5:$O97)+N97,SUM($O$5:$O97))))</f>
        <v/>
      </c>
      <c r="Q97" s="130" t="str">
        <f t="shared" si="62"/>
        <v/>
      </c>
      <c r="R97" s="129" t="str">
        <f t="shared" si="73"/>
        <v/>
      </c>
      <c r="S97" s="83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93"/>
        <v/>
      </c>
      <c r="AH97" s="159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3"/>
        <v/>
      </c>
      <c r="D98" s="81" t="str">
        <f t="shared" si="68"/>
        <v/>
      </c>
      <c r="E98" s="121" t="str">
        <f t="shared" si="6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4"/>
        <v/>
      </c>
      <c r="K98" s="81" t="str">
        <f t="shared" si="70"/>
        <v/>
      </c>
      <c r="L98" s="121" t="str">
        <f t="shared" si="71"/>
        <v/>
      </c>
      <c r="M98" s="24" t="str">
        <f t="shared" si="82"/>
        <v/>
      </c>
      <c r="N98" s="36" t="str">
        <f t="shared" si="83"/>
        <v/>
      </c>
      <c r="O98" s="124" t="str">
        <f t="shared" si="72"/>
        <v/>
      </c>
      <c r="P98" s="24" t="str">
        <f>IF(H98="","",IF(B98="NB",P97,IF(O98="",SUM($O$5:$O98)+N98,SUM($O$5:$O98))))</f>
        <v/>
      </c>
      <c r="Q98" s="130" t="str">
        <f t="shared" si="62"/>
        <v/>
      </c>
      <c r="R98" s="129" t="str">
        <f t="shared" si="73"/>
        <v/>
      </c>
      <c r="S98" s="83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93"/>
        <v/>
      </c>
      <c r="AH98" s="159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3"/>
        <v/>
      </c>
      <c r="D99" s="82" t="str">
        <f t="shared" si="68"/>
        <v/>
      </c>
      <c r="E99" s="122" t="str">
        <f t="shared" si="6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4"/>
        <v/>
      </c>
      <c r="K99" s="82" t="str">
        <f t="shared" si="70"/>
        <v/>
      </c>
      <c r="L99" s="122" t="str">
        <f t="shared" si="71"/>
        <v/>
      </c>
      <c r="M99" s="25" t="str">
        <f t="shared" si="82"/>
        <v/>
      </c>
      <c r="N99" s="36" t="str">
        <f t="shared" si="83"/>
        <v/>
      </c>
      <c r="O99" s="131" t="str">
        <f t="shared" si="72"/>
        <v/>
      </c>
      <c r="P99" s="25" t="str">
        <f>IF(H99="","",IF(B99="NB",P98,IF(O99="",SUM($O$5:$O99)+N99,SUM($O$5:$O99))))</f>
        <v/>
      </c>
      <c r="Q99" s="132" t="str">
        <f t="shared" si="62"/>
        <v/>
      </c>
      <c r="R99" s="129" t="str">
        <f t="shared" si="73"/>
        <v/>
      </c>
      <c r="S99" s="83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93"/>
        <v/>
      </c>
      <c r="AH99" s="159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3"/>
        <v/>
      </c>
      <c r="D100" s="79" t="str">
        <f t="shared" si="68"/>
        <v/>
      </c>
      <c r="E100" s="120" t="str">
        <f t="shared" si="6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4"/>
        <v/>
      </c>
      <c r="K100" s="79" t="str">
        <f t="shared" si="70"/>
        <v/>
      </c>
      <c r="L100" s="120" t="str">
        <f t="shared" si="71"/>
        <v/>
      </c>
      <c r="M100" s="36" t="str">
        <f t="shared" si="82"/>
        <v/>
      </c>
      <c r="N100" s="36" t="str">
        <f t="shared" si="83"/>
        <v/>
      </c>
      <c r="O100" s="136" t="str">
        <f t="shared" si="72"/>
        <v/>
      </c>
      <c r="P100" s="36" t="str">
        <f>IF(H100="","",IF(B100="NB",P99,IF(O100="",SUM($O$5:$O100)+N100,SUM($O$5:$O100))))</f>
        <v/>
      </c>
      <c r="Q100" s="137" t="str">
        <f t="shared" si="62"/>
        <v/>
      </c>
      <c r="R100" s="129" t="str">
        <f t="shared" si="73"/>
        <v/>
      </c>
      <c r="S100" s="83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93"/>
        <v/>
      </c>
      <c r="AH100" s="159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3"/>
        <v/>
      </c>
      <c r="D101" s="81" t="str">
        <f t="shared" si="68"/>
        <v/>
      </c>
      <c r="E101" s="121" t="str">
        <f t="shared" si="6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4"/>
        <v/>
      </c>
      <c r="K101" s="81" t="str">
        <f t="shared" si="70"/>
        <v/>
      </c>
      <c r="L101" s="121" t="str">
        <f t="shared" si="71"/>
        <v/>
      </c>
      <c r="M101" s="24" t="str">
        <f t="shared" si="82"/>
        <v/>
      </c>
      <c r="N101" s="36" t="str">
        <f t="shared" si="83"/>
        <v/>
      </c>
      <c r="O101" s="124" t="str">
        <f t="shared" si="72"/>
        <v/>
      </c>
      <c r="P101" s="24" t="str">
        <f>IF(H101="","",IF(B101="NB",P100,IF(O101="",SUM($O$5:$O101)+N101,SUM($O$5:$O101))))</f>
        <v/>
      </c>
      <c r="Q101" s="130" t="str">
        <f t="shared" si="62"/>
        <v/>
      </c>
      <c r="R101" s="129" t="str">
        <f t="shared" si="73"/>
        <v/>
      </c>
      <c r="S101" s="83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93"/>
        <v/>
      </c>
      <c r="AH101" s="159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3"/>
        <v/>
      </c>
      <c r="D102" s="81" t="str">
        <f t="shared" si="68"/>
        <v/>
      </c>
      <c r="E102" s="121" t="str">
        <f t="shared" si="6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4"/>
        <v/>
      </c>
      <c r="K102" s="81" t="str">
        <f t="shared" si="70"/>
        <v/>
      </c>
      <c r="L102" s="121" t="str">
        <f t="shared" si="71"/>
        <v/>
      </c>
      <c r="M102" s="24" t="str">
        <f t="shared" si="82"/>
        <v/>
      </c>
      <c r="N102" s="36" t="str">
        <f t="shared" si="83"/>
        <v/>
      </c>
      <c r="O102" s="124" t="str">
        <f t="shared" si="72"/>
        <v/>
      </c>
      <c r="P102" s="24" t="str">
        <f>IF(H102="","",IF(B102="NB",P101,IF(O102="",SUM($O$5:$O102)+N102,SUM($O$5:$O102))))</f>
        <v/>
      </c>
      <c r="Q102" s="130" t="str">
        <f t="shared" si="62"/>
        <v/>
      </c>
      <c r="R102" s="129" t="str">
        <f t="shared" si="73"/>
        <v/>
      </c>
      <c r="S102" s="83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93"/>
        <v/>
      </c>
      <c r="AH102" s="159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3"/>
        <v/>
      </c>
      <c r="D103" s="81" t="str">
        <f t="shared" si="68"/>
        <v/>
      </c>
      <c r="E103" s="121" t="str">
        <f t="shared" si="6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4"/>
        <v/>
      </c>
      <c r="K103" s="81" t="str">
        <f t="shared" si="70"/>
        <v/>
      </c>
      <c r="L103" s="121" t="str">
        <f t="shared" si="71"/>
        <v/>
      </c>
      <c r="M103" s="24" t="str">
        <f t="shared" si="82"/>
        <v/>
      </c>
      <c r="N103" s="36" t="str">
        <f t="shared" si="83"/>
        <v/>
      </c>
      <c r="O103" s="124" t="str">
        <f t="shared" si="72"/>
        <v/>
      </c>
      <c r="P103" s="24" t="str">
        <f>IF(H103="","",IF(B103="NB",P102,IF(O103="",SUM($O$5:$O103)+N103,SUM($O$5:$O103))))</f>
        <v/>
      </c>
      <c r="Q103" s="130" t="str">
        <f t="shared" si="62"/>
        <v/>
      </c>
      <c r="R103" s="129" t="str">
        <f t="shared" si="73"/>
        <v/>
      </c>
      <c r="S103" s="83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93"/>
        <v/>
      </c>
      <c r="AH103" s="159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3"/>
        <v/>
      </c>
      <c r="D104" s="82" t="str">
        <f t="shared" si="68"/>
        <v/>
      </c>
      <c r="E104" s="122" t="str">
        <f t="shared" si="6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4"/>
        <v/>
      </c>
      <c r="K104" s="82" t="str">
        <f t="shared" si="70"/>
        <v/>
      </c>
      <c r="L104" s="122" t="str">
        <f t="shared" si="71"/>
        <v/>
      </c>
      <c r="M104" s="25" t="str">
        <f t="shared" si="82"/>
        <v/>
      </c>
      <c r="N104" s="36" t="str">
        <f t="shared" si="83"/>
        <v/>
      </c>
      <c r="O104" s="131" t="str">
        <f t="shared" si="72"/>
        <v/>
      </c>
      <c r="P104" s="25" t="str">
        <f>IF(H104="","",IF(B104="NB",P103,IF(O104="",SUM($O$5:$O104)+N104,SUM($O$5:$O104))))</f>
        <v/>
      </c>
      <c r="Q104" s="132" t="str">
        <f t="shared" si="62"/>
        <v/>
      </c>
      <c r="R104" s="129" t="str">
        <f t="shared" si="73"/>
        <v/>
      </c>
      <c r="S104" s="83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93"/>
        <v/>
      </c>
      <c r="AH104" s="159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3"/>
        <v/>
      </c>
      <c r="D105" s="79" t="str">
        <f t="shared" si="68"/>
        <v/>
      </c>
      <c r="E105" s="120" t="str">
        <f t="shared" si="6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4"/>
        <v/>
      </c>
      <c r="K105" s="79" t="str">
        <f t="shared" si="70"/>
        <v/>
      </c>
      <c r="L105" s="120" t="str">
        <f t="shared" si="71"/>
        <v/>
      </c>
      <c r="M105" s="36" t="str">
        <f t="shared" si="82"/>
        <v/>
      </c>
      <c r="N105" s="36" t="str">
        <f t="shared" si="83"/>
        <v/>
      </c>
      <c r="O105" s="136" t="str">
        <f t="shared" si="72"/>
        <v/>
      </c>
      <c r="P105" s="36" t="str">
        <f>IF(H105="","",IF(B105="NB",P104,IF(O105="",SUM($O$5:$O105)+N105,SUM($O$5:$O105))))</f>
        <v/>
      </c>
      <c r="Q105" s="137" t="str">
        <f t="shared" si="62"/>
        <v/>
      </c>
      <c r="R105" s="129" t="str">
        <f t="shared" si="73"/>
        <v/>
      </c>
      <c r="S105" s="83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93"/>
        <v/>
      </c>
      <c r="AH105" s="159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3"/>
        <v/>
      </c>
      <c r="D106" s="81" t="str">
        <f t="shared" si="68"/>
        <v/>
      </c>
      <c r="E106" s="121" t="str">
        <f t="shared" si="6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4"/>
        <v/>
      </c>
      <c r="K106" s="81" t="str">
        <f t="shared" si="70"/>
        <v/>
      </c>
      <c r="L106" s="121" t="str">
        <f t="shared" si="71"/>
        <v/>
      </c>
      <c r="M106" s="24" t="str">
        <f t="shared" si="82"/>
        <v/>
      </c>
      <c r="N106" s="36" t="str">
        <f t="shared" si="83"/>
        <v/>
      </c>
      <c r="O106" s="124" t="str">
        <f t="shared" si="72"/>
        <v/>
      </c>
      <c r="P106" s="24" t="str">
        <f>IF(H106="","",IF(B106="NB",P105,IF(O106="",SUM($O$5:$O106)+N106,SUM($O$5:$O106))))</f>
        <v/>
      </c>
      <c r="Q106" s="130" t="str">
        <f t="shared" si="62"/>
        <v/>
      </c>
      <c r="R106" s="129" t="str">
        <f t="shared" si="73"/>
        <v/>
      </c>
      <c r="S106" s="83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93"/>
        <v/>
      </c>
      <c r="AH106" s="159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3"/>
        <v/>
      </c>
      <c r="D107" s="81" t="str">
        <f t="shared" si="68"/>
        <v/>
      </c>
      <c r="E107" s="121" t="str">
        <f t="shared" si="6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4"/>
        <v/>
      </c>
      <c r="K107" s="81" t="str">
        <f t="shared" si="70"/>
        <v/>
      </c>
      <c r="L107" s="121" t="str">
        <f t="shared" si="71"/>
        <v/>
      </c>
      <c r="M107" s="24" t="str">
        <f t="shared" si="82"/>
        <v/>
      </c>
      <c r="N107" s="36" t="str">
        <f t="shared" si="83"/>
        <v/>
      </c>
      <c r="O107" s="124" t="str">
        <f t="shared" si="72"/>
        <v/>
      </c>
      <c r="P107" s="24" t="str">
        <f>IF(H107="","",IF(B107="NB",P106,IF(O107="",SUM($O$5:$O107)+N107,SUM($O$5:$O107))))</f>
        <v/>
      </c>
      <c r="Q107" s="130" t="str">
        <f t="shared" si="62"/>
        <v/>
      </c>
      <c r="R107" s="129" t="str">
        <f t="shared" si="73"/>
        <v/>
      </c>
      <c r="S107" s="83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93"/>
        <v/>
      </c>
      <c r="AH107" s="159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3"/>
        <v/>
      </c>
      <c r="D108" s="81" t="str">
        <f t="shared" si="68"/>
        <v/>
      </c>
      <c r="E108" s="121" t="str">
        <f t="shared" si="6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4"/>
        <v/>
      </c>
      <c r="K108" s="81" t="str">
        <f t="shared" si="70"/>
        <v/>
      </c>
      <c r="L108" s="121" t="str">
        <f t="shared" si="71"/>
        <v/>
      </c>
      <c r="M108" s="24" t="str">
        <f t="shared" si="82"/>
        <v/>
      </c>
      <c r="N108" s="36" t="str">
        <f t="shared" si="83"/>
        <v/>
      </c>
      <c r="O108" s="124" t="str">
        <f t="shared" si="72"/>
        <v/>
      </c>
      <c r="P108" s="24" t="str">
        <f>IF(H108="","",IF(B108="NB",P107,IF(O108="",SUM($O$5:$O108)+N108,SUM($O$5:$O108))))</f>
        <v/>
      </c>
      <c r="Q108" s="130" t="str">
        <f t="shared" si="62"/>
        <v/>
      </c>
      <c r="R108" s="129" t="str">
        <f t="shared" si="73"/>
        <v/>
      </c>
      <c r="S108" s="83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93"/>
        <v/>
      </c>
      <c r="AH108" s="159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50" t="str">
        <f t="shared" si="67"/>
        <v/>
      </c>
      <c r="C109" s="151" t="str">
        <f t="shared" si="63"/>
        <v/>
      </c>
      <c r="D109" s="152" t="str">
        <f t="shared" si="68"/>
        <v/>
      </c>
      <c r="E109" s="153" t="str">
        <f t="shared" si="69"/>
        <v/>
      </c>
      <c r="F109" s="154" t="str">
        <f t="shared" si="81"/>
        <v/>
      </c>
      <c r="H109" s="155" t="str">
        <f>IF('Strategy Dashboard'!AU109="","",'Strategy Dashboard'!AU109)</f>
        <v/>
      </c>
      <c r="J109" s="150" t="str">
        <f t="shared" si="64"/>
        <v/>
      </c>
      <c r="K109" s="152" t="str">
        <f t="shared" si="70"/>
        <v/>
      </c>
      <c r="L109" s="153" t="str">
        <f t="shared" si="71"/>
        <v/>
      </c>
      <c r="M109" s="151" t="str">
        <f t="shared" si="82"/>
        <v/>
      </c>
      <c r="N109" s="36" t="str">
        <f t="shared" si="83"/>
        <v/>
      </c>
      <c r="O109" s="156" t="str">
        <f t="shared" si="72"/>
        <v/>
      </c>
      <c r="P109" s="151" t="str">
        <f>IF(H109="","",IF(B109="NB",P108,IF(O109="",SUM($O$5:$O109)+N109,SUM($O$5:$O109))))</f>
        <v/>
      </c>
      <c r="Q109" s="157" t="str">
        <f t="shared" si="62"/>
        <v/>
      </c>
      <c r="R109" s="129" t="str">
        <f t="shared" si="73"/>
        <v/>
      </c>
      <c r="S109" s="83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93"/>
        <v/>
      </c>
      <c r="AH109" s="159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89" t="s">
        <v>255</v>
      </c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1"/>
      <c r="R110" s="158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80" t="s">
        <v>257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2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4" t="s">
        <v>258</v>
      </c>
      <c r="B112" s="295"/>
      <c r="C112" s="295"/>
      <c r="D112" s="295"/>
      <c r="E112" s="295"/>
      <c r="F112" s="295"/>
      <c r="G112" s="295"/>
      <c r="H112" s="295"/>
      <c r="I112" s="295"/>
      <c r="J112" s="295">
        <f>COUNTIF(H5:H109,"P")</f>
        <v>16</v>
      </c>
      <c r="K112" s="295"/>
      <c r="L112" s="295"/>
      <c r="M112" s="295"/>
      <c r="N112" s="295"/>
      <c r="O112" s="295"/>
      <c r="P112" s="295"/>
      <c r="Q112" s="296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4" t="s">
        <v>259</v>
      </c>
      <c r="B113" s="295"/>
      <c r="C113" s="295"/>
      <c r="D113" s="295"/>
      <c r="E113" s="295"/>
      <c r="F113" s="295"/>
      <c r="G113" s="295"/>
      <c r="H113" s="295"/>
      <c r="I113" s="295"/>
      <c r="J113" s="295">
        <f>COUNTIF(H5:H109,"B")</f>
        <v>8</v>
      </c>
      <c r="K113" s="295"/>
      <c r="L113" s="295"/>
      <c r="M113" s="295"/>
      <c r="N113" s="295"/>
      <c r="O113" s="295"/>
      <c r="P113" s="295"/>
      <c r="Q113" s="296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2" t="s">
        <v>260</v>
      </c>
      <c r="B114" s="293"/>
      <c r="C114" s="293"/>
      <c r="D114" s="293"/>
      <c r="E114" s="293"/>
      <c r="F114" s="293"/>
      <c r="G114" s="293"/>
      <c r="H114" s="293"/>
      <c r="I114" s="293"/>
      <c r="J114" s="293" cm="1">
        <f t="array" ref="J114">LOOKUP(2,1/(P10:P109&lt;&gt;""),P10:P109)</f>
        <v>16</v>
      </c>
      <c r="K114" s="293"/>
      <c r="L114" s="293"/>
      <c r="M114" s="293"/>
      <c r="N114" s="293"/>
      <c r="O114" s="293"/>
      <c r="P114" s="293"/>
      <c r="Q114" s="297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2" t="s">
        <v>261</v>
      </c>
      <c r="B115" s="293"/>
      <c r="C115" s="293"/>
      <c r="D115" s="293"/>
      <c r="E115" s="293"/>
      <c r="F115" s="293"/>
      <c r="G115" s="293"/>
      <c r="H115" s="293"/>
      <c r="I115" s="293"/>
      <c r="J115" s="293">
        <f>COUNTIF(S5:S109,"W")</f>
        <v>8</v>
      </c>
      <c r="K115" s="293"/>
      <c r="L115" s="293"/>
      <c r="M115" s="293"/>
      <c r="N115" s="293"/>
      <c r="O115" s="293"/>
      <c r="P115" s="293"/>
      <c r="Q115" s="297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2" t="s">
        <v>262</v>
      </c>
      <c r="B116" s="293"/>
      <c r="C116" s="293"/>
      <c r="D116" s="293"/>
      <c r="E116" s="293"/>
      <c r="F116" s="293"/>
      <c r="G116" s="293"/>
      <c r="H116" s="293"/>
      <c r="I116" s="293"/>
      <c r="J116" s="293">
        <f>COUNTIF(S5:S109,"L")</f>
        <v>6</v>
      </c>
      <c r="K116" s="293"/>
      <c r="L116" s="293"/>
      <c r="M116" s="293"/>
      <c r="N116" s="293"/>
      <c r="O116" s="293"/>
      <c r="P116" s="293"/>
      <c r="Q116" s="297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2"/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7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2"/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7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2"/>
      <c r="B119" s="293"/>
      <c r="C119" s="293"/>
      <c r="D119" s="293"/>
      <c r="E119" s="293"/>
      <c r="F119" s="293"/>
      <c r="G119" s="293"/>
      <c r="H119" s="293"/>
      <c r="I119" s="293"/>
      <c r="J119" s="293"/>
      <c r="K119" s="293"/>
      <c r="L119" s="293"/>
      <c r="M119" s="293"/>
      <c r="N119" s="293"/>
      <c r="O119" s="293"/>
      <c r="P119" s="293"/>
      <c r="Q119" s="297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2"/>
      <c r="B120" s="293"/>
      <c r="C120" s="293"/>
      <c r="D120" s="293"/>
      <c r="E120" s="293"/>
      <c r="F120" s="293"/>
      <c r="G120" s="293"/>
      <c r="H120" s="293"/>
      <c r="I120" s="293"/>
      <c r="J120" s="293"/>
      <c r="K120" s="293"/>
      <c r="L120" s="293"/>
      <c r="M120" s="293"/>
      <c r="N120" s="293"/>
      <c r="O120" s="293"/>
      <c r="P120" s="293"/>
      <c r="Q120" s="297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2"/>
      <c r="B121" s="293"/>
      <c r="C121" s="293"/>
      <c r="D121" s="293"/>
      <c r="E121" s="293"/>
      <c r="F121" s="293"/>
      <c r="G121" s="293"/>
      <c r="H121" s="293"/>
      <c r="I121" s="293"/>
      <c r="J121" s="293"/>
      <c r="K121" s="293"/>
      <c r="L121" s="293"/>
      <c r="M121" s="293"/>
      <c r="N121" s="293"/>
      <c r="O121" s="293"/>
      <c r="P121" s="293"/>
      <c r="Q121" s="297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2"/>
      <c r="B122" s="29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7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2"/>
      <c r="B123" s="293"/>
      <c r="C123" s="293"/>
      <c r="D123" s="293"/>
      <c r="E123" s="293"/>
      <c r="F123" s="293"/>
      <c r="G123" s="293"/>
      <c r="H123" s="293"/>
      <c r="I123" s="293"/>
      <c r="J123" s="293"/>
      <c r="K123" s="293"/>
      <c r="L123" s="293"/>
      <c r="M123" s="293"/>
      <c r="N123" s="293"/>
      <c r="O123" s="293"/>
      <c r="P123" s="293"/>
      <c r="Q123" s="297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92"/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7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92"/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7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292"/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7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01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9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P130" s="14">
        <f>General!F128</f>
        <v>0</v>
      </c>
      <c r="BQ130" s="14">
        <f>General!G128</f>
        <v>0</v>
      </c>
    </row>
    <row r="131" spans="63:69">
      <c r="BP131" s="14">
        <f>General!F129</f>
        <v>0</v>
      </c>
      <c r="BQ131" s="14">
        <f>General!G129</f>
        <v>0</v>
      </c>
    </row>
    <row r="132" spans="63:69">
      <c r="BP132" s="14">
        <f>General!F130</f>
        <v>0</v>
      </c>
      <c r="BQ132" s="14">
        <f>General!G130</f>
        <v>0</v>
      </c>
    </row>
    <row r="133" spans="63:69">
      <c r="BP133" s="14">
        <f>General!F131</f>
        <v>0</v>
      </c>
      <c r="BQ133" s="14">
        <f>General!G131</f>
        <v>0</v>
      </c>
    </row>
    <row r="134" spans="63:69">
      <c r="BP134" s="14">
        <f>General!F132</f>
        <v>0</v>
      </c>
      <c r="BQ134" s="14">
        <f>General!G132</f>
        <v>0</v>
      </c>
    </row>
    <row r="135" spans="63:69">
      <c r="BP135" s="14">
        <f>General!F133</f>
        <v>0</v>
      </c>
      <c r="BQ135" s="14">
        <f>General!G133</f>
        <v>0</v>
      </c>
    </row>
    <row r="136" spans="63:69">
      <c r="BP136" s="14">
        <f>General!F134</f>
        <v>0</v>
      </c>
      <c r="BQ136" s="14">
        <f>General!G134</f>
        <v>0</v>
      </c>
    </row>
    <row r="137" spans="63:69">
      <c r="BP137" s="14">
        <f>General!F135</f>
        <v>0</v>
      </c>
      <c r="BQ137" s="14">
        <f>General!G135</f>
        <v>0</v>
      </c>
    </row>
    <row r="138" spans="63:69">
      <c r="BP138" s="14">
        <f>General!F136</f>
        <v>0</v>
      </c>
      <c r="BQ138" s="14">
        <f>General!G136</f>
        <v>0</v>
      </c>
    </row>
    <row r="139" spans="63:69">
      <c r="BP139" s="14">
        <f>General!F137</f>
        <v>0</v>
      </c>
      <c r="BQ139" s="14">
        <f>General!G137</f>
        <v>0</v>
      </c>
    </row>
    <row r="140" spans="63:69">
      <c r="BP140" s="14">
        <f>General!F138</f>
        <v>0</v>
      </c>
      <c r="BQ140" s="14">
        <f>General!G138</f>
        <v>0</v>
      </c>
    </row>
    <row r="141" spans="63:69">
      <c r="BP141" s="14">
        <f>General!F139</f>
        <v>0</v>
      </c>
      <c r="BQ141" s="14">
        <f>General!G139</f>
        <v>0</v>
      </c>
    </row>
    <row r="142" spans="63:69">
      <c r="BP142" s="14">
        <f>General!F140</f>
        <v>0</v>
      </c>
      <c r="BQ142" s="14">
        <f>General!G140</f>
        <v>0</v>
      </c>
    </row>
    <row r="143" spans="63:69">
      <c r="BP143" s="14">
        <f>General!F141</f>
        <v>0</v>
      </c>
      <c r="BQ143" s="14">
        <f>General!G141</f>
        <v>0</v>
      </c>
    </row>
    <row r="144" spans="63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</sheetData>
  <mergeCells count="49"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2:I112"/>
    <mergeCell ref="J112:Q112"/>
    <mergeCell ref="A113:I113"/>
    <mergeCell ref="J113:Q113"/>
    <mergeCell ref="A114:I114"/>
    <mergeCell ref="J114:Q114"/>
    <mergeCell ref="AX3:AY3"/>
    <mergeCell ref="AZ3:AZ4"/>
    <mergeCell ref="BA3:BB3"/>
    <mergeCell ref="BC3:BD3"/>
    <mergeCell ref="BG3:BH3"/>
    <mergeCell ref="AU3:AU4"/>
    <mergeCell ref="AV3:AW3"/>
    <mergeCell ref="A111:Q111"/>
    <mergeCell ref="B3:Q3"/>
    <mergeCell ref="R3:R4"/>
    <mergeCell ref="AI3:AK3"/>
    <mergeCell ref="AT3:AT4"/>
    <mergeCell ref="W3:W4"/>
    <mergeCell ref="X3:X4"/>
  </mergeCells>
  <conditionalFormatting sqref="H5:H109">
    <cfRule type="cellIs" dxfId="46" priority="4" operator="equal">
      <formula>"P"</formula>
    </cfRule>
  </conditionalFormatting>
  <conditionalFormatting sqref="H129:H1048576 H5:H109">
    <cfRule type="cellIs" dxfId="45" priority="2" operator="equal">
      <formula>"B"</formula>
    </cfRule>
    <cfRule type="cellIs" dxfId="44" priority="3" operator="equal">
      <formula>"P"</formula>
    </cfRule>
  </conditionalFormatting>
  <conditionalFormatting sqref="O10:O109 Q105:Q109">
    <cfRule type="cellIs" dxfId="43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G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6" t="str">
        <f>'Strategy Dashboard'!T3</f>
        <v>Strategy 3 : M1/TG</v>
      </c>
      <c r="C3" s="307"/>
      <c r="D3" s="307"/>
      <c r="E3" s="307"/>
      <c r="F3" s="307"/>
      <c r="G3" s="308"/>
      <c r="H3" s="307"/>
      <c r="I3" s="307"/>
      <c r="J3" s="307"/>
      <c r="K3" s="307"/>
      <c r="L3" s="307"/>
      <c r="M3" s="307"/>
      <c r="N3" s="307"/>
      <c r="O3" s="307"/>
      <c r="P3" s="307"/>
      <c r="Q3" s="309"/>
      <c r="R3" s="287" t="s">
        <v>148</v>
      </c>
      <c r="S3" s="14" t="s">
        <v>149</v>
      </c>
      <c r="V3" s="14" t="s">
        <v>114</v>
      </c>
      <c r="W3" s="244" t="s">
        <v>463</v>
      </c>
      <c r="X3" s="244" t="s">
        <v>464</v>
      </c>
      <c r="AI3" s="270" t="s">
        <v>117</v>
      </c>
      <c r="AJ3" s="270"/>
      <c r="AK3" s="270"/>
      <c r="AL3" s="66"/>
      <c r="AM3" s="66"/>
      <c r="AN3" s="66"/>
      <c r="AO3" s="66"/>
      <c r="AP3" s="66"/>
      <c r="AQ3" s="66"/>
      <c r="AT3" s="260" t="s">
        <v>1</v>
      </c>
      <c r="AU3" s="260" t="s">
        <v>2</v>
      </c>
      <c r="AV3" s="242" t="s">
        <v>33</v>
      </c>
      <c r="AW3" s="243"/>
      <c r="AX3" s="242" t="s">
        <v>79</v>
      </c>
      <c r="AY3" s="243"/>
      <c r="AZ3" s="260" t="s">
        <v>37</v>
      </c>
      <c r="BA3" s="285" t="s">
        <v>10</v>
      </c>
      <c r="BB3" s="286"/>
      <c r="BC3" s="285" t="s">
        <v>11</v>
      </c>
      <c r="BD3" s="286"/>
      <c r="BE3" s="64" t="s">
        <v>10</v>
      </c>
      <c r="BF3" s="64" t="s">
        <v>11</v>
      </c>
      <c r="BG3" s="284" t="s">
        <v>111</v>
      </c>
      <c r="BH3" s="28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88"/>
      <c r="S4" s="14" t="s">
        <v>150</v>
      </c>
      <c r="T4" s="14">
        <f>T28</f>
        <v>5</v>
      </c>
      <c r="V4" s="14" t="s">
        <v>115</v>
      </c>
      <c r="W4" s="244"/>
      <c r="X4" s="244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83"/>
      <c r="AU4" s="283"/>
      <c r="AV4" s="16" t="s">
        <v>1</v>
      </c>
      <c r="AW4" s="16" t="s">
        <v>2</v>
      </c>
      <c r="AX4" s="16" t="s">
        <v>1</v>
      </c>
      <c r="AY4" s="16" t="s">
        <v>2</v>
      </c>
      <c r="AZ4" s="28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IF(H9="","",IF(AR10="M1",IF(H8="P",BB10,""),AL10))</f>
        <v>B</v>
      </c>
      <c r="E10" s="120" t="str">
        <f>IF(H9="","",IF(AR10="M1",IF(H8="B",BB10,""),AM10))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IF(H9="","",IF(AS10="TG",IF(H8="B",BD10,""),AN10))</f>
        <v>B</v>
      </c>
      <c r="AH10" s="159" t="str">
        <f>IF(H9="","",IF(AS10="TG",IF(H8="P",BD10,""),AO10))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79" t="str">
        <f t="shared" ref="D11:D74" si="21">IF(H10="","",IF(AR11="M1",IF(H9="P",BB11,""),AL11))</f>
        <v>L5</v>
      </c>
      <c r="E11" s="120" t="str">
        <f t="shared" ref="E11:E74" si="22">IF(H10="","",IF(AR11="M1",IF(H9="B",BB11,""),AM11))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IF(H10="","",IF(AS11="TG",IF(H9="B",BD11,""),AN11))</f>
        <v>L5</v>
      </c>
      <c r="AH11" s="159" t="str">
        <f t="shared" ref="AH11:AH74" si="38">IF(H10="","",IF(AS11="TG",IF(H9="P",BD11,""),AO11))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M1</v>
      </c>
      <c r="D12" s="79" t="str">
        <f t="shared" si="21"/>
        <v>F2</v>
      </c>
      <c r="E12" s="120" t="str">
        <f t="shared" si="22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7"/>
        <v>TG</v>
      </c>
      <c r="K12" s="81" t="str">
        <f t="shared" si="8"/>
        <v/>
      </c>
      <c r="L12" s="121" t="str">
        <f t="shared" si="9"/>
        <v>F2</v>
      </c>
      <c r="M12" s="24" t="str">
        <f t="shared" si="24"/>
        <v>L</v>
      </c>
      <c r="N12" s="36">
        <f t="shared" si="25"/>
        <v>-5</v>
      </c>
      <c r="O12" s="124" t="str">
        <f t="shared" si="10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6"/>
        <v>0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2</v>
      </c>
      <c r="AD12" s="14">
        <f t="shared" si="34"/>
        <v>0</v>
      </c>
      <c r="AE12" s="14">
        <f t="shared" si="35"/>
        <v>0</v>
      </c>
      <c r="AF12" s="14">
        <f t="shared" si="36"/>
        <v>2</v>
      </c>
      <c r="AG12" s="159" t="str">
        <f t="shared" si="37"/>
        <v/>
      </c>
      <c r="AH12" s="159" t="str">
        <f t="shared" si="38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TG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19"/>
        <v>L5L</v>
      </c>
      <c r="BB12" s="14" t="str">
        <f t="shared" si="44"/>
        <v>F2</v>
      </c>
      <c r="BC12" s="14" t="str">
        <f t="shared" si="20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P2</v>
      </c>
      <c r="C13" s="24" t="str">
        <f t="shared" si="2"/>
        <v/>
      </c>
      <c r="D13" s="79" t="str">
        <f t="shared" si="21"/>
        <v/>
      </c>
      <c r="E13" s="120" t="str">
        <f t="shared" si="22"/>
        <v>B</v>
      </c>
      <c r="F13" s="71" t="str">
        <f t="shared" si="23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>F3</v>
      </c>
      <c r="L13" s="121" t="str">
        <f t="shared" si="9"/>
        <v/>
      </c>
      <c r="M13" s="24" t="str">
        <f t="shared" si="24"/>
        <v>L</v>
      </c>
      <c r="N13" s="36">
        <f t="shared" si="25"/>
        <v>-7</v>
      </c>
      <c r="O13" s="124" t="str">
        <f t="shared" si="10"/>
        <v/>
      </c>
      <c r="P13" s="24">
        <f>IF(H13="","",IF(B13="NB",P12,IF(O13="",SUM($O$5:$O13)+N13,SUM($O$5:$O13))))</f>
        <v>-7</v>
      </c>
      <c r="Q13" s="130" t="str">
        <f t="shared" si="0"/>
        <v/>
      </c>
      <c r="R13" s="128">
        <f t="shared" si="11"/>
        <v>-2</v>
      </c>
      <c r="S13" s="83" t="str">
        <f t="shared" si="12"/>
        <v>L</v>
      </c>
      <c r="T13" s="14">
        <f t="shared" si="5"/>
        <v>-3</v>
      </c>
      <c r="U13" s="14">
        <f t="shared" si="26"/>
        <v>-3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Y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3</v>
      </c>
      <c r="AF13" s="14">
        <f t="shared" si="36"/>
        <v>0</v>
      </c>
      <c r="AG13" s="159" t="str">
        <f t="shared" si="37"/>
        <v>F3</v>
      </c>
      <c r="AH13" s="159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M1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19"/>
        <v>F2W</v>
      </c>
      <c r="BB13" s="14" t="str">
        <f t="shared" si="44"/>
        <v>B</v>
      </c>
      <c r="BC13" s="14" t="str">
        <f t="shared" si="20"/>
        <v>F2L</v>
      </c>
      <c r="BD13" s="14" t="str">
        <f t="shared" si="47"/>
        <v>F3</v>
      </c>
      <c r="BE13" s="14">
        <f t="shared" si="45"/>
        <v>1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P1</v>
      </c>
      <c r="C14" s="25" t="str">
        <f t="shared" si="2"/>
        <v/>
      </c>
      <c r="D14" s="79" t="str">
        <f t="shared" si="21"/>
        <v>L5</v>
      </c>
      <c r="E14" s="120" t="str">
        <f t="shared" si="22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2" t="str">
        <f t="shared" si="9"/>
        <v>F4</v>
      </c>
      <c r="M14" s="25" t="str">
        <f t="shared" si="24"/>
        <v>L</v>
      </c>
      <c r="N14" s="36">
        <f t="shared" si="25"/>
        <v>-6</v>
      </c>
      <c r="O14" s="131" t="str">
        <f t="shared" si="10"/>
        <v/>
      </c>
      <c r="P14" s="25">
        <f>IF(H14="","",IF(B14="NB",P13,IF(O14="",SUM($O$5:$O14)+N14,SUM($O$5:$O14))))</f>
        <v>-6</v>
      </c>
      <c r="Q14" s="132" t="str">
        <f t="shared" si="0"/>
        <v/>
      </c>
      <c r="R14" s="129">
        <f t="shared" si="11"/>
        <v>1</v>
      </c>
      <c r="S14" s="83" t="str">
        <f t="shared" si="12"/>
        <v>W</v>
      </c>
      <c r="T14" s="14">
        <f t="shared" si="5"/>
        <v>-2</v>
      </c>
      <c r="U14" s="14">
        <f t="shared" si="26"/>
        <v>1</v>
      </c>
      <c r="V14" s="14" t="str">
        <f t="shared" si="27"/>
        <v>C</v>
      </c>
      <c r="W14" s="14" t="str">
        <f t="shared" si="13"/>
        <v>Y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5</v>
      </c>
      <c r="AD14" s="14">
        <f t="shared" si="34"/>
        <v>0</v>
      </c>
      <c r="AE14" s="14">
        <f t="shared" si="35"/>
        <v>0</v>
      </c>
      <c r="AF14" s="14">
        <f t="shared" si="36"/>
        <v>4</v>
      </c>
      <c r="AG14" s="159" t="str">
        <f t="shared" si="37"/>
        <v/>
      </c>
      <c r="AH14" s="159" t="str">
        <f t="shared" si="38"/>
        <v>F4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19"/>
        <v>BW</v>
      </c>
      <c r="BB14" s="14" t="str">
        <f t="shared" si="44"/>
        <v>L5</v>
      </c>
      <c r="BC14" s="14" t="str">
        <f t="shared" si="20"/>
        <v>F3L</v>
      </c>
      <c r="BD14" s="14" t="str">
        <f t="shared" si="47"/>
        <v>F4</v>
      </c>
      <c r="BE14" s="14" t="str">
        <f t="shared" si="45"/>
        <v>5</v>
      </c>
      <c r="BF14" s="14" t="str">
        <f t="shared" si="46"/>
        <v>4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B1</v>
      </c>
      <c r="C15" s="36" t="str">
        <f t="shared" si="2"/>
        <v/>
      </c>
      <c r="D15" s="79" t="str">
        <f t="shared" si="21"/>
        <v/>
      </c>
      <c r="E15" s="120" t="str">
        <f t="shared" si="22"/>
        <v>L6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>F5</v>
      </c>
      <c r="L15" s="120" t="str">
        <f t="shared" si="9"/>
        <v/>
      </c>
      <c r="M15" s="36" t="str">
        <f t="shared" si="24"/>
        <v>L</v>
      </c>
      <c r="N15" s="36">
        <f t="shared" si="25"/>
        <v>-5</v>
      </c>
      <c r="O15" s="136" t="str">
        <f t="shared" si="10"/>
        <v/>
      </c>
      <c r="P15" s="36">
        <f>IF(H15="","",IF(B15="NB",P14,IF(O15="",SUM($O$5:$O15)+N15,SUM($O$5:$O15))))</f>
        <v>-5</v>
      </c>
      <c r="Q15" s="137" t="str">
        <f t="shared" si="0"/>
        <v/>
      </c>
      <c r="R15" s="127">
        <f t="shared" si="11"/>
        <v>1</v>
      </c>
      <c r="S15" s="83" t="str">
        <f t="shared" si="12"/>
        <v>W</v>
      </c>
      <c r="T15" s="14">
        <f t="shared" si="5"/>
        <v>1</v>
      </c>
      <c r="U15" s="14">
        <f t="shared" si="26"/>
        <v>3</v>
      </c>
      <c r="V15" s="14" t="str">
        <f t="shared" si="27"/>
        <v>C</v>
      </c>
      <c r="W15" s="14" t="str">
        <f t="shared" si="13"/>
        <v>Y</v>
      </c>
      <c r="X15" s="14" t="str">
        <f t="shared" si="28"/>
        <v>N</v>
      </c>
      <c r="Y15" s="14">
        <f t="shared" si="29"/>
        <v>6</v>
      </c>
      <c r="Z15" s="83" t="str">
        <f t="shared" si="30"/>
        <v>Y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6</v>
      </c>
      <c r="AE15" s="14">
        <f t="shared" si="35"/>
        <v>5</v>
      </c>
      <c r="AF15" s="14">
        <f t="shared" si="36"/>
        <v>0</v>
      </c>
      <c r="AG15" s="159" t="str">
        <f t="shared" si="37"/>
        <v>F5</v>
      </c>
      <c r="AH15" s="159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M1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19"/>
        <v>L5W</v>
      </c>
      <c r="BB15" s="14" t="str">
        <f t="shared" si="44"/>
        <v>L6</v>
      </c>
      <c r="BC15" s="14" t="str">
        <f t="shared" si="20"/>
        <v>F4L</v>
      </c>
      <c r="BD15" s="14" t="str">
        <f t="shared" si="47"/>
        <v>F5</v>
      </c>
      <c r="BE15" s="14" t="str">
        <f t="shared" si="45"/>
        <v>6</v>
      </c>
      <c r="BF15" s="14" t="str">
        <f t="shared" si="46"/>
        <v>5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P13</v>
      </c>
      <c r="C16" s="24" t="str">
        <f t="shared" si="2"/>
        <v>T-C</v>
      </c>
      <c r="D16" s="79" t="str">
        <f t="shared" si="21"/>
        <v>L7</v>
      </c>
      <c r="E16" s="120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F6</v>
      </c>
      <c r="L16" s="121" t="str">
        <f t="shared" si="9"/>
        <v/>
      </c>
      <c r="M16" s="24" t="str">
        <f t="shared" si="24"/>
        <v>W</v>
      </c>
      <c r="N16" s="36">
        <f t="shared" si="25"/>
        <v>8</v>
      </c>
      <c r="O16" s="124">
        <f t="shared" si="10"/>
        <v>8</v>
      </c>
      <c r="P16" s="24">
        <f>IF(H16="","",IF(B16="NB",P15,IF(O16="",SUM($O$5:$O16)+N16,SUM($O$5:$O16))))</f>
        <v>8</v>
      </c>
      <c r="Q16" s="130" t="str">
        <f t="shared" si="0"/>
        <v/>
      </c>
      <c r="R16" s="128">
        <f t="shared" si="11"/>
        <v>13</v>
      </c>
      <c r="S16" s="83" t="str">
        <f t="shared" si="12"/>
        <v>W</v>
      </c>
      <c r="T16" s="14">
        <f t="shared" si="5"/>
        <v>7</v>
      </c>
      <c r="U16" s="14">
        <f t="shared" si="26"/>
        <v>6</v>
      </c>
      <c r="V16" s="14" t="str">
        <f t="shared" si="27"/>
        <v>C</v>
      </c>
      <c r="W16" s="14" t="str">
        <f t="shared" si="13"/>
        <v>Y</v>
      </c>
      <c r="X16" s="14" t="str">
        <f t="shared" si="28"/>
        <v>N</v>
      </c>
      <c r="Y16" s="14">
        <f t="shared" si="29"/>
        <v>7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7</v>
      </c>
      <c r="AD16" s="14">
        <f t="shared" si="34"/>
        <v>0</v>
      </c>
      <c r="AE16" s="14">
        <f t="shared" si="35"/>
        <v>6</v>
      </c>
      <c r="AF16" s="14">
        <f t="shared" si="36"/>
        <v>0</v>
      </c>
      <c r="AG16" s="159" t="str">
        <f t="shared" si="37"/>
        <v>F6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>L7</v>
      </c>
      <c r="AM16" s="75" t="str">
        <f t="shared" si="15"/>
        <v/>
      </c>
      <c r="AN16" s="75" t="str">
        <f t="shared" si="16"/>
        <v>F6</v>
      </c>
      <c r="AO16" s="75" t="str">
        <f t="shared" si="17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19"/>
        <v>L6W</v>
      </c>
      <c r="BB16" s="14" t="str">
        <f t="shared" si="44"/>
        <v>L7</v>
      </c>
      <c r="BC16" s="14" t="str">
        <f t="shared" si="20"/>
        <v>F5L</v>
      </c>
      <c r="BD16" s="14" t="str">
        <f t="shared" si="47"/>
        <v>F6</v>
      </c>
      <c r="BE16" s="14" t="str">
        <f t="shared" si="45"/>
        <v>7</v>
      </c>
      <c r="BF16" s="14" t="str">
        <f t="shared" si="46"/>
        <v>6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79" t="str">
        <f t="shared" si="21"/>
        <v/>
      </c>
      <c r="E17" s="120" t="str">
        <f t="shared" si="22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B</v>
      </c>
      <c r="M17" s="24" t="str">
        <f t="shared" si="24"/>
        <v>L</v>
      </c>
      <c r="N17" s="36">
        <f t="shared" si="25"/>
        <v>-2</v>
      </c>
      <c r="O17" s="124" t="str">
        <f t="shared" si="10"/>
        <v/>
      </c>
      <c r="P17" s="24">
        <f>IF(H17="","",IF(B17="NB",P16,IF(O17="",SUM($O$5:$O17)+N17,SUM($O$5:$O17))))</f>
        <v>6</v>
      </c>
      <c r="Q17" s="130" t="str">
        <f t="shared" si="0"/>
        <v/>
      </c>
      <c r="R17" s="128">
        <f t="shared" si="11"/>
        <v>-2</v>
      </c>
      <c r="S17" s="83" t="str">
        <f t="shared" si="12"/>
        <v>L</v>
      </c>
      <c r="T17" s="14">
        <f t="shared" si="5"/>
        <v>6</v>
      </c>
      <c r="U17" s="14">
        <f t="shared" si="26"/>
        <v>-1</v>
      </c>
      <c r="V17" s="14" t="str">
        <f t="shared" si="27"/>
        <v>S</v>
      </c>
      <c r="W17" s="14" t="str">
        <f t="shared" si="13"/>
        <v>Y</v>
      </c>
      <c r="X17" s="14" t="str">
        <f t="shared" si="28"/>
        <v>N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9" t="str">
        <f t="shared" si="37"/>
        <v/>
      </c>
      <c r="AH17" s="159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19"/>
        <v>L7W</v>
      </c>
      <c r="BB17" s="14" t="str">
        <f t="shared" si="44"/>
        <v>B</v>
      </c>
      <c r="BC17" s="14" t="str">
        <f t="shared" si="20"/>
        <v>F6W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M1</v>
      </c>
      <c r="D18" s="79" t="str">
        <f t="shared" si="21"/>
        <v>F2</v>
      </c>
      <c r="E18" s="120" t="str">
        <f t="shared" si="22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TG</v>
      </c>
      <c r="K18" s="81" t="str">
        <f t="shared" si="8"/>
        <v/>
      </c>
      <c r="L18" s="121" t="str">
        <f t="shared" si="9"/>
        <v>F2</v>
      </c>
      <c r="M18" s="24" t="str">
        <f t="shared" si="24"/>
        <v>L</v>
      </c>
      <c r="N18" s="36">
        <f t="shared" si="25"/>
        <v>-2</v>
      </c>
      <c r="O18" s="124" t="str">
        <f t="shared" si="10"/>
        <v/>
      </c>
      <c r="P18" s="24">
        <f>IF(H18="","",IF(B18="NB",P17,IF(O18="",SUM($O$5:$O18)+N18,SUM($O$5:$O18))))</f>
        <v>6</v>
      </c>
      <c r="Q18" s="130" t="str">
        <f t="shared" si="0"/>
        <v/>
      </c>
      <c r="R18" s="128">
        <f t="shared" si="11"/>
        <v>0</v>
      </c>
      <c r="S18" s="83" t="str">
        <f t="shared" si="12"/>
        <v/>
      </c>
      <c r="T18" s="14">
        <f t="shared" si="5"/>
        <v>6</v>
      </c>
      <c r="U18" s="14">
        <f t="shared" si="26"/>
        <v>0</v>
      </c>
      <c r="V18" s="14" t="str">
        <f t="shared" si="27"/>
        <v>C</v>
      </c>
      <c r="W18" s="14" t="str">
        <f t="shared" si="13"/>
        <v>Y</v>
      </c>
      <c r="X18" s="14" t="str">
        <f t="shared" si="28"/>
        <v>N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0</v>
      </c>
      <c r="AF18" s="14">
        <f t="shared" si="36"/>
        <v>2</v>
      </c>
      <c r="AG18" s="159" t="str">
        <f t="shared" si="37"/>
        <v/>
      </c>
      <c r="AH18" s="159" t="str">
        <f t="shared" si="38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19"/>
        <v>BL</v>
      </c>
      <c r="BB18" s="14" t="str">
        <f t="shared" si="44"/>
        <v>F2</v>
      </c>
      <c r="BC18" s="14" t="str">
        <f t="shared" si="20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79" t="str">
        <f t="shared" si="21"/>
        <v>B</v>
      </c>
      <c r="E19" s="120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2" t="str">
        <f t="shared" si="9"/>
        <v>F3</v>
      </c>
      <c r="M19" s="25" t="str">
        <f t="shared" si="24"/>
        <v>L</v>
      </c>
      <c r="N19" s="36">
        <f t="shared" si="25"/>
        <v>-4</v>
      </c>
      <c r="O19" s="131" t="str">
        <f t="shared" si="10"/>
        <v/>
      </c>
      <c r="P19" s="25">
        <f>IF(H19="","",IF(B19="NB",P18,IF(O19="",SUM($O$5:$O19)+N19,SUM($O$5:$O19))))</f>
        <v>4</v>
      </c>
      <c r="Q19" s="132" t="str">
        <f t="shared" si="0"/>
        <v/>
      </c>
      <c r="R19" s="129">
        <f t="shared" si="11"/>
        <v>-2</v>
      </c>
      <c r="S19" s="83" t="str">
        <f t="shared" si="12"/>
        <v>L</v>
      </c>
      <c r="T19" s="14">
        <f t="shared" si="5"/>
        <v>3</v>
      </c>
      <c r="U19" s="14">
        <f t="shared" si="26"/>
        <v>-3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3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0</v>
      </c>
      <c r="AF19" s="14">
        <f t="shared" si="36"/>
        <v>3</v>
      </c>
      <c r="AG19" s="159" t="str">
        <f t="shared" si="37"/>
        <v/>
      </c>
      <c r="AH19" s="159" t="str">
        <f t="shared" si="38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M1</v>
      </c>
      <c r="AS19" s="14" t="str">
        <f t="shared" si="48"/>
        <v>TG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19"/>
        <v>F2W</v>
      </c>
      <c r="BB19" s="14" t="str">
        <f t="shared" si="44"/>
        <v>B</v>
      </c>
      <c r="BC19" s="14" t="str">
        <f t="shared" si="20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P1</v>
      </c>
      <c r="C20" s="36" t="str">
        <f t="shared" si="2"/>
        <v/>
      </c>
      <c r="D20" s="79" t="str">
        <f t="shared" si="21"/>
        <v>L5</v>
      </c>
      <c r="E20" s="120" t="str">
        <f t="shared" si="22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F4</v>
      </c>
      <c r="M20" s="36" t="str">
        <f t="shared" si="24"/>
        <v>W</v>
      </c>
      <c r="N20" s="36">
        <f t="shared" si="25"/>
        <v>-5</v>
      </c>
      <c r="O20" s="136" t="str">
        <f t="shared" si="10"/>
        <v/>
      </c>
      <c r="P20" s="36">
        <f>IF(H20="","",IF(B20="NB",P19,IF(O20="",SUM($O$5:$O20)+N20,SUM($O$5:$O20))))</f>
        <v>3</v>
      </c>
      <c r="Q20" s="137" t="str">
        <f t="shared" si="0"/>
        <v/>
      </c>
      <c r="R20" s="127">
        <f t="shared" si="11"/>
        <v>-1</v>
      </c>
      <c r="S20" s="83" t="str">
        <f t="shared" si="12"/>
        <v>L</v>
      </c>
      <c r="T20" s="14">
        <f t="shared" si="5"/>
        <v>-3</v>
      </c>
      <c r="U20" s="14">
        <f t="shared" si="26"/>
        <v>-6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4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4</v>
      </c>
      <c r="AG20" s="159" t="str">
        <f t="shared" si="37"/>
        <v/>
      </c>
      <c r="AH20" s="159" t="str">
        <f t="shared" si="38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19"/>
        <v>BW</v>
      </c>
      <c r="BB20" s="14" t="str">
        <f t="shared" si="44"/>
        <v>L5</v>
      </c>
      <c r="BC20" s="14" t="str">
        <f t="shared" si="20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79" t="str">
        <f t="shared" si="21"/>
        <v>F2</v>
      </c>
      <c r="E21" s="120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21" t="str">
        <f t="shared" si="9"/>
        <v>F3</v>
      </c>
      <c r="M21" s="24" t="str">
        <f t="shared" si="24"/>
        <v>L</v>
      </c>
      <c r="N21" s="36">
        <f t="shared" si="25"/>
        <v>-6</v>
      </c>
      <c r="O21" s="124" t="str">
        <f t="shared" si="10"/>
        <v/>
      </c>
      <c r="P21" s="24">
        <f>IF(H21="","",IF(B21="NB",P20,IF(O21="",SUM($O$5:$O21)+N21,SUM($O$5:$O21))))</f>
        <v>2</v>
      </c>
      <c r="Q21" s="130" t="str">
        <f t="shared" si="0"/>
        <v/>
      </c>
      <c r="R21" s="128">
        <f t="shared" si="11"/>
        <v>-1</v>
      </c>
      <c r="S21" s="83" t="str">
        <f t="shared" si="12"/>
        <v>L</v>
      </c>
      <c r="T21" s="14">
        <f t="shared" si="5"/>
        <v>-9</v>
      </c>
      <c r="U21" s="14">
        <f t="shared" si="26"/>
        <v>-6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N</v>
      </c>
      <c r="Y21" s="14">
        <f t="shared" si="29"/>
        <v>5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0</v>
      </c>
      <c r="AF21" s="14">
        <f t="shared" si="36"/>
        <v>3</v>
      </c>
      <c r="AG21" s="159" t="str">
        <f t="shared" si="37"/>
        <v/>
      </c>
      <c r="AH21" s="159" t="str">
        <f t="shared" si="38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19"/>
        <v>L5L</v>
      </c>
      <c r="BB21" s="14" t="str">
        <f t="shared" si="44"/>
        <v>F2</v>
      </c>
      <c r="BC21" s="14" t="str">
        <f t="shared" si="20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P3</v>
      </c>
      <c r="C22" s="24" t="str">
        <f t="shared" si="2"/>
        <v/>
      </c>
      <c r="D22" s="79" t="str">
        <f t="shared" si="21"/>
        <v/>
      </c>
      <c r="E22" s="120" t="str">
        <f t="shared" si="22"/>
        <v>B</v>
      </c>
      <c r="F22" s="71" t="str">
        <f t="shared" si="23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>F4</v>
      </c>
      <c r="L22" s="121" t="str">
        <f t="shared" si="9"/>
        <v/>
      </c>
      <c r="M22" s="24" t="str">
        <f t="shared" si="24"/>
        <v>L</v>
      </c>
      <c r="N22" s="36">
        <f t="shared" si="25"/>
        <v>-9</v>
      </c>
      <c r="O22" s="124" t="str">
        <f t="shared" si="10"/>
        <v/>
      </c>
      <c r="P22" s="24">
        <f>IF(H22="","",IF(B22="NB",P21,IF(O22="",SUM($O$5:$O22)+N22,SUM($O$5:$O22))))</f>
        <v>-1</v>
      </c>
      <c r="Q22" s="130" t="str">
        <f t="shared" si="0"/>
        <v/>
      </c>
      <c r="R22" s="128">
        <f t="shared" si="11"/>
        <v>-3</v>
      </c>
      <c r="S22" s="83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6</v>
      </c>
      <c r="Z22" s="83" t="str">
        <f t="shared" si="30"/>
        <v>Y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1</v>
      </c>
      <c r="AE22" s="14">
        <f t="shared" si="35"/>
        <v>4</v>
      </c>
      <c r="AF22" s="14">
        <f t="shared" si="36"/>
        <v>0</v>
      </c>
      <c r="AG22" s="159" t="str">
        <f t="shared" si="37"/>
        <v>F4</v>
      </c>
      <c r="AH22" s="159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19"/>
        <v>F2W</v>
      </c>
      <c r="BB22" s="14" t="str">
        <f t="shared" si="44"/>
        <v>B</v>
      </c>
      <c r="BC22" s="14" t="str">
        <f t="shared" si="20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79" t="str">
        <f t="shared" si="21"/>
        <v>L5</v>
      </c>
      <c r="E23" s="120" t="str">
        <f t="shared" si="22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21" t="str">
        <f t="shared" si="9"/>
        <v>F5</v>
      </c>
      <c r="M23" s="24" t="str">
        <f t="shared" si="24"/>
        <v>L</v>
      </c>
      <c r="N23" s="36">
        <f t="shared" si="25"/>
        <v>-9</v>
      </c>
      <c r="O23" s="124" t="str">
        <f t="shared" si="10"/>
        <v/>
      </c>
      <c r="P23" s="24">
        <f>IF(H23="","",IF(B23="NB",P22,IF(O23="",SUM($O$5:$O23)+N23,SUM($O$5:$O23))))</f>
        <v>-1</v>
      </c>
      <c r="Q23" s="130" t="str">
        <f t="shared" si="0"/>
        <v/>
      </c>
      <c r="R23" s="128">
        <f t="shared" si="11"/>
        <v>0</v>
      </c>
      <c r="S23" s="83" t="str">
        <f t="shared" si="12"/>
        <v/>
      </c>
      <c r="T23" s="14">
        <f t="shared" si="5"/>
        <v>-10</v>
      </c>
      <c r="U23" s="14">
        <f t="shared" si="26"/>
        <v>0</v>
      </c>
      <c r="V23" s="14" t="str">
        <f t="shared" si="27"/>
        <v>C</v>
      </c>
      <c r="W23" s="14" t="str">
        <f t="shared" si="49"/>
        <v>Y</v>
      </c>
      <c r="X23" s="14" t="str">
        <f t="shared" si="28"/>
        <v>N</v>
      </c>
      <c r="Y23" s="14">
        <f t="shared" si="29"/>
        <v>7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5</v>
      </c>
      <c r="AD23" s="14">
        <f t="shared" si="34"/>
        <v>0</v>
      </c>
      <c r="AE23" s="14">
        <f t="shared" si="35"/>
        <v>0</v>
      </c>
      <c r="AF23" s="14">
        <f t="shared" si="36"/>
        <v>5</v>
      </c>
      <c r="AG23" s="159" t="str">
        <f t="shared" si="37"/>
        <v/>
      </c>
      <c r="AH23" s="159" t="str">
        <f t="shared" si="38"/>
        <v>F5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M1</v>
      </c>
      <c r="AS23" s="14" t="str">
        <f t="shared" si="48"/>
        <v>TG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19"/>
        <v>BW</v>
      </c>
      <c r="BB23" s="14" t="str">
        <f t="shared" si="44"/>
        <v>L5</v>
      </c>
      <c r="BC23" s="14" t="str">
        <f t="shared" si="20"/>
        <v>F4L</v>
      </c>
      <c r="BD23" s="14" t="str">
        <f t="shared" si="47"/>
        <v>F5</v>
      </c>
      <c r="BE23" s="14" t="str">
        <f t="shared" si="45"/>
        <v>5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79" t="str">
        <f t="shared" si="21"/>
        <v/>
      </c>
      <c r="E24" s="120" t="str">
        <f t="shared" si="22"/>
        <v>L6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>F6</v>
      </c>
      <c r="L24" s="122" t="str">
        <f t="shared" si="9"/>
        <v/>
      </c>
      <c r="M24" s="25" t="str">
        <f t="shared" si="24"/>
        <v>L</v>
      </c>
      <c r="N24" s="36">
        <f t="shared" si="25"/>
        <v>-9</v>
      </c>
      <c r="O24" s="131" t="str">
        <f t="shared" si="10"/>
        <v/>
      </c>
      <c r="P24" s="25">
        <f>IF(H24="","",IF(B24="NB",P23,IF(O24="",SUM($O$5:$O24)+N24,SUM($O$5:$O24))))</f>
        <v>-1</v>
      </c>
      <c r="Q24" s="132" t="str">
        <f t="shared" si="0"/>
        <v/>
      </c>
      <c r="R24" s="129">
        <f t="shared" si="11"/>
        <v>0</v>
      </c>
      <c r="S24" s="83" t="str">
        <f t="shared" si="12"/>
        <v/>
      </c>
      <c r="T24" s="14">
        <f t="shared" si="5"/>
        <v>-10</v>
      </c>
      <c r="U24" s="14">
        <f t="shared" si="26"/>
        <v>0</v>
      </c>
      <c r="V24" s="14" t="str">
        <f t="shared" si="27"/>
        <v>C</v>
      </c>
      <c r="W24" s="14" t="str">
        <f t="shared" si="49"/>
        <v>Y</v>
      </c>
      <c r="X24" s="14" t="str">
        <f t="shared" si="28"/>
        <v>N</v>
      </c>
      <c r="Y24" s="14">
        <f t="shared" si="29"/>
        <v>8</v>
      </c>
      <c r="Z24" s="83" t="str">
        <f t="shared" si="30"/>
        <v>Y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6</v>
      </c>
      <c r="AE24" s="14">
        <f t="shared" si="35"/>
        <v>6</v>
      </c>
      <c r="AF24" s="14">
        <f t="shared" si="36"/>
        <v>0</v>
      </c>
      <c r="AG24" s="159" t="str">
        <f t="shared" si="37"/>
        <v>F6</v>
      </c>
      <c r="AH24" s="159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M1</v>
      </c>
      <c r="AS24" s="14" t="str">
        <f t="shared" si="48"/>
        <v>TG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19"/>
        <v>L5W</v>
      </c>
      <c r="BB24" s="14" t="str">
        <f t="shared" si="44"/>
        <v>L6</v>
      </c>
      <c r="BC24" s="14" t="str">
        <f t="shared" si="20"/>
        <v>F5L</v>
      </c>
      <c r="BD24" s="14" t="str">
        <f t="shared" si="47"/>
        <v>F6</v>
      </c>
      <c r="BE24" s="14" t="str">
        <f t="shared" si="45"/>
        <v>6</v>
      </c>
      <c r="BF24" s="14" t="str">
        <f t="shared" si="46"/>
        <v>6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P14</v>
      </c>
      <c r="C25" s="36" t="str">
        <f t="shared" si="2"/>
        <v>T-C</v>
      </c>
      <c r="D25" s="79" t="str">
        <f t="shared" si="21"/>
        <v>L7</v>
      </c>
      <c r="E25" s="120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F7</v>
      </c>
      <c r="L25" s="120" t="str">
        <f t="shared" si="9"/>
        <v/>
      </c>
      <c r="M25" s="36" t="str">
        <f t="shared" si="24"/>
        <v>W</v>
      </c>
      <c r="N25" s="36">
        <f t="shared" si="25"/>
        <v>5</v>
      </c>
      <c r="O25" s="136">
        <f t="shared" si="10"/>
        <v>5</v>
      </c>
      <c r="P25" s="36">
        <f>IF(H25="","",IF(B25="NB",P24,IF(O25="",SUM($O$5:$O25)+N25,SUM($O$5:$O25))))</f>
        <v>13</v>
      </c>
      <c r="Q25" s="137" t="str">
        <f t="shared" si="0"/>
        <v/>
      </c>
      <c r="R25" s="127">
        <f t="shared" si="11"/>
        <v>14</v>
      </c>
      <c r="S25" s="83" t="str">
        <f t="shared" si="12"/>
        <v>W</v>
      </c>
      <c r="T25" s="14">
        <f t="shared" si="5"/>
        <v>-10</v>
      </c>
      <c r="U25" s="14">
        <f t="shared" si="26"/>
        <v>0</v>
      </c>
      <c r="V25" s="14" t="str">
        <f t="shared" si="27"/>
        <v>C</v>
      </c>
      <c r="W25" s="14" t="str">
        <f t="shared" si="49"/>
        <v>Y</v>
      </c>
      <c r="X25" s="14" t="str">
        <f t="shared" si="28"/>
        <v>N</v>
      </c>
      <c r="Y25" s="14">
        <f t="shared" si="29"/>
        <v>9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7</v>
      </c>
      <c r="AD25" s="14">
        <f t="shared" si="34"/>
        <v>0</v>
      </c>
      <c r="AE25" s="14">
        <f t="shared" si="35"/>
        <v>7</v>
      </c>
      <c r="AF25" s="14">
        <f t="shared" si="36"/>
        <v>0</v>
      </c>
      <c r="AG25" s="159" t="str">
        <f t="shared" si="37"/>
        <v>F7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>L7</v>
      </c>
      <c r="AM25" s="75" t="str">
        <f t="shared" si="15"/>
        <v/>
      </c>
      <c r="AN25" s="75" t="str">
        <f t="shared" si="16"/>
        <v>F7</v>
      </c>
      <c r="AO25" s="75" t="str">
        <f t="shared" si="17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19"/>
        <v>L6W</v>
      </c>
      <c r="BB25" s="14" t="str">
        <f t="shared" si="44"/>
        <v>L7</v>
      </c>
      <c r="BC25" s="14" t="str">
        <f t="shared" si="20"/>
        <v>F6L</v>
      </c>
      <c r="BD25" s="14" t="str">
        <f t="shared" si="47"/>
        <v>F7</v>
      </c>
      <c r="BE25" s="14" t="str">
        <f t="shared" si="45"/>
        <v>7</v>
      </c>
      <c r="BF25" s="14" t="str">
        <f t="shared" si="46"/>
        <v>7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79" t="str">
        <f t="shared" si="21"/>
        <v/>
      </c>
      <c r="E26" s="120" t="str">
        <f t="shared" si="22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B</v>
      </c>
      <c r="M26" s="24" t="str">
        <f t="shared" si="24"/>
        <v>W</v>
      </c>
      <c r="N26" s="36">
        <f t="shared" si="25"/>
        <v>2</v>
      </c>
      <c r="O26" s="124" t="str">
        <f t="shared" si="10"/>
        <v/>
      </c>
      <c r="P26" s="24">
        <f>IF(H26="","",IF(B26="NB",P25,IF(O26="",SUM($O$5:$O26)+N26,SUM($O$5:$O26))))</f>
        <v>15</v>
      </c>
      <c r="Q26" s="130" t="str">
        <f t="shared" si="0"/>
        <v/>
      </c>
      <c r="R26" s="128">
        <f t="shared" si="11"/>
        <v>2</v>
      </c>
      <c r="S26" s="83" t="str">
        <f t="shared" si="12"/>
        <v>W</v>
      </c>
      <c r="T26" s="14">
        <f t="shared" si="5"/>
        <v>-7</v>
      </c>
      <c r="U26" s="14">
        <f t="shared" si="26"/>
        <v>3</v>
      </c>
      <c r="V26" s="14" t="str">
        <f t="shared" si="27"/>
        <v>S</v>
      </c>
      <c r="W26" s="14" t="str">
        <f t="shared" si="49"/>
        <v>Y</v>
      </c>
      <c r="X26" s="14" t="str">
        <f t="shared" si="28"/>
        <v>N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9" t="str">
        <f t="shared" si="37"/>
        <v/>
      </c>
      <c r="AH26" s="159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B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19"/>
        <v>L7W</v>
      </c>
      <c r="BB26" s="14" t="str">
        <f t="shared" si="44"/>
        <v>B</v>
      </c>
      <c r="BC26" s="14" t="str">
        <f t="shared" si="20"/>
        <v>F7W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79" t="str">
        <f t="shared" si="21"/>
        <v>L5</v>
      </c>
      <c r="E27" s="120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L2</v>
      </c>
      <c r="L27" s="121" t="str">
        <f t="shared" si="9"/>
        <v/>
      </c>
      <c r="M27" s="24" t="str">
        <f t="shared" si="24"/>
        <v>W</v>
      </c>
      <c r="N27" s="36">
        <f t="shared" si="25"/>
        <v>9</v>
      </c>
      <c r="O27" s="124">
        <f t="shared" si="10"/>
        <v>9</v>
      </c>
      <c r="P27" s="24">
        <f>IF(H27="","",IF(B27="NB",P26,IF(O27="",SUM($O$5:$O27)+N27,SUM($O$5:$O27))))</f>
        <v>22</v>
      </c>
      <c r="Q27" s="130" t="str">
        <f t="shared" si="0"/>
        <v/>
      </c>
      <c r="R27" s="128">
        <f t="shared" si="11"/>
        <v>10</v>
      </c>
      <c r="S27" s="83" t="str">
        <f t="shared" si="12"/>
        <v>W</v>
      </c>
      <c r="T27" s="14">
        <f t="shared" si="5"/>
        <v>-1</v>
      </c>
      <c r="U27" s="14">
        <f t="shared" si="26"/>
        <v>6</v>
      </c>
      <c r="V27" s="14" t="str">
        <f t="shared" si="27"/>
        <v>C</v>
      </c>
      <c r="W27" s="14" t="str">
        <f t="shared" si="49"/>
        <v>Y</v>
      </c>
      <c r="X27" s="14" t="str">
        <f t="shared" si="28"/>
        <v>N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9" t="str">
        <f t="shared" si="37"/>
        <v>L5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>L5</v>
      </c>
      <c r="AM27" s="75" t="str">
        <f t="shared" si="15"/>
        <v/>
      </c>
      <c r="AN27" s="75" t="str">
        <f t="shared" si="16"/>
        <v>L5</v>
      </c>
      <c r="AO27" s="75" t="str">
        <f t="shared" si="17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19"/>
        <v>BW</v>
      </c>
      <c r="BB27" s="14" t="str">
        <f t="shared" si="44"/>
        <v>L5</v>
      </c>
      <c r="BC27" s="14" t="str">
        <f t="shared" si="20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79" t="str">
        <f t="shared" si="21"/>
        <v/>
      </c>
      <c r="E28" s="120" t="str">
        <f t="shared" si="22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B</v>
      </c>
      <c r="M28" s="24" t="str">
        <f t="shared" si="24"/>
        <v>W</v>
      </c>
      <c r="N28" s="36">
        <f t="shared" si="25"/>
        <v>2</v>
      </c>
      <c r="O28" s="124" t="str">
        <f t="shared" si="10"/>
        <v/>
      </c>
      <c r="P28" s="24">
        <f>IF(H28="","",IF(B28="NB",P27,IF(O28="",SUM($O$5:$O28)+N28,SUM($O$5:$O28))))</f>
        <v>24</v>
      </c>
      <c r="Q28" s="130" t="str">
        <f t="shared" si="0"/>
        <v/>
      </c>
      <c r="R28" s="128">
        <f t="shared" si="11"/>
        <v>2</v>
      </c>
      <c r="S28" s="83" t="str">
        <f t="shared" si="12"/>
        <v>W</v>
      </c>
      <c r="T28" s="14">
        <f t="shared" si="5"/>
        <v>5</v>
      </c>
      <c r="U28" s="14">
        <f t="shared" si="26"/>
        <v>6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9" t="str">
        <f t="shared" si="37"/>
        <v/>
      </c>
      <c r="AH28" s="159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>B</v>
      </c>
      <c r="AN28" s="75" t="str">
        <f t="shared" si="16"/>
        <v/>
      </c>
      <c r="AO28" s="75" t="str">
        <f t="shared" si="17"/>
        <v>B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19"/>
        <v>L5W</v>
      </c>
      <c r="BB28" s="14" t="str">
        <f t="shared" si="44"/>
        <v>B</v>
      </c>
      <c r="BC28" s="14" t="str">
        <f t="shared" si="20"/>
        <v>L2W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79" t="str">
        <f t="shared" si="21"/>
        <v>L5</v>
      </c>
      <c r="E29" s="120" t="str">
        <f t="shared" si="22"/>
        <v/>
      </c>
      <c r="F29" s="74" t="str">
        <f t="shared" si="23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L2</v>
      </c>
      <c r="L29" s="122" t="str">
        <f t="shared" si="9"/>
        <v/>
      </c>
      <c r="M29" s="25" t="str">
        <f t="shared" si="24"/>
        <v/>
      </c>
      <c r="N29" s="36" t="str">
        <f t="shared" si="25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9" t="str">
        <f t="shared" si="37"/>
        <v>L5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>L5</v>
      </c>
      <c r="AM29" s="75" t="str">
        <f t="shared" si="15"/>
        <v/>
      </c>
      <c r="AN29" s="75" t="str">
        <f t="shared" si="16"/>
        <v>L5</v>
      </c>
      <c r="AO29" s="75" t="str">
        <f t="shared" si="17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19"/>
        <v>BW</v>
      </c>
      <c r="BB29" s="14" t="str">
        <f t="shared" si="44"/>
        <v>L5</v>
      </c>
      <c r="BC29" s="14" t="str">
        <f t="shared" si="20"/>
        <v>BW</v>
      </c>
      <c r="BD29" s="14" t="str">
        <f t="shared" si="47"/>
        <v>L5</v>
      </c>
      <c r="BE29" s="14" t="str">
        <f t="shared" si="45"/>
        <v>5</v>
      </c>
      <c r="BF29" s="14" t="str">
        <f t="shared" si="46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21"/>
        <v/>
      </c>
      <c r="E30" s="120" t="str">
        <f t="shared" si="22"/>
        <v/>
      </c>
      <c r="F30" s="80" t="str">
        <f t="shared" si="23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4"/>
        <v/>
      </c>
      <c r="N30" s="36" t="str">
        <f t="shared" si="25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4"/>
        <v/>
      </c>
      <c r="AM30" s="75" t="str">
        <f t="shared" si="15"/>
        <v/>
      </c>
      <c r="AN30" s="75" t="str">
        <f t="shared" si="16"/>
        <v/>
      </c>
      <c r="AO30" s="75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19"/>
        <v>L5</v>
      </c>
      <c r="BB30" s="14" t="str">
        <f t="shared" si="44"/>
        <v/>
      </c>
      <c r="BC30" s="14" t="str">
        <f t="shared" si="20"/>
        <v>L2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79" t="str">
        <f t="shared" si="21"/>
        <v/>
      </c>
      <c r="E31" s="120" t="str">
        <f t="shared" si="22"/>
        <v/>
      </c>
      <c r="F31" s="71" t="str">
        <f t="shared" si="23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4"/>
        <v/>
      </c>
      <c r="N31" s="36" t="str">
        <f t="shared" si="25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4"/>
        <v/>
      </c>
      <c r="AM31" s="75" t="str">
        <f t="shared" si="15"/>
        <v/>
      </c>
      <c r="AN31" s="75" t="str">
        <f t="shared" si="16"/>
        <v/>
      </c>
      <c r="AO31" s="75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19"/>
        <v/>
      </c>
      <c r="BB31" s="14" t="str">
        <f t="shared" si="44"/>
        <v/>
      </c>
      <c r="BC31" s="14" t="str">
        <f t="shared" si="20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79" t="str">
        <f t="shared" si="21"/>
        <v/>
      </c>
      <c r="E32" s="120" t="str">
        <f t="shared" si="22"/>
        <v/>
      </c>
      <c r="F32" s="71" t="str">
        <f t="shared" si="23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4"/>
        <v/>
      </c>
      <c r="N32" s="36" t="str">
        <f t="shared" si="25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19"/>
        <v/>
      </c>
      <c r="BB32" s="14" t="str">
        <f t="shared" si="44"/>
        <v/>
      </c>
      <c r="BC32" s="14" t="str">
        <f t="shared" si="20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79" t="str">
        <f t="shared" si="21"/>
        <v/>
      </c>
      <c r="E33" s="120" t="str">
        <f t="shared" si="22"/>
        <v/>
      </c>
      <c r="F33" s="71" t="str">
        <f t="shared" si="23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4"/>
        <v/>
      </c>
      <c r="N33" s="36" t="str">
        <f t="shared" si="25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19"/>
        <v/>
      </c>
      <c r="BB33" s="14" t="str">
        <f t="shared" si="44"/>
        <v/>
      </c>
      <c r="BC33" s="14" t="str">
        <f t="shared" si="20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79" t="str">
        <f t="shared" si="21"/>
        <v/>
      </c>
      <c r="E34" s="120" t="str">
        <f t="shared" si="22"/>
        <v/>
      </c>
      <c r="F34" s="74" t="str">
        <f t="shared" si="23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4"/>
        <v/>
      </c>
      <c r="N34" s="36" t="str">
        <f t="shared" si="25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19"/>
        <v/>
      </c>
      <c r="BB34" s="14" t="str">
        <f t="shared" si="44"/>
        <v/>
      </c>
      <c r="BC34" s="14" t="str">
        <f t="shared" si="20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21"/>
        <v/>
      </c>
      <c r="E35" s="120" t="str">
        <f t="shared" si="22"/>
        <v/>
      </c>
      <c r="F35" s="80" t="str">
        <f t="shared" si="23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4"/>
        <v/>
      </c>
      <c r="N35" s="36" t="str">
        <f t="shared" si="25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19"/>
        <v/>
      </c>
      <c r="BB35" s="14" t="str">
        <f t="shared" si="44"/>
        <v/>
      </c>
      <c r="BC35" s="14" t="str">
        <f t="shared" si="20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79" t="str">
        <f t="shared" si="21"/>
        <v/>
      </c>
      <c r="E36" s="120" t="str">
        <f t="shared" si="22"/>
        <v/>
      </c>
      <c r="F36" s="71" t="str">
        <f t="shared" si="23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4"/>
        <v/>
      </c>
      <c r="N36" s="36" t="str">
        <f t="shared" si="25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19"/>
        <v/>
      </c>
      <c r="BB36" s="14" t="str">
        <f t="shared" si="44"/>
        <v/>
      </c>
      <c r="BC36" s="14" t="str">
        <f t="shared" si="20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79" t="str">
        <f t="shared" si="21"/>
        <v/>
      </c>
      <c r="E37" s="120" t="str">
        <f t="shared" si="22"/>
        <v/>
      </c>
      <c r="F37" s="71" t="str">
        <f t="shared" si="23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4"/>
        <v/>
      </c>
      <c r="N37" s="36" t="str">
        <f t="shared" si="25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19"/>
        <v/>
      </c>
      <c r="BB37" s="14" t="str">
        <f t="shared" si="44"/>
        <v/>
      </c>
      <c r="BC37" s="14" t="str">
        <f t="shared" si="20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79" t="str">
        <f t="shared" si="21"/>
        <v/>
      </c>
      <c r="E38" s="120" t="str">
        <f t="shared" si="22"/>
        <v/>
      </c>
      <c r="F38" s="71" t="str">
        <f t="shared" si="23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4"/>
        <v/>
      </c>
      <c r="N38" s="36" t="str">
        <f t="shared" si="25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19"/>
        <v/>
      </c>
      <c r="BB38" s="14" t="str">
        <f t="shared" si="44"/>
        <v/>
      </c>
      <c r="BC38" s="14" t="str">
        <f t="shared" si="20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79" t="str">
        <f t="shared" si="21"/>
        <v/>
      </c>
      <c r="E39" s="120" t="str">
        <f t="shared" si="22"/>
        <v/>
      </c>
      <c r="F39" s="74" t="str">
        <f t="shared" si="23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4"/>
        <v/>
      </c>
      <c r="N39" s="36" t="str">
        <f t="shared" si="25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19"/>
        <v/>
      </c>
      <c r="BB39" s="14" t="str">
        <f t="shared" si="44"/>
        <v/>
      </c>
      <c r="BC39" s="14" t="str">
        <f t="shared" si="20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21"/>
        <v/>
      </c>
      <c r="E40" s="120" t="str">
        <f t="shared" si="22"/>
        <v/>
      </c>
      <c r="F40" s="80" t="str">
        <f t="shared" si="23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4"/>
        <v/>
      </c>
      <c r="N40" s="36" t="str">
        <f t="shared" si="25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19"/>
        <v/>
      </c>
      <c r="BB40" s="14" t="str">
        <f t="shared" si="44"/>
        <v/>
      </c>
      <c r="BC40" s="14" t="str">
        <f t="shared" si="20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79" t="str">
        <f t="shared" si="21"/>
        <v/>
      </c>
      <c r="E41" s="120" t="str">
        <f t="shared" si="22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4"/>
        <v/>
      </c>
      <c r="N41" s="36" t="str">
        <f t="shared" si="25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4"/>
        <v/>
      </c>
      <c r="AM41" s="75" t="str">
        <f t="shared" si="15"/>
        <v/>
      </c>
      <c r="AN41" s="75" t="str">
        <f t="shared" si="16"/>
        <v/>
      </c>
      <c r="AO41" s="75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19"/>
        <v/>
      </c>
      <c r="BB41" s="14" t="str">
        <f t="shared" si="44"/>
        <v/>
      </c>
      <c r="BC41" s="14" t="str">
        <f t="shared" si="20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79" t="str">
        <f t="shared" si="21"/>
        <v/>
      </c>
      <c r="E42" s="120" t="str">
        <f t="shared" si="22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4"/>
        <v/>
      </c>
      <c r="N42" s="36" t="str">
        <f t="shared" si="25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19"/>
        <v/>
      </c>
      <c r="BB42" s="14" t="str">
        <f t="shared" si="44"/>
        <v/>
      </c>
      <c r="BC42" s="14" t="str">
        <f t="shared" si="20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79" t="str">
        <f t="shared" si="21"/>
        <v/>
      </c>
      <c r="E43" s="120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4"/>
        <v/>
      </c>
      <c r="N43" s="36" t="str">
        <f t="shared" si="25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79" t="str">
        <f t="shared" si="21"/>
        <v/>
      </c>
      <c r="E44" s="120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4"/>
        <v/>
      </c>
      <c r="N44" s="36" t="str">
        <f t="shared" si="25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20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4"/>
        <v/>
      </c>
      <c r="N45" s="36" t="str">
        <f t="shared" si="25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79" t="str">
        <f t="shared" si="21"/>
        <v/>
      </c>
      <c r="E46" s="120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4"/>
        <v/>
      </c>
      <c r="N46" s="36" t="str">
        <f t="shared" si="25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79" t="str">
        <f t="shared" si="21"/>
        <v/>
      </c>
      <c r="E47" s="120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4"/>
        <v/>
      </c>
      <c r="N47" s="36" t="str">
        <f t="shared" si="25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79" t="str">
        <f t="shared" si="21"/>
        <v/>
      </c>
      <c r="E48" s="120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4"/>
        <v/>
      </c>
      <c r="N48" s="36" t="str">
        <f t="shared" si="25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79" t="str">
        <f t="shared" si="21"/>
        <v/>
      </c>
      <c r="E49" s="120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4"/>
        <v/>
      </c>
      <c r="N49" s="36" t="str">
        <f t="shared" si="25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20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4"/>
        <v/>
      </c>
      <c r="N50" s="36" t="str">
        <f t="shared" si="25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79" t="str">
        <f t="shared" si="21"/>
        <v/>
      </c>
      <c r="E51" s="120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4"/>
        <v/>
      </c>
      <c r="N51" s="36" t="str">
        <f t="shared" si="25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79" t="str">
        <f t="shared" si="21"/>
        <v/>
      </c>
      <c r="E52" s="120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4"/>
        <v/>
      </c>
      <c r="N52" s="36" t="str">
        <f t="shared" si="25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79" t="str">
        <f t="shared" si="21"/>
        <v/>
      </c>
      <c r="E53" s="120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4"/>
        <v/>
      </c>
      <c r="N53" s="36" t="str">
        <f t="shared" si="25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79" t="str">
        <f t="shared" si="21"/>
        <v/>
      </c>
      <c r="E54" s="120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4"/>
        <v/>
      </c>
      <c r="N54" s="36" t="str">
        <f t="shared" si="25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20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4"/>
        <v/>
      </c>
      <c r="N55" s="36" t="str">
        <f t="shared" si="25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79" t="str">
        <f t="shared" si="21"/>
        <v/>
      </c>
      <c r="E56" s="120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4"/>
        <v/>
      </c>
      <c r="N56" s="36" t="str">
        <f t="shared" si="25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79" t="str">
        <f t="shared" si="21"/>
        <v/>
      </c>
      <c r="E57" s="120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4"/>
        <v/>
      </c>
      <c r="N57" s="36" t="str">
        <f t="shared" si="25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79" t="str">
        <f t="shared" si="21"/>
        <v/>
      </c>
      <c r="E58" s="120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4"/>
        <v/>
      </c>
      <c r="N58" s="36" t="str">
        <f t="shared" si="25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79" t="str">
        <f t="shared" si="21"/>
        <v/>
      </c>
      <c r="E59" s="120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4"/>
        <v/>
      </c>
      <c r="N59" s="36" t="str">
        <f t="shared" si="25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20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4"/>
        <v/>
      </c>
      <c r="N60" s="36" t="str">
        <f t="shared" si="25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79" t="str">
        <f t="shared" si="21"/>
        <v/>
      </c>
      <c r="E61" s="120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4"/>
        <v/>
      </c>
      <c r="N61" s="36" t="str">
        <f t="shared" si="25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79" t="str">
        <f t="shared" si="21"/>
        <v/>
      </c>
      <c r="E62" s="120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4"/>
        <v/>
      </c>
      <c r="N62" s="36" t="str">
        <f t="shared" si="25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79" t="str">
        <f t="shared" si="21"/>
        <v/>
      </c>
      <c r="E63" s="120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4"/>
        <v/>
      </c>
      <c r="N63" s="36" t="str">
        <f t="shared" si="25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79" t="str">
        <f t="shared" si="21"/>
        <v/>
      </c>
      <c r="E64" s="120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4"/>
        <v/>
      </c>
      <c r="N64" s="36" t="str">
        <f t="shared" si="25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20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4"/>
        <v/>
      </c>
      <c r="N65" s="36" t="str">
        <f t="shared" si="25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79" t="str">
        <f t="shared" si="21"/>
        <v/>
      </c>
      <c r="E66" s="120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4"/>
        <v/>
      </c>
      <c r="N66" s="36" t="str">
        <f t="shared" si="25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79" t="str">
        <f t="shared" si="21"/>
        <v/>
      </c>
      <c r="E67" s="120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4"/>
        <v/>
      </c>
      <c r="N67" s="36" t="str">
        <f t="shared" si="25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79" t="str">
        <f t="shared" si="21"/>
        <v/>
      </c>
      <c r="E68" s="120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4"/>
        <v/>
      </c>
      <c r="N68" s="36" t="str">
        <f t="shared" si="25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79" t="str">
        <f t="shared" si="21"/>
        <v/>
      </c>
      <c r="E69" s="120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4"/>
        <v/>
      </c>
      <c r="N69" s="36" t="str">
        <f t="shared" si="25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20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4"/>
        <v/>
      </c>
      <c r="N70" s="36" t="str">
        <f t="shared" si="25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79" t="str">
        <f t="shared" si="21"/>
        <v/>
      </c>
      <c r="E71" s="120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4"/>
        <v/>
      </c>
      <c r="N71" s="36" t="str">
        <f t="shared" si="25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79" t="str">
        <f t="shared" si="21"/>
        <v/>
      </c>
      <c r="E72" s="120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4"/>
        <v/>
      </c>
      <c r="N72" s="36" t="str">
        <f t="shared" si="25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79" t="str">
        <f t="shared" si="21"/>
        <v/>
      </c>
      <c r="E73" s="120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4"/>
        <v/>
      </c>
      <c r="N73" s="36" t="str">
        <f t="shared" si="25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9" t="str">
        <f t="shared" si="21"/>
        <v/>
      </c>
      <c r="E74" s="120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2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31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IF(H74="","",IF(AR75="M1",IF(H73="P",BB75,""),AL75))</f>
        <v/>
      </c>
      <c r="E75" s="120" t="str">
        <f t="shared" ref="E75:E109" si="78">IF(H74="","",IF(AR75="M1",IF(H73="B",BB75,""),AM75))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20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6" t="str">
        <f t="shared" si="68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IF(H74="","",IF(AS75="TG",IF(H73="B",BD75,""),AN75))</f>
        <v/>
      </c>
      <c r="AH75" s="159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79" t="str">
        <f t="shared" si="77"/>
        <v/>
      </c>
      <c r="E76" s="120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21" t="str">
        <f t="shared" si="67"/>
        <v/>
      </c>
      <c r="M76" s="24" t="str">
        <f t="shared" si="80"/>
        <v/>
      </c>
      <c r="N76" s="36" t="str">
        <f t="shared" si="81"/>
        <v/>
      </c>
      <c r="O76" s="124" t="str">
        <f t="shared" si="68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79" t="str">
        <f t="shared" si="77"/>
        <v/>
      </c>
      <c r="E77" s="120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21" t="str">
        <f t="shared" si="67"/>
        <v/>
      </c>
      <c r="M77" s="24" t="str">
        <f t="shared" si="80"/>
        <v/>
      </c>
      <c r="N77" s="36" t="str">
        <f t="shared" si="81"/>
        <v/>
      </c>
      <c r="O77" s="124" t="str">
        <f t="shared" si="68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79" t="str">
        <f t="shared" si="77"/>
        <v/>
      </c>
      <c r="E78" s="120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21" t="str">
        <f t="shared" si="67"/>
        <v/>
      </c>
      <c r="M78" s="24" t="str">
        <f t="shared" si="80"/>
        <v/>
      </c>
      <c r="N78" s="36" t="str">
        <f t="shared" si="81"/>
        <v/>
      </c>
      <c r="O78" s="124" t="str">
        <f t="shared" si="68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79" t="str">
        <f t="shared" si="77"/>
        <v/>
      </c>
      <c r="E79" s="120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2" t="str">
        <f t="shared" si="67"/>
        <v/>
      </c>
      <c r="M79" s="25" t="str">
        <f t="shared" si="80"/>
        <v/>
      </c>
      <c r="N79" s="36" t="str">
        <f t="shared" si="81"/>
        <v/>
      </c>
      <c r="O79" s="131" t="str">
        <f t="shared" si="68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20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20" t="str">
        <f t="shared" si="67"/>
        <v/>
      </c>
      <c r="M80" s="36" t="str">
        <f t="shared" si="80"/>
        <v/>
      </c>
      <c r="N80" s="36" t="str">
        <f t="shared" si="81"/>
        <v/>
      </c>
      <c r="O80" s="136" t="str">
        <f t="shared" si="68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79" t="str">
        <f t="shared" si="77"/>
        <v/>
      </c>
      <c r="E81" s="120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21" t="str">
        <f t="shared" si="67"/>
        <v/>
      </c>
      <c r="M81" s="24" t="str">
        <f t="shared" si="80"/>
        <v/>
      </c>
      <c r="N81" s="36" t="str">
        <f t="shared" si="81"/>
        <v/>
      </c>
      <c r="O81" s="124" t="str">
        <f t="shared" si="68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79" t="str">
        <f t="shared" si="77"/>
        <v/>
      </c>
      <c r="E82" s="120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21" t="str">
        <f t="shared" si="67"/>
        <v/>
      </c>
      <c r="M82" s="24" t="str">
        <f t="shared" si="80"/>
        <v/>
      </c>
      <c r="N82" s="36" t="str">
        <f t="shared" si="81"/>
        <v/>
      </c>
      <c r="O82" s="124" t="str">
        <f t="shared" si="68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79" t="str">
        <f t="shared" si="77"/>
        <v/>
      </c>
      <c r="E83" s="120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21" t="str">
        <f t="shared" si="67"/>
        <v/>
      </c>
      <c r="M83" s="24" t="str">
        <f t="shared" si="80"/>
        <v/>
      </c>
      <c r="N83" s="36" t="str">
        <f t="shared" si="81"/>
        <v/>
      </c>
      <c r="O83" s="124" t="str">
        <f t="shared" si="68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79" t="str">
        <f t="shared" si="77"/>
        <v/>
      </c>
      <c r="E84" s="120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2" t="str">
        <f t="shared" si="67"/>
        <v/>
      </c>
      <c r="M84" s="25" t="str">
        <f t="shared" si="80"/>
        <v/>
      </c>
      <c r="N84" s="36" t="str">
        <f t="shared" si="81"/>
        <v/>
      </c>
      <c r="O84" s="131" t="str">
        <f t="shared" si="68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20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20" t="str">
        <f t="shared" si="67"/>
        <v/>
      </c>
      <c r="M85" s="36" t="str">
        <f t="shared" si="80"/>
        <v/>
      </c>
      <c r="N85" s="36" t="str">
        <f t="shared" si="81"/>
        <v/>
      </c>
      <c r="O85" s="136" t="str">
        <f t="shared" si="68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79" t="str">
        <f t="shared" si="77"/>
        <v/>
      </c>
      <c r="E86" s="120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21" t="str">
        <f t="shared" si="67"/>
        <v/>
      </c>
      <c r="M86" s="24" t="str">
        <f t="shared" si="80"/>
        <v/>
      </c>
      <c r="N86" s="36" t="str">
        <f t="shared" si="81"/>
        <v/>
      </c>
      <c r="O86" s="124" t="str">
        <f t="shared" si="68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79" t="str">
        <f t="shared" si="77"/>
        <v/>
      </c>
      <c r="E87" s="120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21" t="str">
        <f t="shared" si="67"/>
        <v/>
      </c>
      <c r="M87" s="24" t="str">
        <f t="shared" si="80"/>
        <v/>
      </c>
      <c r="N87" s="36" t="str">
        <f t="shared" si="81"/>
        <v/>
      </c>
      <c r="O87" s="124" t="str">
        <f t="shared" si="68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79" t="str">
        <f t="shared" si="77"/>
        <v/>
      </c>
      <c r="E88" s="120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21" t="str">
        <f t="shared" si="67"/>
        <v/>
      </c>
      <c r="M88" s="24" t="str">
        <f t="shared" si="80"/>
        <v/>
      </c>
      <c r="N88" s="36" t="str">
        <f t="shared" si="81"/>
        <v/>
      </c>
      <c r="O88" s="124" t="str">
        <f t="shared" si="68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79" t="str">
        <f t="shared" si="77"/>
        <v/>
      </c>
      <c r="E89" s="120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2" t="str">
        <f t="shared" si="67"/>
        <v/>
      </c>
      <c r="M89" s="25" t="str">
        <f t="shared" si="80"/>
        <v/>
      </c>
      <c r="N89" s="36" t="str">
        <f t="shared" si="81"/>
        <v/>
      </c>
      <c r="O89" s="131" t="str">
        <f t="shared" si="68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20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20" t="str">
        <f t="shared" si="67"/>
        <v/>
      </c>
      <c r="M90" s="36" t="str">
        <f t="shared" si="80"/>
        <v/>
      </c>
      <c r="N90" s="36" t="str">
        <f t="shared" si="81"/>
        <v/>
      </c>
      <c r="O90" s="136" t="str">
        <f t="shared" si="68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79" t="str">
        <f t="shared" si="77"/>
        <v/>
      </c>
      <c r="E91" s="120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21" t="str">
        <f t="shared" si="67"/>
        <v/>
      </c>
      <c r="M91" s="24" t="str">
        <f t="shared" si="80"/>
        <v/>
      </c>
      <c r="N91" s="36" t="str">
        <f t="shared" si="81"/>
        <v/>
      </c>
      <c r="O91" s="124" t="str">
        <f t="shared" si="68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79" t="str">
        <f t="shared" si="77"/>
        <v/>
      </c>
      <c r="E92" s="120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21" t="str">
        <f t="shared" si="67"/>
        <v/>
      </c>
      <c r="M92" s="24" t="str">
        <f t="shared" si="80"/>
        <v/>
      </c>
      <c r="N92" s="36" t="str">
        <f t="shared" si="81"/>
        <v/>
      </c>
      <c r="O92" s="124" t="str">
        <f t="shared" si="68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79" t="str">
        <f t="shared" si="77"/>
        <v/>
      </c>
      <c r="E93" s="120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21" t="str">
        <f t="shared" si="67"/>
        <v/>
      </c>
      <c r="M93" s="24" t="str">
        <f t="shared" si="80"/>
        <v/>
      </c>
      <c r="N93" s="36" t="str">
        <f t="shared" si="81"/>
        <v/>
      </c>
      <c r="O93" s="124" t="str">
        <f t="shared" si="68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79" t="str">
        <f t="shared" si="77"/>
        <v/>
      </c>
      <c r="E94" s="120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2" t="str">
        <f t="shared" si="67"/>
        <v/>
      </c>
      <c r="M94" s="25" t="str">
        <f t="shared" si="80"/>
        <v/>
      </c>
      <c r="N94" s="36" t="str">
        <f t="shared" si="81"/>
        <v/>
      </c>
      <c r="O94" s="131" t="str">
        <f t="shared" si="68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20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20" t="str">
        <f t="shared" si="67"/>
        <v/>
      </c>
      <c r="M95" s="36" t="str">
        <f t="shared" si="80"/>
        <v/>
      </c>
      <c r="N95" s="36" t="str">
        <f t="shared" si="81"/>
        <v/>
      </c>
      <c r="O95" s="136" t="str">
        <f t="shared" si="68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79" t="str">
        <f t="shared" si="77"/>
        <v/>
      </c>
      <c r="E96" s="120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21" t="str">
        <f t="shared" si="67"/>
        <v/>
      </c>
      <c r="M96" s="24" t="str">
        <f t="shared" si="80"/>
        <v/>
      </c>
      <c r="N96" s="36" t="str">
        <f t="shared" si="81"/>
        <v/>
      </c>
      <c r="O96" s="124" t="str">
        <f t="shared" si="68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79" t="str">
        <f t="shared" si="77"/>
        <v/>
      </c>
      <c r="E97" s="120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21" t="str">
        <f t="shared" si="67"/>
        <v/>
      </c>
      <c r="M97" s="24" t="str">
        <f t="shared" si="80"/>
        <v/>
      </c>
      <c r="N97" s="36" t="str">
        <f t="shared" si="81"/>
        <v/>
      </c>
      <c r="O97" s="124" t="str">
        <f t="shared" si="68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79" t="str">
        <f t="shared" si="77"/>
        <v/>
      </c>
      <c r="E98" s="120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21" t="str">
        <f t="shared" si="67"/>
        <v/>
      </c>
      <c r="M98" s="24" t="str">
        <f t="shared" si="80"/>
        <v/>
      </c>
      <c r="N98" s="36" t="str">
        <f t="shared" si="81"/>
        <v/>
      </c>
      <c r="O98" s="124" t="str">
        <f t="shared" si="68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79" t="str">
        <f t="shared" si="77"/>
        <v/>
      </c>
      <c r="E99" s="120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2" t="str">
        <f t="shared" si="67"/>
        <v/>
      </c>
      <c r="M99" s="25" t="str">
        <f t="shared" si="80"/>
        <v/>
      </c>
      <c r="N99" s="36" t="str">
        <f t="shared" si="81"/>
        <v/>
      </c>
      <c r="O99" s="131" t="str">
        <f t="shared" si="68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20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20" t="str">
        <f t="shared" si="67"/>
        <v/>
      </c>
      <c r="M100" s="36" t="str">
        <f t="shared" si="80"/>
        <v/>
      </c>
      <c r="N100" s="36" t="str">
        <f t="shared" si="81"/>
        <v/>
      </c>
      <c r="O100" s="136" t="str">
        <f t="shared" si="68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79" t="str">
        <f t="shared" si="77"/>
        <v/>
      </c>
      <c r="E101" s="120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21" t="str">
        <f t="shared" si="67"/>
        <v/>
      </c>
      <c r="M101" s="24" t="str">
        <f t="shared" si="80"/>
        <v/>
      </c>
      <c r="N101" s="36" t="str">
        <f t="shared" si="81"/>
        <v/>
      </c>
      <c r="O101" s="124" t="str">
        <f t="shared" si="68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79" t="str">
        <f t="shared" si="77"/>
        <v/>
      </c>
      <c r="E102" s="120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21" t="str">
        <f t="shared" si="67"/>
        <v/>
      </c>
      <c r="M102" s="24" t="str">
        <f t="shared" si="80"/>
        <v/>
      </c>
      <c r="N102" s="36" t="str">
        <f t="shared" si="81"/>
        <v/>
      </c>
      <c r="O102" s="124" t="str">
        <f t="shared" si="68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79" t="str">
        <f t="shared" si="77"/>
        <v/>
      </c>
      <c r="E103" s="120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21" t="str">
        <f t="shared" si="67"/>
        <v/>
      </c>
      <c r="M103" s="24" t="str">
        <f t="shared" si="80"/>
        <v/>
      </c>
      <c r="N103" s="36" t="str">
        <f t="shared" si="81"/>
        <v/>
      </c>
      <c r="O103" s="124" t="str">
        <f t="shared" si="68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79" t="str">
        <f t="shared" si="77"/>
        <v/>
      </c>
      <c r="E104" s="120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2" t="str">
        <f t="shared" si="67"/>
        <v/>
      </c>
      <c r="M104" s="25" t="str">
        <f t="shared" si="80"/>
        <v/>
      </c>
      <c r="N104" s="36" t="str">
        <f t="shared" si="81"/>
        <v/>
      </c>
      <c r="O104" s="131" t="str">
        <f t="shared" si="68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20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20" t="str">
        <f t="shared" si="67"/>
        <v/>
      </c>
      <c r="M105" s="36" t="str">
        <f t="shared" si="80"/>
        <v/>
      </c>
      <c r="N105" s="36" t="str">
        <f t="shared" si="81"/>
        <v/>
      </c>
      <c r="O105" s="136" t="str">
        <f t="shared" si="68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79" t="str">
        <f t="shared" si="77"/>
        <v/>
      </c>
      <c r="E106" s="120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21" t="str">
        <f t="shared" si="67"/>
        <v/>
      </c>
      <c r="M106" s="24" t="str">
        <f t="shared" si="80"/>
        <v/>
      </c>
      <c r="N106" s="36" t="str">
        <f t="shared" si="81"/>
        <v/>
      </c>
      <c r="O106" s="124" t="str">
        <f t="shared" si="68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79" t="str">
        <f t="shared" si="77"/>
        <v/>
      </c>
      <c r="E107" s="120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21" t="str">
        <f t="shared" si="67"/>
        <v/>
      </c>
      <c r="M107" s="24" t="str">
        <f t="shared" si="80"/>
        <v/>
      </c>
      <c r="N107" s="36" t="str">
        <f t="shared" si="81"/>
        <v/>
      </c>
      <c r="O107" s="124" t="str">
        <f t="shared" si="68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79" t="str">
        <f t="shared" si="77"/>
        <v/>
      </c>
      <c r="E108" s="120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21" t="str">
        <f t="shared" si="67"/>
        <v/>
      </c>
      <c r="M108" s="24" t="str">
        <f t="shared" si="80"/>
        <v/>
      </c>
      <c r="N108" s="36" t="str">
        <f t="shared" si="81"/>
        <v/>
      </c>
      <c r="O108" s="124" t="str">
        <f t="shared" si="68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50" t="str">
        <f t="shared" si="64"/>
        <v/>
      </c>
      <c r="C109" s="151" t="str">
        <f t="shared" si="61"/>
        <v/>
      </c>
      <c r="D109" s="79" t="str">
        <f t="shared" si="77"/>
        <v/>
      </c>
      <c r="E109" s="120" t="str">
        <f t="shared" si="78"/>
        <v/>
      </c>
      <c r="F109" s="154" t="str">
        <f t="shared" si="79"/>
        <v/>
      </c>
      <c r="H109" s="155" t="str">
        <f>IF('Strategy Dashboard'!AU109="","",'Strategy Dashboard'!AU109)</f>
        <v/>
      </c>
      <c r="J109" s="150" t="str">
        <f t="shared" si="65"/>
        <v/>
      </c>
      <c r="K109" s="152" t="str">
        <f t="shared" si="66"/>
        <v/>
      </c>
      <c r="L109" s="153" t="str">
        <f t="shared" si="67"/>
        <v/>
      </c>
      <c r="M109" s="151" t="str">
        <f t="shared" si="80"/>
        <v/>
      </c>
      <c r="N109" s="36" t="str">
        <f t="shared" si="81"/>
        <v/>
      </c>
      <c r="O109" s="156" t="str">
        <f t="shared" si="68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89" t="s">
        <v>255</v>
      </c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1"/>
      <c r="R110" s="158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80" t="s">
        <v>257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2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4" t="s">
        <v>258</v>
      </c>
      <c r="B112" s="295"/>
      <c r="C112" s="295"/>
      <c r="D112" s="295"/>
      <c r="E112" s="295"/>
      <c r="F112" s="295"/>
      <c r="G112" s="295"/>
      <c r="H112" s="295"/>
      <c r="I112" s="295"/>
      <c r="J112" s="295">
        <f>COUNTIF(H5:H109,"P")</f>
        <v>16</v>
      </c>
      <c r="K112" s="295"/>
      <c r="L112" s="295"/>
      <c r="M112" s="295"/>
      <c r="N112" s="295"/>
      <c r="O112" s="295"/>
      <c r="P112" s="295"/>
      <c r="Q112" s="296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294" t="s">
        <v>259</v>
      </c>
      <c r="B113" s="295"/>
      <c r="C113" s="295"/>
      <c r="D113" s="295"/>
      <c r="E113" s="295"/>
      <c r="F113" s="295"/>
      <c r="G113" s="295"/>
      <c r="H113" s="295"/>
      <c r="I113" s="295"/>
      <c r="J113" s="295">
        <f>COUNTIF(H5:H109,"B")</f>
        <v>8</v>
      </c>
      <c r="K113" s="295"/>
      <c r="L113" s="295"/>
      <c r="M113" s="295"/>
      <c r="N113" s="295"/>
      <c r="O113" s="295"/>
      <c r="P113" s="295"/>
      <c r="Q113" s="296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292" t="s">
        <v>260</v>
      </c>
      <c r="B114" s="293"/>
      <c r="C114" s="293"/>
      <c r="D114" s="293"/>
      <c r="E114" s="293"/>
      <c r="F114" s="293"/>
      <c r="G114" s="293"/>
      <c r="H114" s="293"/>
      <c r="I114" s="293"/>
      <c r="J114" s="293" cm="1">
        <f t="array" ref="J114">LOOKUP(2,1/(P10:P109&lt;&gt;""),P10:P109)</f>
        <v>24</v>
      </c>
      <c r="K114" s="293"/>
      <c r="L114" s="293"/>
      <c r="M114" s="293"/>
      <c r="N114" s="293"/>
      <c r="O114" s="293"/>
      <c r="P114" s="293"/>
      <c r="Q114" s="297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292" t="s">
        <v>261</v>
      </c>
      <c r="B115" s="293"/>
      <c r="C115" s="293"/>
      <c r="D115" s="293"/>
      <c r="E115" s="293"/>
      <c r="F115" s="293"/>
      <c r="G115" s="293"/>
      <c r="H115" s="293"/>
      <c r="I115" s="293"/>
      <c r="J115" s="293">
        <f>COUNTIF(S5:S109,"W")</f>
        <v>8</v>
      </c>
      <c r="K115" s="293"/>
      <c r="L115" s="293"/>
      <c r="M115" s="293"/>
      <c r="N115" s="293"/>
      <c r="O115" s="293"/>
      <c r="P115" s="293"/>
      <c r="Q115" s="297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292" t="s">
        <v>262</v>
      </c>
      <c r="B116" s="293"/>
      <c r="C116" s="293"/>
      <c r="D116" s="293"/>
      <c r="E116" s="293"/>
      <c r="F116" s="293"/>
      <c r="G116" s="293"/>
      <c r="H116" s="293"/>
      <c r="I116" s="293"/>
      <c r="J116" s="293">
        <f>COUNTIF(S5:S109,"L")</f>
        <v>7</v>
      </c>
      <c r="K116" s="293"/>
      <c r="L116" s="293"/>
      <c r="M116" s="293"/>
      <c r="N116" s="293"/>
      <c r="O116" s="293"/>
      <c r="P116" s="293"/>
      <c r="Q116" s="297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292"/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7"/>
      <c r="BP117" s="14" t="str">
        <f>General!F115</f>
        <v>WWLWLL</v>
      </c>
      <c r="BQ117" s="14">
        <f>General!G115</f>
        <v>-3</v>
      </c>
    </row>
    <row r="118" spans="1:69">
      <c r="A118" s="292"/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7"/>
      <c r="BP118" s="14" t="str">
        <f>General!F116</f>
        <v>WWLLWW</v>
      </c>
      <c r="BQ118" s="14">
        <f>General!G116</f>
        <v>3</v>
      </c>
    </row>
    <row r="119" spans="1:69">
      <c r="A119" s="292"/>
      <c r="B119" s="293"/>
      <c r="C119" s="293"/>
      <c r="D119" s="293"/>
      <c r="E119" s="293"/>
      <c r="F119" s="293"/>
      <c r="G119" s="293"/>
      <c r="H119" s="293"/>
      <c r="I119" s="293"/>
      <c r="J119" s="293"/>
      <c r="K119" s="293"/>
      <c r="L119" s="293"/>
      <c r="M119" s="293"/>
      <c r="N119" s="293"/>
      <c r="O119" s="293"/>
      <c r="P119" s="293"/>
      <c r="Q119" s="297"/>
      <c r="BP119" s="14">
        <f>General!F117</f>
        <v>0</v>
      </c>
      <c r="BQ119" s="14">
        <f>General!G117</f>
        <v>0</v>
      </c>
    </row>
    <row r="120" spans="1:69">
      <c r="A120" s="292"/>
      <c r="B120" s="293"/>
      <c r="C120" s="293"/>
      <c r="D120" s="293"/>
      <c r="E120" s="293"/>
      <c r="F120" s="293"/>
      <c r="G120" s="293"/>
      <c r="H120" s="293"/>
      <c r="I120" s="293"/>
      <c r="J120" s="293"/>
      <c r="K120" s="293"/>
      <c r="L120" s="293"/>
      <c r="M120" s="293"/>
      <c r="N120" s="293"/>
      <c r="O120" s="293"/>
      <c r="P120" s="293"/>
      <c r="Q120" s="297"/>
      <c r="BP120" s="14">
        <f>General!F118</f>
        <v>0</v>
      </c>
      <c r="BQ120" s="14">
        <f>General!G118</f>
        <v>0</v>
      </c>
    </row>
    <row r="121" spans="1:69">
      <c r="A121" s="292"/>
      <c r="B121" s="293"/>
      <c r="C121" s="293"/>
      <c r="D121" s="293"/>
      <c r="E121" s="293"/>
      <c r="F121" s="293"/>
      <c r="G121" s="293"/>
      <c r="H121" s="293"/>
      <c r="I121" s="293"/>
      <c r="J121" s="293"/>
      <c r="K121" s="293"/>
      <c r="L121" s="293"/>
      <c r="M121" s="293"/>
      <c r="N121" s="293"/>
      <c r="O121" s="293"/>
      <c r="P121" s="293"/>
      <c r="Q121" s="297"/>
      <c r="BP121" s="14">
        <f>General!F119</f>
        <v>0</v>
      </c>
      <c r="BQ121" s="14">
        <f>General!G119</f>
        <v>0</v>
      </c>
    </row>
    <row r="122" spans="1:69">
      <c r="A122" s="292"/>
      <c r="B122" s="29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7"/>
      <c r="BP122" s="14">
        <f>General!F120</f>
        <v>0</v>
      </c>
      <c r="BQ122" s="14">
        <f>General!G120</f>
        <v>0</v>
      </c>
    </row>
    <row r="123" spans="1:69">
      <c r="A123" s="292"/>
      <c r="B123" s="293"/>
      <c r="C123" s="293"/>
      <c r="D123" s="293"/>
      <c r="E123" s="293"/>
      <c r="F123" s="293"/>
      <c r="G123" s="293"/>
      <c r="H123" s="293"/>
      <c r="I123" s="293"/>
      <c r="J123" s="293"/>
      <c r="K123" s="293"/>
      <c r="L123" s="293"/>
      <c r="M123" s="293"/>
      <c r="N123" s="293"/>
      <c r="O123" s="293"/>
      <c r="P123" s="293"/>
      <c r="Q123" s="297"/>
      <c r="BP123" s="14">
        <f>General!F121</f>
        <v>0</v>
      </c>
      <c r="BQ123" s="14">
        <f>General!G121</f>
        <v>0</v>
      </c>
    </row>
    <row r="124" spans="1:69">
      <c r="A124" s="292"/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7"/>
      <c r="BP124" s="14">
        <f>General!F122</f>
        <v>0</v>
      </c>
      <c r="BQ124" s="14">
        <f>General!G122</f>
        <v>0</v>
      </c>
    </row>
    <row r="125" spans="1:69">
      <c r="A125" s="292"/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7"/>
      <c r="BP125" s="14">
        <f>General!F123</f>
        <v>0</v>
      </c>
      <c r="BQ125" s="14">
        <f>General!G123</f>
        <v>0</v>
      </c>
    </row>
    <row r="126" spans="1:69">
      <c r="A126" s="292"/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7"/>
      <c r="BP126" s="14">
        <f>General!F124</f>
        <v>0</v>
      </c>
      <c r="BQ126" s="14">
        <f>General!G124</f>
        <v>0</v>
      </c>
    </row>
    <row r="127" spans="1:69" ht="15.75" thickBot="1">
      <c r="A127" s="301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9"/>
      <c r="BP127" s="14">
        <f>General!F125</f>
        <v>0</v>
      </c>
      <c r="BQ127" s="14">
        <f>General!G125</f>
        <v>0</v>
      </c>
    </row>
    <row r="128" spans="1:69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42" priority="4" operator="equal">
      <formula>"P"</formula>
    </cfRule>
  </conditionalFormatting>
  <conditionalFormatting sqref="H129:H1048576 H5:H109">
    <cfRule type="cellIs" dxfId="41" priority="2" operator="equal">
      <formula>"B"</formula>
    </cfRule>
    <cfRule type="cellIs" dxfId="40" priority="3" operator="equal">
      <formula>"P"</formula>
    </cfRule>
  </conditionalFormatting>
  <conditionalFormatting sqref="O10:O109 Q105:Q109">
    <cfRule type="cellIs" dxfId="39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J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0" t="str">
        <f>'Strategy Dashboard'!AC3</f>
        <v>Strategy 4 : HP/FE</v>
      </c>
      <c r="C3" s="311"/>
      <c r="D3" s="311"/>
      <c r="E3" s="311"/>
      <c r="F3" s="311"/>
      <c r="G3" s="312"/>
      <c r="H3" s="311"/>
      <c r="I3" s="311"/>
      <c r="J3" s="311"/>
      <c r="K3" s="311"/>
      <c r="L3" s="311"/>
      <c r="M3" s="311"/>
      <c r="N3" s="311"/>
      <c r="O3" s="311"/>
      <c r="P3" s="311"/>
      <c r="Q3" s="313"/>
      <c r="R3" s="287" t="s">
        <v>148</v>
      </c>
      <c r="S3" s="14" t="s">
        <v>149</v>
      </c>
      <c r="V3" s="14" t="s">
        <v>114</v>
      </c>
      <c r="W3" s="244" t="s">
        <v>463</v>
      </c>
      <c r="X3" s="244" t="s">
        <v>464</v>
      </c>
      <c r="AI3" s="270" t="s">
        <v>117</v>
      </c>
      <c r="AJ3" s="270"/>
      <c r="AK3" s="270"/>
      <c r="AL3" s="66"/>
      <c r="AM3" s="66"/>
      <c r="AN3" s="66"/>
      <c r="AO3" s="66"/>
      <c r="AP3" s="66"/>
      <c r="AQ3" s="66"/>
      <c r="AT3" s="260" t="s">
        <v>1</v>
      </c>
      <c r="AU3" s="260" t="s">
        <v>2</v>
      </c>
      <c r="AV3" s="242" t="s">
        <v>33</v>
      </c>
      <c r="AW3" s="243"/>
      <c r="AX3" s="242" t="s">
        <v>79</v>
      </c>
      <c r="AY3" s="243"/>
      <c r="AZ3" s="260" t="s">
        <v>37</v>
      </c>
      <c r="BA3" s="285" t="s">
        <v>10</v>
      </c>
      <c r="BB3" s="286"/>
      <c r="BC3" s="285" t="s">
        <v>11</v>
      </c>
      <c r="BD3" s="286"/>
      <c r="BE3" s="64" t="s">
        <v>10</v>
      </c>
      <c r="BF3" s="64" t="s">
        <v>11</v>
      </c>
      <c r="BG3" s="284" t="s">
        <v>111</v>
      </c>
      <c r="BH3" s="28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88"/>
      <c r="S4" s="14" t="s">
        <v>150</v>
      </c>
      <c r="T4" s="14">
        <f>T28</f>
        <v>6</v>
      </c>
      <c r="V4" s="14" t="s">
        <v>115</v>
      </c>
      <c r="W4" s="244"/>
      <c r="X4" s="244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83"/>
      <c r="AU4" s="283"/>
      <c r="AV4" s="16" t="s">
        <v>1</v>
      </c>
      <c r="AW4" s="16" t="s">
        <v>2</v>
      </c>
      <c r="AX4" s="16" t="s">
        <v>1</v>
      </c>
      <c r="AY4" s="16" t="s">
        <v>2</v>
      </c>
      <c r="AZ4" s="28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HP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IF(H9="","",IF(AR10="HP",IF(H9="P",BB10,""),AL10))</f>
        <v>B</v>
      </c>
      <c r="E10" s="120" t="str">
        <f>IF(H9="","",IF(AR10="HP",IF(H9="B",BB10,""),AM10))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4">IF(H9="","",IF(AS10="FE",IF(AZ10="B",BD10,""),AN10))</f>
        <v>B</v>
      </c>
      <c r="AH10" s="159" t="str">
        <f t="shared" ref="AH10:AH73" si="15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3">IF(H10="","",IF(AR11="HP",IF(H10="P",BB11,""),AL11))</f>
        <v>L5</v>
      </c>
      <c r="E11" s="121" t="str">
        <f t="shared" ref="E11:E74" si="24">IF(H10="","",IF(AR11="HP",IF(H10="B",BB11,""),AM11))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4"/>
        <v>L5</v>
      </c>
      <c r="AH11" s="159" t="str">
        <f t="shared" si="15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B4</v>
      </c>
      <c r="C12" s="24" t="str">
        <f t="shared" si="2"/>
        <v>HP</v>
      </c>
      <c r="D12" s="81" t="str">
        <f t="shared" si="23"/>
        <v/>
      </c>
      <c r="E12" s="121" t="str">
        <f t="shared" si="24"/>
        <v>F2</v>
      </c>
      <c r="F12" s="71" t="str">
        <f t="shared" si="25"/>
        <v>L</v>
      </c>
      <c r="H12" s="85" t="str">
        <f>IF('Strategy Dashboard'!AU12="","",'Strategy Dashboard'!AU12)</f>
        <v>P</v>
      </c>
      <c r="J12" s="72" t="str">
        <f t="shared" si="7"/>
        <v>FE</v>
      </c>
      <c r="K12" s="81" t="str">
        <f t="shared" si="8"/>
        <v/>
      </c>
      <c r="L12" s="121" t="str">
        <f t="shared" si="9"/>
        <v>F2</v>
      </c>
      <c r="M12" s="24" t="str">
        <f t="shared" si="26"/>
        <v>L</v>
      </c>
      <c r="N12" s="36">
        <f t="shared" si="27"/>
        <v>-9</v>
      </c>
      <c r="O12" s="124" t="str">
        <f t="shared" si="10"/>
        <v/>
      </c>
      <c r="P12" s="24">
        <f>IF(H12="","",IF(B12="NB",P11,IF(O12="",SUM($O$5:$O12)+N12,SUM($O$5:$O12))))</f>
        <v>-9</v>
      </c>
      <c r="Q12" s="130" t="str">
        <f t="shared" si="0"/>
        <v/>
      </c>
      <c r="R12" s="128">
        <f t="shared" si="11"/>
        <v>-4</v>
      </c>
      <c r="S12" s="83" t="str">
        <f t="shared" si="12"/>
        <v>L</v>
      </c>
      <c r="T12" s="14">
        <f t="shared" si="5"/>
        <v>-3</v>
      </c>
      <c r="U12" s="14">
        <f t="shared" si="28"/>
        <v>-3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2</v>
      </c>
      <c r="AG12" s="159" t="str">
        <f t="shared" si="14"/>
        <v/>
      </c>
      <c r="AH12" s="159" t="str">
        <f t="shared" si="15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3"/>
        <v>F3</v>
      </c>
      <c r="E13" s="121" t="str">
        <f t="shared" si="24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F3</v>
      </c>
      <c r="M13" s="24" t="str">
        <f t="shared" si="26"/>
        <v>W</v>
      </c>
      <c r="N13" s="36">
        <f t="shared" si="27"/>
        <v>-9</v>
      </c>
      <c r="O13" s="124" t="str">
        <f t="shared" si="10"/>
        <v/>
      </c>
      <c r="P13" s="24">
        <f>IF(H13="","",IF(B13="NB",P12,IF(O13="",SUM($O$5:$O13)+N13,SUM($O$5:$O13))))</f>
        <v>-9</v>
      </c>
      <c r="Q13" s="130" t="str">
        <f t="shared" si="0"/>
        <v/>
      </c>
      <c r="R13" s="128">
        <f t="shared" si="11"/>
        <v>0</v>
      </c>
      <c r="S13" s="83" t="str">
        <f t="shared" si="12"/>
        <v/>
      </c>
      <c r="T13" s="14">
        <f t="shared" si="5"/>
        <v>-3</v>
      </c>
      <c r="U13" s="14">
        <f t="shared" si="28"/>
        <v>0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3</v>
      </c>
      <c r="AD13" s="14">
        <f t="shared" si="36"/>
        <v>0</v>
      </c>
      <c r="AE13" s="14">
        <f t="shared" si="37"/>
        <v>0</v>
      </c>
      <c r="AF13" s="14">
        <f t="shared" si="38"/>
        <v>3</v>
      </c>
      <c r="AG13" s="159" t="str">
        <f t="shared" si="14"/>
        <v/>
      </c>
      <c r="AH13" s="159" t="str">
        <f t="shared" si="15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HP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F2L</v>
      </c>
      <c r="BB13" s="14" t="str">
        <f t="shared" si="44"/>
        <v>F3</v>
      </c>
      <c r="BC13" s="14" t="str">
        <f t="shared" si="22"/>
        <v>F2L</v>
      </c>
      <c r="BD13" s="14" t="str">
        <f t="shared" si="47"/>
        <v>F3</v>
      </c>
      <c r="BE13" s="14" t="str">
        <f t="shared" si="45"/>
        <v>3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B6</v>
      </c>
      <c r="C14" s="25" t="str">
        <f t="shared" si="2"/>
        <v/>
      </c>
      <c r="D14" s="82" t="str">
        <f t="shared" si="23"/>
        <v/>
      </c>
      <c r="E14" s="122" t="str">
        <f t="shared" si="24"/>
        <v>F4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2" t="str">
        <f t="shared" si="9"/>
        <v>F2</v>
      </c>
      <c r="M14" s="25" t="str">
        <f t="shared" si="26"/>
        <v>L</v>
      </c>
      <c r="N14" s="36">
        <f t="shared" si="27"/>
        <v>-15</v>
      </c>
      <c r="O14" s="131" t="str">
        <f t="shared" si="10"/>
        <v/>
      </c>
      <c r="P14" s="25">
        <f>IF(H14="","",IF(B14="NB",P13,IF(O14="",SUM($O$5:$O14)+N14,SUM($O$5:$O14))))</f>
        <v>-15</v>
      </c>
      <c r="Q14" s="132" t="str">
        <f t="shared" si="0"/>
        <v/>
      </c>
      <c r="R14" s="129">
        <f t="shared" si="11"/>
        <v>-6</v>
      </c>
      <c r="S14" s="83" t="str">
        <f t="shared" si="12"/>
        <v>L</v>
      </c>
      <c r="T14" s="14">
        <f t="shared" si="5"/>
        <v>-9</v>
      </c>
      <c r="U14" s="14">
        <f t="shared" si="28"/>
        <v>-6</v>
      </c>
      <c r="V14" s="14" t="str">
        <f t="shared" si="29"/>
        <v>C</v>
      </c>
      <c r="W14" s="14" t="str">
        <f t="shared" si="13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4</v>
      </c>
      <c r="AE14" s="14">
        <f t="shared" si="37"/>
        <v>0</v>
      </c>
      <c r="AF14" s="14">
        <f t="shared" si="38"/>
        <v>2</v>
      </c>
      <c r="AG14" s="159" t="str">
        <f t="shared" si="14"/>
        <v/>
      </c>
      <c r="AH14" s="159" t="str">
        <f t="shared" si="15"/>
        <v>F2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F3L</v>
      </c>
      <c r="BB14" s="14" t="str">
        <f t="shared" si="44"/>
        <v>F4</v>
      </c>
      <c r="BC14" s="14" t="str">
        <f t="shared" si="22"/>
        <v>F3W</v>
      </c>
      <c r="BD14" s="14" t="str">
        <f t="shared" si="47"/>
        <v>F2</v>
      </c>
      <c r="BE14" s="14" t="str">
        <f t="shared" si="45"/>
        <v>4</v>
      </c>
      <c r="BF14" s="14" t="str">
        <f t="shared" si="46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P2</v>
      </c>
      <c r="C15" s="36" t="str">
        <f t="shared" si="2"/>
        <v/>
      </c>
      <c r="D15" s="79" t="str">
        <f t="shared" si="23"/>
        <v>F5</v>
      </c>
      <c r="E15" s="120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F3</v>
      </c>
      <c r="M15" s="36" t="str">
        <f t="shared" si="26"/>
        <v>W</v>
      </c>
      <c r="N15" s="36">
        <f t="shared" si="27"/>
        <v>-17</v>
      </c>
      <c r="O15" s="136" t="str">
        <f t="shared" si="10"/>
        <v/>
      </c>
      <c r="P15" s="36">
        <f>IF(H15="","",IF(B15="NB",P14,IF(O15="",SUM($O$5:$O15)+N15,SUM($O$5:$O15))))</f>
        <v>-17</v>
      </c>
      <c r="Q15" s="137" t="str">
        <f t="shared" si="0"/>
        <v/>
      </c>
      <c r="R15" s="127">
        <f t="shared" si="11"/>
        <v>-2</v>
      </c>
      <c r="S15" s="83" t="str">
        <f t="shared" si="12"/>
        <v>L</v>
      </c>
      <c r="T15" s="14">
        <f t="shared" si="5"/>
        <v>-10</v>
      </c>
      <c r="U15" s="14">
        <f t="shared" si="28"/>
        <v>-6</v>
      </c>
      <c r="V15" s="14" t="str">
        <f t="shared" si="29"/>
        <v>C</v>
      </c>
      <c r="W15" s="14" t="str">
        <f t="shared" si="13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3</v>
      </c>
      <c r="AG15" s="159" t="str">
        <f t="shared" si="14"/>
        <v/>
      </c>
      <c r="AH15" s="159" t="str">
        <f t="shared" si="15"/>
        <v>F3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F4L</v>
      </c>
      <c r="BB15" s="14" t="str">
        <f t="shared" si="44"/>
        <v>F5</v>
      </c>
      <c r="BC15" s="14" t="str">
        <f t="shared" si="22"/>
        <v>F2L</v>
      </c>
      <c r="BD15" s="14" t="str">
        <f t="shared" si="47"/>
        <v>F3</v>
      </c>
      <c r="BE15" s="14" t="str">
        <f t="shared" si="45"/>
        <v>5</v>
      </c>
      <c r="BF15" s="14" t="str">
        <f t="shared" si="46"/>
        <v>3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23"/>
        <v>F6</v>
      </c>
      <c r="E16" s="121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B</v>
      </c>
      <c r="L16" s="121" t="str">
        <f t="shared" si="9"/>
        <v/>
      </c>
      <c r="M16" s="24" t="str">
        <f t="shared" si="26"/>
        <v>W</v>
      </c>
      <c r="N16" s="36">
        <f t="shared" si="27"/>
        <v>-10</v>
      </c>
      <c r="O16" s="124" t="str">
        <f t="shared" si="10"/>
        <v/>
      </c>
      <c r="P16" s="24">
        <f>IF(H16="","",IF(B16="NB",P15,IF(O16="",SUM($O$5:$O16)+N16,SUM($O$5:$O16))))</f>
        <v>-10</v>
      </c>
      <c r="Q16" s="130" t="str">
        <f t="shared" si="0"/>
        <v/>
      </c>
      <c r="R16" s="128">
        <f t="shared" si="11"/>
        <v>7</v>
      </c>
      <c r="S16" s="83" t="str">
        <f t="shared" si="12"/>
        <v>W</v>
      </c>
      <c r="T16" s="14">
        <f t="shared" si="5"/>
        <v>-9</v>
      </c>
      <c r="U16" s="14">
        <f t="shared" si="28"/>
        <v>1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6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14"/>
        <v>B</v>
      </c>
      <c r="AH16" s="159" t="str">
        <f t="shared" si="15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F6</v>
      </c>
      <c r="AM16" s="75" t="str">
        <f t="shared" si="17"/>
        <v/>
      </c>
      <c r="AN16" s="75" t="str">
        <f t="shared" si="18"/>
        <v>B</v>
      </c>
      <c r="AO16" s="75" t="str">
        <f t="shared" si="19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F5L</v>
      </c>
      <c r="BB16" s="14" t="str">
        <f t="shared" si="44"/>
        <v>F6</v>
      </c>
      <c r="BC16" s="14" t="str">
        <f t="shared" si="22"/>
        <v>F3W</v>
      </c>
      <c r="BD16" s="14" t="str">
        <f t="shared" si="47"/>
        <v>B</v>
      </c>
      <c r="BE16" s="14" t="str">
        <f t="shared" si="45"/>
        <v>6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B10</v>
      </c>
      <c r="C17" s="24" t="str">
        <f t="shared" si="2"/>
        <v/>
      </c>
      <c r="D17" s="81" t="str">
        <f t="shared" si="23"/>
        <v/>
      </c>
      <c r="E17" s="121" t="str">
        <f t="shared" si="24"/>
        <v>F5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L5</v>
      </c>
      <c r="M17" s="24" t="str">
        <f t="shared" si="26"/>
        <v>L</v>
      </c>
      <c r="N17" s="36">
        <f t="shared" si="27"/>
        <v>-20</v>
      </c>
      <c r="O17" s="124" t="str">
        <f t="shared" si="10"/>
        <v/>
      </c>
      <c r="P17" s="24">
        <f>IF(H17="","",IF(B17="NB",P16,IF(O17="",SUM($O$5:$O17)+N17,SUM($O$5:$O17))))</f>
        <v>-20</v>
      </c>
      <c r="Q17" s="130" t="str">
        <f t="shared" si="0"/>
        <v/>
      </c>
      <c r="R17" s="128">
        <f t="shared" si="11"/>
        <v>-10</v>
      </c>
      <c r="S17" s="83" t="str">
        <f t="shared" si="12"/>
        <v>L</v>
      </c>
      <c r="T17" s="14">
        <f t="shared" si="5"/>
        <v>-10</v>
      </c>
      <c r="U17" s="14">
        <f t="shared" si="28"/>
        <v>-1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5</v>
      </c>
      <c r="AG17" s="159" t="str">
        <f t="shared" si="14"/>
        <v/>
      </c>
      <c r="AH17" s="159" t="str">
        <f t="shared" si="15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F5</v>
      </c>
      <c r="AN17" s="75" t="str">
        <f t="shared" si="18"/>
        <v/>
      </c>
      <c r="AO17" s="75" t="str">
        <f t="shared" si="19"/>
        <v>L5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F6W</v>
      </c>
      <c r="BB17" s="14" t="str">
        <f t="shared" si="44"/>
        <v>F5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P4</v>
      </c>
      <c r="C18" s="24" t="str">
        <f t="shared" si="2"/>
        <v>HP</v>
      </c>
      <c r="D18" s="81" t="str">
        <f t="shared" si="23"/>
        <v>F6</v>
      </c>
      <c r="E18" s="121" t="str">
        <f t="shared" si="24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7"/>
        <v>FE</v>
      </c>
      <c r="K18" s="81" t="str">
        <f t="shared" si="8"/>
        <v/>
      </c>
      <c r="L18" s="121" t="str">
        <f t="shared" si="9"/>
        <v>F2</v>
      </c>
      <c r="M18" s="24" t="str">
        <f t="shared" si="26"/>
        <v>L</v>
      </c>
      <c r="N18" s="36">
        <f t="shared" si="27"/>
        <v>-16</v>
      </c>
      <c r="O18" s="124" t="str">
        <f t="shared" si="10"/>
        <v/>
      </c>
      <c r="P18" s="24">
        <f>IF(H18="","",IF(B18="NB",P17,IF(O18="",SUM($O$5:$O18)+N18,SUM($O$5:$O18))))</f>
        <v>-16</v>
      </c>
      <c r="Q18" s="130" t="str">
        <f t="shared" si="0"/>
        <v/>
      </c>
      <c r="R18" s="128">
        <f t="shared" si="11"/>
        <v>4</v>
      </c>
      <c r="S18" s="83" t="str">
        <f t="shared" si="12"/>
        <v>W</v>
      </c>
      <c r="T18" s="14">
        <f t="shared" si="5"/>
        <v>-9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6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9" t="str">
        <f t="shared" si="14"/>
        <v/>
      </c>
      <c r="AH18" s="159" t="str">
        <f t="shared" si="15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F5L</v>
      </c>
      <c r="BB18" s="14" t="str">
        <f t="shared" si="44"/>
        <v>F6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2"/>
        <v/>
      </c>
      <c r="D19" s="82" t="str">
        <f t="shared" si="23"/>
        <v>F5</v>
      </c>
      <c r="E19" s="122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2" t="str">
        <f t="shared" si="9"/>
        <v>F3</v>
      </c>
      <c r="M19" s="25" t="str">
        <f t="shared" si="26"/>
        <v>L</v>
      </c>
      <c r="N19" s="36">
        <f t="shared" si="27"/>
        <v>-14</v>
      </c>
      <c r="O19" s="131" t="str">
        <f t="shared" si="10"/>
        <v/>
      </c>
      <c r="P19" s="25">
        <f>IF(H19="","",IF(B19="NB",P18,IF(O19="",SUM($O$5:$O19)+N19,SUM($O$5:$O19))))</f>
        <v>-14</v>
      </c>
      <c r="Q19" s="132" t="str">
        <f t="shared" si="0"/>
        <v/>
      </c>
      <c r="R19" s="129">
        <f t="shared" si="11"/>
        <v>2</v>
      </c>
      <c r="S19" s="83" t="str">
        <f t="shared" si="12"/>
        <v>W</v>
      </c>
      <c r="T19" s="14">
        <f t="shared" si="5"/>
        <v>-6</v>
      </c>
      <c r="U19" s="14">
        <f t="shared" si="28"/>
        <v>3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5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9" t="str">
        <f t="shared" si="14"/>
        <v/>
      </c>
      <c r="AH19" s="159" t="str">
        <f t="shared" si="15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HP</v>
      </c>
      <c r="AS19" s="14" t="str">
        <f t="shared" si="48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F6W</v>
      </c>
      <c r="BB19" s="14" t="str">
        <f t="shared" si="44"/>
        <v>F5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5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2"/>
        <v/>
      </c>
      <c r="D20" s="79" t="str">
        <f t="shared" si="23"/>
        <v>F4</v>
      </c>
      <c r="E20" s="120" t="str">
        <f t="shared" si="24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F4</v>
      </c>
      <c r="M20" s="36" t="str">
        <f t="shared" si="26"/>
        <v>W</v>
      </c>
      <c r="N20" s="36">
        <f t="shared" si="27"/>
        <v>-14</v>
      </c>
      <c r="O20" s="136" t="str">
        <f t="shared" si="10"/>
        <v/>
      </c>
      <c r="P20" s="36">
        <f>IF(H20="","",IF(B20="NB",P19,IF(O20="",SUM($O$5:$O20)+N20,SUM($O$5:$O20))))</f>
        <v>-14</v>
      </c>
      <c r="Q20" s="137" t="str">
        <f t="shared" si="0"/>
        <v/>
      </c>
      <c r="R20" s="127">
        <f t="shared" si="11"/>
        <v>0</v>
      </c>
      <c r="S20" s="83" t="str">
        <f t="shared" si="12"/>
        <v/>
      </c>
      <c r="T20" s="14">
        <f t="shared" si="5"/>
        <v>-6</v>
      </c>
      <c r="U20" s="14">
        <f t="shared" si="28"/>
        <v>0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4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9" t="str">
        <f t="shared" si="14"/>
        <v/>
      </c>
      <c r="AH20" s="159" t="str">
        <f t="shared" si="15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F5W</v>
      </c>
      <c r="BB20" s="14" t="str">
        <f t="shared" si="44"/>
        <v>F4</v>
      </c>
      <c r="BC20" s="14" t="str">
        <f t="shared" si="22"/>
        <v>F3L</v>
      </c>
      <c r="BD20" s="14" t="str">
        <f t="shared" si="47"/>
        <v>F4</v>
      </c>
      <c r="BE20" s="14" t="str">
        <f t="shared" si="45"/>
        <v>4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B8</v>
      </c>
      <c r="C21" s="24" t="str">
        <f t="shared" si="2"/>
        <v/>
      </c>
      <c r="D21" s="81" t="str">
        <f t="shared" si="23"/>
        <v/>
      </c>
      <c r="E21" s="121" t="str">
        <f t="shared" si="24"/>
        <v>F5</v>
      </c>
      <c r="F21" s="71" t="str">
        <f t="shared" si="25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21" t="str">
        <f t="shared" si="9"/>
        <v>F3</v>
      </c>
      <c r="M21" s="24" t="str">
        <f t="shared" si="26"/>
        <v>L</v>
      </c>
      <c r="N21" s="36">
        <f t="shared" si="27"/>
        <v>-22</v>
      </c>
      <c r="O21" s="124" t="str">
        <f t="shared" si="10"/>
        <v/>
      </c>
      <c r="P21" s="24">
        <f>IF(H21="","",IF(B21="NB",P20,IF(O21="",SUM($O$5:$O21)+N21,SUM($O$5:$O21))))</f>
        <v>-22</v>
      </c>
      <c r="Q21" s="130" t="str">
        <f t="shared" si="0"/>
        <v/>
      </c>
      <c r="R21" s="128">
        <f t="shared" si="11"/>
        <v>-8</v>
      </c>
      <c r="S21" s="83" t="str">
        <f t="shared" si="12"/>
        <v>L</v>
      </c>
      <c r="T21" s="14">
        <f t="shared" si="5"/>
        <v>-7</v>
      </c>
      <c r="U21" s="14">
        <f t="shared" si="28"/>
        <v>-1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3</v>
      </c>
      <c r="AG21" s="159" t="str">
        <f t="shared" si="14"/>
        <v/>
      </c>
      <c r="AH21" s="159" t="str">
        <f t="shared" si="15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F4L</v>
      </c>
      <c r="BB21" s="14" t="str">
        <f t="shared" si="44"/>
        <v>F5</v>
      </c>
      <c r="BC21" s="14" t="str">
        <f t="shared" si="22"/>
        <v>F4W</v>
      </c>
      <c r="BD21" s="14" t="str">
        <f t="shared" si="47"/>
        <v>F3</v>
      </c>
      <c r="BE21" s="14" t="str">
        <f t="shared" si="45"/>
        <v>5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P2</v>
      </c>
      <c r="C22" s="24" t="str">
        <f t="shared" si="2"/>
        <v/>
      </c>
      <c r="D22" s="81" t="str">
        <f t="shared" si="23"/>
        <v>F6</v>
      </c>
      <c r="E22" s="121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F4</v>
      </c>
      <c r="M22" s="24" t="str">
        <f t="shared" si="26"/>
        <v>W</v>
      </c>
      <c r="N22" s="36">
        <f t="shared" si="27"/>
        <v>-24</v>
      </c>
      <c r="O22" s="124" t="str">
        <f t="shared" si="10"/>
        <v/>
      </c>
      <c r="P22" s="24">
        <f>IF(H22="","",IF(B22="NB",P21,IF(O22="",SUM($O$5:$O22)+N22,SUM($O$5:$O22))))</f>
        <v>-24</v>
      </c>
      <c r="Q22" s="130" t="str">
        <f t="shared" si="0"/>
        <v/>
      </c>
      <c r="R22" s="128">
        <f t="shared" si="11"/>
        <v>-2</v>
      </c>
      <c r="S22" s="83" t="str">
        <f t="shared" si="12"/>
        <v>L</v>
      </c>
      <c r="T22" s="14">
        <f t="shared" si="5"/>
        <v>-10</v>
      </c>
      <c r="U22" s="14">
        <f t="shared" si="28"/>
        <v>-3</v>
      </c>
      <c r="V22" s="14" t="str">
        <f t="shared" si="29"/>
        <v>C</v>
      </c>
      <c r="W22" s="14" t="str">
        <f t="shared" si="49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6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14"/>
        <v/>
      </c>
      <c r="AH22" s="159" t="str">
        <f t="shared" si="15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F5L</v>
      </c>
      <c r="BB22" s="14" t="str">
        <f t="shared" si="44"/>
        <v>F6</v>
      </c>
      <c r="BC22" s="14" t="str">
        <f t="shared" si="22"/>
        <v>F3L</v>
      </c>
      <c r="BD22" s="14" t="str">
        <f t="shared" si="47"/>
        <v>F4</v>
      </c>
      <c r="BE22" s="14" t="str">
        <f t="shared" si="45"/>
        <v>6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B8</v>
      </c>
      <c r="C23" s="24" t="str">
        <f t="shared" si="2"/>
        <v/>
      </c>
      <c r="D23" s="81" t="str">
        <f t="shared" si="23"/>
        <v/>
      </c>
      <c r="E23" s="121" t="str">
        <f t="shared" si="24"/>
        <v>F7</v>
      </c>
      <c r="F23" s="71" t="str">
        <f t="shared" si="25"/>
        <v>L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21" t="str">
        <f t="shared" si="9"/>
        <v>B</v>
      </c>
      <c r="M23" s="24" t="str">
        <f t="shared" si="26"/>
        <v>L</v>
      </c>
      <c r="N23" s="36">
        <f t="shared" si="27"/>
        <v>-32</v>
      </c>
      <c r="O23" s="124" t="str">
        <f t="shared" si="10"/>
        <v/>
      </c>
      <c r="P23" s="24">
        <f>IF(H23="","",IF(B23="NB",P22,IF(O23="",SUM($O$5:$O23)+N23,SUM($O$5:$O23))))</f>
        <v>-32</v>
      </c>
      <c r="Q23" s="130" t="str">
        <f t="shared" si="0"/>
        <v/>
      </c>
      <c r="R23" s="128">
        <f t="shared" si="11"/>
        <v>-8</v>
      </c>
      <c r="S23" s="83" t="str">
        <f t="shared" si="12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49"/>
        <v>N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7</v>
      </c>
      <c r="AE23" s="14">
        <f t="shared" si="37"/>
        <v>0</v>
      </c>
      <c r="AF23" s="14">
        <f t="shared" si="38"/>
        <v>1</v>
      </c>
      <c r="AG23" s="159" t="str">
        <f t="shared" si="14"/>
        <v/>
      </c>
      <c r="AH23" s="159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HP</v>
      </c>
      <c r="AS23" s="14" t="str">
        <f t="shared" si="48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F6L</v>
      </c>
      <c r="BB23" s="14" t="str">
        <f t="shared" si="44"/>
        <v>F7</v>
      </c>
      <c r="BC23" s="14" t="str">
        <f t="shared" si="22"/>
        <v>F4W</v>
      </c>
      <c r="BD23" s="14" t="str">
        <f t="shared" si="47"/>
        <v>B</v>
      </c>
      <c r="BE23" s="14" t="str">
        <f t="shared" si="45"/>
        <v>7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P6</v>
      </c>
      <c r="C24" s="25" t="str">
        <f t="shared" si="2"/>
        <v/>
      </c>
      <c r="D24" s="82" t="str">
        <f t="shared" si="23"/>
        <v>F8</v>
      </c>
      <c r="E24" s="122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F2</v>
      </c>
      <c r="M24" s="25" t="str">
        <f t="shared" si="26"/>
        <v>W</v>
      </c>
      <c r="N24" s="36">
        <f t="shared" si="27"/>
        <v>-38</v>
      </c>
      <c r="O24" s="131" t="str">
        <f t="shared" si="10"/>
        <v/>
      </c>
      <c r="P24" s="25">
        <f>IF(H24="","",IF(B24="NB",P23,IF(O24="",SUM($O$5:$O24)+N24,SUM($O$5:$O24))))</f>
        <v>-38</v>
      </c>
      <c r="Q24" s="132" t="str">
        <f t="shared" si="0"/>
        <v/>
      </c>
      <c r="R24" s="129">
        <f t="shared" si="11"/>
        <v>-6</v>
      </c>
      <c r="S24" s="83" t="str">
        <f t="shared" si="12"/>
        <v>L</v>
      </c>
      <c r="T24" s="14">
        <f t="shared" si="5"/>
        <v>-10</v>
      </c>
      <c r="U24" s="14">
        <f t="shared" si="28"/>
        <v>-6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15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8</v>
      </c>
      <c r="AD24" s="14">
        <f t="shared" si="36"/>
        <v>0</v>
      </c>
      <c r="AE24" s="14">
        <f t="shared" si="37"/>
        <v>0</v>
      </c>
      <c r="AF24" s="14">
        <f t="shared" si="38"/>
        <v>2</v>
      </c>
      <c r="AG24" s="159" t="str">
        <f t="shared" si="14"/>
        <v/>
      </c>
      <c r="AH24" s="159" t="str">
        <f t="shared" si="15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HP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F7L</v>
      </c>
      <c r="BB24" s="14" t="str">
        <f t="shared" si="44"/>
        <v>F8</v>
      </c>
      <c r="BC24" s="14" t="str">
        <f t="shared" si="22"/>
        <v>BL</v>
      </c>
      <c r="BD24" s="14" t="str">
        <f t="shared" si="47"/>
        <v>F2</v>
      </c>
      <c r="BE24" s="14" t="str">
        <f t="shared" si="45"/>
        <v>8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P10</v>
      </c>
      <c r="C25" s="36" t="str">
        <f t="shared" si="2"/>
        <v>T-C</v>
      </c>
      <c r="D25" s="79" t="str">
        <f t="shared" si="23"/>
        <v>F9</v>
      </c>
      <c r="E25" s="120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20" t="str">
        <f t="shared" si="9"/>
        <v/>
      </c>
      <c r="M25" s="36" t="str">
        <f t="shared" si="26"/>
        <v>W</v>
      </c>
      <c r="N25" s="36">
        <f t="shared" si="27"/>
        <v>-28</v>
      </c>
      <c r="O25" s="136" t="str">
        <f t="shared" si="10"/>
        <v/>
      </c>
      <c r="P25" s="36">
        <f>IF(H25="","",IF(B25="NB",P24,IF(O25="",SUM($O$5:$O25)+N25,SUM($O$5:$O25))))</f>
        <v>-28</v>
      </c>
      <c r="Q25" s="137" t="str">
        <f t="shared" si="0"/>
        <v/>
      </c>
      <c r="R25" s="127">
        <f t="shared" si="11"/>
        <v>10</v>
      </c>
      <c r="S25" s="83" t="str">
        <f t="shared" si="12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9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9" t="str">
        <f t="shared" si="14"/>
        <v>B</v>
      </c>
      <c r="AH25" s="159" t="str">
        <f t="shared" si="15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F9</v>
      </c>
      <c r="AM25" s="75" t="str">
        <f t="shared" si="17"/>
        <v/>
      </c>
      <c r="AN25" s="75" t="str">
        <f t="shared" si="18"/>
        <v>B</v>
      </c>
      <c r="AO25" s="75" t="str">
        <f t="shared" si="19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F8L</v>
      </c>
      <c r="BB25" s="14" t="str">
        <f t="shared" si="44"/>
        <v>F9</v>
      </c>
      <c r="BC25" s="14" t="str">
        <f t="shared" si="22"/>
        <v>F2W</v>
      </c>
      <c r="BD25" s="14" t="str">
        <f t="shared" si="47"/>
        <v>B</v>
      </c>
      <c r="BE25" s="14" t="str">
        <f t="shared" si="45"/>
        <v>9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B13</v>
      </c>
      <c r="C26" s="24" t="str">
        <f t="shared" si="2"/>
        <v/>
      </c>
      <c r="D26" s="81" t="str">
        <f t="shared" si="23"/>
        <v/>
      </c>
      <c r="E26" s="121" t="str">
        <f t="shared" si="24"/>
        <v>F8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L5</v>
      </c>
      <c r="M26" s="24" t="str">
        <f t="shared" si="26"/>
        <v>W</v>
      </c>
      <c r="N26" s="36">
        <f t="shared" si="27"/>
        <v>-15</v>
      </c>
      <c r="O26" s="124">
        <f t="shared" si="10"/>
        <v>-15</v>
      </c>
      <c r="P26" s="24">
        <f>IF(H26="","",IF(B26="NB",P25,IF(O26="",SUM($O$5:$O26)+N26,SUM($O$5:$O26))))</f>
        <v>-15</v>
      </c>
      <c r="Q26" s="130" t="str">
        <f t="shared" si="0"/>
        <v>Rabbit</v>
      </c>
      <c r="R26" s="128">
        <f t="shared" si="11"/>
        <v>13</v>
      </c>
      <c r="S26" s="83" t="str">
        <f t="shared" si="12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R</v>
      </c>
      <c r="AC26" s="14">
        <f t="shared" si="35"/>
        <v>0</v>
      </c>
      <c r="AD26" s="14">
        <f t="shared" si="36"/>
        <v>8</v>
      </c>
      <c r="AE26" s="14">
        <f t="shared" si="37"/>
        <v>0</v>
      </c>
      <c r="AF26" s="14">
        <f t="shared" si="38"/>
        <v>5</v>
      </c>
      <c r="AG26" s="159" t="str">
        <f t="shared" si="14"/>
        <v/>
      </c>
      <c r="AH26" s="159" t="str">
        <f t="shared" si="15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F8</v>
      </c>
      <c r="AN26" s="75" t="str">
        <f t="shared" si="18"/>
        <v/>
      </c>
      <c r="AO26" s="75" t="str">
        <f t="shared" si="19"/>
        <v>L5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F9W</v>
      </c>
      <c r="BB26" s="14" t="str">
        <f t="shared" si="44"/>
        <v>F8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8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81" t="str">
        <f t="shared" si="23"/>
        <v>B</v>
      </c>
      <c r="E27" s="121" t="str">
        <f t="shared" si="24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21" t="str">
        <f t="shared" si="9"/>
        <v/>
      </c>
      <c r="M27" s="24" t="str">
        <f t="shared" si="26"/>
        <v>W</v>
      </c>
      <c r="N27" s="36">
        <f t="shared" si="27"/>
        <v>2</v>
      </c>
      <c r="O27" s="124" t="str">
        <f t="shared" si="10"/>
        <v/>
      </c>
      <c r="P27" s="24">
        <f>IF(H27="","",IF(B27="NB",P26,IF(O27="",SUM($O$5:$O27)+N27,SUM($O$5:$O27))))</f>
        <v>-13</v>
      </c>
      <c r="Q27" s="130" t="str">
        <f t="shared" si="0"/>
        <v/>
      </c>
      <c r="R27" s="128">
        <f t="shared" si="11"/>
        <v>2</v>
      </c>
      <c r="S27" s="83" t="str">
        <f t="shared" si="12"/>
        <v>W</v>
      </c>
      <c r="T27" s="14">
        <f t="shared" si="5"/>
        <v>0</v>
      </c>
      <c r="U27" s="14">
        <f t="shared" si="28"/>
        <v>6</v>
      </c>
      <c r="V27" s="14" t="str">
        <f t="shared" si="29"/>
        <v>S</v>
      </c>
      <c r="W27" s="14" t="str">
        <f t="shared" si="49"/>
        <v>N</v>
      </c>
      <c r="X27" s="14" t="str">
        <f t="shared" si="30"/>
        <v>Y</v>
      </c>
      <c r="Y27" s="14">
        <f t="shared" si="31"/>
        <v>1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9" t="str">
        <f t="shared" si="14"/>
        <v>B</v>
      </c>
      <c r="AH27" s="159" t="str">
        <f t="shared" si="15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B</v>
      </c>
      <c r="AM27" s="75" t="str">
        <f t="shared" si="17"/>
        <v/>
      </c>
      <c r="AN27" s="75" t="str">
        <f t="shared" si="18"/>
        <v>B</v>
      </c>
      <c r="AO27" s="75" t="str">
        <f t="shared" si="19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F8W</v>
      </c>
      <c r="BB27" s="14" t="str">
        <f t="shared" si="44"/>
        <v>B</v>
      </c>
      <c r="BC27" s="14" t="str">
        <f t="shared" si="22"/>
        <v>L5W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B7</v>
      </c>
      <c r="C28" s="24" t="str">
        <f t="shared" si="2"/>
        <v/>
      </c>
      <c r="D28" s="81" t="str">
        <f t="shared" si="23"/>
        <v/>
      </c>
      <c r="E28" s="121" t="str">
        <f t="shared" si="24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L2</v>
      </c>
      <c r="M28" s="24" t="str">
        <f t="shared" si="26"/>
        <v>W</v>
      </c>
      <c r="N28" s="36">
        <f t="shared" si="27"/>
        <v>9</v>
      </c>
      <c r="O28" s="124">
        <f t="shared" si="10"/>
        <v>9</v>
      </c>
      <c r="P28" s="24">
        <f>IF(H28="","",IF(B28="NB",P27,IF(O28="",SUM($O$5:$O28)+N28,SUM($O$5:$O28))))</f>
        <v>-6</v>
      </c>
      <c r="Q28" s="130" t="str">
        <f t="shared" si="0"/>
        <v/>
      </c>
      <c r="R28" s="128">
        <f t="shared" si="11"/>
        <v>10</v>
      </c>
      <c r="S28" s="83" t="str">
        <f t="shared" si="12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2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2</v>
      </c>
      <c r="AG28" s="159" t="str">
        <f t="shared" si="14"/>
        <v/>
      </c>
      <c r="AH28" s="159" t="str">
        <f t="shared" si="15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L5</v>
      </c>
      <c r="AN28" s="75" t="str">
        <f t="shared" si="18"/>
        <v/>
      </c>
      <c r="AO28" s="75" t="str">
        <f t="shared" si="19"/>
        <v>L5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BW</v>
      </c>
      <c r="BB28" s="14" t="str">
        <f t="shared" si="44"/>
        <v>L5</v>
      </c>
      <c r="BC28" s="14" t="str">
        <f t="shared" si="22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23"/>
        <v>B</v>
      </c>
      <c r="E29" s="122" t="str">
        <f t="shared" si="24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B</v>
      </c>
      <c r="L29" s="122" t="str">
        <f t="shared" si="9"/>
        <v/>
      </c>
      <c r="M29" s="25" t="str">
        <f t="shared" si="26"/>
        <v/>
      </c>
      <c r="N29" s="36" t="str">
        <f t="shared" si="27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>S</v>
      </c>
      <c r="W29" s="14" t="str">
        <f t="shared" si="49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9" t="str">
        <f t="shared" si="14"/>
        <v>B</v>
      </c>
      <c r="AH29" s="159" t="str">
        <f t="shared" si="15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L5W</v>
      </c>
      <c r="BB29" s="14" t="str">
        <f t="shared" si="44"/>
        <v>B</v>
      </c>
      <c r="BC29" s="14" t="str">
        <f t="shared" si="22"/>
        <v>L2W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23"/>
        <v/>
      </c>
      <c r="E30" s="120" t="str">
        <f t="shared" si="24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6"/>
        <v/>
      </c>
      <c r="N30" s="36" t="str">
        <f t="shared" si="27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49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14"/>
        <v/>
      </c>
      <c r="AH30" s="159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1"/>
        <v>B</v>
      </c>
      <c r="BB30" s="14" t="str">
        <f t="shared" si="44"/>
        <v/>
      </c>
      <c r="BC30" s="14" t="str">
        <f t="shared" si="22"/>
        <v>B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23"/>
        <v/>
      </c>
      <c r="E31" s="121" t="str">
        <f t="shared" si="24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6"/>
        <v/>
      </c>
      <c r="N31" s="36" t="str">
        <f t="shared" si="27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14"/>
        <v/>
      </c>
      <c r="AH31" s="159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23"/>
        <v/>
      </c>
      <c r="E32" s="121" t="str">
        <f t="shared" si="24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6"/>
        <v/>
      </c>
      <c r="N32" s="36" t="str">
        <f t="shared" si="27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14"/>
        <v/>
      </c>
      <c r="AH32" s="159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23"/>
        <v/>
      </c>
      <c r="E33" s="121" t="str">
        <f t="shared" si="24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6"/>
        <v/>
      </c>
      <c r="N33" s="36" t="str">
        <f t="shared" si="27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14"/>
        <v/>
      </c>
      <c r="AH33" s="159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23"/>
        <v/>
      </c>
      <c r="E34" s="122" t="str">
        <f t="shared" si="24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6"/>
        <v/>
      </c>
      <c r="N34" s="36" t="str">
        <f t="shared" si="27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14"/>
        <v/>
      </c>
      <c r="AH34" s="159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23"/>
        <v/>
      </c>
      <c r="E35" s="120" t="str">
        <f t="shared" si="24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6"/>
        <v/>
      </c>
      <c r="N35" s="36" t="str">
        <f t="shared" si="27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14"/>
        <v/>
      </c>
      <c r="AH35" s="159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23"/>
        <v/>
      </c>
      <c r="E36" s="121" t="str">
        <f t="shared" si="24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6"/>
        <v/>
      </c>
      <c r="N36" s="36" t="str">
        <f t="shared" si="27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14"/>
        <v/>
      </c>
      <c r="AH36" s="159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23"/>
        <v/>
      </c>
      <c r="E37" s="121" t="str">
        <f t="shared" si="24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6"/>
        <v/>
      </c>
      <c r="N37" s="36" t="str">
        <f t="shared" si="27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14"/>
        <v/>
      </c>
      <c r="AH37" s="159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23"/>
        <v/>
      </c>
      <c r="E38" s="121" t="str">
        <f t="shared" si="24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6"/>
        <v/>
      </c>
      <c r="N38" s="36" t="str">
        <f t="shared" si="27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14"/>
        <v/>
      </c>
      <c r="AH38" s="159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23"/>
        <v/>
      </c>
      <c r="E39" s="122" t="str">
        <f t="shared" si="24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6"/>
        <v/>
      </c>
      <c r="N39" s="36" t="str">
        <f t="shared" si="27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14"/>
        <v/>
      </c>
      <c r="AH39" s="159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23"/>
        <v/>
      </c>
      <c r="E40" s="120" t="str">
        <f t="shared" si="24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6"/>
        <v/>
      </c>
      <c r="N40" s="36" t="str">
        <f t="shared" si="27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14"/>
        <v/>
      </c>
      <c r="AH40" s="159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23"/>
        <v/>
      </c>
      <c r="E41" s="121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6"/>
        <v/>
      </c>
      <c r="N41" s="36" t="str">
        <f t="shared" si="27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14"/>
        <v/>
      </c>
      <c r="AH41" s="159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3"/>
        <v/>
      </c>
      <c r="E42" s="121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6"/>
        <v/>
      </c>
      <c r="N42" s="36" t="str">
        <f t="shared" si="27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14"/>
        <v/>
      </c>
      <c r="AH42" s="159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3"/>
        <v/>
      </c>
      <c r="E43" s="121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6"/>
        <v/>
      </c>
      <c r="N43" s="36" t="str">
        <f t="shared" si="27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14"/>
        <v/>
      </c>
      <c r="AH43" s="159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3"/>
        <v/>
      </c>
      <c r="E44" s="122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6"/>
        <v/>
      </c>
      <c r="N44" s="36" t="str">
        <f t="shared" si="27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14"/>
        <v/>
      </c>
      <c r="AH44" s="159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3"/>
        <v/>
      </c>
      <c r="E45" s="120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6"/>
        <v/>
      </c>
      <c r="N45" s="36" t="str">
        <f t="shared" si="27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14"/>
        <v/>
      </c>
      <c r="AH45" s="159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3"/>
        <v/>
      </c>
      <c r="E46" s="121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6"/>
        <v/>
      </c>
      <c r="N46" s="36" t="str">
        <f t="shared" si="27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14"/>
        <v/>
      </c>
      <c r="AH46" s="159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3"/>
        <v/>
      </c>
      <c r="E47" s="121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6"/>
        <v/>
      </c>
      <c r="N47" s="36" t="str">
        <f t="shared" si="27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14"/>
        <v/>
      </c>
      <c r="AH47" s="159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3"/>
        <v/>
      </c>
      <c r="E48" s="121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6"/>
        <v/>
      </c>
      <c r="N48" s="36" t="str">
        <f t="shared" si="27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14"/>
        <v/>
      </c>
      <c r="AH48" s="159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22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6"/>
        <v/>
      </c>
      <c r="N49" s="36" t="str">
        <f t="shared" si="27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14"/>
        <v/>
      </c>
      <c r="AH49" s="159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20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6"/>
        <v/>
      </c>
      <c r="N50" s="36" t="str">
        <f t="shared" si="27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14"/>
        <v/>
      </c>
      <c r="AH50" s="159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21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6"/>
        <v/>
      </c>
      <c r="N51" s="36" t="str">
        <f t="shared" si="27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14"/>
        <v/>
      </c>
      <c r="AH51" s="159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21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6"/>
        <v/>
      </c>
      <c r="N52" s="36" t="str">
        <f t="shared" si="27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14"/>
        <v/>
      </c>
      <c r="AH52" s="159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21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6"/>
        <v/>
      </c>
      <c r="N53" s="36" t="str">
        <f t="shared" si="27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14"/>
        <v/>
      </c>
      <c r="AH53" s="159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22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6"/>
        <v/>
      </c>
      <c r="N54" s="36" t="str">
        <f t="shared" si="27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14"/>
        <v/>
      </c>
      <c r="AH54" s="159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20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6"/>
        <v/>
      </c>
      <c r="N55" s="36" t="str">
        <f t="shared" si="27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14"/>
        <v/>
      </c>
      <c r="AH55" s="159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21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6"/>
        <v/>
      </c>
      <c r="N56" s="36" t="str">
        <f t="shared" si="27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14"/>
        <v/>
      </c>
      <c r="AH56" s="159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21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6"/>
        <v/>
      </c>
      <c r="N57" s="36" t="str">
        <f t="shared" si="27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14"/>
        <v/>
      </c>
      <c r="AH57" s="159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21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6"/>
        <v/>
      </c>
      <c r="N58" s="36" t="str">
        <f t="shared" si="27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14"/>
        <v/>
      </c>
      <c r="AH58" s="159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22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6"/>
        <v/>
      </c>
      <c r="N59" s="36" t="str">
        <f t="shared" si="27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14"/>
        <v/>
      </c>
      <c r="AH59" s="159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20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6"/>
        <v/>
      </c>
      <c r="N60" s="36" t="str">
        <f t="shared" si="27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14"/>
        <v/>
      </c>
      <c r="AH60" s="159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21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6"/>
        <v/>
      </c>
      <c r="N61" s="36" t="str">
        <f t="shared" si="27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14"/>
        <v/>
      </c>
      <c r="AH61" s="159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21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6"/>
        <v/>
      </c>
      <c r="N62" s="36" t="str">
        <f t="shared" si="27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14"/>
        <v/>
      </c>
      <c r="AH62" s="159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21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6"/>
        <v/>
      </c>
      <c r="N63" s="36" t="str">
        <f t="shared" si="27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14"/>
        <v/>
      </c>
      <c r="AH63" s="159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22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6"/>
        <v/>
      </c>
      <c r="N64" s="36" t="str">
        <f t="shared" si="27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14"/>
        <v/>
      </c>
      <c r="AH64" s="159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20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6"/>
        <v/>
      </c>
      <c r="N65" s="36" t="str">
        <f t="shared" si="27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14"/>
        <v/>
      </c>
      <c r="AH65" s="159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21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6"/>
        <v/>
      </c>
      <c r="N66" s="36" t="str">
        <f t="shared" si="27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14"/>
        <v/>
      </c>
      <c r="AH66" s="159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21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6"/>
        <v/>
      </c>
      <c r="N67" s="36" t="str">
        <f t="shared" si="27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14"/>
        <v/>
      </c>
      <c r="AH67" s="159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21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6"/>
        <v/>
      </c>
      <c r="N68" s="36" t="str">
        <f t="shared" si="27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14"/>
        <v/>
      </c>
      <c r="AH68" s="159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22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6"/>
        <v/>
      </c>
      <c r="N69" s="36" t="str">
        <f t="shared" si="27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14"/>
        <v/>
      </c>
      <c r="AH69" s="159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20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6"/>
        <v/>
      </c>
      <c r="N70" s="36" t="str">
        <f t="shared" si="27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14"/>
        <v/>
      </c>
      <c r="AH70" s="159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21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6"/>
        <v/>
      </c>
      <c r="N71" s="36" t="str">
        <f t="shared" si="27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14"/>
        <v/>
      </c>
      <c r="AH71" s="159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21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6"/>
        <v/>
      </c>
      <c r="N72" s="36" t="str">
        <f t="shared" si="27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14"/>
        <v/>
      </c>
      <c r="AH72" s="159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21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6"/>
        <v/>
      </c>
      <c r="N73" s="36" t="str">
        <f t="shared" si="27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14"/>
        <v/>
      </c>
      <c r="AH73" s="159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22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2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31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ref="AG74:AG109" si="71">IF(H73="","",IF(AS74="FE",IF(AZ74="B",BD74,""),AN74))</f>
        <v/>
      </c>
      <c r="AH74" s="159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IF(H74="","",IF(AR75="HP",IF(H74="P",BB75,""),AL75))</f>
        <v/>
      </c>
      <c r="E75" s="120" t="str">
        <f t="shared" ref="E75:E109" si="80">IF(H74="","",IF(AR75="HP",IF(H74="B",BB75,""),AM75))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20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6" t="str">
        <f t="shared" si="68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si="71"/>
        <v/>
      </c>
      <c r="AH75" s="159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21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21" t="str">
        <f t="shared" si="67"/>
        <v/>
      </c>
      <c r="M76" s="24" t="str">
        <f t="shared" si="82"/>
        <v/>
      </c>
      <c r="N76" s="36" t="str">
        <f t="shared" si="83"/>
        <v/>
      </c>
      <c r="O76" s="124" t="str">
        <f t="shared" si="68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71"/>
        <v/>
      </c>
      <c r="AH76" s="159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21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21" t="str">
        <f t="shared" si="67"/>
        <v/>
      </c>
      <c r="M77" s="24" t="str">
        <f t="shared" si="82"/>
        <v/>
      </c>
      <c r="N77" s="36" t="str">
        <f t="shared" si="83"/>
        <v/>
      </c>
      <c r="O77" s="124" t="str">
        <f t="shared" si="68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71"/>
        <v/>
      </c>
      <c r="AH77" s="159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21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21" t="str">
        <f t="shared" si="67"/>
        <v/>
      </c>
      <c r="M78" s="24" t="str">
        <f t="shared" si="82"/>
        <v/>
      </c>
      <c r="N78" s="36" t="str">
        <f t="shared" si="83"/>
        <v/>
      </c>
      <c r="O78" s="124" t="str">
        <f t="shared" si="68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71"/>
        <v/>
      </c>
      <c r="AH78" s="159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22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2" t="str">
        <f t="shared" si="67"/>
        <v/>
      </c>
      <c r="M79" s="25" t="str">
        <f t="shared" si="82"/>
        <v/>
      </c>
      <c r="N79" s="36" t="str">
        <f t="shared" si="83"/>
        <v/>
      </c>
      <c r="O79" s="131" t="str">
        <f t="shared" si="68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71"/>
        <v/>
      </c>
      <c r="AH79" s="159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20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20" t="str">
        <f t="shared" si="67"/>
        <v/>
      </c>
      <c r="M80" s="36" t="str">
        <f t="shared" si="82"/>
        <v/>
      </c>
      <c r="N80" s="36" t="str">
        <f t="shared" si="83"/>
        <v/>
      </c>
      <c r="O80" s="136" t="str">
        <f t="shared" si="68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71"/>
        <v/>
      </c>
      <c r="AH80" s="159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21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21" t="str">
        <f t="shared" si="67"/>
        <v/>
      </c>
      <c r="M81" s="24" t="str">
        <f t="shared" si="82"/>
        <v/>
      </c>
      <c r="N81" s="36" t="str">
        <f t="shared" si="83"/>
        <v/>
      </c>
      <c r="O81" s="124" t="str">
        <f t="shared" si="68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71"/>
        <v/>
      </c>
      <c r="AH81" s="159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21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21" t="str">
        <f t="shared" si="67"/>
        <v/>
      </c>
      <c r="M82" s="24" t="str">
        <f t="shared" si="82"/>
        <v/>
      </c>
      <c r="N82" s="36" t="str">
        <f t="shared" si="83"/>
        <v/>
      </c>
      <c r="O82" s="124" t="str">
        <f t="shared" si="68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71"/>
        <v/>
      </c>
      <c r="AH82" s="159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21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21" t="str">
        <f t="shared" si="67"/>
        <v/>
      </c>
      <c r="M83" s="24" t="str">
        <f t="shared" si="82"/>
        <v/>
      </c>
      <c r="N83" s="36" t="str">
        <f t="shared" si="83"/>
        <v/>
      </c>
      <c r="O83" s="124" t="str">
        <f t="shared" si="68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71"/>
        <v/>
      </c>
      <c r="AH83" s="159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22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2" t="str">
        <f t="shared" si="67"/>
        <v/>
      </c>
      <c r="M84" s="25" t="str">
        <f t="shared" si="82"/>
        <v/>
      </c>
      <c r="N84" s="36" t="str">
        <f t="shared" si="83"/>
        <v/>
      </c>
      <c r="O84" s="131" t="str">
        <f t="shared" si="68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71"/>
        <v/>
      </c>
      <c r="AH84" s="159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20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20" t="str">
        <f t="shared" si="67"/>
        <v/>
      </c>
      <c r="M85" s="36" t="str">
        <f t="shared" si="82"/>
        <v/>
      </c>
      <c r="N85" s="36" t="str">
        <f t="shared" si="83"/>
        <v/>
      </c>
      <c r="O85" s="136" t="str">
        <f t="shared" si="68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71"/>
        <v/>
      </c>
      <c r="AH85" s="159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21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21" t="str">
        <f t="shared" si="67"/>
        <v/>
      </c>
      <c r="M86" s="24" t="str">
        <f t="shared" si="82"/>
        <v/>
      </c>
      <c r="N86" s="36" t="str">
        <f t="shared" si="83"/>
        <v/>
      </c>
      <c r="O86" s="124" t="str">
        <f t="shared" si="68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71"/>
        <v/>
      </c>
      <c r="AH86" s="159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21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21" t="str">
        <f t="shared" si="67"/>
        <v/>
      </c>
      <c r="M87" s="24" t="str">
        <f t="shared" si="82"/>
        <v/>
      </c>
      <c r="N87" s="36" t="str">
        <f t="shared" si="83"/>
        <v/>
      </c>
      <c r="O87" s="124" t="str">
        <f t="shared" si="68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71"/>
        <v/>
      </c>
      <c r="AH87" s="159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21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21" t="str">
        <f t="shared" si="67"/>
        <v/>
      </c>
      <c r="M88" s="24" t="str">
        <f t="shared" si="82"/>
        <v/>
      </c>
      <c r="N88" s="36" t="str">
        <f t="shared" si="83"/>
        <v/>
      </c>
      <c r="O88" s="124" t="str">
        <f t="shared" si="68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71"/>
        <v/>
      </c>
      <c r="AH88" s="159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22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2" t="str">
        <f t="shared" si="67"/>
        <v/>
      </c>
      <c r="M89" s="25" t="str">
        <f t="shared" si="82"/>
        <v/>
      </c>
      <c r="N89" s="36" t="str">
        <f t="shared" si="83"/>
        <v/>
      </c>
      <c r="O89" s="131" t="str">
        <f t="shared" si="68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71"/>
        <v/>
      </c>
      <c r="AH89" s="159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20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20" t="str">
        <f t="shared" si="67"/>
        <v/>
      </c>
      <c r="M90" s="36" t="str">
        <f t="shared" si="82"/>
        <v/>
      </c>
      <c r="N90" s="36" t="str">
        <f t="shared" si="83"/>
        <v/>
      </c>
      <c r="O90" s="136" t="str">
        <f t="shared" si="68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71"/>
        <v/>
      </c>
      <c r="AH90" s="159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21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21" t="str">
        <f t="shared" si="67"/>
        <v/>
      </c>
      <c r="M91" s="24" t="str">
        <f t="shared" si="82"/>
        <v/>
      </c>
      <c r="N91" s="36" t="str">
        <f t="shared" si="83"/>
        <v/>
      </c>
      <c r="O91" s="124" t="str">
        <f t="shared" si="68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71"/>
        <v/>
      </c>
      <c r="AH91" s="159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21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21" t="str">
        <f t="shared" si="67"/>
        <v/>
      </c>
      <c r="M92" s="24" t="str">
        <f t="shared" si="82"/>
        <v/>
      </c>
      <c r="N92" s="36" t="str">
        <f t="shared" si="83"/>
        <v/>
      </c>
      <c r="O92" s="124" t="str">
        <f t="shared" si="68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71"/>
        <v/>
      </c>
      <c r="AH92" s="159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21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21" t="str">
        <f t="shared" si="67"/>
        <v/>
      </c>
      <c r="M93" s="24" t="str">
        <f t="shared" si="82"/>
        <v/>
      </c>
      <c r="N93" s="36" t="str">
        <f t="shared" si="83"/>
        <v/>
      </c>
      <c r="O93" s="124" t="str">
        <f t="shared" si="68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71"/>
        <v/>
      </c>
      <c r="AH93" s="159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22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2" t="str">
        <f t="shared" si="67"/>
        <v/>
      </c>
      <c r="M94" s="25" t="str">
        <f t="shared" si="82"/>
        <v/>
      </c>
      <c r="N94" s="36" t="str">
        <f t="shared" si="83"/>
        <v/>
      </c>
      <c r="O94" s="131" t="str">
        <f t="shared" si="68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71"/>
        <v/>
      </c>
      <c r="AH94" s="159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20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20" t="str">
        <f t="shared" si="67"/>
        <v/>
      </c>
      <c r="M95" s="36" t="str">
        <f t="shared" si="82"/>
        <v/>
      </c>
      <c r="N95" s="36" t="str">
        <f t="shared" si="83"/>
        <v/>
      </c>
      <c r="O95" s="136" t="str">
        <f t="shared" si="68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71"/>
        <v/>
      </c>
      <c r="AH95" s="159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21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21" t="str">
        <f t="shared" si="67"/>
        <v/>
      </c>
      <c r="M96" s="24" t="str">
        <f t="shared" si="82"/>
        <v/>
      </c>
      <c r="N96" s="36" t="str">
        <f t="shared" si="83"/>
        <v/>
      </c>
      <c r="O96" s="124" t="str">
        <f t="shared" si="68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71"/>
        <v/>
      </c>
      <c r="AH96" s="159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21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21" t="str">
        <f t="shared" si="67"/>
        <v/>
      </c>
      <c r="M97" s="24" t="str">
        <f t="shared" si="82"/>
        <v/>
      </c>
      <c r="N97" s="36" t="str">
        <f t="shared" si="83"/>
        <v/>
      </c>
      <c r="O97" s="124" t="str">
        <f t="shared" si="68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71"/>
        <v/>
      </c>
      <c r="AH97" s="159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21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21" t="str">
        <f t="shared" si="67"/>
        <v/>
      </c>
      <c r="M98" s="24" t="str">
        <f t="shared" si="82"/>
        <v/>
      </c>
      <c r="N98" s="36" t="str">
        <f t="shared" si="83"/>
        <v/>
      </c>
      <c r="O98" s="124" t="str">
        <f t="shared" si="68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71"/>
        <v/>
      </c>
      <c r="AH98" s="159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22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2" t="str">
        <f t="shared" si="67"/>
        <v/>
      </c>
      <c r="M99" s="25" t="str">
        <f t="shared" si="82"/>
        <v/>
      </c>
      <c r="N99" s="36" t="str">
        <f t="shared" si="83"/>
        <v/>
      </c>
      <c r="O99" s="131" t="str">
        <f t="shared" si="68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71"/>
        <v/>
      </c>
      <c r="AH99" s="159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20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20" t="str">
        <f t="shared" si="67"/>
        <v/>
      </c>
      <c r="M100" s="36" t="str">
        <f t="shared" si="82"/>
        <v/>
      </c>
      <c r="N100" s="36" t="str">
        <f t="shared" si="83"/>
        <v/>
      </c>
      <c r="O100" s="136" t="str">
        <f t="shared" si="68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71"/>
        <v/>
      </c>
      <c r="AH100" s="159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21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21" t="str">
        <f t="shared" si="67"/>
        <v/>
      </c>
      <c r="M101" s="24" t="str">
        <f t="shared" si="82"/>
        <v/>
      </c>
      <c r="N101" s="36" t="str">
        <f t="shared" si="83"/>
        <v/>
      </c>
      <c r="O101" s="124" t="str">
        <f t="shared" si="68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71"/>
        <v/>
      </c>
      <c r="AH101" s="159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21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21" t="str">
        <f t="shared" si="67"/>
        <v/>
      </c>
      <c r="M102" s="24" t="str">
        <f t="shared" si="82"/>
        <v/>
      </c>
      <c r="N102" s="36" t="str">
        <f t="shared" si="83"/>
        <v/>
      </c>
      <c r="O102" s="124" t="str">
        <f t="shared" si="68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71"/>
        <v/>
      </c>
      <c r="AH102" s="159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21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21" t="str">
        <f t="shared" si="67"/>
        <v/>
      </c>
      <c r="M103" s="24" t="str">
        <f t="shared" si="82"/>
        <v/>
      </c>
      <c r="N103" s="36" t="str">
        <f t="shared" si="83"/>
        <v/>
      </c>
      <c r="O103" s="124" t="str">
        <f t="shared" si="68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71"/>
        <v/>
      </c>
      <c r="AH103" s="159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22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2" t="str">
        <f t="shared" si="67"/>
        <v/>
      </c>
      <c r="M104" s="25" t="str">
        <f t="shared" si="82"/>
        <v/>
      </c>
      <c r="N104" s="36" t="str">
        <f t="shared" si="83"/>
        <v/>
      </c>
      <c r="O104" s="131" t="str">
        <f t="shared" si="68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71"/>
        <v/>
      </c>
      <c r="AH104" s="159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20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20" t="str">
        <f t="shared" si="67"/>
        <v/>
      </c>
      <c r="M105" s="36" t="str">
        <f t="shared" si="82"/>
        <v/>
      </c>
      <c r="N105" s="36" t="str">
        <f t="shared" si="83"/>
        <v/>
      </c>
      <c r="O105" s="136" t="str">
        <f t="shared" si="68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71"/>
        <v/>
      </c>
      <c r="AH105" s="159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21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21" t="str">
        <f t="shared" si="67"/>
        <v/>
      </c>
      <c r="M106" s="24" t="str">
        <f t="shared" si="82"/>
        <v/>
      </c>
      <c r="N106" s="36" t="str">
        <f t="shared" si="83"/>
        <v/>
      </c>
      <c r="O106" s="124" t="str">
        <f t="shared" si="68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71"/>
        <v/>
      </c>
      <c r="AH106" s="159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21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21" t="str">
        <f t="shared" si="67"/>
        <v/>
      </c>
      <c r="M107" s="24" t="str">
        <f t="shared" si="82"/>
        <v/>
      </c>
      <c r="N107" s="36" t="str">
        <f t="shared" si="83"/>
        <v/>
      </c>
      <c r="O107" s="124" t="str">
        <f t="shared" si="68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71"/>
        <v/>
      </c>
      <c r="AH107" s="159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21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21" t="str">
        <f t="shared" si="67"/>
        <v/>
      </c>
      <c r="M108" s="24" t="str">
        <f t="shared" si="82"/>
        <v/>
      </c>
      <c r="N108" s="36" t="str">
        <f t="shared" si="83"/>
        <v/>
      </c>
      <c r="O108" s="124" t="str">
        <f t="shared" si="68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71"/>
        <v/>
      </c>
      <c r="AH108" s="159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22" t="str">
        <f t="shared" si="80"/>
        <v/>
      </c>
      <c r="F109" s="74" t="str">
        <f t="shared" si="81"/>
        <v/>
      </c>
      <c r="H109" s="155" t="str">
        <f>IF('Strategy Dashboard'!AU109="","",'Strategy Dashboard'!AU109)</f>
        <v/>
      </c>
      <c r="J109" s="150" t="str">
        <f t="shared" si="65"/>
        <v/>
      </c>
      <c r="K109" s="152" t="str">
        <f t="shared" si="66"/>
        <v/>
      </c>
      <c r="L109" s="153" t="str">
        <f t="shared" si="67"/>
        <v/>
      </c>
      <c r="M109" s="151" t="str">
        <f t="shared" si="82"/>
        <v/>
      </c>
      <c r="N109" s="36" t="str">
        <f t="shared" si="83"/>
        <v/>
      </c>
      <c r="O109" s="156" t="str">
        <f t="shared" si="68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71"/>
        <v/>
      </c>
      <c r="AH109" s="159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89" t="s">
        <v>255</v>
      </c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1"/>
      <c r="R110" s="158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80" t="s">
        <v>257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2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4" t="s">
        <v>258</v>
      </c>
      <c r="B112" s="295"/>
      <c r="C112" s="295"/>
      <c r="D112" s="295"/>
      <c r="E112" s="295"/>
      <c r="F112" s="295"/>
      <c r="G112" s="295"/>
      <c r="H112" s="295"/>
      <c r="I112" s="295"/>
      <c r="J112" s="295">
        <f>COUNTIF(H5:H109,"P")</f>
        <v>16</v>
      </c>
      <c r="K112" s="295"/>
      <c r="L112" s="295"/>
      <c r="M112" s="295"/>
      <c r="N112" s="295"/>
      <c r="O112" s="295"/>
      <c r="P112" s="295"/>
      <c r="Q112" s="296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4" t="s">
        <v>259</v>
      </c>
      <c r="B113" s="295"/>
      <c r="C113" s="295"/>
      <c r="D113" s="295"/>
      <c r="E113" s="295"/>
      <c r="F113" s="295"/>
      <c r="G113" s="295"/>
      <c r="H113" s="295"/>
      <c r="I113" s="295"/>
      <c r="J113" s="295">
        <f>COUNTIF(H5:H109,"B")</f>
        <v>8</v>
      </c>
      <c r="K113" s="295"/>
      <c r="L113" s="295"/>
      <c r="M113" s="295"/>
      <c r="N113" s="295"/>
      <c r="O113" s="295"/>
      <c r="P113" s="295"/>
      <c r="Q113" s="296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2" t="s">
        <v>260</v>
      </c>
      <c r="B114" s="293"/>
      <c r="C114" s="293"/>
      <c r="D114" s="293"/>
      <c r="E114" s="293"/>
      <c r="F114" s="293"/>
      <c r="G114" s="293"/>
      <c r="H114" s="293"/>
      <c r="I114" s="293"/>
      <c r="J114" s="293" cm="1">
        <f t="array" ref="J114">LOOKUP(2,1/(P10:P109&lt;&gt;""),P10:P109)</f>
        <v>-6</v>
      </c>
      <c r="K114" s="293"/>
      <c r="L114" s="293"/>
      <c r="M114" s="293"/>
      <c r="N114" s="293"/>
      <c r="O114" s="293"/>
      <c r="P114" s="293"/>
      <c r="Q114" s="297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2" t="s">
        <v>261</v>
      </c>
      <c r="B115" s="293"/>
      <c r="C115" s="293"/>
      <c r="D115" s="293"/>
      <c r="E115" s="293"/>
      <c r="F115" s="293"/>
      <c r="G115" s="293"/>
      <c r="H115" s="293"/>
      <c r="I115" s="293"/>
      <c r="J115" s="293">
        <f>COUNTIF(S5:S109,"W")</f>
        <v>8</v>
      </c>
      <c r="K115" s="293"/>
      <c r="L115" s="293"/>
      <c r="M115" s="293"/>
      <c r="N115" s="293"/>
      <c r="O115" s="293"/>
      <c r="P115" s="293"/>
      <c r="Q115" s="297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2" t="s">
        <v>262</v>
      </c>
      <c r="B116" s="293"/>
      <c r="C116" s="293"/>
      <c r="D116" s="293"/>
      <c r="E116" s="293"/>
      <c r="F116" s="293"/>
      <c r="G116" s="293"/>
      <c r="H116" s="293"/>
      <c r="I116" s="293"/>
      <c r="J116" s="293">
        <f>COUNTIF(S5:S109,"L")</f>
        <v>9</v>
      </c>
      <c r="K116" s="293"/>
      <c r="L116" s="293"/>
      <c r="M116" s="293"/>
      <c r="N116" s="293"/>
      <c r="O116" s="293"/>
      <c r="P116" s="293"/>
      <c r="Q116" s="297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2"/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7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2"/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7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2"/>
      <c r="B119" s="293"/>
      <c r="C119" s="293"/>
      <c r="D119" s="293"/>
      <c r="E119" s="293"/>
      <c r="F119" s="293"/>
      <c r="G119" s="293"/>
      <c r="H119" s="293"/>
      <c r="I119" s="293"/>
      <c r="J119" s="293"/>
      <c r="K119" s="293"/>
      <c r="L119" s="293"/>
      <c r="M119" s="293"/>
      <c r="N119" s="293"/>
      <c r="O119" s="293"/>
      <c r="P119" s="293"/>
      <c r="Q119" s="297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2"/>
      <c r="B120" s="293"/>
      <c r="C120" s="293"/>
      <c r="D120" s="293"/>
      <c r="E120" s="293"/>
      <c r="F120" s="293"/>
      <c r="G120" s="293"/>
      <c r="H120" s="293"/>
      <c r="I120" s="293"/>
      <c r="J120" s="293"/>
      <c r="K120" s="293"/>
      <c r="L120" s="293"/>
      <c r="M120" s="293"/>
      <c r="N120" s="293"/>
      <c r="O120" s="293"/>
      <c r="P120" s="293"/>
      <c r="Q120" s="297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2"/>
      <c r="B121" s="293"/>
      <c r="C121" s="293"/>
      <c r="D121" s="293"/>
      <c r="E121" s="293"/>
      <c r="F121" s="293"/>
      <c r="G121" s="293"/>
      <c r="H121" s="293"/>
      <c r="I121" s="293"/>
      <c r="J121" s="293"/>
      <c r="K121" s="293"/>
      <c r="L121" s="293"/>
      <c r="M121" s="293"/>
      <c r="N121" s="293"/>
      <c r="O121" s="293"/>
      <c r="P121" s="293"/>
      <c r="Q121" s="297"/>
      <c r="BP121" s="14">
        <f>General!F119</f>
        <v>0</v>
      </c>
      <c r="BQ121" s="14">
        <f>General!G119</f>
        <v>0</v>
      </c>
    </row>
    <row r="122" spans="1:69">
      <c r="A122" s="292"/>
      <c r="B122" s="29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7"/>
      <c r="BP122" s="14">
        <f>General!F120</f>
        <v>0</v>
      </c>
      <c r="BQ122" s="14">
        <f>General!G120</f>
        <v>0</v>
      </c>
    </row>
    <row r="123" spans="1:69">
      <c r="A123" s="292"/>
      <c r="B123" s="293"/>
      <c r="C123" s="293"/>
      <c r="D123" s="293"/>
      <c r="E123" s="293"/>
      <c r="F123" s="293"/>
      <c r="G123" s="293"/>
      <c r="H123" s="293"/>
      <c r="I123" s="293"/>
      <c r="J123" s="293"/>
      <c r="K123" s="293"/>
      <c r="L123" s="293"/>
      <c r="M123" s="293"/>
      <c r="N123" s="293"/>
      <c r="O123" s="293"/>
      <c r="P123" s="293"/>
      <c r="Q123" s="297"/>
      <c r="BP123" s="14">
        <f>General!F121</f>
        <v>0</v>
      </c>
      <c r="BQ123" s="14">
        <f>General!G121</f>
        <v>0</v>
      </c>
    </row>
    <row r="124" spans="1:69">
      <c r="A124" s="292"/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7"/>
      <c r="BP124" s="14">
        <f>General!F122</f>
        <v>0</v>
      </c>
      <c r="BQ124" s="14">
        <f>General!G122</f>
        <v>0</v>
      </c>
    </row>
    <row r="125" spans="1:69">
      <c r="A125" s="292"/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7"/>
      <c r="BP125" s="14">
        <f>General!F123</f>
        <v>0</v>
      </c>
      <c r="BQ125" s="14">
        <f>General!G123</f>
        <v>0</v>
      </c>
    </row>
    <row r="126" spans="1:69">
      <c r="A126" s="292"/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7"/>
      <c r="BP126" s="14">
        <f>General!F124</f>
        <v>0</v>
      </c>
      <c r="BQ126" s="14">
        <f>General!G124</f>
        <v>0</v>
      </c>
    </row>
    <row r="127" spans="1:69" ht="15.75" thickBot="1">
      <c r="A127" s="301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9"/>
      <c r="BP127" s="14">
        <f>General!F125</f>
        <v>0</v>
      </c>
      <c r="BQ127" s="14">
        <f>General!G125</f>
        <v>0</v>
      </c>
    </row>
    <row r="128" spans="1:69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38" priority="4" operator="equal">
      <formula>"P"</formula>
    </cfRule>
  </conditionalFormatting>
  <conditionalFormatting sqref="H129:H1048576 H5:H109">
    <cfRule type="cellIs" dxfId="37" priority="2" operator="equal">
      <formula>"B"</formula>
    </cfRule>
    <cfRule type="cellIs" dxfId="36" priority="3" operator="equal">
      <formula>"P"</formula>
    </cfRule>
  </conditionalFormatting>
  <conditionalFormatting sqref="O10:O109 Q105:Q109">
    <cfRule type="cellIs" dxfId="35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S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4" t="str">
        <f>'Strategy Dashboard'!AL3</f>
        <v>Strategy 5 : M1/FE</v>
      </c>
      <c r="C3" s="315"/>
      <c r="D3" s="315"/>
      <c r="E3" s="315"/>
      <c r="F3" s="315"/>
      <c r="G3" s="316"/>
      <c r="H3" s="315"/>
      <c r="I3" s="315"/>
      <c r="J3" s="315"/>
      <c r="K3" s="315"/>
      <c r="L3" s="315"/>
      <c r="M3" s="315"/>
      <c r="N3" s="315"/>
      <c r="O3" s="315"/>
      <c r="P3" s="315"/>
      <c r="Q3" s="317"/>
      <c r="R3" s="287" t="s">
        <v>148</v>
      </c>
      <c r="S3" s="14" t="s">
        <v>149</v>
      </c>
      <c r="V3" s="14" t="s">
        <v>114</v>
      </c>
      <c r="W3" s="244" t="s">
        <v>463</v>
      </c>
      <c r="X3" s="244" t="s">
        <v>464</v>
      </c>
      <c r="AI3" s="270" t="s">
        <v>117</v>
      </c>
      <c r="AJ3" s="270"/>
      <c r="AK3" s="270"/>
      <c r="AL3" s="66"/>
      <c r="AM3" s="66"/>
      <c r="AN3" s="66"/>
      <c r="AO3" s="66"/>
      <c r="AP3" s="66"/>
      <c r="AQ3" s="66"/>
      <c r="AT3" s="260" t="s">
        <v>1</v>
      </c>
      <c r="AU3" s="260" t="s">
        <v>2</v>
      </c>
      <c r="AV3" s="242" t="s">
        <v>33</v>
      </c>
      <c r="AW3" s="243"/>
      <c r="AX3" s="242" t="s">
        <v>79</v>
      </c>
      <c r="AY3" s="243"/>
      <c r="AZ3" s="260" t="s">
        <v>37</v>
      </c>
      <c r="BA3" s="285" t="s">
        <v>10</v>
      </c>
      <c r="BB3" s="286"/>
      <c r="BC3" s="285" t="s">
        <v>11</v>
      </c>
      <c r="BD3" s="286"/>
      <c r="BE3" s="64" t="s">
        <v>10</v>
      </c>
      <c r="BF3" s="64" t="s">
        <v>11</v>
      </c>
      <c r="BG3" s="284" t="s">
        <v>111</v>
      </c>
      <c r="BH3" s="28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88"/>
      <c r="S4" s="14" t="s">
        <v>150</v>
      </c>
      <c r="T4" s="14">
        <f>T28</f>
        <v>10</v>
      </c>
      <c r="V4" s="14" t="s">
        <v>115</v>
      </c>
      <c r="W4" s="244"/>
      <c r="X4" s="244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83"/>
      <c r="AU4" s="283"/>
      <c r="AV4" s="16" t="s">
        <v>1</v>
      </c>
      <c r="AW4" s="16" t="s">
        <v>2</v>
      </c>
      <c r="AX4" s="16" t="s">
        <v>1</v>
      </c>
      <c r="AY4" s="16" t="s">
        <v>2</v>
      </c>
      <c r="AZ4" s="28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163" t="str">
        <f>IF(H9="","",IF(AR10="M1",IF(H8="P",BB10,""),AL10))</f>
        <v>B</v>
      </c>
      <c r="E10" s="120" t="str">
        <f>IF(H9="","",IF(AR10="HP",IF(H8="B",BB10,""),AM10))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4">IF(H9="","",IF(AS10="FE",IF(AZ10="B",BD10,""),AN10))</f>
        <v>B</v>
      </c>
      <c r="AH10" s="159" t="str">
        <f t="shared" ref="AH10:AH73" si="15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165" t="str">
        <f t="shared" ref="D11:D12" si="23">IF(H10="","",IF(AR11="M1",IF(H9="P",BB11,""),AL11))</f>
        <v>L5</v>
      </c>
      <c r="E11" s="121" t="str">
        <f t="shared" ref="E11:E12" si="24">IF(H10="","",IF(AR11="HP",IF(H9="B",BB11,""),AM11))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4"/>
        <v>L5</v>
      </c>
      <c r="AH11" s="159" t="str">
        <f t="shared" si="15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M1</v>
      </c>
      <c r="D12" s="165" t="str">
        <f t="shared" si="23"/>
        <v>F2</v>
      </c>
      <c r="E12" s="121" t="str">
        <f t="shared" si="24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7"/>
        <v>FE</v>
      </c>
      <c r="K12" s="81" t="str">
        <f t="shared" si="8"/>
        <v/>
      </c>
      <c r="L12" s="121" t="str">
        <f t="shared" si="9"/>
        <v>F2</v>
      </c>
      <c r="M12" s="24" t="str">
        <f t="shared" si="26"/>
        <v>L</v>
      </c>
      <c r="N12" s="36">
        <f t="shared" si="27"/>
        <v>-5</v>
      </c>
      <c r="O12" s="124" t="str">
        <f t="shared" si="10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8"/>
        <v>0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2</v>
      </c>
      <c r="AG12" s="159" t="str">
        <f t="shared" si="14"/>
        <v/>
      </c>
      <c r="AH12" s="159" t="str">
        <f t="shared" si="15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B4</v>
      </c>
      <c r="C13" s="24" t="str">
        <f t="shared" si="2"/>
        <v/>
      </c>
      <c r="D13" s="165" t="str">
        <f>IF(H12="","",IF(AR13="M1",IF(H11="P",BB13,""),AL13))</f>
        <v/>
      </c>
      <c r="E13" s="121" t="str">
        <f>IF(H12="","",IF(AR13="M1",IF(H11="B",BB13,""),AM13))</f>
        <v>B</v>
      </c>
      <c r="F13" s="71" t="str">
        <f t="shared" si="25"/>
        <v>W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F3</v>
      </c>
      <c r="M13" s="24" t="str">
        <f t="shared" si="26"/>
        <v>W</v>
      </c>
      <c r="N13" s="36">
        <f t="shared" si="27"/>
        <v>-1</v>
      </c>
      <c r="O13" s="124">
        <f t="shared" si="10"/>
        <v>-1</v>
      </c>
      <c r="P13" s="24">
        <f>IF(H13="","",IF(B13="NB",P12,IF(O13="",SUM($O$5:$O13)+N13,SUM($O$5:$O13))))</f>
        <v>-1</v>
      </c>
      <c r="Q13" s="130" t="str">
        <f t="shared" si="0"/>
        <v>Rabbit</v>
      </c>
      <c r="R13" s="128">
        <f t="shared" si="11"/>
        <v>4</v>
      </c>
      <c r="S13" s="83" t="str">
        <f t="shared" si="12"/>
        <v>W</v>
      </c>
      <c r="T13" s="14">
        <f t="shared" si="5"/>
        <v>1</v>
      </c>
      <c r="U13" s="14">
        <f t="shared" si="28"/>
        <v>1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Y</v>
      </c>
      <c r="AA13" s="14" t="str">
        <f t="shared" si="33"/>
        <v>N</v>
      </c>
      <c r="AB13" s="14" t="str">
        <f t="shared" si="34"/>
        <v>R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3</v>
      </c>
      <c r="AG13" s="159" t="str">
        <f t="shared" si="14"/>
        <v/>
      </c>
      <c r="AH13" s="159" t="str">
        <f t="shared" si="15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M1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F2L</v>
      </c>
      <c r="BD13" s="14" t="str">
        <f t="shared" si="47"/>
        <v>F3</v>
      </c>
      <c r="BE13" s="14">
        <f t="shared" si="45"/>
        <v>1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166" t="str">
        <f t="shared" ref="D14:D77" si="48">IF(H13="","",IF(AR14="M1",IF(H12="P",BB14,""),AL14))</f>
        <v>B</v>
      </c>
      <c r="E14" s="122" t="str">
        <f t="shared" ref="E14:E77" si="49">IF(H13="","",IF(AR14="M1",IF(H12="B",BB14,""),AM14))</f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2" t="str">
        <f t="shared" si="9"/>
        <v>B</v>
      </c>
      <c r="M14" s="25" t="str">
        <f t="shared" si="26"/>
        <v>L</v>
      </c>
      <c r="N14" s="36">
        <f t="shared" si="27"/>
        <v>0</v>
      </c>
      <c r="O14" s="131" t="str">
        <f t="shared" si="10"/>
        <v/>
      </c>
      <c r="P14" s="25">
        <f>IF(H14="","",IF(B14="NB",P13,IF(O14="",SUM($O$5:$O14)+N14,SUM($O$5:$O14))))</f>
        <v>-1</v>
      </c>
      <c r="Q14" s="132" t="str">
        <f t="shared" si="0"/>
        <v/>
      </c>
      <c r="R14" s="129">
        <f t="shared" si="11"/>
        <v>0</v>
      </c>
      <c r="S14" s="83" t="str">
        <f t="shared" si="12"/>
        <v/>
      </c>
      <c r="T14" s="14">
        <f t="shared" si="5"/>
        <v>1</v>
      </c>
      <c r="U14" s="14">
        <f t="shared" si="28"/>
        <v>0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0</v>
      </c>
      <c r="AF14" s="14">
        <f t="shared" si="38"/>
        <v>1</v>
      </c>
      <c r="AG14" s="159" t="str">
        <f t="shared" si="14"/>
        <v/>
      </c>
      <c r="AH14" s="159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F3W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B7</v>
      </c>
      <c r="C15" s="36" t="str">
        <f t="shared" si="2"/>
        <v/>
      </c>
      <c r="D15" s="163" t="str">
        <f t="shared" si="48"/>
        <v/>
      </c>
      <c r="E15" s="120" t="str">
        <f t="shared" si="49"/>
        <v>L5</v>
      </c>
      <c r="F15" s="80" t="str">
        <f t="shared" si="25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F2</v>
      </c>
      <c r="M15" s="36" t="str">
        <f t="shared" si="26"/>
        <v>W</v>
      </c>
      <c r="N15" s="36">
        <f t="shared" si="27"/>
        <v>7</v>
      </c>
      <c r="O15" s="136">
        <f t="shared" si="10"/>
        <v>7</v>
      </c>
      <c r="P15" s="36">
        <f>IF(H15="","",IF(B15="NB",P14,IF(O15="",SUM($O$5:$O15)+N15,SUM($O$5:$O15))))</f>
        <v>6</v>
      </c>
      <c r="Q15" s="137" t="str">
        <f t="shared" si="0"/>
        <v/>
      </c>
      <c r="R15" s="127">
        <f t="shared" si="11"/>
        <v>7</v>
      </c>
      <c r="S15" s="83" t="str">
        <f t="shared" si="12"/>
        <v>W</v>
      </c>
      <c r="T15" s="14">
        <f t="shared" si="5"/>
        <v>4</v>
      </c>
      <c r="U15" s="14">
        <f t="shared" si="28"/>
        <v>3</v>
      </c>
      <c r="V15" s="14" t="str">
        <f t="shared" si="29"/>
        <v>C</v>
      </c>
      <c r="W15" s="14" t="str">
        <f t="shared" si="13"/>
        <v>Y</v>
      </c>
      <c r="X15" s="14" t="str">
        <f t="shared" si="30"/>
        <v>N</v>
      </c>
      <c r="Y15" s="14">
        <f t="shared" si="31"/>
        <v>2</v>
      </c>
      <c r="Z15" s="83" t="str">
        <f t="shared" si="32"/>
        <v>Y</v>
      </c>
      <c r="AA15" s="14" t="str">
        <f t="shared" si="33"/>
        <v>N</v>
      </c>
      <c r="AB15" s="14" t="str">
        <f t="shared" si="34"/>
        <v>N</v>
      </c>
      <c r="AC15" s="14">
        <f t="shared" si="35"/>
        <v>0</v>
      </c>
      <c r="AD15" s="14">
        <f t="shared" si="36"/>
        <v>5</v>
      </c>
      <c r="AE15" s="14">
        <f t="shared" si="37"/>
        <v>0</v>
      </c>
      <c r="AF15" s="14">
        <f t="shared" si="38"/>
        <v>2</v>
      </c>
      <c r="AG15" s="159" t="str">
        <f t="shared" si="14"/>
        <v/>
      </c>
      <c r="AH15" s="159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M1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BW</v>
      </c>
      <c r="BB15" s="14" t="str">
        <f t="shared" si="44"/>
        <v>L5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5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P2</v>
      </c>
      <c r="C16" s="24" t="str">
        <f t="shared" si="2"/>
        <v>T-C</v>
      </c>
      <c r="D16" s="165" t="str">
        <f t="shared" si="48"/>
        <v>B</v>
      </c>
      <c r="E16" s="121" t="str">
        <f t="shared" si="49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B</v>
      </c>
      <c r="L16" s="121" t="str">
        <f t="shared" si="9"/>
        <v/>
      </c>
      <c r="M16" s="24" t="str">
        <f t="shared" si="26"/>
        <v>W</v>
      </c>
      <c r="N16" s="36">
        <f t="shared" si="27"/>
        <v>2</v>
      </c>
      <c r="O16" s="124" t="str">
        <f t="shared" si="10"/>
        <v/>
      </c>
      <c r="P16" s="24">
        <f>IF(H16="","",IF(B16="NB",P15,IF(O16="",SUM($O$5:$O16)+N16,SUM($O$5:$O16))))</f>
        <v>8</v>
      </c>
      <c r="Q16" s="130" t="str">
        <f t="shared" si="0"/>
        <v/>
      </c>
      <c r="R16" s="128">
        <f t="shared" si="11"/>
        <v>2</v>
      </c>
      <c r="S16" s="83" t="str">
        <f t="shared" si="12"/>
        <v>W</v>
      </c>
      <c r="T16" s="14">
        <f t="shared" si="5"/>
        <v>10</v>
      </c>
      <c r="U16" s="14">
        <f t="shared" si="28"/>
        <v>6</v>
      </c>
      <c r="V16" s="14" t="str">
        <f t="shared" si="29"/>
        <v>S</v>
      </c>
      <c r="W16" s="14" t="str">
        <f t="shared" si="13"/>
        <v>Y</v>
      </c>
      <c r="X16" s="14" t="str">
        <f t="shared" si="30"/>
        <v>N</v>
      </c>
      <c r="Y16" s="14">
        <f t="shared" si="31"/>
        <v>1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1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14"/>
        <v>B</v>
      </c>
      <c r="AH16" s="159" t="str">
        <f t="shared" si="15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B</v>
      </c>
      <c r="AM16" s="75" t="str">
        <f t="shared" si="17"/>
        <v/>
      </c>
      <c r="AN16" s="75" t="str">
        <f t="shared" si="18"/>
        <v>B</v>
      </c>
      <c r="AO16" s="75" t="str">
        <f t="shared" si="19"/>
        <v/>
      </c>
      <c r="AR16" s="14" t="str">
        <f t="shared" si="3"/>
        <v>T-C</v>
      </c>
      <c r="AS16" s="14" t="str">
        <f t="shared" si="50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L5W</v>
      </c>
      <c r="BB16" s="14" t="str">
        <f t="shared" si="44"/>
        <v>B</v>
      </c>
      <c r="BC16" s="14" t="str">
        <f t="shared" si="22"/>
        <v>F2W</v>
      </c>
      <c r="BD16" s="14" t="str">
        <f t="shared" si="47"/>
        <v>B</v>
      </c>
      <c r="BE16" s="14">
        <f t="shared" si="45"/>
        <v>1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B7</v>
      </c>
      <c r="C17" s="24" t="str">
        <f t="shared" si="2"/>
        <v/>
      </c>
      <c r="D17" s="165" t="str">
        <f t="shared" si="48"/>
        <v/>
      </c>
      <c r="E17" s="121" t="str">
        <f t="shared" si="49"/>
        <v>L5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L2</v>
      </c>
      <c r="M17" s="24" t="str">
        <f t="shared" si="26"/>
        <v>L</v>
      </c>
      <c r="N17" s="36">
        <f t="shared" si="27"/>
        <v>-5</v>
      </c>
      <c r="O17" s="124" t="str">
        <f t="shared" si="10"/>
        <v/>
      </c>
      <c r="P17" s="24">
        <f>IF(H17="","",IF(B17="NB",P16,IF(O17="",SUM($O$5:$O17)+N17,SUM($O$5:$O17))))</f>
        <v>1</v>
      </c>
      <c r="Q17" s="130" t="str">
        <f t="shared" si="0"/>
        <v/>
      </c>
      <c r="R17" s="128">
        <f t="shared" si="11"/>
        <v>-10</v>
      </c>
      <c r="S17" s="83" t="str">
        <f t="shared" si="12"/>
        <v>L</v>
      </c>
      <c r="T17" s="14">
        <f t="shared" si="5"/>
        <v>9</v>
      </c>
      <c r="U17" s="14">
        <f t="shared" si="28"/>
        <v>-1</v>
      </c>
      <c r="V17" s="14" t="str">
        <f t="shared" si="29"/>
        <v>C</v>
      </c>
      <c r="W17" s="14" t="str">
        <f t="shared" si="13"/>
        <v>Y</v>
      </c>
      <c r="X17" s="14" t="str">
        <f t="shared" si="30"/>
        <v>Y</v>
      </c>
      <c r="Y17" s="14">
        <f t="shared" si="31"/>
        <v>2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2</v>
      </c>
      <c r="AG17" s="159" t="str">
        <f t="shared" si="14"/>
        <v/>
      </c>
      <c r="AH17" s="159" t="str">
        <f t="shared" si="15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L5</v>
      </c>
      <c r="AN17" s="75" t="str">
        <f t="shared" si="18"/>
        <v/>
      </c>
      <c r="AO17" s="75" t="str">
        <f t="shared" si="19"/>
        <v>L5</v>
      </c>
      <c r="AR17" s="14" t="str">
        <f t="shared" si="3"/>
        <v>T-C</v>
      </c>
      <c r="AS17" s="14" t="str">
        <f t="shared" si="50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BW</v>
      </c>
      <c r="BB17" s="14" t="str">
        <f t="shared" si="44"/>
        <v>L5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M1</v>
      </c>
      <c r="D18" s="165" t="str">
        <f t="shared" si="48"/>
        <v>F2</v>
      </c>
      <c r="E18" s="121" t="str">
        <f t="shared" si="49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7"/>
        <v>FE</v>
      </c>
      <c r="K18" s="81" t="str">
        <f t="shared" si="8"/>
        <v/>
      </c>
      <c r="L18" s="121" t="str">
        <f t="shared" si="9"/>
        <v>F2</v>
      </c>
      <c r="M18" s="24" t="str">
        <f t="shared" si="26"/>
        <v>L</v>
      </c>
      <c r="N18" s="36">
        <f t="shared" si="27"/>
        <v>-5</v>
      </c>
      <c r="O18" s="124" t="str">
        <f t="shared" si="10"/>
        <v/>
      </c>
      <c r="P18" s="24">
        <f>IF(H18="","",IF(B18="NB",P17,IF(O18="",SUM($O$5:$O18)+N18,SUM($O$5:$O18))))</f>
        <v>1</v>
      </c>
      <c r="Q18" s="130" t="str">
        <f t="shared" si="0"/>
        <v/>
      </c>
      <c r="R18" s="128">
        <f t="shared" si="11"/>
        <v>0</v>
      </c>
      <c r="S18" s="83" t="str">
        <f t="shared" si="12"/>
        <v/>
      </c>
      <c r="T18" s="14">
        <f t="shared" si="5"/>
        <v>9</v>
      </c>
      <c r="U18" s="14">
        <f t="shared" si="28"/>
        <v>0</v>
      </c>
      <c r="V18" s="14" t="str">
        <f t="shared" si="29"/>
        <v>C</v>
      </c>
      <c r="W18" s="14" t="str">
        <f t="shared" si="13"/>
        <v>Y</v>
      </c>
      <c r="X18" s="14" t="str">
        <f t="shared" si="30"/>
        <v>Y</v>
      </c>
      <c r="Y18" s="14">
        <f t="shared" si="31"/>
        <v>3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9" t="str">
        <f t="shared" si="14"/>
        <v/>
      </c>
      <c r="AH18" s="159" t="str">
        <f t="shared" si="15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L5L</v>
      </c>
      <c r="BB18" s="14" t="str">
        <f t="shared" si="44"/>
        <v>F2</v>
      </c>
      <c r="BC18" s="14" t="str">
        <f t="shared" si="22"/>
        <v>L2L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166" t="str">
        <f t="shared" si="48"/>
        <v>B</v>
      </c>
      <c r="E19" s="122" t="str">
        <f t="shared" si="49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2" t="str">
        <f t="shared" si="9"/>
        <v>F3</v>
      </c>
      <c r="M19" s="25" t="str">
        <f t="shared" si="26"/>
        <v>L</v>
      </c>
      <c r="N19" s="36">
        <f t="shared" si="27"/>
        <v>-7</v>
      </c>
      <c r="O19" s="131" t="str">
        <f t="shared" si="10"/>
        <v/>
      </c>
      <c r="P19" s="25">
        <f>IF(H19="","",IF(B19="NB",P18,IF(O19="",SUM($O$5:$O19)+N19,SUM($O$5:$O19))))</f>
        <v>-1</v>
      </c>
      <c r="Q19" s="132" t="str">
        <f t="shared" si="0"/>
        <v/>
      </c>
      <c r="R19" s="129">
        <f t="shared" si="11"/>
        <v>-2</v>
      </c>
      <c r="S19" s="83" t="str">
        <f t="shared" si="12"/>
        <v>L</v>
      </c>
      <c r="T19" s="14">
        <f t="shared" si="5"/>
        <v>6</v>
      </c>
      <c r="U19" s="14">
        <f t="shared" si="28"/>
        <v>-3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4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9" t="str">
        <f t="shared" si="14"/>
        <v/>
      </c>
      <c r="AH19" s="159" t="str">
        <f t="shared" si="15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M1</v>
      </c>
      <c r="AS19" s="14" t="str">
        <f t="shared" si="50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F2W</v>
      </c>
      <c r="BB19" s="14" t="str">
        <f t="shared" si="44"/>
        <v>B</v>
      </c>
      <c r="BC19" s="14" t="str">
        <f t="shared" si="22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P1</v>
      </c>
      <c r="C20" s="36" t="str">
        <f t="shared" si="2"/>
        <v/>
      </c>
      <c r="D20" s="163" t="str">
        <f t="shared" si="48"/>
        <v>L5</v>
      </c>
      <c r="E20" s="120" t="str">
        <f t="shared" si="49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F4</v>
      </c>
      <c r="M20" s="36" t="str">
        <f t="shared" si="26"/>
        <v>W</v>
      </c>
      <c r="N20" s="36">
        <f t="shared" si="27"/>
        <v>-8</v>
      </c>
      <c r="O20" s="136" t="str">
        <f t="shared" si="10"/>
        <v/>
      </c>
      <c r="P20" s="36">
        <f>IF(H20="","",IF(B20="NB",P19,IF(O20="",SUM($O$5:$O20)+N20,SUM($O$5:$O20))))</f>
        <v>-2</v>
      </c>
      <c r="Q20" s="137" t="str">
        <f t="shared" si="0"/>
        <v/>
      </c>
      <c r="R20" s="127">
        <f t="shared" si="11"/>
        <v>-1</v>
      </c>
      <c r="S20" s="83" t="str">
        <f t="shared" si="12"/>
        <v>L</v>
      </c>
      <c r="T20" s="14">
        <f t="shared" si="5"/>
        <v>0</v>
      </c>
      <c r="U20" s="14">
        <f t="shared" si="28"/>
        <v>-6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5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9" t="str">
        <f t="shared" si="14"/>
        <v/>
      </c>
      <c r="AH20" s="159" t="str">
        <f t="shared" si="15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BW</v>
      </c>
      <c r="BB20" s="14" t="str">
        <f t="shared" si="44"/>
        <v>L5</v>
      </c>
      <c r="BC20" s="14" t="str">
        <f t="shared" si="22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165" t="str">
        <f t="shared" si="48"/>
        <v>F2</v>
      </c>
      <c r="E21" s="121" t="str">
        <f t="shared" si="49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21" t="str">
        <f t="shared" si="9"/>
        <v>F3</v>
      </c>
      <c r="M21" s="24" t="str">
        <f t="shared" si="26"/>
        <v>L</v>
      </c>
      <c r="N21" s="36">
        <f t="shared" si="27"/>
        <v>-9</v>
      </c>
      <c r="O21" s="124" t="str">
        <f t="shared" si="10"/>
        <v/>
      </c>
      <c r="P21" s="24">
        <f>IF(H21="","",IF(B21="NB",P20,IF(O21="",SUM($O$5:$O21)+N21,SUM($O$5:$O21))))</f>
        <v>-3</v>
      </c>
      <c r="Q21" s="130" t="str">
        <f t="shared" si="0"/>
        <v/>
      </c>
      <c r="R21" s="128">
        <f t="shared" si="11"/>
        <v>-1</v>
      </c>
      <c r="S21" s="83" t="str">
        <f t="shared" si="12"/>
        <v>L</v>
      </c>
      <c r="T21" s="14">
        <f t="shared" si="5"/>
        <v>-6</v>
      </c>
      <c r="U21" s="14">
        <f t="shared" si="28"/>
        <v>-6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6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3</v>
      </c>
      <c r="AG21" s="159" t="str">
        <f t="shared" si="14"/>
        <v/>
      </c>
      <c r="AH21" s="159" t="str">
        <f t="shared" si="15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L5L</v>
      </c>
      <c r="BB21" s="14" t="str">
        <f t="shared" si="44"/>
        <v>F2</v>
      </c>
      <c r="BC21" s="14" t="str">
        <f t="shared" si="22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B5</v>
      </c>
      <c r="C22" s="24" t="str">
        <f t="shared" si="2"/>
        <v/>
      </c>
      <c r="D22" s="165" t="str">
        <f t="shared" si="48"/>
        <v/>
      </c>
      <c r="E22" s="121" t="str">
        <f t="shared" si="49"/>
        <v>B</v>
      </c>
      <c r="F22" s="71" t="str">
        <f t="shared" si="25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F4</v>
      </c>
      <c r="M22" s="24" t="str">
        <f t="shared" si="26"/>
        <v>W</v>
      </c>
      <c r="N22" s="36">
        <f t="shared" si="27"/>
        <v>-4</v>
      </c>
      <c r="O22" s="124">
        <f t="shared" si="10"/>
        <v>-4</v>
      </c>
      <c r="P22" s="24">
        <f>IF(H22="","",IF(B22="NB",P21,IF(O22="",SUM($O$5:$O22)+N22,SUM($O$5:$O22))))</f>
        <v>2</v>
      </c>
      <c r="Q22" s="130" t="str">
        <f t="shared" si="0"/>
        <v>Rabbit</v>
      </c>
      <c r="R22" s="128">
        <f t="shared" si="11"/>
        <v>5</v>
      </c>
      <c r="S22" s="83" t="str">
        <f t="shared" si="12"/>
        <v>W</v>
      </c>
      <c r="T22" s="14">
        <f t="shared" si="5"/>
        <v>-5</v>
      </c>
      <c r="U22" s="14">
        <f t="shared" si="28"/>
        <v>1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7</v>
      </c>
      <c r="Z22" s="83" t="str">
        <f t="shared" si="32"/>
        <v>Y</v>
      </c>
      <c r="AA22" s="14" t="str">
        <f t="shared" si="33"/>
        <v>Y</v>
      </c>
      <c r="AB22" s="14" t="str">
        <f t="shared" si="34"/>
        <v>R</v>
      </c>
      <c r="AC22" s="14">
        <f t="shared" si="35"/>
        <v>0</v>
      </c>
      <c r="AD22" s="14">
        <f t="shared" si="36"/>
        <v>1</v>
      </c>
      <c r="AE22" s="14">
        <f t="shared" si="37"/>
        <v>0</v>
      </c>
      <c r="AF22" s="14">
        <f t="shared" si="38"/>
        <v>4</v>
      </c>
      <c r="AG22" s="159" t="str">
        <f t="shared" si="14"/>
        <v/>
      </c>
      <c r="AH22" s="159" t="str">
        <f t="shared" si="15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M1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F2W</v>
      </c>
      <c r="BB22" s="14" t="str">
        <f t="shared" si="44"/>
        <v>B</v>
      </c>
      <c r="BC22" s="14" t="str">
        <f t="shared" si="22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165" t="str">
        <f t="shared" si="48"/>
        <v>B</v>
      </c>
      <c r="E23" s="121" t="str">
        <f t="shared" si="49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21" t="str">
        <f t="shared" si="9"/>
        <v>B</v>
      </c>
      <c r="M23" s="24" t="str">
        <f t="shared" si="26"/>
        <v>L</v>
      </c>
      <c r="N23" s="36">
        <f t="shared" si="27"/>
        <v>0</v>
      </c>
      <c r="O23" s="124" t="str">
        <f t="shared" si="10"/>
        <v/>
      </c>
      <c r="P23" s="24">
        <f>IF(H23="","",IF(B23="NB",P22,IF(O23="",SUM($O$5:$O23)+N23,SUM($O$5:$O23))))</f>
        <v>2</v>
      </c>
      <c r="Q23" s="130" t="str">
        <f t="shared" si="0"/>
        <v/>
      </c>
      <c r="R23" s="128">
        <f t="shared" si="11"/>
        <v>0</v>
      </c>
      <c r="S23" s="83" t="str">
        <f t="shared" si="12"/>
        <v/>
      </c>
      <c r="T23" s="14">
        <f t="shared" si="5"/>
        <v>-5</v>
      </c>
      <c r="U23" s="14">
        <f t="shared" si="28"/>
        <v>0</v>
      </c>
      <c r="V23" s="14" t="str">
        <f t="shared" si="29"/>
        <v>S</v>
      </c>
      <c r="W23" s="14" t="str">
        <f t="shared" si="51"/>
        <v>Y</v>
      </c>
      <c r="X23" s="14" t="str">
        <f t="shared" si="30"/>
        <v>N</v>
      </c>
      <c r="Y23" s="14">
        <f t="shared" si="31"/>
        <v>1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59" t="str">
        <f t="shared" si="14"/>
        <v/>
      </c>
      <c r="AH23" s="159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M1</v>
      </c>
      <c r="AS23" s="14" t="str">
        <f t="shared" si="50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BW</v>
      </c>
      <c r="BB23" s="14" t="str">
        <f t="shared" si="44"/>
        <v>B</v>
      </c>
      <c r="BC23" s="14" t="str">
        <f t="shared" si="22"/>
        <v>F4W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B7</v>
      </c>
      <c r="C24" s="25" t="str">
        <f t="shared" si="2"/>
        <v/>
      </c>
      <c r="D24" s="166" t="str">
        <f t="shared" si="48"/>
        <v/>
      </c>
      <c r="E24" s="122" t="str">
        <f t="shared" si="49"/>
        <v>L5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F2</v>
      </c>
      <c r="M24" s="25" t="str">
        <f t="shared" si="26"/>
        <v>W</v>
      </c>
      <c r="N24" s="36">
        <f t="shared" si="27"/>
        <v>7</v>
      </c>
      <c r="O24" s="131">
        <f t="shared" si="10"/>
        <v>7</v>
      </c>
      <c r="P24" s="25">
        <f>IF(H24="","",IF(B24="NB",P23,IF(O24="",SUM($O$5:$O24)+N24,SUM($O$5:$O24))))</f>
        <v>9</v>
      </c>
      <c r="Q24" s="132" t="str">
        <f t="shared" si="0"/>
        <v/>
      </c>
      <c r="R24" s="129">
        <f t="shared" si="11"/>
        <v>7</v>
      </c>
      <c r="S24" s="83" t="str">
        <f t="shared" si="12"/>
        <v>W</v>
      </c>
      <c r="T24" s="14">
        <f t="shared" si="5"/>
        <v>-2</v>
      </c>
      <c r="U24" s="14">
        <f t="shared" si="28"/>
        <v>3</v>
      </c>
      <c r="V24" s="14" t="str">
        <f t="shared" si="29"/>
        <v>C</v>
      </c>
      <c r="W24" s="14" t="str">
        <f t="shared" si="51"/>
        <v>Y</v>
      </c>
      <c r="X24" s="14" t="str">
        <f t="shared" si="30"/>
        <v>Y</v>
      </c>
      <c r="Y24" s="14">
        <f t="shared" si="31"/>
        <v>2</v>
      </c>
      <c r="Z24" s="83" t="str">
        <f t="shared" si="32"/>
        <v>Y</v>
      </c>
      <c r="AA24" s="14" t="str">
        <f t="shared" si="33"/>
        <v>N</v>
      </c>
      <c r="AB24" s="14" t="str">
        <f t="shared" si="34"/>
        <v>N</v>
      </c>
      <c r="AC24" s="14">
        <f t="shared" si="35"/>
        <v>0</v>
      </c>
      <c r="AD24" s="14">
        <f t="shared" si="36"/>
        <v>5</v>
      </c>
      <c r="AE24" s="14">
        <f t="shared" si="37"/>
        <v>0</v>
      </c>
      <c r="AF24" s="14">
        <f t="shared" si="38"/>
        <v>2</v>
      </c>
      <c r="AG24" s="159" t="str">
        <f t="shared" si="14"/>
        <v/>
      </c>
      <c r="AH24" s="159" t="str">
        <f t="shared" si="15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M1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BW</v>
      </c>
      <c r="BB24" s="14" t="str">
        <f t="shared" si="44"/>
        <v>L5</v>
      </c>
      <c r="BC24" s="14" t="str">
        <f t="shared" si="22"/>
        <v>BL</v>
      </c>
      <c r="BD24" s="14" t="str">
        <f t="shared" si="47"/>
        <v>F2</v>
      </c>
      <c r="BE24" s="14" t="str">
        <f t="shared" si="45"/>
        <v>5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P2</v>
      </c>
      <c r="C25" s="36" t="str">
        <f t="shared" si="2"/>
        <v>T-C</v>
      </c>
      <c r="D25" s="163" t="str">
        <f t="shared" si="48"/>
        <v>B</v>
      </c>
      <c r="E25" s="120" t="str">
        <f t="shared" si="49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20" t="str">
        <f t="shared" si="9"/>
        <v/>
      </c>
      <c r="M25" s="36" t="str">
        <f t="shared" si="26"/>
        <v>W</v>
      </c>
      <c r="N25" s="36">
        <f t="shared" si="27"/>
        <v>2</v>
      </c>
      <c r="O25" s="136" t="str">
        <f t="shared" si="10"/>
        <v/>
      </c>
      <c r="P25" s="36">
        <f>IF(H25="","",IF(B25="NB",P24,IF(O25="",SUM($O$5:$O25)+N25,SUM($O$5:$O25))))</f>
        <v>11</v>
      </c>
      <c r="Q25" s="137" t="str">
        <f t="shared" si="0"/>
        <v/>
      </c>
      <c r="R25" s="127">
        <f t="shared" si="11"/>
        <v>2</v>
      </c>
      <c r="S25" s="83" t="str">
        <f t="shared" si="12"/>
        <v>W</v>
      </c>
      <c r="T25" s="14">
        <f t="shared" si="5"/>
        <v>4</v>
      </c>
      <c r="U25" s="14">
        <f t="shared" si="28"/>
        <v>6</v>
      </c>
      <c r="V25" s="14" t="str">
        <f t="shared" si="29"/>
        <v>S</v>
      </c>
      <c r="W25" s="14" t="str">
        <f t="shared" si="51"/>
        <v>Y</v>
      </c>
      <c r="X25" s="14" t="str">
        <f t="shared" si="30"/>
        <v>N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9" t="str">
        <f t="shared" si="14"/>
        <v>B</v>
      </c>
      <c r="AH25" s="159" t="str">
        <f t="shared" si="15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B</v>
      </c>
      <c r="AM25" s="75" t="str">
        <f t="shared" si="17"/>
        <v/>
      </c>
      <c r="AN25" s="75" t="str">
        <f t="shared" si="18"/>
        <v>B</v>
      </c>
      <c r="AO25" s="75" t="str">
        <f t="shared" si="19"/>
        <v/>
      </c>
      <c r="AR25" s="14" t="str">
        <f t="shared" si="3"/>
        <v>T-C</v>
      </c>
      <c r="AS25" s="14" t="str">
        <f t="shared" si="50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L5W</v>
      </c>
      <c r="BB25" s="14" t="str">
        <f t="shared" si="44"/>
        <v>B</v>
      </c>
      <c r="BC25" s="14" t="str">
        <f t="shared" si="22"/>
        <v>F2W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B7</v>
      </c>
      <c r="C26" s="24" t="str">
        <f t="shared" si="2"/>
        <v/>
      </c>
      <c r="D26" s="165" t="str">
        <f t="shared" si="48"/>
        <v/>
      </c>
      <c r="E26" s="121" t="str">
        <f t="shared" si="49"/>
        <v>L5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L2</v>
      </c>
      <c r="M26" s="24" t="str">
        <f t="shared" si="26"/>
        <v>W</v>
      </c>
      <c r="N26" s="36">
        <f t="shared" si="27"/>
        <v>9</v>
      </c>
      <c r="O26" s="124">
        <f t="shared" si="10"/>
        <v>9</v>
      </c>
      <c r="P26" s="24">
        <f>IF(H26="","",IF(B26="NB",P25,IF(O26="",SUM($O$5:$O26)+N26,SUM($O$5:$O26))))</f>
        <v>18</v>
      </c>
      <c r="Q26" s="130" t="str">
        <f t="shared" si="0"/>
        <v/>
      </c>
      <c r="R26" s="128">
        <f t="shared" si="11"/>
        <v>10</v>
      </c>
      <c r="S26" s="83" t="str">
        <f t="shared" si="12"/>
        <v>W</v>
      </c>
      <c r="T26" s="14">
        <f t="shared" si="5"/>
        <v>10</v>
      </c>
      <c r="U26" s="14">
        <f t="shared" si="28"/>
        <v>6</v>
      </c>
      <c r="V26" s="14" t="str">
        <f t="shared" si="29"/>
        <v>C</v>
      </c>
      <c r="W26" s="14" t="str">
        <f t="shared" si="51"/>
        <v>Y</v>
      </c>
      <c r="X26" s="14" t="str">
        <f t="shared" si="30"/>
        <v>Y</v>
      </c>
      <c r="Y26" s="14">
        <f t="shared" si="31"/>
        <v>2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0</v>
      </c>
      <c r="AF26" s="14">
        <f t="shared" si="38"/>
        <v>2</v>
      </c>
      <c r="AG26" s="159" t="str">
        <f t="shared" si="14"/>
        <v/>
      </c>
      <c r="AH26" s="159" t="str">
        <f t="shared" si="15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L5</v>
      </c>
      <c r="AN26" s="75" t="str">
        <f t="shared" si="18"/>
        <v/>
      </c>
      <c r="AO26" s="75" t="str">
        <f t="shared" si="19"/>
        <v>L5</v>
      </c>
      <c r="AR26" s="14" t="str">
        <f t="shared" si="3"/>
        <v>T-C</v>
      </c>
      <c r="AS26" s="14" t="str">
        <f t="shared" si="50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10101</v>
      </c>
      <c r="AW26" s="14" t="str">
        <f t="shared" si="52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BW</v>
      </c>
      <c r="BB26" s="14" t="str">
        <f t="shared" si="44"/>
        <v>L5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165" t="str">
        <f t="shared" si="48"/>
        <v>B</v>
      </c>
      <c r="E27" s="121" t="str">
        <f t="shared" si="49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21" t="str">
        <f t="shared" si="9"/>
        <v/>
      </c>
      <c r="M27" s="24" t="str">
        <f t="shared" si="26"/>
        <v>W</v>
      </c>
      <c r="N27" s="36">
        <f t="shared" si="27"/>
        <v>2</v>
      </c>
      <c r="O27" s="124" t="str">
        <f t="shared" si="10"/>
        <v/>
      </c>
      <c r="P27" s="24">
        <f>IF(H27="","",IF(B27="NB",P26,IF(O27="",SUM($O$5:$O27)+N27,SUM($O$5:$O27))))</f>
        <v>20</v>
      </c>
      <c r="Q27" s="130" t="str">
        <f t="shared" si="0"/>
        <v/>
      </c>
      <c r="R27" s="128">
        <f t="shared" si="11"/>
        <v>2</v>
      </c>
      <c r="S27" s="83" t="str">
        <f t="shared" si="12"/>
        <v>W</v>
      </c>
      <c r="T27" s="14">
        <f t="shared" si="5"/>
        <v>10</v>
      </c>
      <c r="U27" s="14">
        <f t="shared" si="28"/>
        <v>6</v>
      </c>
      <c r="V27" s="14" t="str">
        <f t="shared" si="29"/>
        <v>S</v>
      </c>
      <c r="W27" s="14" t="str">
        <f t="shared" si="51"/>
        <v>Y</v>
      </c>
      <c r="X27" s="14" t="str">
        <f t="shared" si="30"/>
        <v>Y</v>
      </c>
      <c r="Y27" s="14">
        <f t="shared" si="31"/>
        <v>1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9" t="str">
        <f t="shared" si="14"/>
        <v>B</v>
      </c>
      <c r="AH27" s="159" t="str">
        <f t="shared" si="15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B</v>
      </c>
      <c r="AM27" s="75" t="str">
        <f t="shared" si="17"/>
        <v/>
      </c>
      <c r="AN27" s="75" t="str">
        <f t="shared" si="18"/>
        <v>B</v>
      </c>
      <c r="AO27" s="75" t="str">
        <f t="shared" si="19"/>
        <v/>
      </c>
      <c r="AR27" s="14" t="str">
        <f t="shared" si="3"/>
        <v>T-C</v>
      </c>
      <c r="AS27" s="14" t="str">
        <f t="shared" si="50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01010</v>
      </c>
      <c r="AW27" s="14" t="str">
        <f t="shared" si="52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L5W</v>
      </c>
      <c r="BB27" s="14" t="str">
        <f t="shared" si="44"/>
        <v>B</v>
      </c>
      <c r="BC27" s="14" t="str">
        <f t="shared" si="22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B7</v>
      </c>
      <c r="C28" s="24" t="str">
        <f t="shared" si="2"/>
        <v/>
      </c>
      <c r="D28" s="165" t="str">
        <f t="shared" si="48"/>
        <v/>
      </c>
      <c r="E28" s="121" t="str">
        <f t="shared" si="49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L2</v>
      </c>
      <c r="M28" s="24" t="str">
        <f t="shared" si="26"/>
        <v>W</v>
      </c>
      <c r="N28" s="36">
        <f t="shared" si="27"/>
        <v>9</v>
      </c>
      <c r="O28" s="124">
        <f t="shared" si="10"/>
        <v>9</v>
      </c>
      <c r="P28" s="24">
        <f>IF(H28="","",IF(B28="NB",P27,IF(O28="",SUM($O$5:$O28)+N28,SUM($O$5:$O28))))</f>
        <v>27</v>
      </c>
      <c r="Q28" s="130" t="str">
        <f t="shared" si="0"/>
        <v/>
      </c>
      <c r="R28" s="128">
        <f t="shared" si="11"/>
        <v>10</v>
      </c>
      <c r="S28" s="83" t="str">
        <f t="shared" si="12"/>
        <v>W</v>
      </c>
      <c r="T28" s="14">
        <f t="shared" si="5"/>
        <v>10</v>
      </c>
      <c r="U28" s="14">
        <f t="shared" si="28"/>
        <v>6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2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2</v>
      </c>
      <c r="AG28" s="159" t="str">
        <f t="shared" si="14"/>
        <v/>
      </c>
      <c r="AH28" s="159" t="str">
        <f t="shared" si="15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L5</v>
      </c>
      <c r="AN28" s="75" t="str">
        <f t="shared" si="18"/>
        <v/>
      </c>
      <c r="AO28" s="75" t="str">
        <f t="shared" si="19"/>
        <v>L5</v>
      </c>
      <c r="AR28" s="14" t="str">
        <f t="shared" si="3"/>
        <v>T-C</v>
      </c>
      <c r="AS28" s="14" t="str">
        <f t="shared" si="50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10101</v>
      </c>
      <c r="AW28" s="14" t="str">
        <f t="shared" si="52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BW</v>
      </c>
      <c r="BB28" s="14" t="str">
        <f t="shared" si="44"/>
        <v>L5</v>
      </c>
      <c r="BC28" s="14" t="str">
        <f t="shared" si="22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166" t="str">
        <f t="shared" si="48"/>
        <v>B</v>
      </c>
      <c r="E29" s="122" t="str">
        <f t="shared" si="49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B</v>
      </c>
      <c r="L29" s="122" t="str">
        <f t="shared" si="9"/>
        <v/>
      </c>
      <c r="M29" s="25" t="str">
        <f t="shared" si="26"/>
        <v/>
      </c>
      <c r="N29" s="36" t="str">
        <f t="shared" si="27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>S</v>
      </c>
      <c r="W29" s="14" t="str">
        <f t="shared" si="51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9" t="str">
        <f t="shared" si="14"/>
        <v>B</v>
      </c>
      <c r="AH29" s="159" t="str">
        <f t="shared" si="15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3"/>
        <v>T-C</v>
      </c>
      <c r="AS29" s="14" t="str">
        <f t="shared" si="50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L5W</v>
      </c>
      <c r="BB29" s="14" t="str">
        <f t="shared" si="44"/>
        <v>B</v>
      </c>
      <c r="BC29" s="14" t="str">
        <f t="shared" si="22"/>
        <v>L2W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163" t="str">
        <f t="shared" si="48"/>
        <v/>
      </c>
      <c r="E30" s="120" t="str">
        <f t="shared" si="49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6"/>
        <v/>
      </c>
      <c r="N30" s="36" t="str">
        <f t="shared" si="27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14"/>
        <v/>
      </c>
      <c r="AH30" s="159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3"/>
        <v/>
      </c>
      <c r="AS30" s="14" t="str">
        <f t="shared" si="50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10100</v>
      </c>
      <c r="AW30" s="14" t="str">
        <f t="shared" si="52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1"/>
        <v>B</v>
      </c>
      <c r="BB30" s="14" t="str">
        <f t="shared" si="44"/>
        <v/>
      </c>
      <c r="BC30" s="14" t="str">
        <f t="shared" si="22"/>
        <v>B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165" t="str">
        <f t="shared" si="48"/>
        <v/>
      </c>
      <c r="E31" s="121" t="str">
        <f t="shared" si="49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6"/>
        <v/>
      </c>
      <c r="N31" s="36" t="str">
        <f t="shared" si="27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14"/>
        <v/>
      </c>
      <c r="AH31" s="159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3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01000</v>
      </c>
      <c r="AW31" s="14" t="str">
        <f t="shared" si="52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165" t="str">
        <f t="shared" si="48"/>
        <v/>
      </c>
      <c r="E32" s="121" t="str">
        <f t="shared" si="49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6"/>
        <v/>
      </c>
      <c r="N32" s="36" t="str">
        <f t="shared" si="27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14"/>
        <v/>
      </c>
      <c r="AH32" s="159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10000</v>
      </c>
      <c r="AW32" s="14" t="str">
        <f t="shared" si="52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165" t="str">
        <f t="shared" si="48"/>
        <v/>
      </c>
      <c r="E33" s="121" t="str">
        <f t="shared" si="49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6"/>
        <v/>
      </c>
      <c r="N33" s="36" t="str">
        <f t="shared" si="27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14"/>
        <v/>
      </c>
      <c r="AH33" s="159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2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166" t="str">
        <f t="shared" si="48"/>
        <v/>
      </c>
      <c r="E34" s="122" t="str">
        <f t="shared" si="49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6"/>
        <v/>
      </c>
      <c r="N34" s="36" t="str">
        <f t="shared" si="27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14"/>
        <v/>
      </c>
      <c r="AH34" s="159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163" t="str">
        <f t="shared" si="48"/>
        <v/>
      </c>
      <c r="E35" s="120" t="str">
        <f t="shared" si="49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6"/>
        <v/>
      </c>
      <c r="N35" s="36" t="str">
        <f t="shared" si="27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14"/>
        <v/>
      </c>
      <c r="AH35" s="159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165" t="str">
        <f t="shared" si="48"/>
        <v/>
      </c>
      <c r="E36" s="121" t="str">
        <f t="shared" si="49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6"/>
        <v/>
      </c>
      <c r="N36" s="36" t="str">
        <f t="shared" si="27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14"/>
        <v/>
      </c>
      <c r="AH36" s="159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165" t="str">
        <f t="shared" si="48"/>
        <v/>
      </c>
      <c r="E37" s="121" t="str">
        <f t="shared" si="49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6"/>
        <v/>
      </c>
      <c r="N37" s="36" t="str">
        <f t="shared" si="27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14"/>
        <v/>
      </c>
      <c r="AH37" s="159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165" t="str">
        <f t="shared" si="48"/>
        <v/>
      </c>
      <c r="E38" s="121" t="str">
        <f t="shared" si="49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6"/>
        <v/>
      </c>
      <c r="N38" s="36" t="str">
        <f t="shared" si="27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14"/>
        <v/>
      </c>
      <c r="AH38" s="159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166" t="str">
        <f t="shared" si="48"/>
        <v/>
      </c>
      <c r="E39" s="122" t="str">
        <f t="shared" si="49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6"/>
        <v/>
      </c>
      <c r="N39" s="36" t="str">
        <f t="shared" si="27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14"/>
        <v/>
      </c>
      <c r="AH39" s="159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163" t="str">
        <f t="shared" si="48"/>
        <v/>
      </c>
      <c r="E40" s="120" t="str">
        <f t="shared" si="49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6"/>
        <v/>
      </c>
      <c r="N40" s="36" t="str">
        <f t="shared" si="27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14"/>
        <v/>
      </c>
      <c r="AH40" s="159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165" t="str">
        <f t="shared" si="48"/>
        <v/>
      </c>
      <c r="E41" s="121" t="str">
        <f t="shared" si="49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6"/>
        <v/>
      </c>
      <c r="N41" s="36" t="str">
        <f t="shared" si="27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14"/>
        <v/>
      </c>
      <c r="AH41" s="159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3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165" t="str">
        <f t="shared" si="48"/>
        <v/>
      </c>
      <c r="E42" s="121" t="str">
        <f t="shared" si="49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6"/>
        <v/>
      </c>
      <c r="N42" s="36" t="str">
        <f t="shared" si="27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14"/>
        <v/>
      </c>
      <c r="AH42" s="159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165" t="str">
        <f t="shared" si="48"/>
        <v/>
      </c>
      <c r="E43" s="121" t="str">
        <f t="shared" si="49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6"/>
        <v/>
      </c>
      <c r="N43" s="36" t="str">
        <f t="shared" si="27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14"/>
        <v/>
      </c>
      <c r="AH43" s="159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166" t="str">
        <f t="shared" si="48"/>
        <v/>
      </c>
      <c r="E44" s="122" t="str">
        <f t="shared" si="49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6"/>
        <v/>
      </c>
      <c r="N44" s="36" t="str">
        <f t="shared" si="27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14"/>
        <v/>
      </c>
      <c r="AH44" s="159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163" t="str">
        <f t="shared" si="48"/>
        <v/>
      </c>
      <c r="E45" s="120" t="str">
        <f t="shared" si="49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6"/>
        <v/>
      </c>
      <c r="N45" s="36" t="str">
        <f t="shared" si="27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14"/>
        <v/>
      </c>
      <c r="AH45" s="159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165" t="str">
        <f t="shared" si="48"/>
        <v/>
      </c>
      <c r="E46" s="121" t="str">
        <f t="shared" si="49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6"/>
        <v/>
      </c>
      <c r="N46" s="36" t="str">
        <f t="shared" si="27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14"/>
        <v/>
      </c>
      <c r="AH46" s="159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165" t="str">
        <f t="shared" si="48"/>
        <v/>
      </c>
      <c r="E47" s="121" t="str">
        <f t="shared" si="49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6"/>
        <v/>
      </c>
      <c r="N47" s="36" t="str">
        <f t="shared" si="27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14"/>
        <v/>
      </c>
      <c r="AH47" s="159" t="str">
        <f t="shared" si="15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5" t="str">
        <f t="shared" si="48"/>
        <v/>
      </c>
      <c r="E48" s="121" t="str">
        <f t="shared" si="49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6"/>
        <v/>
      </c>
      <c r="N48" s="36" t="str">
        <f t="shared" si="27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14"/>
        <v/>
      </c>
      <c r="AH48" s="159" t="str">
        <f t="shared" si="15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6" t="str">
        <f t="shared" si="48"/>
        <v/>
      </c>
      <c r="E49" s="122" t="str">
        <f t="shared" si="49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6"/>
        <v/>
      </c>
      <c r="N49" s="36" t="str">
        <f t="shared" si="27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14"/>
        <v/>
      </c>
      <c r="AH49" s="159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3" t="str">
        <f t="shared" si="48"/>
        <v/>
      </c>
      <c r="E50" s="120" t="str">
        <f t="shared" si="49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6"/>
        <v/>
      </c>
      <c r="N50" s="36" t="str">
        <f t="shared" si="27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14"/>
        <v/>
      </c>
      <c r="AH50" s="159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5" t="str">
        <f t="shared" si="48"/>
        <v/>
      </c>
      <c r="E51" s="121" t="str">
        <f t="shared" si="49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6"/>
        <v/>
      </c>
      <c r="N51" s="36" t="str">
        <f t="shared" si="27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14"/>
        <v/>
      </c>
      <c r="AH51" s="159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5" t="str">
        <f t="shared" si="48"/>
        <v/>
      </c>
      <c r="E52" s="121" t="str">
        <f t="shared" si="49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6"/>
        <v/>
      </c>
      <c r="N52" s="36" t="str">
        <f t="shared" si="27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14"/>
        <v/>
      </c>
      <c r="AH52" s="159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5" t="str">
        <f t="shared" si="48"/>
        <v/>
      </c>
      <c r="E53" s="121" t="str">
        <f t="shared" si="49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6"/>
        <v/>
      </c>
      <c r="N53" s="36" t="str">
        <f t="shared" si="27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14"/>
        <v/>
      </c>
      <c r="AH53" s="159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6" t="str">
        <f t="shared" si="48"/>
        <v/>
      </c>
      <c r="E54" s="122" t="str">
        <f t="shared" si="49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6"/>
        <v/>
      </c>
      <c r="N54" s="36" t="str">
        <f t="shared" si="27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14"/>
        <v/>
      </c>
      <c r="AH54" s="159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3" t="str">
        <f t="shared" si="48"/>
        <v/>
      </c>
      <c r="E55" s="120" t="str">
        <f t="shared" si="49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6"/>
        <v/>
      </c>
      <c r="N55" s="36" t="str">
        <f t="shared" si="27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14"/>
        <v/>
      </c>
      <c r="AH55" s="159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5" t="str">
        <f t="shared" si="48"/>
        <v/>
      </c>
      <c r="E56" s="121" t="str">
        <f t="shared" si="49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6"/>
        <v/>
      </c>
      <c r="N56" s="36" t="str">
        <f t="shared" si="27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14"/>
        <v/>
      </c>
      <c r="AH56" s="159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5" t="str">
        <f t="shared" si="48"/>
        <v/>
      </c>
      <c r="E57" s="121" t="str">
        <f t="shared" si="49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6"/>
        <v/>
      </c>
      <c r="N57" s="36" t="str">
        <f t="shared" si="27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14"/>
        <v/>
      </c>
      <c r="AH57" s="159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5" t="str">
        <f t="shared" si="48"/>
        <v/>
      </c>
      <c r="E58" s="121" t="str">
        <f t="shared" si="49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6"/>
        <v/>
      </c>
      <c r="N58" s="36" t="str">
        <f t="shared" si="27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14"/>
        <v/>
      </c>
      <c r="AH58" s="159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6" t="str">
        <f t="shared" si="48"/>
        <v/>
      </c>
      <c r="E59" s="122" t="str">
        <f t="shared" si="49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6"/>
        <v/>
      </c>
      <c r="N59" s="36" t="str">
        <f t="shared" si="27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14"/>
        <v/>
      </c>
      <c r="AH59" s="159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3" t="str">
        <f t="shared" si="48"/>
        <v/>
      </c>
      <c r="E60" s="120" t="str">
        <f t="shared" si="49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6"/>
        <v/>
      </c>
      <c r="N60" s="36" t="str">
        <f t="shared" si="27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14"/>
        <v/>
      </c>
      <c r="AH60" s="159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5" t="str">
        <f t="shared" si="48"/>
        <v/>
      </c>
      <c r="E61" s="121" t="str">
        <f t="shared" si="49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6"/>
        <v/>
      </c>
      <c r="N61" s="36" t="str">
        <f t="shared" si="27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14"/>
        <v/>
      </c>
      <c r="AH61" s="159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5" t="str">
        <f t="shared" si="48"/>
        <v/>
      </c>
      <c r="E62" s="121" t="str">
        <f t="shared" si="49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6"/>
        <v/>
      </c>
      <c r="N62" s="36" t="str">
        <f t="shared" si="27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14"/>
        <v/>
      </c>
      <c r="AH62" s="159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5" t="str">
        <f t="shared" si="48"/>
        <v/>
      </c>
      <c r="E63" s="121" t="str">
        <f t="shared" si="49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6"/>
        <v/>
      </c>
      <c r="N63" s="36" t="str">
        <f t="shared" si="27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14"/>
        <v/>
      </c>
      <c r="AH63" s="159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6" t="str">
        <f t="shared" si="48"/>
        <v/>
      </c>
      <c r="E64" s="122" t="str">
        <f t="shared" si="49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6"/>
        <v/>
      </c>
      <c r="N64" s="36" t="str">
        <f t="shared" si="27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14"/>
        <v/>
      </c>
      <c r="AH64" s="159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3" t="str">
        <f t="shared" si="48"/>
        <v/>
      </c>
      <c r="E65" s="120" t="str">
        <f t="shared" si="49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6"/>
        <v/>
      </c>
      <c r="N65" s="36" t="str">
        <f t="shared" si="27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14"/>
        <v/>
      </c>
      <c r="AH65" s="159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5" t="str">
        <f t="shared" si="48"/>
        <v/>
      </c>
      <c r="E66" s="121" t="str">
        <f t="shared" si="49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6"/>
        <v/>
      </c>
      <c r="N66" s="36" t="str">
        <f t="shared" si="27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14"/>
        <v/>
      </c>
      <c r="AH66" s="159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5" t="str">
        <f t="shared" si="48"/>
        <v/>
      </c>
      <c r="E67" s="121" t="str">
        <f t="shared" si="49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6"/>
        <v/>
      </c>
      <c r="N67" s="36" t="str">
        <f t="shared" si="27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14"/>
        <v/>
      </c>
      <c r="AH67" s="159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5" t="str">
        <f t="shared" si="48"/>
        <v/>
      </c>
      <c r="E68" s="121" t="str">
        <f t="shared" si="49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6"/>
        <v/>
      </c>
      <c r="N68" s="36" t="str">
        <f t="shared" si="27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14"/>
        <v/>
      </c>
      <c r="AH68" s="159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6" t="str">
        <f t="shared" si="48"/>
        <v/>
      </c>
      <c r="E69" s="122" t="str">
        <f t="shared" si="49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6"/>
        <v/>
      </c>
      <c r="N69" s="36" t="str">
        <f t="shared" si="27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2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14"/>
        <v/>
      </c>
      <c r="AH69" s="159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163" t="str">
        <f t="shared" si="48"/>
        <v/>
      </c>
      <c r="E70" s="120" t="str">
        <f t="shared" si="49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6"/>
        <v/>
      </c>
      <c r="N70" s="36" t="str">
        <f t="shared" si="27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2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14"/>
        <v/>
      </c>
      <c r="AH70" s="159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165" t="str">
        <f t="shared" si="48"/>
        <v/>
      </c>
      <c r="E71" s="121" t="str">
        <f t="shared" si="49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6"/>
        <v/>
      </c>
      <c r="N71" s="36" t="str">
        <f t="shared" si="27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2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14"/>
        <v/>
      </c>
      <c r="AH71" s="159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165" t="str">
        <f t="shared" si="48"/>
        <v/>
      </c>
      <c r="E72" s="121" t="str">
        <f t="shared" si="49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6"/>
        <v/>
      </c>
      <c r="N72" s="36" t="str">
        <f t="shared" si="27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2"/>
        <v/>
      </c>
      <c r="R72" s="129" t="str">
        <f t="shared" si="11"/>
        <v/>
      </c>
      <c r="S72" s="83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14"/>
        <v/>
      </c>
      <c r="AH72" s="159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165" t="str">
        <f t="shared" si="48"/>
        <v/>
      </c>
      <c r="E73" s="121" t="str">
        <f t="shared" si="49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6"/>
        <v/>
      </c>
      <c r="N73" s="36" t="str">
        <f t="shared" si="27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2"/>
        <v/>
      </c>
      <c r="R73" s="129" t="str">
        <f t="shared" si="11"/>
        <v/>
      </c>
      <c r="S73" s="83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14"/>
        <v/>
      </c>
      <c r="AH73" s="159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66" t="str">
        <f t="shared" si="48"/>
        <v/>
      </c>
      <c r="E74" s="122" t="str">
        <f t="shared" si="49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22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2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ref="AG74:AG109" si="73">IF(H73="","",IF(AS74="FE",IF(AZ74="B",BD74,""),AN74))</f>
        <v/>
      </c>
      <c r="AH74" s="159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6"/>
        <v/>
      </c>
      <c r="C75" s="36" t="str">
        <f t="shared" si="63"/>
        <v/>
      </c>
      <c r="D75" s="163" t="str">
        <f t="shared" si="48"/>
        <v/>
      </c>
      <c r="E75" s="120" t="str">
        <f t="shared" si="4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20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2"/>
        <v/>
      </c>
      <c r="R75" s="129" t="str">
        <f t="shared" si="71"/>
        <v/>
      </c>
      <c r="S75" s="83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si="73"/>
        <v/>
      </c>
      <c r="AH75" s="159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6"/>
        <v/>
      </c>
      <c r="C76" s="24" t="str">
        <f t="shared" si="63"/>
        <v/>
      </c>
      <c r="D76" s="165" t="str">
        <f t="shared" si="48"/>
        <v/>
      </c>
      <c r="E76" s="121" t="str">
        <f t="shared" si="4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21" t="str">
        <f t="shared" si="69"/>
        <v/>
      </c>
      <c r="M76" s="24" t="str">
        <f t="shared" si="82"/>
        <v/>
      </c>
      <c r="N76" s="36" t="str">
        <f t="shared" si="83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2"/>
        <v/>
      </c>
      <c r="R76" s="129" t="str">
        <f t="shared" si="71"/>
        <v/>
      </c>
      <c r="S76" s="83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73"/>
        <v/>
      </c>
      <c r="AH76" s="159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6"/>
        <v/>
      </c>
      <c r="C77" s="24" t="str">
        <f t="shared" si="63"/>
        <v/>
      </c>
      <c r="D77" s="165" t="str">
        <f t="shared" si="48"/>
        <v/>
      </c>
      <c r="E77" s="121" t="str">
        <f t="shared" si="4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21" t="str">
        <f t="shared" si="69"/>
        <v/>
      </c>
      <c r="M77" s="24" t="str">
        <f t="shared" si="82"/>
        <v/>
      </c>
      <c r="N77" s="36" t="str">
        <f t="shared" si="83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2"/>
        <v/>
      </c>
      <c r="R77" s="129" t="str">
        <f t="shared" si="71"/>
        <v/>
      </c>
      <c r="S77" s="83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73"/>
        <v/>
      </c>
      <c r="AH77" s="159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6"/>
        <v/>
      </c>
      <c r="C78" s="24" t="str">
        <f t="shared" si="63"/>
        <v/>
      </c>
      <c r="D78" s="165" t="str">
        <f t="shared" ref="D78:D109" si="98">IF(H77="","",IF(AR78="M1",IF(H76="P",BB78,""),AL78))</f>
        <v/>
      </c>
      <c r="E78" s="121" t="str">
        <f t="shared" ref="E78:E109" si="99">IF(H77="","",IF(AR78="M1",IF(H76="B",BB78,""),AM78))</f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21" t="str">
        <f t="shared" si="69"/>
        <v/>
      </c>
      <c r="M78" s="24" t="str">
        <f t="shared" si="82"/>
        <v/>
      </c>
      <c r="N78" s="36" t="str">
        <f t="shared" si="83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2"/>
        <v/>
      </c>
      <c r="R78" s="129" t="str">
        <f t="shared" si="71"/>
        <v/>
      </c>
      <c r="S78" s="83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73"/>
        <v/>
      </c>
      <c r="AH78" s="159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6"/>
        <v/>
      </c>
      <c r="C79" s="25" t="str">
        <f t="shared" si="63"/>
        <v/>
      </c>
      <c r="D79" s="166" t="str">
        <f t="shared" si="98"/>
        <v/>
      </c>
      <c r="E79" s="122" t="str">
        <f t="shared" si="9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22" t="str">
        <f t="shared" si="69"/>
        <v/>
      </c>
      <c r="M79" s="25" t="str">
        <f t="shared" si="82"/>
        <v/>
      </c>
      <c r="N79" s="36" t="str">
        <f t="shared" si="83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2"/>
        <v/>
      </c>
      <c r="R79" s="129" t="str">
        <f t="shared" si="71"/>
        <v/>
      </c>
      <c r="S79" s="83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73"/>
        <v/>
      </c>
      <c r="AH79" s="159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6"/>
        <v/>
      </c>
      <c r="C80" s="36" t="str">
        <f t="shared" si="63"/>
        <v/>
      </c>
      <c r="D80" s="163" t="str">
        <f t="shared" si="98"/>
        <v/>
      </c>
      <c r="E80" s="120" t="str">
        <f t="shared" si="9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20" t="str">
        <f t="shared" si="69"/>
        <v/>
      </c>
      <c r="M80" s="36" t="str">
        <f t="shared" si="82"/>
        <v/>
      </c>
      <c r="N80" s="36" t="str">
        <f t="shared" si="83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2"/>
        <v/>
      </c>
      <c r="R80" s="129" t="str">
        <f t="shared" si="71"/>
        <v/>
      </c>
      <c r="S80" s="83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73"/>
        <v/>
      </c>
      <c r="AH80" s="159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6"/>
        <v/>
      </c>
      <c r="C81" s="24" t="str">
        <f t="shared" si="63"/>
        <v/>
      </c>
      <c r="D81" s="165" t="str">
        <f t="shared" si="98"/>
        <v/>
      </c>
      <c r="E81" s="121" t="str">
        <f t="shared" si="9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21" t="str">
        <f t="shared" si="69"/>
        <v/>
      </c>
      <c r="M81" s="24" t="str">
        <f t="shared" si="82"/>
        <v/>
      </c>
      <c r="N81" s="36" t="str">
        <f t="shared" si="83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2"/>
        <v/>
      </c>
      <c r="R81" s="129" t="str">
        <f t="shared" si="71"/>
        <v/>
      </c>
      <c r="S81" s="83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73"/>
        <v/>
      </c>
      <c r="AH81" s="159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6"/>
        <v/>
      </c>
      <c r="C82" s="24" t="str">
        <f t="shared" si="63"/>
        <v/>
      </c>
      <c r="D82" s="165" t="str">
        <f t="shared" si="98"/>
        <v/>
      </c>
      <c r="E82" s="121" t="str">
        <f t="shared" si="9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21" t="str">
        <f t="shared" si="69"/>
        <v/>
      </c>
      <c r="M82" s="24" t="str">
        <f t="shared" si="82"/>
        <v/>
      </c>
      <c r="N82" s="36" t="str">
        <f t="shared" si="83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2"/>
        <v/>
      </c>
      <c r="R82" s="129" t="str">
        <f t="shared" si="71"/>
        <v/>
      </c>
      <c r="S82" s="83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73"/>
        <v/>
      </c>
      <c r="AH82" s="159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6"/>
        <v/>
      </c>
      <c r="C83" s="24" t="str">
        <f t="shared" si="63"/>
        <v/>
      </c>
      <c r="D83" s="165" t="str">
        <f t="shared" si="98"/>
        <v/>
      </c>
      <c r="E83" s="121" t="str">
        <f t="shared" si="9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21" t="str">
        <f t="shared" si="69"/>
        <v/>
      </c>
      <c r="M83" s="24" t="str">
        <f t="shared" si="82"/>
        <v/>
      </c>
      <c r="N83" s="36" t="str">
        <f t="shared" si="83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2"/>
        <v/>
      </c>
      <c r="R83" s="129" t="str">
        <f t="shared" si="71"/>
        <v/>
      </c>
      <c r="S83" s="83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73"/>
        <v/>
      </c>
      <c r="AH83" s="159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6"/>
        <v/>
      </c>
      <c r="C84" s="25" t="str">
        <f t="shared" si="63"/>
        <v/>
      </c>
      <c r="D84" s="166" t="str">
        <f t="shared" si="98"/>
        <v/>
      </c>
      <c r="E84" s="122" t="str">
        <f t="shared" si="9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22" t="str">
        <f t="shared" si="69"/>
        <v/>
      </c>
      <c r="M84" s="25" t="str">
        <f t="shared" si="82"/>
        <v/>
      </c>
      <c r="N84" s="36" t="str">
        <f t="shared" si="83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2"/>
        <v/>
      </c>
      <c r="R84" s="129" t="str">
        <f t="shared" si="71"/>
        <v/>
      </c>
      <c r="S84" s="83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73"/>
        <v/>
      </c>
      <c r="AH84" s="159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6"/>
        <v/>
      </c>
      <c r="C85" s="36" t="str">
        <f t="shared" si="63"/>
        <v/>
      </c>
      <c r="D85" s="163" t="str">
        <f t="shared" si="98"/>
        <v/>
      </c>
      <c r="E85" s="120" t="str">
        <f t="shared" si="9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20" t="str">
        <f t="shared" si="69"/>
        <v/>
      </c>
      <c r="M85" s="36" t="str">
        <f t="shared" si="82"/>
        <v/>
      </c>
      <c r="N85" s="36" t="str">
        <f t="shared" si="83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2"/>
        <v/>
      </c>
      <c r="R85" s="129" t="str">
        <f t="shared" si="71"/>
        <v/>
      </c>
      <c r="S85" s="83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73"/>
        <v/>
      </c>
      <c r="AH85" s="159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6"/>
        <v/>
      </c>
      <c r="C86" s="24" t="str">
        <f t="shared" si="63"/>
        <v/>
      </c>
      <c r="D86" s="165" t="str">
        <f t="shared" si="98"/>
        <v/>
      </c>
      <c r="E86" s="121" t="str">
        <f t="shared" si="9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21" t="str">
        <f t="shared" si="69"/>
        <v/>
      </c>
      <c r="M86" s="24" t="str">
        <f t="shared" si="82"/>
        <v/>
      </c>
      <c r="N86" s="36" t="str">
        <f t="shared" si="83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2"/>
        <v/>
      </c>
      <c r="R86" s="129" t="str">
        <f t="shared" si="71"/>
        <v/>
      </c>
      <c r="S86" s="83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73"/>
        <v/>
      </c>
      <c r="AH86" s="159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6"/>
        <v/>
      </c>
      <c r="C87" s="24" t="str">
        <f t="shared" si="63"/>
        <v/>
      </c>
      <c r="D87" s="165" t="str">
        <f t="shared" si="98"/>
        <v/>
      </c>
      <c r="E87" s="121" t="str">
        <f t="shared" si="9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21" t="str">
        <f t="shared" si="69"/>
        <v/>
      </c>
      <c r="M87" s="24" t="str">
        <f t="shared" si="82"/>
        <v/>
      </c>
      <c r="N87" s="36" t="str">
        <f t="shared" si="83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2"/>
        <v/>
      </c>
      <c r="R87" s="129" t="str">
        <f t="shared" si="71"/>
        <v/>
      </c>
      <c r="S87" s="83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73"/>
        <v/>
      </c>
      <c r="AH87" s="159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6"/>
        <v/>
      </c>
      <c r="C88" s="24" t="str">
        <f t="shared" si="63"/>
        <v/>
      </c>
      <c r="D88" s="165" t="str">
        <f t="shared" si="98"/>
        <v/>
      </c>
      <c r="E88" s="121" t="str">
        <f t="shared" si="9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21" t="str">
        <f t="shared" si="69"/>
        <v/>
      </c>
      <c r="M88" s="24" t="str">
        <f t="shared" si="82"/>
        <v/>
      </c>
      <c r="N88" s="36" t="str">
        <f t="shared" si="83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2"/>
        <v/>
      </c>
      <c r="R88" s="129" t="str">
        <f t="shared" si="71"/>
        <v/>
      </c>
      <c r="S88" s="83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73"/>
        <v/>
      </c>
      <c r="AH88" s="159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6"/>
        <v/>
      </c>
      <c r="C89" s="25" t="str">
        <f t="shared" si="63"/>
        <v/>
      </c>
      <c r="D89" s="166" t="str">
        <f t="shared" si="98"/>
        <v/>
      </c>
      <c r="E89" s="122" t="str">
        <f t="shared" si="9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22" t="str">
        <f t="shared" si="69"/>
        <v/>
      </c>
      <c r="M89" s="25" t="str">
        <f t="shared" si="82"/>
        <v/>
      </c>
      <c r="N89" s="36" t="str">
        <f t="shared" si="83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2"/>
        <v/>
      </c>
      <c r="R89" s="129" t="str">
        <f t="shared" si="71"/>
        <v/>
      </c>
      <c r="S89" s="83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73"/>
        <v/>
      </c>
      <c r="AH89" s="159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6"/>
        <v/>
      </c>
      <c r="C90" s="36" t="str">
        <f t="shared" si="63"/>
        <v/>
      </c>
      <c r="D90" s="163" t="str">
        <f t="shared" si="98"/>
        <v/>
      </c>
      <c r="E90" s="120" t="str">
        <f t="shared" si="9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20" t="str">
        <f t="shared" si="69"/>
        <v/>
      </c>
      <c r="M90" s="36" t="str">
        <f t="shared" si="82"/>
        <v/>
      </c>
      <c r="N90" s="36" t="str">
        <f t="shared" si="83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2"/>
        <v/>
      </c>
      <c r="R90" s="129" t="str">
        <f t="shared" si="71"/>
        <v/>
      </c>
      <c r="S90" s="83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73"/>
        <v/>
      </c>
      <c r="AH90" s="159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6"/>
        <v/>
      </c>
      <c r="C91" s="24" t="str">
        <f t="shared" si="63"/>
        <v/>
      </c>
      <c r="D91" s="165" t="str">
        <f t="shared" si="98"/>
        <v/>
      </c>
      <c r="E91" s="121" t="str">
        <f t="shared" si="9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21" t="str">
        <f t="shared" si="69"/>
        <v/>
      </c>
      <c r="M91" s="24" t="str">
        <f t="shared" si="82"/>
        <v/>
      </c>
      <c r="N91" s="36" t="str">
        <f t="shared" si="83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2"/>
        <v/>
      </c>
      <c r="R91" s="129" t="str">
        <f t="shared" si="71"/>
        <v/>
      </c>
      <c r="S91" s="83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73"/>
        <v/>
      </c>
      <c r="AH91" s="159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6"/>
        <v/>
      </c>
      <c r="C92" s="24" t="str">
        <f t="shared" si="63"/>
        <v/>
      </c>
      <c r="D92" s="165" t="str">
        <f t="shared" si="98"/>
        <v/>
      </c>
      <c r="E92" s="121" t="str">
        <f t="shared" si="9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21" t="str">
        <f t="shared" si="69"/>
        <v/>
      </c>
      <c r="M92" s="24" t="str">
        <f t="shared" si="82"/>
        <v/>
      </c>
      <c r="N92" s="36" t="str">
        <f t="shared" si="83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2"/>
        <v/>
      </c>
      <c r="R92" s="129" t="str">
        <f t="shared" si="71"/>
        <v/>
      </c>
      <c r="S92" s="83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73"/>
        <v/>
      </c>
      <c r="AH92" s="159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6"/>
        <v/>
      </c>
      <c r="C93" s="24" t="str">
        <f t="shared" si="63"/>
        <v/>
      </c>
      <c r="D93" s="165" t="str">
        <f t="shared" si="98"/>
        <v/>
      </c>
      <c r="E93" s="121" t="str">
        <f t="shared" si="9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21" t="str">
        <f t="shared" si="69"/>
        <v/>
      </c>
      <c r="M93" s="24" t="str">
        <f t="shared" si="82"/>
        <v/>
      </c>
      <c r="N93" s="36" t="str">
        <f t="shared" si="83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2"/>
        <v/>
      </c>
      <c r="R93" s="129" t="str">
        <f t="shared" si="71"/>
        <v/>
      </c>
      <c r="S93" s="83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73"/>
        <v/>
      </c>
      <c r="AH93" s="159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6"/>
        <v/>
      </c>
      <c r="C94" s="25" t="str">
        <f t="shared" si="63"/>
        <v/>
      </c>
      <c r="D94" s="166" t="str">
        <f t="shared" si="98"/>
        <v/>
      </c>
      <c r="E94" s="122" t="str">
        <f t="shared" si="9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22" t="str">
        <f t="shared" si="69"/>
        <v/>
      </c>
      <c r="M94" s="25" t="str">
        <f t="shared" si="82"/>
        <v/>
      </c>
      <c r="N94" s="36" t="str">
        <f t="shared" si="83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2"/>
        <v/>
      </c>
      <c r="R94" s="129" t="str">
        <f t="shared" si="71"/>
        <v/>
      </c>
      <c r="S94" s="83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73"/>
        <v/>
      </c>
      <c r="AH94" s="159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6"/>
        <v/>
      </c>
      <c r="C95" s="36" t="str">
        <f t="shared" si="63"/>
        <v/>
      </c>
      <c r="D95" s="163" t="str">
        <f t="shared" si="98"/>
        <v/>
      </c>
      <c r="E95" s="120" t="str">
        <f t="shared" si="9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20" t="str">
        <f t="shared" si="69"/>
        <v/>
      </c>
      <c r="M95" s="36" t="str">
        <f t="shared" si="82"/>
        <v/>
      </c>
      <c r="N95" s="36" t="str">
        <f t="shared" si="83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2"/>
        <v/>
      </c>
      <c r="R95" s="129" t="str">
        <f t="shared" si="71"/>
        <v/>
      </c>
      <c r="S95" s="83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73"/>
        <v/>
      </c>
      <c r="AH95" s="159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6"/>
        <v/>
      </c>
      <c r="C96" s="24" t="str">
        <f t="shared" si="63"/>
        <v/>
      </c>
      <c r="D96" s="165" t="str">
        <f t="shared" si="98"/>
        <v/>
      </c>
      <c r="E96" s="121" t="str">
        <f t="shared" si="9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21" t="str">
        <f t="shared" si="69"/>
        <v/>
      </c>
      <c r="M96" s="24" t="str">
        <f t="shared" si="82"/>
        <v/>
      </c>
      <c r="N96" s="36" t="str">
        <f t="shared" si="83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2"/>
        <v/>
      </c>
      <c r="R96" s="129" t="str">
        <f t="shared" si="71"/>
        <v/>
      </c>
      <c r="S96" s="83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73"/>
        <v/>
      </c>
      <c r="AH96" s="159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6"/>
        <v/>
      </c>
      <c r="C97" s="24" t="str">
        <f t="shared" si="63"/>
        <v/>
      </c>
      <c r="D97" s="165" t="str">
        <f t="shared" si="98"/>
        <v/>
      </c>
      <c r="E97" s="121" t="str">
        <f t="shared" si="9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21" t="str">
        <f t="shared" si="69"/>
        <v/>
      </c>
      <c r="M97" s="24" t="str">
        <f t="shared" si="82"/>
        <v/>
      </c>
      <c r="N97" s="36" t="str">
        <f t="shared" si="83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2"/>
        <v/>
      </c>
      <c r="R97" s="129" t="str">
        <f t="shared" si="71"/>
        <v/>
      </c>
      <c r="S97" s="83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73"/>
        <v/>
      </c>
      <c r="AH97" s="159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6"/>
        <v/>
      </c>
      <c r="C98" s="24" t="str">
        <f t="shared" si="63"/>
        <v/>
      </c>
      <c r="D98" s="165" t="str">
        <f t="shared" si="98"/>
        <v/>
      </c>
      <c r="E98" s="121" t="str">
        <f t="shared" si="9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21" t="str">
        <f t="shared" si="69"/>
        <v/>
      </c>
      <c r="M98" s="24" t="str">
        <f t="shared" si="82"/>
        <v/>
      </c>
      <c r="N98" s="36" t="str">
        <f t="shared" si="83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2"/>
        <v/>
      </c>
      <c r="R98" s="129" t="str">
        <f t="shared" si="71"/>
        <v/>
      </c>
      <c r="S98" s="83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73"/>
        <v/>
      </c>
      <c r="AH98" s="159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6"/>
        <v/>
      </c>
      <c r="C99" s="25" t="str">
        <f t="shared" si="63"/>
        <v/>
      </c>
      <c r="D99" s="166" t="str">
        <f t="shared" si="98"/>
        <v/>
      </c>
      <c r="E99" s="122" t="str">
        <f t="shared" si="9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22" t="str">
        <f t="shared" si="69"/>
        <v/>
      </c>
      <c r="M99" s="25" t="str">
        <f t="shared" si="82"/>
        <v/>
      </c>
      <c r="N99" s="36" t="str">
        <f t="shared" si="83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2"/>
        <v/>
      </c>
      <c r="R99" s="129" t="str">
        <f t="shared" si="71"/>
        <v/>
      </c>
      <c r="S99" s="83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73"/>
        <v/>
      </c>
      <c r="AH99" s="159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6"/>
        <v/>
      </c>
      <c r="C100" s="36" t="str">
        <f t="shared" si="63"/>
        <v/>
      </c>
      <c r="D100" s="163" t="str">
        <f t="shared" si="98"/>
        <v/>
      </c>
      <c r="E100" s="120" t="str">
        <f t="shared" si="9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20" t="str">
        <f t="shared" si="69"/>
        <v/>
      </c>
      <c r="M100" s="36" t="str">
        <f t="shared" si="82"/>
        <v/>
      </c>
      <c r="N100" s="36" t="str">
        <f t="shared" si="83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2"/>
        <v/>
      </c>
      <c r="R100" s="129" t="str">
        <f t="shared" si="71"/>
        <v/>
      </c>
      <c r="S100" s="83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73"/>
        <v/>
      </c>
      <c r="AH100" s="159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6"/>
        <v/>
      </c>
      <c r="C101" s="24" t="str">
        <f t="shared" si="63"/>
        <v/>
      </c>
      <c r="D101" s="165" t="str">
        <f t="shared" si="98"/>
        <v/>
      </c>
      <c r="E101" s="121" t="str">
        <f t="shared" si="9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21" t="str">
        <f t="shared" si="69"/>
        <v/>
      </c>
      <c r="M101" s="24" t="str">
        <f t="shared" si="82"/>
        <v/>
      </c>
      <c r="N101" s="36" t="str">
        <f t="shared" si="83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2"/>
        <v/>
      </c>
      <c r="R101" s="129" t="str">
        <f t="shared" si="71"/>
        <v/>
      </c>
      <c r="S101" s="83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73"/>
        <v/>
      </c>
      <c r="AH101" s="159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6"/>
        <v/>
      </c>
      <c r="C102" s="24" t="str">
        <f t="shared" si="63"/>
        <v/>
      </c>
      <c r="D102" s="165" t="str">
        <f t="shared" si="98"/>
        <v/>
      </c>
      <c r="E102" s="121" t="str">
        <f t="shared" si="9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21" t="str">
        <f t="shared" si="69"/>
        <v/>
      </c>
      <c r="M102" s="24" t="str">
        <f t="shared" si="82"/>
        <v/>
      </c>
      <c r="N102" s="36" t="str">
        <f t="shared" si="83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2"/>
        <v/>
      </c>
      <c r="R102" s="129" t="str">
        <f t="shared" si="71"/>
        <v/>
      </c>
      <c r="S102" s="83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73"/>
        <v/>
      </c>
      <c r="AH102" s="159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6"/>
        <v/>
      </c>
      <c r="C103" s="24" t="str">
        <f t="shared" si="63"/>
        <v/>
      </c>
      <c r="D103" s="165" t="str">
        <f t="shared" si="98"/>
        <v/>
      </c>
      <c r="E103" s="121" t="str">
        <f t="shared" si="9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21" t="str">
        <f t="shared" si="69"/>
        <v/>
      </c>
      <c r="M103" s="24" t="str">
        <f t="shared" si="82"/>
        <v/>
      </c>
      <c r="N103" s="36" t="str">
        <f t="shared" si="83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2"/>
        <v/>
      </c>
      <c r="R103" s="129" t="str">
        <f t="shared" si="71"/>
        <v/>
      </c>
      <c r="S103" s="83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73"/>
        <v/>
      </c>
      <c r="AH103" s="159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6"/>
        <v/>
      </c>
      <c r="C104" s="25" t="str">
        <f t="shared" si="63"/>
        <v/>
      </c>
      <c r="D104" s="166" t="str">
        <f t="shared" si="98"/>
        <v/>
      </c>
      <c r="E104" s="122" t="str">
        <f t="shared" si="9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22" t="str">
        <f t="shared" si="69"/>
        <v/>
      </c>
      <c r="M104" s="25" t="str">
        <f t="shared" si="82"/>
        <v/>
      </c>
      <c r="N104" s="36" t="str">
        <f t="shared" si="83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2"/>
        <v/>
      </c>
      <c r="R104" s="129" t="str">
        <f t="shared" si="71"/>
        <v/>
      </c>
      <c r="S104" s="83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73"/>
        <v/>
      </c>
      <c r="AH104" s="159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6"/>
        <v/>
      </c>
      <c r="C105" s="36" t="str">
        <f t="shared" si="63"/>
        <v/>
      </c>
      <c r="D105" s="163" t="str">
        <f t="shared" si="98"/>
        <v/>
      </c>
      <c r="E105" s="120" t="str">
        <f t="shared" si="9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20" t="str">
        <f t="shared" si="69"/>
        <v/>
      </c>
      <c r="M105" s="36" t="str">
        <f t="shared" si="82"/>
        <v/>
      </c>
      <c r="N105" s="36" t="str">
        <f t="shared" si="83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2"/>
        <v/>
      </c>
      <c r="R105" s="129" t="str">
        <f t="shared" si="71"/>
        <v/>
      </c>
      <c r="S105" s="83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73"/>
        <v/>
      </c>
      <c r="AH105" s="159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6"/>
        <v/>
      </c>
      <c r="C106" s="24" t="str">
        <f t="shared" si="63"/>
        <v/>
      </c>
      <c r="D106" s="165" t="str">
        <f t="shared" si="98"/>
        <v/>
      </c>
      <c r="E106" s="121" t="str">
        <f t="shared" si="9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21" t="str">
        <f t="shared" si="69"/>
        <v/>
      </c>
      <c r="M106" s="24" t="str">
        <f t="shared" si="82"/>
        <v/>
      </c>
      <c r="N106" s="36" t="str">
        <f t="shared" si="83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2"/>
        <v/>
      </c>
      <c r="R106" s="129" t="str">
        <f t="shared" si="71"/>
        <v/>
      </c>
      <c r="S106" s="83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73"/>
        <v/>
      </c>
      <c r="AH106" s="159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6"/>
        <v/>
      </c>
      <c r="C107" s="24" t="str">
        <f t="shared" si="63"/>
        <v/>
      </c>
      <c r="D107" s="165" t="str">
        <f t="shared" si="98"/>
        <v/>
      </c>
      <c r="E107" s="121" t="str">
        <f t="shared" si="9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21" t="str">
        <f t="shared" si="69"/>
        <v/>
      </c>
      <c r="M107" s="24" t="str">
        <f t="shared" si="82"/>
        <v/>
      </c>
      <c r="N107" s="36" t="str">
        <f t="shared" si="83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2"/>
        <v/>
      </c>
      <c r="R107" s="129" t="str">
        <f t="shared" si="71"/>
        <v/>
      </c>
      <c r="S107" s="83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73"/>
        <v/>
      </c>
      <c r="AH107" s="159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6"/>
        <v/>
      </c>
      <c r="C108" s="24" t="str">
        <f t="shared" si="63"/>
        <v/>
      </c>
      <c r="D108" s="165" t="str">
        <f t="shared" si="98"/>
        <v/>
      </c>
      <c r="E108" s="121" t="str">
        <f t="shared" si="9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21" t="str">
        <f t="shared" si="69"/>
        <v/>
      </c>
      <c r="M108" s="24" t="str">
        <f t="shared" si="82"/>
        <v/>
      </c>
      <c r="N108" s="36" t="str">
        <f t="shared" si="83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2"/>
        <v/>
      </c>
      <c r="R108" s="129" t="str">
        <f t="shared" si="71"/>
        <v/>
      </c>
      <c r="S108" s="83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73"/>
        <v/>
      </c>
      <c r="AH108" s="159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6"/>
        <v/>
      </c>
      <c r="C109" s="25" t="str">
        <f t="shared" si="63"/>
        <v/>
      </c>
      <c r="D109" s="166" t="str">
        <f t="shared" si="98"/>
        <v/>
      </c>
      <c r="E109" s="122" t="str">
        <f t="shared" si="99"/>
        <v/>
      </c>
      <c r="F109" s="74" t="str">
        <f t="shared" si="81"/>
        <v/>
      </c>
      <c r="H109" s="155" t="str">
        <f>IF('Strategy Dashboard'!AU109="","",'Strategy Dashboard'!AU109)</f>
        <v/>
      </c>
      <c r="J109" s="150" t="str">
        <f t="shared" si="67"/>
        <v/>
      </c>
      <c r="K109" s="152" t="str">
        <f t="shared" si="68"/>
        <v/>
      </c>
      <c r="L109" s="153" t="str">
        <f t="shared" si="69"/>
        <v/>
      </c>
      <c r="M109" s="151" t="str">
        <f t="shared" si="82"/>
        <v/>
      </c>
      <c r="N109" s="36" t="str">
        <f t="shared" si="83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2"/>
        <v/>
      </c>
      <c r="R109" s="129" t="str">
        <f t="shared" si="71"/>
        <v/>
      </c>
      <c r="S109" s="83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73"/>
        <v/>
      </c>
      <c r="AH109" s="159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89" t="s">
        <v>255</v>
      </c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1"/>
      <c r="R110" s="158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80" t="s">
        <v>257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2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4" t="s">
        <v>258</v>
      </c>
      <c r="B112" s="295"/>
      <c r="C112" s="295"/>
      <c r="D112" s="295"/>
      <c r="E112" s="295"/>
      <c r="F112" s="295"/>
      <c r="G112" s="295"/>
      <c r="H112" s="295"/>
      <c r="I112" s="295"/>
      <c r="J112" s="295">
        <f>COUNTIF(H5:H109,"P")</f>
        <v>16</v>
      </c>
      <c r="K112" s="295"/>
      <c r="L112" s="295"/>
      <c r="M112" s="295"/>
      <c r="N112" s="295"/>
      <c r="O112" s="295"/>
      <c r="P112" s="295"/>
      <c r="Q112" s="296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4" t="s">
        <v>259</v>
      </c>
      <c r="B113" s="295"/>
      <c r="C113" s="295"/>
      <c r="D113" s="295"/>
      <c r="E113" s="295"/>
      <c r="F113" s="295"/>
      <c r="G113" s="295"/>
      <c r="H113" s="295"/>
      <c r="I113" s="295"/>
      <c r="J113" s="295">
        <f>COUNTIF(H5:H109,"B")</f>
        <v>8</v>
      </c>
      <c r="K113" s="295"/>
      <c r="L113" s="295"/>
      <c r="M113" s="295"/>
      <c r="N113" s="295"/>
      <c r="O113" s="295"/>
      <c r="P113" s="295"/>
      <c r="Q113" s="296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2" t="s">
        <v>260</v>
      </c>
      <c r="B114" s="293"/>
      <c r="C114" s="293"/>
      <c r="D114" s="293"/>
      <c r="E114" s="293"/>
      <c r="F114" s="293"/>
      <c r="G114" s="293"/>
      <c r="H114" s="293"/>
      <c r="I114" s="293"/>
      <c r="J114" s="293" cm="1">
        <f t="array" ref="J114">LOOKUP(2,1/(P10:P109&lt;&gt;""),P10:P109)</f>
        <v>27</v>
      </c>
      <c r="K114" s="293"/>
      <c r="L114" s="293"/>
      <c r="M114" s="293"/>
      <c r="N114" s="293"/>
      <c r="O114" s="293"/>
      <c r="P114" s="293"/>
      <c r="Q114" s="297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2" t="s">
        <v>261</v>
      </c>
      <c r="B115" s="293"/>
      <c r="C115" s="293"/>
      <c r="D115" s="293"/>
      <c r="E115" s="293"/>
      <c r="F115" s="293"/>
      <c r="G115" s="293"/>
      <c r="H115" s="293"/>
      <c r="I115" s="293"/>
      <c r="J115" s="293">
        <f>COUNTIF(S5:S109,"W")</f>
        <v>10</v>
      </c>
      <c r="K115" s="293"/>
      <c r="L115" s="293"/>
      <c r="M115" s="293"/>
      <c r="N115" s="293"/>
      <c r="O115" s="293"/>
      <c r="P115" s="293"/>
      <c r="Q115" s="297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2" t="s">
        <v>262</v>
      </c>
      <c r="B116" s="293"/>
      <c r="C116" s="293"/>
      <c r="D116" s="293"/>
      <c r="E116" s="293"/>
      <c r="F116" s="293"/>
      <c r="G116" s="293"/>
      <c r="H116" s="293"/>
      <c r="I116" s="293"/>
      <c r="J116" s="293">
        <f>COUNTIF(S5:S109,"L")</f>
        <v>5</v>
      </c>
      <c r="K116" s="293"/>
      <c r="L116" s="293"/>
      <c r="M116" s="293"/>
      <c r="N116" s="293"/>
      <c r="O116" s="293"/>
      <c r="P116" s="293"/>
      <c r="Q116" s="297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2"/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7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2"/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7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2"/>
      <c r="B119" s="293"/>
      <c r="C119" s="293"/>
      <c r="D119" s="293"/>
      <c r="E119" s="293"/>
      <c r="F119" s="293"/>
      <c r="G119" s="293"/>
      <c r="H119" s="293"/>
      <c r="I119" s="293"/>
      <c r="J119" s="293"/>
      <c r="K119" s="293"/>
      <c r="L119" s="293"/>
      <c r="M119" s="293"/>
      <c r="N119" s="293"/>
      <c r="O119" s="293"/>
      <c r="P119" s="293"/>
      <c r="Q119" s="297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2"/>
      <c r="B120" s="293"/>
      <c r="C120" s="293"/>
      <c r="D120" s="293"/>
      <c r="E120" s="293"/>
      <c r="F120" s="293"/>
      <c r="G120" s="293"/>
      <c r="H120" s="293"/>
      <c r="I120" s="293"/>
      <c r="J120" s="293"/>
      <c r="K120" s="293"/>
      <c r="L120" s="293"/>
      <c r="M120" s="293"/>
      <c r="N120" s="293"/>
      <c r="O120" s="293"/>
      <c r="P120" s="293"/>
      <c r="Q120" s="297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2"/>
      <c r="B121" s="293"/>
      <c r="C121" s="293"/>
      <c r="D121" s="293"/>
      <c r="E121" s="293"/>
      <c r="F121" s="293"/>
      <c r="G121" s="293"/>
      <c r="H121" s="293"/>
      <c r="I121" s="293"/>
      <c r="J121" s="293"/>
      <c r="K121" s="293"/>
      <c r="L121" s="293"/>
      <c r="M121" s="293"/>
      <c r="N121" s="293"/>
      <c r="O121" s="293"/>
      <c r="P121" s="293"/>
      <c r="Q121" s="297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2"/>
      <c r="B122" s="29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7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2"/>
      <c r="B123" s="293"/>
      <c r="C123" s="293"/>
      <c r="D123" s="293"/>
      <c r="E123" s="293"/>
      <c r="F123" s="293"/>
      <c r="G123" s="293"/>
      <c r="H123" s="293"/>
      <c r="I123" s="293"/>
      <c r="J123" s="293"/>
      <c r="K123" s="293"/>
      <c r="L123" s="293"/>
      <c r="M123" s="293"/>
      <c r="N123" s="293"/>
      <c r="O123" s="293"/>
      <c r="P123" s="293"/>
      <c r="Q123" s="297"/>
      <c r="BP123" s="14">
        <f>General!F121</f>
        <v>0</v>
      </c>
      <c r="BQ123" s="14">
        <f>General!G121</f>
        <v>0</v>
      </c>
    </row>
    <row r="124" spans="1:69">
      <c r="A124" s="292"/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7"/>
      <c r="BP124" s="14">
        <f>General!F122</f>
        <v>0</v>
      </c>
      <c r="BQ124" s="14">
        <f>General!G122</f>
        <v>0</v>
      </c>
    </row>
    <row r="125" spans="1:69">
      <c r="A125" s="292"/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7"/>
      <c r="BP125" s="14">
        <f>General!F123</f>
        <v>0</v>
      </c>
      <c r="BQ125" s="14">
        <f>General!G123</f>
        <v>0</v>
      </c>
    </row>
    <row r="126" spans="1:69">
      <c r="A126" s="292"/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7"/>
      <c r="BP126" s="14">
        <f>General!F124</f>
        <v>0</v>
      </c>
      <c r="BQ126" s="14">
        <f>General!G124</f>
        <v>0</v>
      </c>
    </row>
    <row r="127" spans="1:69" ht="15.75" thickBot="1">
      <c r="A127" s="301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9"/>
      <c r="BP127" s="14">
        <f>General!F125</f>
        <v>0</v>
      </c>
      <c r="BQ127" s="14">
        <f>General!G125</f>
        <v>0</v>
      </c>
    </row>
    <row r="128" spans="1:69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4" priority="4" operator="equal">
      <formula>"P"</formula>
    </cfRule>
  </conditionalFormatting>
  <conditionalFormatting sqref="H129:H1048576 H5:H109">
    <cfRule type="cellIs" dxfId="33" priority="2" operator="equal">
      <formula>"B"</formula>
    </cfRule>
    <cfRule type="cellIs" dxfId="32" priority="3" operator="equal">
      <formula>"P"</formula>
    </cfRule>
  </conditionalFormatting>
  <conditionalFormatting sqref="O10:O109 Q105:Q109">
    <cfRule type="cellIs" dxfId="31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8" t="str">
        <f>'Strategy Dashboard'!BE3</f>
        <v>Strategy 6 : PD/M1</v>
      </c>
      <c r="C3" s="319"/>
      <c r="D3" s="319"/>
      <c r="E3" s="319"/>
      <c r="F3" s="319"/>
      <c r="G3" s="320"/>
      <c r="H3" s="319"/>
      <c r="I3" s="319"/>
      <c r="J3" s="319"/>
      <c r="K3" s="319"/>
      <c r="L3" s="319"/>
      <c r="M3" s="319"/>
      <c r="N3" s="319"/>
      <c r="O3" s="319"/>
      <c r="P3" s="319"/>
      <c r="Q3" s="321"/>
      <c r="R3" s="287" t="s">
        <v>148</v>
      </c>
      <c r="S3" s="14" t="s">
        <v>149</v>
      </c>
      <c r="V3" s="14" t="s">
        <v>114</v>
      </c>
      <c r="W3" s="244" t="s">
        <v>463</v>
      </c>
      <c r="X3" s="244" t="s">
        <v>464</v>
      </c>
      <c r="AI3" s="270" t="s">
        <v>117</v>
      </c>
      <c r="AJ3" s="270"/>
      <c r="AK3" s="270"/>
      <c r="AL3" s="66"/>
      <c r="AM3" s="66"/>
      <c r="AN3" s="66"/>
      <c r="AO3" s="66"/>
      <c r="AP3" s="66"/>
      <c r="AQ3" s="66"/>
      <c r="AT3" s="260" t="s">
        <v>1</v>
      </c>
      <c r="AU3" s="260" t="s">
        <v>2</v>
      </c>
      <c r="AV3" s="242" t="s">
        <v>33</v>
      </c>
      <c r="AW3" s="243"/>
      <c r="AX3" s="242" t="s">
        <v>79</v>
      </c>
      <c r="AY3" s="243"/>
      <c r="AZ3" s="260" t="s">
        <v>37</v>
      </c>
      <c r="BA3" s="285" t="s">
        <v>10</v>
      </c>
      <c r="BB3" s="286"/>
      <c r="BC3" s="285" t="s">
        <v>11</v>
      </c>
      <c r="BD3" s="286"/>
      <c r="BE3" s="64" t="s">
        <v>10</v>
      </c>
      <c r="BF3" s="64" t="s">
        <v>11</v>
      </c>
      <c r="BG3" s="284" t="s">
        <v>111</v>
      </c>
      <c r="BH3" s="28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88"/>
      <c r="S4" s="14" t="s">
        <v>150</v>
      </c>
      <c r="T4" s="14">
        <f>T28</f>
        <v>10</v>
      </c>
      <c r="V4" s="14" t="s">
        <v>115</v>
      </c>
      <c r="W4" s="244"/>
      <c r="X4" s="244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83"/>
      <c r="AU4" s="283"/>
      <c r="AV4" s="16" t="s">
        <v>1</v>
      </c>
      <c r="AW4" s="16" t="s">
        <v>2</v>
      </c>
      <c r="AX4" s="16" t="s">
        <v>1</v>
      </c>
      <c r="AY4" s="16" t="s">
        <v>2</v>
      </c>
      <c r="AZ4" s="28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267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PD</v>
      </c>
      <c r="AS5" s="159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 t="shared" ref="D10:D73" si="7">IF(H9="","",IF(AR10="PD",IF(AZ10="P",BB10,""),AL10))</f>
        <v>B</v>
      </c>
      <c r="E10" s="120" t="str">
        <f t="shared" ref="E10:E73" si="8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9">IF(AS9=AS10,"",AS10)</f>
        <v>T-B</v>
      </c>
      <c r="K10" s="79" t="str">
        <f t="shared" ref="K10:K73" si="10">IF(H9="","",IF(AND(D10=AG10,LEFT(AG10)="L",REPLACE(AG10,1,1,"")&gt;=5),"L"&amp;(REPLACE(AG10,1,1,"")-3),AG10))</f>
        <v>B</v>
      </c>
      <c r="L10" s="120" t="str">
        <f t="shared" ref="L10:L73" si="11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IF(H9="","",IF(AS10="M1",IF(H8="P",BD10,""),AN10))</f>
        <v>B</v>
      </c>
      <c r="AH10" s="159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si="7"/>
        <v>L5</v>
      </c>
      <c r="E11" s="121" t="str">
        <f t="shared" si="8"/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9"/>
        <v/>
      </c>
      <c r="K11" s="81" t="str">
        <f t="shared" si="10"/>
        <v>L2</v>
      </c>
      <c r="L11" s="121" t="str">
        <f t="shared" si="11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4" t="str">
        <f t="shared" si="12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IF(H10="","",IF(AS11="M1",IF(H9="P",BD11,""),AN11))</f>
        <v>L5</v>
      </c>
      <c r="AH11" s="159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P4</v>
      </c>
      <c r="C12" s="24" t="str">
        <f t="shared" si="2"/>
        <v>PD</v>
      </c>
      <c r="D12" s="81" t="str">
        <f t="shared" si="7"/>
        <v>F2</v>
      </c>
      <c r="E12" s="121" t="str">
        <f t="shared" si="8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9"/>
        <v>M1</v>
      </c>
      <c r="K12" s="81" t="str">
        <f t="shared" si="10"/>
        <v>F2</v>
      </c>
      <c r="L12" s="121" t="str">
        <f t="shared" si="11"/>
        <v/>
      </c>
      <c r="M12" s="24" t="str">
        <f t="shared" si="24"/>
        <v>W</v>
      </c>
      <c r="N12" s="36">
        <f t="shared" si="25"/>
        <v>-1</v>
      </c>
      <c r="O12" s="124">
        <f t="shared" si="12"/>
        <v>-1</v>
      </c>
      <c r="P12" s="24">
        <f>IF(H12="","",IF(B12="NB",P11,IF(O12="",SUM($O$5:$O12)+N12,SUM($O$5:$O12))))</f>
        <v>-1</v>
      </c>
      <c r="Q12" s="130" t="str">
        <f t="shared" si="0"/>
        <v>Rabbit</v>
      </c>
      <c r="R12" s="128">
        <f t="shared" si="13"/>
        <v>4</v>
      </c>
      <c r="S12" s="83" t="str">
        <f t="shared" si="14"/>
        <v>W</v>
      </c>
      <c r="T12" s="14">
        <f t="shared" si="5"/>
        <v>1</v>
      </c>
      <c r="U12" s="14">
        <f t="shared" si="26"/>
        <v>1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Y</v>
      </c>
      <c r="AB12" s="14" t="str">
        <f t="shared" si="32"/>
        <v>R</v>
      </c>
      <c r="AC12" s="14">
        <f t="shared" si="33"/>
        <v>2</v>
      </c>
      <c r="AD12" s="14">
        <f t="shared" si="34"/>
        <v>0</v>
      </c>
      <c r="AE12" s="14">
        <f t="shared" si="35"/>
        <v>2</v>
      </c>
      <c r="AF12" s="14">
        <f t="shared" si="36"/>
        <v>0</v>
      </c>
      <c r="AG12" s="159" t="str">
        <f t="shared" si="37"/>
        <v>F2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7"/>
        <v>B</v>
      </c>
      <c r="E13" s="121" t="str">
        <f t="shared" si="8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/>
      </c>
      <c r="L13" s="121" t="str">
        <f t="shared" si="11"/>
        <v>B</v>
      </c>
      <c r="M13" s="24" t="str">
        <f t="shared" si="24"/>
        <v>W</v>
      </c>
      <c r="N13" s="36">
        <f t="shared" si="25"/>
        <v>0</v>
      </c>
      <c r="O13" s="124" t="str">
        <f t="shared" si="12"/>
        <v/>
      </c>
      <c r="P13" s="24">
        <f>IF(H13="","",IF(B13="NB",P12,IF(O13="",SUM($O$5:$O13)+N13,SUM($O$5:$O13))))</f>
        <v>-1</v>
      </c>
      <c r="Q13" s="130" t="str">
        <f t="shared" si="0"/>
        <v/>
      </c>
      <c r="R13" s="128">
        <f t="shared" si="13"/>
        <v>0</v>
      </c>
      <c r="S13" s="83" t="str">
        <f t="shared" si="14"/>
        <v/>
      </c>
      <c r="T13" s="14">
        <f t="shared" si="5"/>
        <v>1</v>
      </c>
      <c r="U13" s="14">
        <f t="shared" si="26"/>
        <v>0</v>
      </c>
      <c r="V13" s="14" t="str">
        <f t="shared" si="27"/>
        <v>S</v>
      </c>
      <c r="W13" s="14" t="str">
        <f t="shared" si="15"/>
        <v>N</v>
      </c>
      <c r="X13" s="14" t="str">
        <f t="shared" si="28"/>
        <v>N</v>
      </c>
      <c r="Y13" s="14">
        <f t="shared" si="29"/>
        <v>1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1</v>
      </c>
      <c r="AD13" s="14">
        <f t="shared" si="34"/>
        <v>0</v>
      </c>
      <c r="AE13" s="14">
        <f t="shared" si="35"/>
        <v>0</v>
      </c>
      <c r="AF13" s="14">
        <f t="shared" si="36"/>
        <v>1</v>
      </c>
      <c r="AG13" s="159" t="str">
        <f t="shared" si="37"/>
        <v/>
      </c>
      <c r="AH13" s="159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PD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F2W</v>
      </c>
      <c r="BD13" s="14" t="str">
        <f t="shared" si="47"/>
        <v>B</v>
      </c>
      <c r="BE13" s="14">
        <f t="shared" si="45"/>
        <v>1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P7</v>
      </c>
      <c r="C14" s="25" t="str">
        <f t="shared" si="2"/>
        <v/>
      </c>
      <c r="D14" s="82" t="str">
        <f t="shared" si="7"/>
        <v>F2</v>
      </c>
      <c r="E14" s="122" t="str">
        <f t="shared" si="8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>L5</v>
      </c>
      <c r="L14" s="122" t="str">
        <f t="shared" si="11"/>
        <v/>
      </c>
      <c r="M14" s="25" t="str">
        <f t="shared" si="24"/>
        <v>W</v>
      </c>
      <c r="N14" s="36">
        <f t="shared" si="25"/>
        <v>7</v>
      </c>
      <c r="O14" s="131">
        <f t="shared" si="12"/>
        <v>7</v>
      </c>
      <c r="P14" s="25">
        <f>IF(H14="","",IF(B14="NB",P13,IF(O14="",SUM($O$5:$O14)+N14,SUM($O$5:$O14))))</f>
        <v>6</v>
      </c>
      <c r="Q14" s="132" t="str">
        <f t="shared" si="0"/>
        <v/>
      </c>
      <c r="R14" s="129">
        <f t="shared" si="13"/>
        <v>7</v>
      </c>
      <c r="S14" s="83" t="str">
        <f t="shared" si="14"/>
        <v>W</v>
      </c>
      <c r="T14" s="14">
        <f t="shared" si="5"/>
        <v>4</v>
      </c>
      <c r="U14" s="14">
        <f t="shared" si="26"/>
        <v>3</v>
      </c>
      <c r="V14" s="14" t="str">
        <f t="shared" si="27"/>
        <v>C</v>
      </c>
      <c r="W14" s="14" t="str">
        <f t="shared" si="15"/>
        <v>Y</v>
      </c>
      <c r="X14" s="14" t="str">
        <f t="shared" si="28"/>
        <v>Y</v>
      </c>
      <c r="Y14" s="14">
        <f t="shared" si="29"/>
        <v>2</v>
      </c>
      <c r="Z14" s="83" t="str">
        <f t="shared" si="30"/>
        <v>N</v>
      </c>
      <c r="AA14" s="14" t="str">
        <f t="shared" si="31"/>
        <v>Y</v>
      </c>
      <c r="AB14" s="14" t="str">
        <f t="shared" si="32"/>
        <v>N</v>
      </c>
      <c r="AC14" s="14">
        <f t="shared" si="33"/>
        <v>2</v>
      </c>
      <c r="AD14" s="14">
        <f t="shared" si="34"/>
        <v>0</v>
      </c>
      <c r="AE14" s="14">
        <f t="shared" si="35"/>
        <v>5</v>
      </c>
      <c r="AF14" s="14">
        <f t="shared" si="36"/>
        <v>0</v>
      </c>
      <c r="AG14" s="159" t="str">
        <f t="shared" si="37"/>
        <v>L5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BL</v>
      </c>
      <c r="BB14" s="14" t="str">
        <f t="shared" si="44"/>
        <v>F2</v>
      </c>
      <c r="BC14" s="14" t="str">
        <f t="shared" si="22"/>
        <v>BW</v>
      </c>
      <c r="BD14" s="14" t="str">
        <f t="shared" si="47"/>
        <v>L5</v>
      </c>
      <c r="BE14" s="14" t="str">
        <f t="shared" si="45"/>
        <v>2</v>
      </c>
      <c r="BF14" s="14" t="str">
        <f t="shared" si="46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7"/>
        <v>B</v>
      </c>
      <c r="E15" s="120" t="str">
        <f t="shared" si="8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20" t="str">
        <f t="shared" si="11"/>
        <v>B</v>
      </c>
      <c r="M15" s="36" t="str">
        <f t="shared" si="24"/>
        <v>W</v>
      </c>
      <c r="N15" s="36">
        <f t="shared" si="25"/>
        <v>0</v>
      </c>
      <c r="O15" s="136" t="str">
        <f t="shared" si="12"/>
        <v/>
      </c>
      <c r="P15" s="36">
        <f>IF(H15="","",IF(B15="NB",P14,IF(O15="",SUM($O$5:$O15)+N15,SUM($O$5:$O15))))</f>
        <v>6</v>
      </c>
      <c r="Q15" s="137" t="str">
        <f t="shared" si="0"/>
        <v/>
      </c>
      <c r="R15" s="127">
        <f t="shared" si="13"/>
        <v>0</v>
      </c>
      <c r="S15" s="83" t="str">
        <f t="shared" si="14"/>
        <v/>
      </c>
      <c r="T15" s="14">
        <f t="shared" si="5"/>
        <v>4</v>
      </c>
      <c r="U15" s="14">
        <f t="shared" si="26"/>
        <v>0</v>
      </c>
      <c r="V15" s="14" t="str">
        <f t="shared" si="27"/>
        <v>S</v>
      </c>
      <c r="W15" s="14" t="str">
        <f t="shared" si="15"/>
        <v>N</v>
      </c>
      <c r="X15" s="14" t="str">
        <f t="shared" si="28"/>
        <v>Y</v>
      </c>
      <c r="Y15" s="14">
        <f t="shared" si="29"/>
        <v>1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1</v>
      </c>
      <c r="AD15" s="14">
        <f t="shared" si="34"/>
        <v>0</v>
      </c>
      <c r="AE15" s="14">
        <f t="shared" si="35"/>
        <v>0</v>
      </c>
      <c r="AF15" s="14">
        <f t="shared" si="36"/>
        <v>1</v>
      </c>
      <c r="AG15" s="159" t="str">
        <f t="shared" si="37"/>
        <v/>
      </c>
      <c r="AH15" s="159" t="str">
        <f t="shared" si="38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PD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F2W</v>
      </c>
      <c r="BB15" s="14" t="str">
        <f t="shared" si="44"/>
        <v>B</v>
      </c>
      <c r="BC15" s="14" t="str">
        <f t="shared" si="22"/>
        <v>L5W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7"/>
        <v>F2</v>
      </c>
      <c r="E16" s="121" t="str">
        <f t="shared" si="8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9"/>
        <v>T-C</v>
      </c>
      <c r="K16" s="81" t="str">
        <f t="shared" si="10"/>
        <v>L5</v>
      </c>
      <c r="L16" s="121" t="str">
        <f t="shared" si="11"/>
        <v/>
      </c>
      <c r="M16" s="24" t="str">
        <f t="shared" si="24"/>
        <v>W</v>
      </c>
      <c r="N16" s="36">
        <f t="shared" si="25"/>
        <v>7</v>
      </c>
      <c r="O16" s="124">
        <f t="shared" si="12"/>
        <v>7</v>
      </c>
      <c r="P16" s="24">
        <f>IF(H16="","",IF(B16="NB",P15,IF(O16="",SUM($O$5:$O16)+N16,SUM($O$5:$O16))))</f>
        <v>13</v>
      </c>
      <c r="Q16" s="130" t="str">
        <f t="shared" si="0"/>
        <v/>
      </c>
      <c r="R16" s="128">
        <f t="shared" si="13"/>
        <v>7</v>
      </c>
      <c r="S16" s="83" t="str">
        <f t="shared" si="14"/>
        <v>W</v>
      </c>
      <c r="T16" s="14">
        <f t="shared" si="5"/>
        <v>10</v>
      </c>
      <c r="U16" s="14">
        <f t="shared" si="26"/>
        <v>6</v>
      </c>
      <c r="V16" s="14" t="str">
        <f t="shared" si="27"/>
        <v>C</v>
      </c>
      <c r="W16" s="14" t="str">
        <f t="shared" si="15"/>
        <v>Y</v>
      </c>
      <c r="X16" s="14" t="str">
        <f t="shared" si="28"/>
        <v>Y</v>
      </c>
      <c r="Y16" s="14">
        <f t="shared" si="29"/>
        <v>2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2</v>
      </c>
      <c r="AD16" s="14">
        <f t="shared" si="34"/>
        <v>0</v>
      </c>
      <c r="AE16" s="14">
        <f t="shared" si="35"/>
        <v>5</v>
      </c>
      <c r="AF16" s="14">
        <f t="shared" si="36"/>
        <v>0</v>
      </c>
      <c r="AG16" s="159" t="str">
        <f t="shared" si="37"/>
        <v>L5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F2</v>
      </c>
      <c r="AM16" s="75" t="str">
        <f t="shared" si="17"/>
        <v/>
      </c>
      <c r="AN16" s="75" t="str">
        <f t="shared" si="18"/>
        <v>L5</v>
      </c>
      <c r="AO16" s="75" t="str">
        <f t="shared" si="19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BL</v>
      </c>
      <c r="BB16" s="14" t="str">
        <f t="shared" si="44"/>
        <v>F2</v>
      </c>
      <c r="BC16" s="14" t="str">
        <f t="shared" si="22"/>
        <v>BW</v>
      </c>
      <c r="BD16" s="14" t="str">
        <f t="shared" si="47"/>
        <v>L5</v>
      </c>
      <c r="BE16" s="14" t="str">
        <f t="shared" si="45"/>
        <v>2</v>
      </c>
      <c r="BF16" s="14" t="str">
        <f t="shared" si="46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7"/>
        <v/>
      </c>
      <c r="E17" s="121" t="str">
        <f t="shared" si="8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9"/>
        <v/>
      </c>
      <c r="K17" s="81" t="str">
        <f t="shared" si="10"/>
        <v/>
      </c>
      <c r="L17" s="121" t="str">
        <f t="shared" si="11"/>
        <v>B</v>
      </c>
      <c r="M17" s="24" t="str">
        <f t="shared" si="24"/>
        <v>L</v>
      </c>
      <c r="N17" s="36">
        <f t="shared" si="25"/>
        <v>-2</v>
      </c>
      <c r="O17" s="124" t="str">
        <f t="shared" si="12"/>
        <v/>
      </c>
      <c r="P17" s="24">
        <f>IF(H17="","",IF(B17="NB",P16,IF(O17="",SUM($O$5:$O17)+N17,SUM($O$5:$O17))))</f>
        <v>11</v>
      </c>
      <c r="Q17" s="130" t="str">
        <f t="shared" si="0"/>
        <v/>
      </c>
      <c r="R17" s="128">
        <f t="shared" si="13"/>
        <v>-2</v>
      </c>
      <c r="S17" s="83" t="str">
        <f t="shared" si="14"/>
        <v>L</v>
      </c>
      <c r="T17" s="14">
        <f t="shared" si="5"/>
        <v>9</v>
      </c>
      <c r="U17" s="14">
        <f t="shared" si="26"/>
        <v>-1</v>
      </c>
      <c r="V17" s="14" t="str">
        <f t="shared" si="27"/>
        <v>S</v>
      </c>
      <c r="W17" s="14" t="str">
        <f t="shared" si="15"/>
        <v>N</v>
      </c>
      <c r="X17" s="14" t="str">
        <f t="shared" si="28"/>
        <v>Y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9" t="str">
        <f t="shared" si="37"/>
        <v/>
      </c>
      <c r="AH17" s="159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B</v>
      </c>
      <c r="AN17" s="75" t="str">
        <f t="shared" si="18"/>
        <v/>
      </c>
      <c r="AO17" s="75" t="str">
        <f t="shared" si="19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F2W</v>
      </c>
      <c r="BB17" s="14" t="str">
        <f t="shared" si="44"/>
        <v>B</v>
      </c>
      <c r="BC17" s="14" t="str">
        <f t="shared" si="22"/>
        <v>L5W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P4</v>
      </c>
      <c r="C18" s="24" t="str">
        <f t="shared" si="2"/>
        <v>PD</v>
      </c>
      <c r="D18" s="81" t="str">
        <f t="shared" si="7"/>
        <v>F2</v>
      </c>
      <c r="E18" s="121" t="str">
        <f t="shared" si="8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9"/>
        <v>M1</v>
      </c>
      <c r="K18" s="81" t="str">
        <f t="shared" si="10"/>
        <v>F2</v>
      </c>
      <c r="L18" s="121" t="str">
        <f t="shared" si="11"/>
        <v/>
      </c>
      <c r="M18" s="24" t="str">
        <f t="shared" si="24"/>
        <v>W</v>
      </c>
      <c r="N18" s="36">
        <f t="shared" si="25"/>
        <v>2</v>
      </c>
      <c r="O18" s="124">
        <f t="shared" si="12"/>
        <v>2</v>
      </c>
      <c r="P18" s="24">
        <f>IF(H18="","",IF(B18="NB",P17,IF(O18="",SUM($O$5:$O18)+N18,SUM($O$5:$O18))))</f>
        <v>15</v>
      </c>
      <c r="Q18" s="130" t="str">
        <f t="shared" si="0"/>
        <v/>
      </c>
      <c r="R18" s="128">
        <f t="shared" si="13"/>
        <v>4</v>
      </c>
      <c r="S18" s="83" t="str">
        <f t="shared" si="14"/>
        <v>W</v>
      </c>
      <c r="T18" s="14">
        <f t="shared" si="5"/>
        <v>10</v>
      </c>
      <c r="U18" s="14">
        <f t="shared" si="26"/>
        <v>1</v>
      </c>
      <c r="V18" s="14" t="str">
        <f t="shared" si="27"/>
        <v>C</v>
      </c>
      <c r="W18" s="14" t="str">
        <f t="shared" si="15"/>
        <v>Y</v>
      </c>
      <c r="X18" s="14" t="str">
        <f t="shared" si="28"/>
        <v>Y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2</v>
      </c>
      <c r="AF18" s="14">
        <f t="shared" si="36"/>
        <v>0</v>
      </c>
      <c r="AG18" s="159" t="str">
        <f t="shared" si="37"/>
        <v>F2</v>
      </c>
      <c r="AH18" s="159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BL</v>
      </c>
      <c r="BB18" s="14" t="str">
        <f t="shared" si="44"/>
        <v>F2</v>
      </c>
      <c r="BC18" s="14" t="str">
        <f t="shared" si="22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2"/>
        <v/>
      </c>
      <c r="D19" s="82" t="str">
        <f t="shared" si="7"/>
        <v>B</v>
      </c>
      <c r="E19" s="122" t="str">
        <f t="shared" si="8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>B</v>
      </c>
      <c r="L19" s="122" t="str">
        <f t="shared" si="11"/>
        <v/>
      </c>
      <c r="M19" s="25" t="str">
        <f t="shared" si="24"/>
        <v>W</v>
      </c>
      <c r="N19" s="36">
        <f t="shared" si="25"/>
        <v>2</v>
      </c>
      <c r="O19" s="131" t="str">
        <f t="shared" si="12"/>
        <v/>
      </c>
      <c r="P19" s="25">
        <f>IF(H19="","",IF(B19="NB",P18,IF(O19="",SUM($O$5:$O19)+N19,SUM($O$5:$O19))))</f>
        <v>17</v>
      </c>
      <c r="Q19" s="132" t="str">
        <f t="shared" si="0"/>
        <v/>
      </c>
      <c r="R19" s="129">
        <f t="shared" si="13"/>
        <v>2</v>
      </c>
      <c r="S19" s="83" t="str">
        <f t="shared" si="14"/>
        <v>W</v>
      </c>
      <c r="T19" s="14">
        <f t="shared" si="5"/>
        <v>10</v>
      </c>
      <c r="U19" s="14">
        <f t="shared" si="26"/>
        <v>3</v>
      </c>
      <c r="V19" s="14" t="str">
        <f t="shared" si="27"/>
        <v>S</v>
      </c>
      <c r="W19" s="14" t="str">
        <f t="shared" si="15"/>
        <v>N</v>
      </c>
      <c r="X19" s="14" t="str">
        <f t="shared" si="28"/>
        <v>N</v>
      </c>
      <c r="Y19" s="14">
        <f t="shared" si="29"/>
        <v>1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1</v>
      </c>
      <c r="AF19" s="14">
        <f t="shared" si="36"/>
        <v>0</v>
      </c>
      <c r="AG19" s="159" t="str">
        <f t="shared" si="37"/>
        <v>B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PD</v>
      </c>
      <c r="AS19" s="14" t="str">
        <f t="shared" si="48"/>
        <v>M1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F2W</v>
      </c>
      <c r="BB19" s="14" t="str">
        <f t="shared" si="44"/>
        <v>B</v>
      </c>
      <c r="BC19" s="14" t="str">
        <f t="shared" si="22"/>
        <v>F2W</v>
      </c>
      <c r="BD19" s="14" t="str">
        <f t="shared" si="47"/>
        <v>B</v>
      </c>
      <c r="BE19" s="14">
        <f t="shared" si="45"/>
        <v>1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P7</v>
      </c>
      <c r="C20" s="36" t="str">
        <f t="shared" si="2"/>
        <v/>
      </c>
      <c r="D20" s="79" t="str">
        <f t="shared" si="7"/>
        <v>L5</v>
      </c>
      <c r="E20" s="120" t="str">
        <f t="shared" si="8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9"/>
        <v/>
      </c>
      <c r="K20" s="79" t="str">
        <f t="shared" si="10"/>
        <v>L2</v>
      </c>
      <c r="L20" s="120" t="str">
        <f t="shared" si="11"/>
        <v/>
      </c>
      <c r="M20" s="36" t="str">
        <f t="shared" si="24"/>
        <v>L</v>
      </c>
      <c r="N20" s="36">
        <f t="shared" si="25"/>
        <v>-5</v>
      </c>
      <c r="O20" s="136" t="str">
        <f t="shared" si="12"/>
        <v/>
      </c>
      <c r="P20" s="36">
        <f>IF(H20="","",IF(B20="NB",P19,IF(O20="",SUM($O$5:$O20)+N20,SUM($O$5:$O20))))</f>
        <v>10</v>
      </c>
      <c r="Q20" s="137" t="str">
        <f t="shared" si="0"/>
        <v/>
      </c>
      <c r="R20" s="127">
        <f t="shared" si="13"/>
        <v>-10</v>
      </c>
      <c r="S20" s="83" t="str">
        <f t="shared" si="14"/>
        <v>L</v>
      </c>
      <c r="T20" s="14">
        <f t="shared" si="5"/>
        <v>9</v>
      </c>
      <c r="U20" s="14">
        <f t="shared" si="26"/>
        <v>-1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2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2</v>
      </c>
      <c r="AF20" s="14">
        <f t="shared" si="36"/>
        <v>0</v>
      </c>
      <c r="AG20" s="159" t="str">
        <f t="shared" si="37"/>
        <v>L5</v>
      </c>
      <c r="AH20" s="159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BW</v>
      </c>
      <c r="BB20" s="14" t="str">
        <f t="shared" si="44"/>
        <v>L5</v>
      </c>
      <c r="BC20" s="14" t="str">
        <f t="shared" si="22"/>
        <v>BW</v>
      </c>
      <c r="BD20" s="14" t="str">
        <f t="shared" si="47"/>
        <v>L5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P4</v>
      </c>
      <c r="C21" s="24" t="str">
        <f t="shared" si="2"/>
        <v/>
      </c>
      <c r="D21" s="81" t="str">
        <f t="shared" si="7"/>
        <v>F2</v>
      </c>
      <c r="E21" s="121" t="str">
        <f t="shared" si="8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>F2</v>
      </c>
      <c r="L21" s="121" t="str">
        <f t="shared" si="11"/>
        <v/>
      </c>
      <c r="M21" s="24" t="str">
        <f t="shared" si="24"/>
        <v>W</v>
      </c>
      <c r="N21" s="36">
        <f t="shared" si="25"/>
        <v>-1</v>
      </c>
      <c r="O21" s="124">
        <f t="shared" si="12"/>
        <v>-1</v>
      </c>
      <c r="P21" s="24">
        <f>IF(H21="","",IF(B21="NB",P20,IF(O21="",SUM($O$5:$O21)+N21,SUM($O$5:$O21))))</f>
        <v>14</v>
      </c>
      <c r="Q21" s="130" t="str">
        <f t="shared" si="0"/>
        <v>Rabbit</v>
      </c>
      <c r="R21" s="128">
        <f t="shared" si="13"/>
        <v>4</v>
      </c>
      <c r="S21" s="83" t="str">
        <f t="shared" si="14"/>
        <v>W</v>
      </c>
      <c r="T21" s="14">
        <f t="shared" si="5"/>
        <v>10</v>
      </c>
      <c r="U21" s="14">
        <f t="shared" si="26"/>
        <v>1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Y</v>
      </c>
      <c r="Y21" s="14">
        <f t="shared" si="29"/>
        <v>3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R</v>
      </c>
      <c r="AC21" s="14">
        <f t="shared" si="33"/>
        <v>2</v>
      </c>
      <c r="AD21" s="14">
        <f t="shared" si="34"/>
        <v>0</v>
      </c>
      <c r="AE21" s="14">
        <f t="shared" si="35"/>
        <v>2</v>
      </c>
      <c r="AF21" s="14">
        <f t="shared" si="36"/>
        <v>0</v>
      </c>
      <c r="AG21" s="159" t="str">
        <f t="shared" si="37"/>
        <v>F2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L5L</v>
      </c>
      <c r="BB21" s="14" t="str">
        <f t="shared" si="44"/>
        <v>F2</v>
      </c>
      <c r="BC21" s="14" t="str">
        <f t="shared" si="22"/>
        <v>L2L</v>
      </c>
      <c r="BD21" s="14" t="str">
        <f t="shared" si="47"/>
        <v>F2</v>
      </c>
      <c r="BE21" s="14" t="str">
        <f t="shared" si="45"/>
        <v>2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NB</v>
      </c>
      <c r="C22" s="24" t="str">
        <f t="shared" si="2"/>
        <v/>
      </c>
      <c r="D22" s="81" t="str">
        <f t="shared" si="7"/>
        <v>B</v>
      </c>
      <c r="E22" s="121" t="str">
        <f t="shared" si="8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/>
      </c>
      <c r="L22" s="121" t="str">
        <f t="shared" si="11"/>
        <v>B</v>
      </c>
      <c r="M22" s="24" t="str">
        <f t="shared" si="24"/>
        <v>W</v>
      </c>
      <c r="N22" s="36">
        <f t="shared" si="25"/>
        <v>0</v>
      </c>
      <c r="O22" s="124" t="str">
        <f t="shared" si="12"/>
        <v/>
      </c>
      <c r="P22" s="24">
        <f>IF(H22="","",IF(B22="NB",P21,IF(O22="",SUM($O$5:$O22)+N22,SUM($O$5:$O22))))</f>
        <v>14</v>
      </c>
      <c r="Q22" s="130" t="str">
        <f t="shared" si="0"/>
        <v/>
      </c>
      <c r="R22" s="128">
        <f t="shared" si="13"/>
        <v>0</v>
      </c>
      <c r="S22" s="83" t="str">
        <f t="shared" si="14"/>
        <v/>
      </c>
      <c r="T22" s="14">
        <f t="shared" si="5"/>
        <v>10</v>
      </c>
      <c r="U22" s="14">
        <f t="shared" si="26"/>
        <v>0</v>
      </c>
      <c r="V22" s="14" t="str">
        <f t="shared" si="27"/>
        <v>S</v>
      </c>
      <c r="W22" s="14" t="str">
        <f t="shared" si="49"/>
        <v>N</v>
      </c>
      <c r="X22" s="14" t="str">
        <f t="shared" si="28"/>
        <v>N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1</v>
      </c>
      <c r="AD22" s="14">
        <f t="shared" si="34"/>
        <v>0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F2W</v>
      </c>
      <c r="BB22" s="14" t="str">
        <f t="shared" si="44"/>
        <v>B</v>
      </c>
      <c r="BC22" s="14" t="str">
        <f t="shared" si="22"/>
        <v>F2W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P7</v>
      </c>
      <c r="C23" s="24" t="str">
        <f t="shared" si="2"/>
        <v/>
      </c>
      <c r="D23" s="81" t="str">
        <f t="shared" si="7"/>
        <v>F2</v>
      </c>
      <c r="E23" s="121" t="str">
        <f t="shared" si="8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9"/>
        <v/>
      </c>
      <c r="K23" s="81" t="str">
        <f t="shared" si="10"/>
        <v>L5</v>
      </c>
      <c r="L23" s="121" t="str">
        <f t="shared" si="11"/>
        <v/>
      </c>
      <c r="M23" s="24" t="str">
        <f t="shared" si="24"/>
        <v>W</v>
      </c>
      <c r="N23" s="36">
        <f t="shared" si="25"/>
        <v>7</v>
      </c>
      <c r="O23" s="124">
        <f t="shared" si="12"/>
        <v>7</v>
      </c>
      <c r="P23" s="24">
        <f>IF(H23="","",IF(B23="NB",P22,IF(O23="",SUM($O$5:$O23)+N23,SUM($O$5:$O23))))</f>
        <v>21</v>
      </c>
      <c r="Q23" s="130" t="str">
        <f t="shared" si="0"/>
        <v/>
      </c>
      <c r="R23" s="128">
        <f t="shared" si="13"/>
        <v>7</v>
      </c>
      <c r="S23" s="83" t="str">
        <f t="shared" si="14"/>
        <v>W</v>
      </c>
      <c r="T23" s="14">
        <f t="shared" si="5"/>
        <v>10</v>
      </c>
      <c r="U23" s="14">
        <f t="shared" si="26"/>
        <v>3</v>
      </c>
      <c r="V23" s="14" t="str">
        <f t="shared" si="27"/>
        <v>C</v>
      </c>
      <c r="W23" s="14" t="str">
        <f t="shared" si="49"/>
        <v>Y</v>
      </c>
      <c r="X23" s="14" t="str">
        <f t="shared" si="28"/>
        <v>Y</v>
      </c>
      <c r="Y23" s="14">
        <f t="shared" si="29"/>
        <v>2</v>
      </c>
      <c r="Z23" s="83" t="str">
        <f t="shared" si="30"/>
        <v>N</v>
      </c>
      <c r="AA23" s="14" t="str">
        <f t="shared" si="31"/>
        <v>Y</v>
      </c>
      <c r="AB23" s="14" t="str">
        <f t="shared" si="32"/>
        <v>N</v>
      </c>
      <c r="AC23" s="14">
        <f t="shared" si="33"/>
        <v>2</v>
      </c>
      <c r="AD23" s="14">
        <f t="shared" si="34"/>
        <v>0</v>
      </c>
      <c r="AE23" s="14">
        <f t="shared" si="35"/>
        <v>5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PD</v>
      </c>
      <c r="AS23" s="14" t="str">
        <f t="shared" si="48"/>
        <v>M1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BL</v>
      </c>
      <c r="BB23" s="14" t="str">
        <f t="shared" si="44"/>
        <v>F2</v>
      </c>
      <c r="BC23" s="14" t="str">
        <f t="shared" si="22"/>
        <v>BW</v>
      </c>
      <c r="BD23" s="14" t="str">
        <f t="shared" si="47"/>
        <v>L5</v>
      </c>
      <c r="BE23" s="14" t="str">
        <f t="shared" si="45"/>
        <v>2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82" t="str">
        <f t="shared" si="7"/>
        <v>B</v>
      </c>
      <c r="E24" s="122" t="str">
        <f t="shared" si="8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22" t="str">
        <f t="shared" si="11"/>
        <v>B</v>
      </c>
      <c r="M24" s="25" t="str">
        <f t="shared" si="24"/>
        <v>W</v>
      </c>
      <c r="N24" s="36">
        <f t="shared" si="25"/>
        <v>0</v>
      </c>
      <c r="O24" s="131" t="str">
        <f t="shared" si="12"/>
        <v/>
      </c>
      <c r="P24" s="25">
        <f>IF(H24="","",IF(B24="NB",P23,IF(O24="",SUM($O$5:$O24)+N24,SUM($O$5:$O24))))</f>
        <v>21</v>
      </c>
      <c r="Q24" s="132" t="str">
        <f t="shared" si="0"/>
        <v/>
      </c>
      <c r="R24" s="129">
        <f t="shared" si="13"/>
        <v>0</v>
      </c>
      <c r="S24" s="83" t="str">
        <f t="shared" si="14"/>
        <v/>
      </c>
      <c r="T24" s="14">
        <f t="shared" si="5"/>
        <v>10</v>
      </c>
      <c r="U24" s="14">
        <f t="shared" si="26"/>
        <v>0</v>
      </c>
      <c r="V24" s="14" t="str">
        <f t="shared" si="27"/>
        <v>S</v>
      </c>
      <c r="W24" s="14" t="str">
        <f t="shared" si="49"/>
        <v>N</v>
      </c>
      <c r="X24" s="14" t="str">
        <f t="shared" si="28"/>
        <v>Y</v>
      </c>
      <c r="Y24" s="14">
        <f t="shared" si="29"/>
        <v>1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1</v>
      </c>
      <c r="AD24" s="14">
        <f t="shared" si="34"/>
        <v>0</v>
      </c>
      <c r="AE24" s="14">
        <f t="shared" si="35"/>
        <v>0</v>
      </c>
      <c r="AF24" s="14">
        <f t="shared" si="36"/>
        <v>1</v>
      </c>
      <c r="AG24" s="159" t="str">
        <f t="shared" si="37"/>
        <v/>
      </c>
      <c r="AH24" s="159" t="str">
        <f t="shared" si="38"/>
        <v>B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PD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F2W</v>
      </c>
      <c r="BB24" s="14" t="str">
        <f t="shared" si="44"/>
        <v>B</v>
      </c>
      <c r="BC24" s="14" t="str">
        <f t="shared" si="22"/>
        <v>L5W</v>
      </c>
      <c r="BD24" s="14" t="str">
        <f t="shared" si="47"/>
        <v>B</v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P7</v>
      </c>
      <c r="C25" s="36" t="str">
        <f t="shared" si="2"/>
        <v>T-C</v>
      </c>
      <c r="D25" s="79" t="str">
        <f t="shared" si="7"/>
        <v>F2</v>
      </c>
      <c r="E25" s="120" t="str">
        <f t="shared" si="8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9"/>
        <v>T-C</v>
      </c>
      <c r="K25" s="79" t="str">
        <f t="shared" si="10"/>
        <v>L5</v>
      </c>
      <c r="L25" s="120" t="str">
        <f t="shared" si="11"/>
        <v/>
      </c>
      <c r="M25" s="36" t="str">
        <f t="shared" si="24"/>
        <v>W</v>
      </c>
      <c r="N25" s="36">
        <f t="shared" si="25"/>
        <v>7</v>
      </c>
      <c r="O25" s="136">
        <f t="shared" si="12"/>
        <v>7</v>
      </c>
      <c r="P25" s="36">
        <f>IF(H25="","",IF(B25="NB",P24,IF(O25="",SUM($O$5:$O25)+N25,SUM($O$5:$O25))))</f>
        <v>28</v>
      </c>
      <c r="Q25" s="137" t="str">
        <f t="shared" si="0"/>
        <v/>
      </c>
      <c r="R25" s="127">
        <f t="shared" si="13"/>
        <v>7</v>
      </c>
      <c r="S25" s="83" t="str">
        <f t="shared" si="14"/>
        <v>W</v>
      </c>
      <c r="T25" s="14">
        <f t="shared" si="5"/>
        <v>10</v>
      </c>
      <c r="U25" s="14">
        <f t="shared" si="26"/>
        <v>6</v>
      </c>
      <c r="V25" s="14" t="str">
        <f t="shared" si="27"/>
        <v>C</v>
      </c>
      <c r="W25" s="14" t="str">
        <f t="shared" si="49"/>
        <v>Y</v>
      </c>
      <c r="X25" s="14" t="str">
        <f t="shared" si="28"/>
        <v>Y</v>
      </c>
      <c r="Y25" s="14">
        <f t="shared" si="29"/>
        <v>2</v>
      </c>
      <c r="Z25" s="83" t="str">
        <f t="shared" si="30"/>
        <v>N</v>
      </c>
      <c r="AA25" s="14" t="str">
        <f t="shared" si="31"/>
        <v>Y</v>
      </c>
      <c r="AB25" s="14" t="str">
        <f t="shared" si="32"/>
        <v>N</v>
      </c>
      <c r="AC25" s="14">
        <f t="shared" si="33"/>
        <v>2</v>
      </c>
      <c r="AD25" s="14">
        <f t="shared" si="34"/>
        <v>0</v>
      </c>
      <c r="AE25" s="14">
        <f t="shared" si="35"/>
        <v>5</v>
      </c>
      <c r="AF25" s="14">
        <f t="shared" si="36"/>
        <v>0</v>
      </c>
      <c r="AG25" s="159" t="str">
        <f t="shared" si="37"/>
        <v>L5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F2</v>
      </c>
      <c r="AM25" s="75" t="str">
        <f t="shared" si="17"/>
        <v/>
      </c>
      <c r="AN25" s="75" t="str">
        <f t="shared" si="18"/>
        <v>L5</v>
      </c>
      <c r="AO25" s="75" t="str">
        <f t="shared" si="19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BL</v>
      </c>
      <c r="BB25" s="14" t="str">
        <f t="shared" si="44"/>
        <v>F2</v>
      </c>
      <c r="BC25" s="14" t="str">
        <f t="shared" si="22"/>
        <v>BW</v>
      </c>
      <c r="BD25" s="14" t="str">
        <f t="shared" si="47"/>
        <v>L5</v>
      </c>
      <c r="BE25" s="14" t="str">
        <f t="shared" si="45"/>
        <v>2</v>
      </c>
      <c r="BF25" s="14" t="str">
        <f t="shared" si="46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81" t="str">
        <f t="shared" si="7"/>
        <v/>
      </c>
      <c r="E26" s="121" t="str">
        <f t="shared" si="8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/>
      </c>
      <c r="L26" s="121" t="str">
        <f t="shared" si="11"/>
        <v>B</v>
      </c>
      <c r="M26" s="24" t="str">
        <f t="shared" si="24"/>
        <v>W</v>
      </c>
      <c r="N26" s="36">
        <f t="shared" si="25"/>
        <v>2</v>
      </c>
      <c r="O26" s="124" t="str">
        <f t="shared" si="12"/>
        <v/>
      </c>
      <c r="P26" s="24">
        <f>IF(H26="","",IF(B26="NB",P25,IF(O26="",SUM($O$5:$O26)+N26,SUM($O$5:$O26))))</f>
        <v>30</v>
      </c>
      <c r="Q26" s="130" t="str">
        <f t="shared" si="0"/>
        <v/>
      </c>
      <c r="R26" s="128">
        <f t="shared" si="13"/>
        <v>2</v>
      </c>
      <c r="S26" s="83" t="str">
        <f t="shared" si="14"/>
        <v>W</v>
      </c>
      <c r="T26" s="14">
        <f t="shared" si="5"/>
        <v>10</v>
      </c>
      <c r="U26" s="14">
        <f t="shared" si="26"/>
        <v>6</v>
      </c>
      <c r="V26" s="14" t="str">
        <f t="shared" si="27"/>
        <v>S</v>
      </c>
      <c r="W26" s="14" t="str">
        <f t="shared" si="49"/>
        <v>N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9" t="str">
        <f t="shared" si="37"/>
        <v/>
      </c>
      <c r="AH26" s="159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B</v>
      </c>
      <c r="AN26" s="75" t="str">
        <f t="shared" si="18"/>
        <v/>
      </c>
      <c r="AO26" s="75" t="str">
        <f t="shared" si="19"/>
        <v>B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F2W</v>
      </c>
      <c r="BB26" s="14" t="str">
        <f t="shared" si="44"/>
        <v>B</v>
      </c>
      <c r="BC26" s="14" t="str">
        <f t="shared" si="22"/>
        <v>L5W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81" t="str">
        <f t="shared" si="7"/>
        <v>L5</v>
      </c>
      <c r="E27" s="121" t="str">
        <f t="shared" si="8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L2</v>
      </c>
      <c r="L27" s="121" t="str">
        <f t="shared" si="11"/>
        <v/>
      </c>
      <c r="M27" s="24" t="str">
        <f t="shared" si="24"/>
        <v>W</v>
      </c>
      <c r="N27" s="36">
        <f t="shared" si="25"/>
        <v>9</v>
      </c>
      <c r="O27" s="124">
        <f t="shared" si="12"/>
        <v>9</v>
      </c>
      <c r="P27" s="24">
        <f>IF(H27="","",IF(B27="NB",P26,IF(O27="",SUM($O$5:$O27)+N27,SUM($O$5:$O27))))</f>
        <v>37</v>
      </c>
      <c r="Q27" s="130" t="str">
        <f t="shared" si="0"/>
        <v/>
      </c>
      <c r="R27" s="128">
        <f t="shared" si="13"/>
        <v>10</v>
      </c>
      <c r="S27" s="83" t="str">
        <f t="shared" si="14"/>
        <v>W</v>
      </c>
      <c r="T27" s="14">
        <f t="shared" si="5"/>
        <v>10</v>
      </c>
      <c r="U27" s="14">
        <f t="shared" si="26"/>
        <v>6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9" t="str">
        <f t="shared" si="37"/>
        <v>L5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L5</v>
      </c>
      <c r="AM27" s="75" t="str">
        <f t="shared" si="17"/>
        <v/>
      </c>
      <c r="AN27" s="75" t="str">
        <f t="shared" si="18"/>
        <v>L5</v>
      </c>
      <c r="AO27" s="75" t="str">
        <f t="shared" si="19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81" t="str">
        <f t="shared" si="7"/>
        <v/>
      </c>
      <c r="E28" s="121" t="str">
        <f t="shared" si="8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/>
      </c>
      <c r="L28" s="121" t="str">
        <f t="shared" si="11"/>
        <v>B</v>
      </c>
      <c r="M28" s="24" t="str">
        <f t="shared" si="24"/>
        <v>W</v>
      </c>
      <c r="N28" s="36">
        <f t="shared" si="25"/>
        <v>2</v>
      </c>
      <c r="O28" s="124" t="str">
        <f t="shared" si="12"/>
        <v/>
      </c>
      <c r="P28" s="24">
        <f>IF(H28="","",IF(B28="NB",P27,IF(O28="",SUM($O$5:$O28)+N28,SUM($O$5:$O28))))</f>
        <v>39</v>
      </c>
      <c r="Q28" s="130" t="str">
        <f t="shared" si="0"/>
        <v/>
      </c>
      <c r="R28" s="128">
        <f t="shared" si="13"/>
        <v>2</v>
      </c>
      <c r="S28" s="83" t="str">
        <f t="shared" si="14"/>
        <v>W</v>
      </c>
      <c r="T28" s="14">
        <f t="shared" si="5"/>
        <v>10</v>
      </c>
      <c r="U28" s="14">
        <f t="shared" si="26"/>
        <v>6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9" t="str">
        <f t="shared" si="37"/>
        <v/>
      </c>
      <c r="AH28" s="159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B</v>
      </c>
      <c r="AN28" s="75" t="str">
        <f t="shared" si="18"/>
        <v/>
      </c>
      <c r="AO28" s="75" t="str">
        <f t="shared" si="19"/>
        <v>B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L5W</v>
      </c>
      <c r="BB28" s="14" t="str">
        <f t="shared" si="44"/>
        <v>B</v>
      </c>
      <c r="BC28" s="14" t="str">
        <f t="shared" si="22"/>
        <v>L2W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82" t="str">
        <f t="shared" si="7"/>
        <v>L5</v>
      </c>
      <c r="E29" s="122" t="str">
        <f t="shared" si="8"/>
        <v/>
      </c>
      <c r="F29" s="74" t="str">
        <f t="shared" si="23"/>
        <v/>
      </c>
      <c r="H29" s="86" t="str">
        <f>IF('Strategy Dashboard'!AU29="","",'Strategy Dashboard'!AU29)</f>
        <v/>
      </c>
      <c r="J29" s="73" t="str">
        <f t="shared" si="9"/>
        <v/>
      </c>
      <c r="K29" s="82" t="str">
        <f t="shared" si="10"/>
        <v>L2</v>
      </c>
      <c r="L29" s="122" t="str">
        <f t="shared" si="11"/>
        <v/>
      </c>
      <c r="M29" s="25" t="str">
        <f t="shared" si="24"/>
        <v/>
      </c>
      <c r="N29" s="36" t="str">
        <f t="shared" si="25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5"/>
        <v/>
      </c>
      <c r="U29" s="14">
        <f t="shared" si="26"/>
        <v>0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9" t="str">
        <f t="shared" si="37"/>
        <v>L5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L5</v>
      </c>
      <c r="AM29" s="75" t="str">
        <f t="shared" si="17"/>
        <v/>
      </c>
      <c r="AN29" s="75" t="str">
        <f t="shared" si="18"/>
        <v>L5</v>
      </c>
      <c r="AO29" s="75" t="str">
        <f t="shared" si="19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BW</v>
      </c>
      <c r="BB29" s="14" t="str">
        <f t="shared" si="44"/>
        <v>L5</v>
      </c>
      <c r="BC29" s="14" t="str">
        <f t="shared" si="22"/>
        <v>BW</v>
      </c>
      <c r="BD29" s="14" t="str">
        <f t="shared" si="47"/>
        <v>L5</v>
      </c>
      <c r="BE29" s="14" t="str">
        <f t="shared" si="45"/>
        <v>5</v>
      </c>
      <c r="BF29" s="14" t="str">
        <f t="shared" si="46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7"/>
        <v/>
      </c>
      <c r="E30" s="120" t="str">
        <f t="shared" si="8"/>
        <v/>
      </c>
      <c r="F30" s="80" t="str">
        <f t="shared" si="23"/>
        <v/>
      </c>
      <c r="H30" s="84" t="str">
        <f>IF('Strategy Dashboard'!AU30="","",'Strategy Dashboard'!AU30)</f>
        <v/>
      </c>
      <c r="J30" s="78" t="str">
        <f t="shared" si="9"/>
        <v/>
      </c>
      <c r="K30" s="79" t="str">
        <f t="shared" si="10"/>
        <v/>
      </c>
      <c r="L30" s="120" t="str">
        <f t="shared" si="11"/>
        <v/>
      </c>
      <c r="M30" s="36" t="str">
        <f t="shared" si="24"/>
        <v/>
      </c>
      <c r="N30" s="36" t="str">
        <f t="shared" si="25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1"/>
        <v>L5</v>
      </c>
      <c r="BB30" s="14" t="str">
        <f t="shared" si="44"/>
        <v/>
      </c>
      <c r="BC30" s="14" t="str">
        <f t="shared" si="22"/>
        <v>L2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7"/>
        <v/>
      </c>
      <c r="E31" s="121" t="str">
        <f t="shared" si="8"/>
        <v/>
      </c>
      <c r="F31" s="71" t="str">
        <f t="shared" si="23"/>
        <v/>
      </c>
      <c r="H31" s="85" t="str">
        <f>IF('Strategy Dashboard'!AU31="","",'Strategy Dashboard'!AU31)</f>
        <v/>
      </c>
      <c r="J31" s="72" t="str">
        <f t="shared" si="9"/>
        <v/>
      </c>
      <c r="K31" s="81" t="str">
        <f t="shared" si="10"/>
        <v/>
      </c>
      <c r="L31" s="121" t="str">
        <f t="shared" si="11"/>
        <v/>
      </c>
      <c r="M31" s="24" t="str">
        <f t="shared" si="24"/>
        <v/>
      </c>
      <c r="N31" s="36" t="str">
        <f t="shared" si="25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7"/>
        <v/>
      </c>
      <c r="E32" s="121" t="str">
        <f t="shared" si="8"/>
        <v/>
      </c>
      <c r="F32" s="71" t="str">
        <f t="shared" si="23"/>
        <v/>
      </c>
      <c r="H32" s="85" t="str">
        <f>IF('Strategy Dashboard'!AU32="","",'Strategy Dashboard'!AU32)</f>
        <v/>
      </c>
      <c r="J32" s="72" t="str">
        <f t="shared" si="9"/>
        <v/>
      </c>
      <c r="K32" s="81" t="str">
        <f t="shared" si="10"/>
        <v/>
      </c>
      <c r="L32" s="121" t="str">
        <f t="shared" si="11"/>
        <v/>
      </c>
      <c r="M32" s="24" t="str">
        <f t="shared" si="24"/>
        <v/>
      </c>
      <c r="N32" s="36" t="str">
        <f t="shared" si="25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7"/>
        <v/>
      </c>
      <c r="E33" s="121" t="str">
        <f t="shared" si="8"/>
        <v/>
      </c>
      <c r="F33" s="71" t="str">
        <f t="shared" si="23"/>
        <v/>
      </c>
      <c r="H33" s="85" t="str">
        <f>IF('Strategy Dashboard'!AU33="","",'Strategy Dashboard'!AU33)</f>
        <v/>
      </c>
      <c r="J33" s="72" t="str">
        <f t="shared" si="9"/>
        <v/>
      </c>
      <c r="K33" s="81" t="str">
        <f t="shared" si="10"/>
        <v/>
      </c>
      <c r="L33" s="121" t="str">
        <f t="shared" si="11"/>
        <v/>
      </c>
      <c r="M33" s="24" t="str">
        <f t="shared" si="24"/>
        <v/>
      </c>
      <c r="N33" s="36" t="str">
        <f t="shared" si="25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7"/>
        <v/>
      </c>
      <c r="E34" s="122" t="str">
        <f t="shared" si="8"/>
        <v/>
      </c>
      <c r="F34" s="74" t="str">
        <f t="shared" si="23"/>
        <v/>
      </c>
      <c r="H34" s="86" t="str">
        <f>IF('Strategy Dashboard'!AU34="","",'Strategy Dashboard'!AU34)</f>
        <v/>
      </c>
      <c r="J34" s="73" t="str">
        <f t="shared" si="9"/>
        <v/>
      </c>
      <c r="K34" s="82" t="str">
        <f t="shared" si="10"/>
        <v/>
      </c>
      <c r="L34" s="122" t="str">
        <f t="shared" si="11"/>
        <v/>
      </c>
      <c r="M34" s="25" t="str">
        <f t="shared" si="24"/>
        <v/>
      </c>
      <c r="N34" s="36" t="str">
        <f t="shared" si="25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7"/>
        <v/>
      </c>
      <c r="E35" s="120" t="str">
        <f t="shared" si="8"/>
        <v/>
      </c>
      <c r="F35" s="80" t="str">
        <f t="shared" si="23"/>
        <v/>
      </c>
      <c r="H35" s="84" t="str">
        <f>IF('Strategy Dashboard'!AU35="","",'Strategy Dashboard'!AU35)</f>
        <v/>
      </c>
      <c r="J35" s="78" t="str">
        <f t="shared" si="9"/>
        <v/>
      </c>
      <c r="K35" s="79" t="str">
        <f t="shared" si="10"/>
        <v/>
      </c>
      <c r="L35" s="120" t="str">
        <f t="shared" si="11"/>
        <v/>
      </c>
      <c r="M35" s="36" t="str">
        <f t="shared" si="24"/>
        <v/>
      </c>
      <c r="N35" s="36" t="str">
        <f t="shared" si="25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7"/>
        <v/>
      </c>
      <c r="E36" s="121" t="str">
        <f t="shared" si="8"/>
        <v/>
      </c>
      <c r="F36" s="71" t="str">
        <f t="shared" si="23"/>
        <v/>
      </c>
      <c r="H36" s="85" t="str">
        <f>IF('Strategy Dashboard'!AU36="","",'Strategy Dashboard'!AU36)</f>
        <v/>
      </c>
      <c r="J36" s="72" t="str">
        <f t="shared" si="9"/>
        <v/>
      </c>
      <c r="K36" s="81" t="str">
        <f t="shared" si="10"/>
        <v/>
      </c>
      <c r="L36" s="121" t="str">
        <f t="shared" si="11"/>
        <v/>
      </c>
      <c r="M36" s="24" t="str">
        <f t="shared" si="24"/>
        <v/>
      </c>
      <c r="N36" s="36" t="str">
        <f t="shared" si="25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7"/>
        <v/>
      </c>
      <c r="E37" s="121" t="str">
        <f t="shared" si="8"/>
        <v/>
      </c>
      <c r="F37" s="71" t="str">
        <f t="shared" si="23"/>
        <v/>
      </c>
      <c r="H37" s="85" t="str">
        <f>IF('Strategy Dashboard'!AU37="","",'Strategy Dashboard'!AU37)</f>
        <v/>
      </c>
      <c r="J37" s="72" t="str">
        <f t="shared" si="9"/>
        <v/>
      </c>
      <c r="K37" s="81" t="str">
        <f t="shared" si="10"/>
        <v/>
      </c>
      <c r="L37" s="121" t="str">
        <f t="shared" si="11"/>
        <v/>
      </c>
      <c r="M37" s="24" t="str">
        <f t="shared" si="24"/>
        <v/>
      </c>
      <c r="N37" s="36" t="str">
        <f t="shared" si="25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7"/>
        <v/>
      </c>
      <c r="E38" s="121" t="str">
        <f t="shared" si="8"/>
        <v/>
      </c>
      <c r="F38" s="71" t="str">
        <f t="shared" si="23"/>
        <v/>
      </c>
      <c r="H38" s="85" t="str">
        <f>IF('Strategy Dashboard'!AU38="","",'Strategy Dashboard'!AU38)</f>
        <v/>
      </c>
      <c r="J38" s="72" t="str">
        <f t="shared" si="9"/>
        <v/>
      </c>
      <c r="K38" s="81" t="str">
        <f t="shared" si="10"/>
        <v/>
      </c>
      <c r="L38" s="121" t="str">
        <f t="shared" si="11"/>
        <v/>
      </c>
      <c r="M38" s="24" t="str">
        <f t="shared" si="24"/>
        <v/>
      </c>
      <c r="N38" s="36" t="str">
        <f t="shared" si="25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7"/>
        <v/>
      </c>
      <c r="E39" s="122" t="str">
        <f t="shared" si="8"/>
        <v/>
      </c>
      <c r="F39" s="74" t="str">
        <f t="shared" si="23"/>
        <v/>
      </c>
      <c r="H39" s="86" t="str">
        <f>IF('Strategy Dashboard'!AU39="","",'Strategy Dashboard'!AU39)</f>
        <v/>
      </c>
      <c r="J39" s="73" t="str">
        <f t="shared" si="9"/>
        <v/>
      </c>
      <c r="K39" s="82" t="str">
        <f t="shared" si="10"/>
        <v/>
      </c>
      <c r="L39" s="122" t="str">
        <f t="shared" si="11"/>
        <v/>
      </c>
      <c r="M39" s="25" t="str">
        <f t="shared" si="24"/>
        <v/>
      </c>
      <c r="N39" s="36" t="str">
        <f t="shared" si="25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7"/>
        <v/>
      </c>
      <c r="E40" s="120" t="str">
        <f t="shared" si="8"/>
        <v/>
      </c>
      <c r="F40" s="80" t="str">
        <f t="shared" si="23"/>
        <v/>
      </c>
      <c r="H40" s="84" t="str">
        <f>IF('Strategy Dashboard'!AU40="","",'Strategy Dashboard'!AU40)</f>
        <v/>
      </c>
      <c r="J40" s="78" t="str">
        <f t="shared" si="9"/>
        <v/>
      </c>
      <c r="K40" s="79" t="str">
        <f t="shared" si="10"/>
        <v/>
      </c>
      <c r="L40" s="120" t="str">
        <f t="shared" si="11"/>
        <v/>
      </c>
      <c r="M40" s="36" t="str">
        <f t="shared" si="24"/>
        <v/>
      </c>
      <c r="N40" s="36" t="str">
        <f t="shared" si="25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7"/>
        <v/>
      </c>
      <c r="E41" s="121" t="str">
        <f t="shared" si="8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9"/>
        <v/>
      </c>
      <c r="K41" s="81" t="str">
        <f t="shared" si="10"/>
        <v/>
      </c>
      <c r="L41" s="121" t="str">
        <f t="shared" si="11"/>
        <v/>
      </c>
      <c r="M41" s="24" t="str">
        <f t="shared" si="24"/>
        <v/>
      </c>
      <c r="N41" s="36" t="str">
        <f t="shared" si="25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7"/>
        <v/>
      </c>
      <c r="E42" s="121" t="str">
        <f t="shared" si="8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9"/>
        <v/>
      </c>
      <c r="K42" s="81" t="str">
        <f t="shared" si="10"/>
        <v/>
      </c>
      <c r="L42" s="121" t="str">
        <f t="shared" si="11"/>
        <v/>
      </c>
      <c r="M42" s="24" t="str">
        <f t="shared" si="24"/>
        <v/>
      </c>
      <c r="N42" s="36" t="str">
        <f t="shared" si="25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7"/>
        <v/>
      </c>
      <c r="E43" s="121" t="str">
        <f t="shared" si="8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9"/>
        <v/>
      </c>
      <c r="K43" s="81" t="str">
        <f t="shared" si="10"/>
        <v/>
      </c>
      <c r="L43" s="121" t="str">
        <f t="shared" si="11"/>
        <v/>
      </c>
      <c r="M43" s="24" t="str">
        <f t="shared" si="24"/>
        <v/>
      </c>
      <c r="N43" s="36" t="str">
        <f t="shared" si="25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7"/>
        <v/>
      </c>
      <c r="E44" s="122" t="str">
        <f t="shared" si="8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9"/>
        <v/>
      </c>
      <c r="K44" s="82" t="str">
        <f t="shared" si="10"/>
        <v/>
      </c>
      <c r="L44" s="122" t="str">
        <f t="shared" si="11"/>
        <v/>
      </c>
      <c r="M44" s="25" t="str">
        <f t="shared" si="24"/>
        <v/>
      </c>
      <c r="N44" s="36" t="str">
        <f t="shared" si="25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7"/>
        <v/>
      </c>
      <c r="E45" s="120" t="str">
        <f t="shared" si="8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9"/>
        <v/>
      </c>
      <c r="K45" s="79" t="str">
        <f t="shared" si="10"/>
        <v/>
      </c>
      <c r="L45" s="120" t="str">
        <f t="shared" si="11"/>
        <v/>
      </c>
      <c r="M45" s="36" t="str">
        <f t="shared" si="24"/>
        <v/>
      </c>
      <c r="N45" s="36" t="str">
        <f t="shared" si="25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7"/>
        <v/>
      </c>
      <c r="E46" s="121" t="str">
        <f t="shared" si="8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9"/>
        <v/>
      </c>
      <c r="K46" s="81" t="str">
        <f t="shared" si="10"/>
        <v/>
      </c>
      <c r="L46" s="121" t="str">
        <f t="shared" si="11"/>
        <v/>
      </c>
      <c r="M46" s="24" t="str">
        <f t="shared" si="24"/>
        <v/>
      </c>
      <c r="N46" s="36" t="str">
        <f t="shared" si="25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7"/>
        <v/>
      </c>
      <c r="E47" s="121" t="str">
        <f t="shared" si="8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9"/>
        <v/>
      </c>
      <c r="K47" s="81" t="str">
        <f t="shared" si="10"/>
        <v/>
      </c>
      <c r="L47" s="121" t="str">
        <f t="shared" si="11"/>
        <v/>
      </c>
      <c r="M47" s="24" t="str">
        <f t="shared" si="24"/>
        <v/>
      </c>
      <c r="N47" s="36" t="str">
        <f t="shared" si="25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7"/>
        <v/>
      </c>
      <c r="E48" s="121" t="str">
        <f t="shared" si="8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/>
      </c>
      <c r="L48" s="121" t="str">
        <f t="shared" si="11"/>
        <v/>
      </c>
      <c r="M48" s="24" t="str">
        <f t="shared" si="24"/>
        <v/>
      </c>
      <c r="N48" s="36" t="str">
        <f t="shared" si="25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22" t="str">
        <f t="shared" si="8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22" t="str">
        <f t="shared" si="11"/>
        <v/>
      </c>
      <c r="M49" s="25" t="str">
        <f t="shared" si="24"/>
        <v/>
      </c>
      <c r="N49" s="36" t="str">
        <f t="shared" si="25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20" t="str">
        <f t="shared" si="8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20" t="str">
        <f t="shared" si="11"/>
        <v/>
      </c>
      <c r="M50" s="36" t="str">
        <f t="shared" si="24"/>
        <v/>
      </c>
      <c r="N50" s="36" t="str">
        <f t="shared" si="25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21" t="str">
        <f t="shared" si="8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21" t="str">
        <f t="shared" si="11"/>
        <v/>
      </c>
      <c r="M51" s="24" t="str">
        <f t="shared" si="24"/>
        <v/>
      </c>
      <c r="N51" s="36" t="str">
        <f t="shared" si="25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21" t="str">
        <f t="shared" si="8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21" t="str">
        <f t="shared" si="11"/>
        <v/>
      </c>
      <c r="M52" s="24" t="str">
        <f t="shared" si="24"/>
        <v/>
      </c>
      <c r="N52" s="36" t="str">
        <f t="shared" si="25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21" t="str">
        <f t="shared" si="8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21" t="str">
        <f t="shared" si="11"/>
        <v/>
      </c>
      <c r="M53" s="24" t="str">
        <f t="shared" si="24"/>
        <v/>
      </c>
      <c r="N53" s="36" t="str">
        <f t="shared" si="25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22" t="str">
        <f t="shared" si="8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22" t="str">
        <f t="shared" si="11"/>
        <v/>
      </c>
      <c r="M54" s="25" t="str">
        <f t="shared" si="24"/>
        <v/>
      </c>
      <c r="N54" s="36" t="str">
        <f t="shared" si="25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20" t="str">
        <f t="shared" si="8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20" t="str">
        <f t="shared" si="11"/>
        <v/>
      </c>
      <c r="M55" s="36" t="str">
        <f t="shared" si="24"/>
        <v/>
      </c>
      <c r="N55" s="36" t="str">
        <f t="shared" si="25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21" t="str">
        <f t="shared" si="8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21" t="str">
        <f t="shared" si="11"/>
        <v/>
      </c>
      <c r="M56" s="24" t="str">
        <f t="shared" si="24"/>
        <v/>
      </c>
      <c r="N56" s="36" t="str">
        <f t="shared" si="25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21" t="str">
        <f t="shared" si="8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21" t="str">
        <f t="shared" si="11"/>
        <v/>
      </c>
      <c r="M57" s="24" t="str">
        <f t="shared" si="24"/>
        <v/>
      </c>
      <c r="N57" s="36" t="str">
        <f t="shared" si="25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21" t="str">
        <f t="shared" si="8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21" t="str">
        <f t="shared" si="11"/>
        <v/>
      </c>
      <c r="M58" s="24" t="str">
        <f t="shared" si="24"/>
        <v/>
      </c>
      <c r="N58" s="36" t="str">
        <f t="shared" si="25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22" t="str">
        <f t="shared" si="8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22" t="str">
        <f t="shared" si="11"/>
        <v/>
      </c>
      <c r="M59" s="25" t="str">
        <f t="shared" si="24"/>
        <v/>
      </c>
      <c r="N59" s="36" t="str">
        <f t="shared" si="25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20" t="str">
        <f t="shared" si="8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20" t="str">
        <f t="shared" si="11"/>
        <v/>
      </c>
      <c r="M60" s="36" t="str">
        <f t="shared" si="24"/>
        <v/>
      </c>
      <c r="N60" s="36" t="str">
        <f t="shared" si="25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21" t="str">
        <f t="shared" si="8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21" t="str">
        <f t="shared" si="11"/>
        <v/>
      </c>
      <c r="M61" s="24" t="str">
        <f t="shared" si="24"/>
        <v/>
      </c>
      <c r="N61" s="36" t="str">
        <f t="shared" si="25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21" t="str">
        <f t="shared" si="8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21" t="str">
        <f t="shared" si="11"/>
        <v/>
      </c>
      <c r="M62" s="24" t="str">
        <f t="shared" si="24"/>
        <v/>
      </c>
      <c r="N62" s="36" t="str">
        <f t="shared" si="25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21" t="str">
        <f t="shared" si="8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21" t="str">
        <f t="shared" si="11"/>
        <v/>
      </c>
      <c r="M63" s="24" t="str">
        <f t="shared" si="24"/>
        <v/>
      </c>
      <c r="N63" s="36" t="str">
        <f t="shared" si="25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22" t="str">
        <f t="shared" si="8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22" t="str">
        <f t="shared" si="11"/>
        <v/>
      </c>
      <c r="M64" s="25" t="str">
        <f t="shared" si="24"/>
        <v/>
      </c>
      <c r="N64" s="36" t="str">
        <f t="shared" si="25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20" t="str">
        <f t="shared" si="8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20" t="str">
        <f t="shared" si="11"/>
        <v/>
      </c>
      <c r="M65" s="36" t="str">
        <f t="shared" si="24"/>
        <v/>
      </c>
      <c r="N65" s="36" t="str">
        <f t="shared" si="25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21" t="str">
        <f t="shared" si="8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21" t="str">
        <f t="shared" si="11"/>
        <v/>
      </c>
      <c r="M66" s="24" t="str">
        <f t="shared" si="24"/>
        <v/>
      </c>
      <c r="N66" s="36" t="str">
        <f t="shared" si="25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21" t="str">
        <f t="shared" si="8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21" t="str">
        <f t="shared" si="11"/>
        <v/>
      </c>
      <c r="M67" s="24" t="str">
        <f t="shared" si="24"/>
        <v/>
      </c>
      <c r="N67" s="36" t="str">
        <f t="shared" si="25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21" t="str">
        <f t="shared" si="8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21" t="str">
        <f t="shared" si="11"/>
        <v/>
      </c>
      <c r="M68" s="24" t="str">
        <f t="shared" si="24"/>
        <v/>
      </c>
      <c r="N68" s="36" t="str">
        <f t="shared" si="25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22" t="str">
        <f t="shared" si="8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22" t="str">
        <f t="shared" si="11"/>
        <v/>
      </c>
      <c r="M69" s="25" t="str">
        <f t="shared" si="24"/>
        <v/>
      </c>
      <c r="N69" s="36" t="str">
        <f t="shared" si="25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7"/>
        <v/>
      </c>
      <c r="E70" s="120" t="str">
        <f t="shared" si="8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9"/>
        <v/>
      </c>
      <c r="K70" s="79" t="str">
        <f t="shared" si="10"/>
        <v/>
      </c>
      <c r="L70" s="120" t="str">
        <f t="shared" si="11"/>
        <v/>
      </c>
      <c r="M70" s="36" t="str">
        <f t="shared" si="24"/>
        <v/>
      </c>
      <c r="N70" s="36" t="str">
        <f t="shared" si="25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7"/>
        <v/>
      </c>
      <c r="E71" s="121" t="str">
        <f t="shared" si="8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9"/>
        <v/>
      </c>
      <c r="K71" s="81" t="str">
        <f t="shared" si="10"/>
        <v/>
      </c>
      <c r="L71" s="121" t="str">
        <f t="shared" si="11"/>
        <v/>
      </c>
      <c r="M71" s="24" t="str">
        <f t="shared" si="24"/>
        <v/>
      </c>
      <c r="N71" s="36" t="str">
        <f t="shared" si="25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7"/>
        <v/>
      </c>
      <c r="E72" s="121" t="str">
        <f t="shared" si="8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9"/>
        <v/>
      </c>
      <c r="K72" s="81" t="str">
        <f t="shared" si="10"/>
        <v/>
      </c>
      <c r="L72" s="121" t="str">
        <f t="shared" si="11"/>
        <v/>
      </c>
      <c r="M72" s="24" t="str">
        <f t="shared" si="24"/>
        <v/>
      </c>
      <c r="N72" s="36" t="str">
        <f t="shared" si="25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7"/>
        <v/>
      </c>
      <c r="E73" s="121" t="str">
        <f t="shared" si="8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9"/>
        <v/>
      </c>
      <c r="K73" s="81" t="str">
        <f t="shared" si="10"/>
        <v/>
      </c>
      <c r="L73" s="121" t="str">
        <f t="shared" si="11"/>
        <v/>
      </c>
      <c r="M73" s="24" t="str">
        <f t="shared" si="24"/>
        <v/>
      </c>
      <c r="N73" s="36" t="str">
        <f t="shared" si="25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ref="D74:D109" si="65">IF(H73="","",IF(AR74="PD",IF(AZ74="P",BB74,""),AL74))</f>
        <v/>
      </c>
      <c r="E74" s="122" t="str">
        <f t="shared" ref="E74:E109" si="66">IF(H73="","",IF(AR74="PD",IF(AZ74="B",BB74,""),AM74))</f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22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si="65"/>
        <v/>
      </c>
      <c r="E75" s="120" t="str">
        <f t="shared" si="66"/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20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IF(H74="","",IF(AS75="M1",IF(H73="P",BD75,""),AN75))</f>
        <v/>
      </c>
      <c r="AH75" s="159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65"/>
        <v/>
      </c>
      <c r="E76" s="121" t="str">
        <f t="shared" si="66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21" t="str">
        <f t="shared" si="69"/>
        <v/>
      </c>
      <c r="M76" s="24" t="str">
        <f t="shared" si="80"/>
        <v/>
      </c>
      <c r="N76" s="36" t="str">
        <f t="shared" si="81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65"/>
        <v/>
      </c>
      <c r="E77" s="121" t="str">
        <f t="shared" si="66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21" t="str">
        <f t="shared" si="69"/>
        <v/>
      </c>
      <c r="M77" s="24" t="str">
        <f t="shared" si="80"/>
        <v/>
      </c>
      <c r="N77" s="36" t="str">
        <f t="shared" si="81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65"/>
        <v/>
      </c>
      <c r="E78" s="121" t="str">
        <f t="shared" si="66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21" t="str">
        <f t="shared" si="69"/>
        <v/>
      </c>
      <c r="M78" s="24" t="str">
        <f t="shared" si="80"/>
        <v/>
      </c>
      <c r="N78" s="36" t="str">
        <f t="shared" si="81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65"/>
        <v/>
      </c>
      <c r="E79" s="122" t="str">
        <f t="shared" si="66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22" t="str">
        <f t="shared" si="69"/>
        <v/>
      </c>
      <c r="M79" s="25" t="str">
        <f t="shared" si="80"/>
        <v/>
      </c>
      <c r="N79" s="36" t="str">
        <f t="shared" si="81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65"/>
        <v/>
      </c>
      <c r="E80" s="120" t="str">
        <f t="shared" si="66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20" t="str">
        <f t="shared" si="69"/>
        <v/>
      </c>
      <c r="M80" s="36" t="str">
        <f t="shared" si="80"/>
        <v/>
      </c>
      <c r="N80" s="36" t="str">
        <f t="shared" si="81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65"/>
        <v/>
      </c>
      <c r="E81" s="121" t="str">
        <f t="shared" si="66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21" t="str">
        <f t="shared" si="69"/>
        <v/>
      </c>
      <c r="M81" s="24" t="str">
        <f t="shared" si="80"/>
        <v/>
      </c>
      <c r="N81" s="36" t="str">
        <f t="shared" si="81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65"/>
        <v/>
      </c>
      <c r="E82" s="121" t="str">
        <f t="shared" si="66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21" t="str">
        <f t="shared" si="69"/>
        <v/>
      </c>
      <c r="M82" s="24" t="str">
        <f t="shared" si="80"/>
        <v/>
      </c>
      <c r="N82" s="36" t="str">
        <f t="shared" si="81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65"/>
        <v/>
      </c>
      <c r="E83" s="121" t="str">
        <f t="shared" si="66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21" t="str">
        <f t="shared" si="69"/>
        <v/>
      </c>
      <c r="M83" s="24" t="str">
        <f t="shared" si="80"/>
        <v/>
      </c>
      <c r="N83" s="36" t="str">
        <f t="shared" si="81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65"/>
        <v/>
      </c>
      <c r="E84" s="122" t="str">
        <f t="shared" si="66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22" t="str">
        <f t="shared" si="69"/>
        <v/>
      </c>
      <c r="M84" s="25" t="str">
        <f t="shared" si="80"/>
        <v/>
      </c>
      <c r="N84" s="36" t="str">
        <f t="shared" si="81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65"/>
        <v/>
      </c>
      <c r="E85" s="120" t="str">
        <f t="shared" si="66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20" t="str">
        <f t="shared" si="69"/>
        <v/>
      </c>
      <c r="M85" s="36" t="str">
        <f t="shared" si="80"/>
        <v/>
      </c>
      <c r="N85" s="36" t="str">
        <f t="shared" si="81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65"/>
        <v/>
      </c>
      <c r="E86" s="121" t="str">
        <f t="shared" si="66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21" t="str">
        <f t="shared" si="69"/>
        <v/>
      </c>
      <c r="M86" s="24" t="str">
        <f t="shared" si="80"/>
        <v/>
      </c>
      <c r="N86" s="36" t="str">
        <f t="shared" si="81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65"/>
        <v/>
      </c>
      <c r="E87" s="121" t="str">
        <f t="shared" si="66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21" t="str">
        <f t="shared" si="69"/>
        <v/>
      </c>
      <c r="M87" s="24" t="str">
        <f t="shared" si="80"/>
        <v/>
      </c>
      <c r="N87" s="36" t="str">
        <f t="shared" si="81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65"/>
        <v/>
      </c>
      <c r="E88" s="121" t="str">
        <f t="shared" si="66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21" t="str">
        <f t="shared" si="69"/>
        <v/>
      </c>
      <c r="M88" s="24" t="str">
        <f t="shared" si="80"/>
        <v/>
      </c>
      <c r="N88" s="36" t="str">
        <f t="shared" si="81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65"/>
        <v/>
      </c>
      <c r="E89" s="122" t="str">
        <f t="shared" si="66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22" t="str">
        <f t="shared" si="69"/>
        <v/>
      </c>
      <c r="M89" s="25" t="str">
        <f t="shared" si="80"/>
        <v/>
      </c>
      <c r="N89" s="36" t="str">
        <f t="shared" si="81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65"/>
        <v/>
      </c>
      <c r="E90" s="120" t="str">
        <f t="shared" si="66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20" t="str">
        <f t="shared" si="69"/>
        <v/>
      </c>
      <c r="M90" s="36" t="str">
        <f t="shared" si="80"/>
        <v/>
      </c>
      <c r="N90" s="36" t="str">
        <f t="shared" si="81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65"/>
        <v/>
      </c>
      <c r="E91" s="121" t="str">
        <f t="shared" si="66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21" t="str">
        <f t="shared" si="69"/>
        <v/>
      </c>
      <c r="M91" s="24" t="str">
        <f t="shared" si="80"/>
        <v/>
      </c>
      <c r="N91" s="36" t="str">
        <f t="shared" si="81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65"/>
        <v/>
      </c>
      <c r="E92" s="121" t="str">
        <f t="shared" si="66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21" t="str">
        <f t="shared" si="69"/>
        <v/>
      </c>
      <c r="M92" s="24" t="str">
        <f t="shared" si="80"/>
        <v/>
      </c>
      <c r="N92" s="36" t="str">
        <f t="shared" si="81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65"/>
        <v/>
      </c>
      <c r="E93" s="121" t="str">
        <f t="shared" si="66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21" t="str">
        <f t="shared" si="69"/>
        <v/>
      </c>
      <c r="M93" s="24" t="str">
        <f t="shared" si="80"/>
        <v/>
      </c>
      <c r="N93" s="36" t="str">
        <f t="shared" si="81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65"/>
        <v/>
      </c>
      <c r="E94" s="122" t="str">
        <f t="shared" si="66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22" t="str">
        <f t="shared" si="69"/>
        <v/>
      </c>
      <c r="M94" s="25" t="str">
        <f t="shared" si="80"/>
        <v/>
      </c>
      <c r="N94" s="36" t="str">
        <f t="shared" si="81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65"/>
        <v/>
      </c>
      <c r="E95" s="120" t="str">
        <f t="shared" si="66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20" t="str">
        <f t="shared" si="69"/>
        <v/>
      </c>
      <c r="M95" s="36" t="str">
        <f t="shared" si="80"/>
        <v/>
      </c>
      <c r="N95" s="36" t="str">
        <f t="shared" si="81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65"/>
        <v/>
      </c>
      <c r="E96" s="121" t="str">
        <f t="shared" si="66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21" t="str">
        <f t="shared" si="69"/>
        <v/>
      </c>
      <c r="M96" s="24" t="str">
        <f t="shared" si="80"/>
        <v/>
      </c>
      <c r="N96" s="36" t="str">
        <f t="shared" si="81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65"/>
        <v/>
      </c>
      <c r="E97" s="121" t="str">
        <f t="shared" si="66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21" t="str">
        <f t="shared" si="69"/>
        <v/>
      </c>
      <c r="M97" s="24" t="str">
        <f t="shared" si="80"/>
        <v/>
      </c>
      <c r="N97" s="36" t="str">
        <f t="shared" si="81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65"/>
        <v/>
      </c>
      <c r="E98" s="121" t="str">
        <f t="shared" si="66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21" t="str">
        <f t="shared" si="69"/>
        <v/>
      </c>
      <c r="M98" s="24" t="str">
        <f t="shared" si="80"/>
        <v/>
      </c>
      <c r="N98" s="36" t="str">
        <f t="shared" si="81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65"/>
        <v/>
      </c>
      <c r="E99" s="122" t="str">
        <f t="shared" si="66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22" t="str">
        <f t="shared" si="69"/>
        <v/>
      </c>
      <c r="M99" s="25" t="str">
        <f t="shared" si="80"/>
        <v/>
      </c>
      <c r="N99" s="36" t="str">
        <f t="shared" si="81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65"/>
        <v/>
      </c>
      <c r="E100" s="120" t="str">
        <f t="shared" si="66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20" t="str">
        <f t="shared" si="69"/>
        <v/>
      </c>
      <c r="M100" s="36" t="str">
        <f t="shared" si="80"/>
        <v/>
      </c>
      <c r="N100" s="36" t="str">
        <f t="shared" si="81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65"/>
        <v/>
      </c>
      <c r="E101" s="121" t="str">
        <f t="shared" si="66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21" t="str">
        <f t="shared" si="69"/>
        <v/>
      </c>
      <c r="M101" s="24" t="str">
        <f t="shared" si="80"/>
        <v/>
      </c>
      <c r="N101" s="36" t="str">
        <f t="shared" si="81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65"/>
        <v/>
      </c>
      <c r="E102" s="121" t="str">
        <f t="shared" si="66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21" t="str">
        <f t="shared" si="69"/>
        <v/>
      </c>
      <c r="M102" s="24" t="str">
        <f t="shared" si="80"/>
        <v/>
      </c>
      <c r="N102" s="36" t="str">
        <f t="shared" si="81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65"/>
        <v/>
      </c>
      <c r="E103" s="121" t="str">
        <f t="shared" si="66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21" t="str">
        <f t="shared" si="69"/>
        <v/>
      </c>
      <c r="M103" s="24" t="str">
        <f t="shared" si="80"/>
        <v/>
      </c>
      <c r="N103" s="36" t="str">
        <f t="shared" si="81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65"/>
        <v/>
      </c>
      <c r="E104" s="122" t="str">
        <f t="shared" si="66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22" t="str">
        <f t="shared" si="69"/>
        <v/>
      </c>
      <c r="M104" s="25" t="str">
        <f t="shared" si="80"/>
        <v/>
      </c>
      <c r="N104" s="36" t="str">
        <f t="shared" si="81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65"/>
        <v/>
      </c>
      <c r="E105" s="120" t="str">
        <f t="shared" si="66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20" t="str">
        <f t="shared" si="69"/>
        <v/>
      </c>
      <c r="M105" s="36" t="str">
        <f t="shared" si="80"/>
        <v/>
      </c>
      <c r="N105" s="36" t="str">
        <f t="shared" si="81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65"/>
        <v/>
      </c>
      <c r="E106" s="121" t="str">
        <f t="shared" si="66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21" t="str">
        <f t="shared" si="69"/>
        <v/>
      </c>
      <c r="M106" s="24" t="str">
        <f t="shared" si="80"/>
        <v/>
      </c>
      <c r="N106" s="36" t="str">
        <f t="shared" si="81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65"/>
        <v/>
      </c>
      <c r="E107" s="121" t="str">
        <f t="shared" si="66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21" t="str">
        <f t="shared" si="69"/>
        <v/>
      </c>
      <c r="M107" s="24" t="str">
        <f t="shared" si="80"/>
        <v/>
      </c>
      <c r="N107" s="36" t="str">
        <f t="shared" si="81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65"/>
        <v/>
      </c>
      <c r="E108" s="121" t="str">
        <f t="shared" si="66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21" t="str">
        <f t="shared" si="69"/>
        <v/>
      </c>
      <c r="M108" s="24" t="str">
        <f t="shared" si="80"/>
        <v/>
      </c>
      <c r="N108" s="36" t="str">
        <f t="shared" si="81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50" t="str">
        <f t="shared" si="64"/>
        <v/>
      </c>
      <c r="C109" s="151" t="str">
        <f t="shared" si="61"/>
        <v/>
      </c>
      <c r="D109" s="152" t="str">
        <f t="shared" si="65"/>
        <v/>
      </c>
      <c r="E109" s="153" t="str">
        <f t="shared" si="66"/>
        <v/>
      </c>
      <c r="F109" s="154" t="str">
        <f t="shared" si="79"/>
        <v/>
      </c>
      <c r="H109" s="155" t="str">
        <f>IF('Strategy Dashboard'!AU109="","",'Strategy Dashboard'!AU109)</f>
        <v/>
      </c>
      <c r="J109" s="150" t="str">
        <f t="shared" si="67"/>
        <v/>
      </c>
      <c r="K109" s="152" t="str">
        <f t="shared" si="68"/>
        <v/>
      </c>
      <c r="L109" s="153" t="str">
        <f t="shared" si="69"/>
        <v/>
      </c>
      <c r="M109" s="151" t="str">
        <f t="shared" si="80"/>
        <v/>
      </c>
      <c r="N109" s="36" t="str">
        <f t="shared" si="81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89" t="s">
        <v>255</v>
      </c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1"/>
      <c r="R110" s="158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80" t="s">
        <v>257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2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4" t="s">
        <v>258</v>
      </c>
      <c r="B112" s="295"/>
      <c r="C112" s="295"/>
      <c r="D112" s="295"/>
      <c r="E112" s="295"/>
      <c r="F112" s="295"/>
      <c r="G112" s="295"/>
      <c r="H112" s="295"/>
      <c r="I112" s="295"/>
      <c r="J112" s="295">
        <f>COUNTIF(H5:H109,"P")</f>
        <v>16</v>
      </c>
      <c r="K112" s="295"/>
      <c r="L112" s="295"/>
      <c r="M112" s="295"/>
      <c r="N112" s="295"/>
      <c r="O112" s="295"/>
      <c r="P112" s="295"/>
      <c r="Q112" s="296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294" t="s">
        <v>259</v>
      </c>
      <c r="B113" s="295"/>
      <c r="C113" s="295"/>
      <c r="D113" s="295"/>
      <c r="E113" s="295"/>
      <c r="F113" s="295"/>
      <c r="G113" s="295"/>
      <c r="H113" s="295"/>
      <c r="I113" s="295"/>
      <c r="J113" s="295">
        <f>COUNTIF(H5:H109,"B")</f>
        <v>8</v>
      </c>
      <c r="K113" s="295"/>
      <c r="L113" s="295"/>
      <c r="M113" s="295"/>
      <c r="N113" s="295"/>
      <c r="O113" s="295"/>
      <c r="P113" s="295"/>
      <c r="Q113" s="296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292" t="s">
        <v>260</v>
      </c>
      <c r="B114" s="293"/>
      <c r="C114" s="293"/>
      <c r="D114" s="293"/>
      <c r="E114" s="293"/>
      <c r="F114" s="293"/>
      <c r="G114" s="293"/>
      <c r="H114" s="293"/>
      <c r="I114" s="293"/>
      <c r="J114" s="293" cm="1">
        <f t="array" ref="J114">LOOKUP(2,1/(P10:P109&lt;&gt;""),P10:P109)</f>
        <v>39</v>
      </c>
      <c r="K114" s="293"/>
      <c r="L114" s="293"/>
      <c r="M114" s="293"/>
      <c r="N114" s="293"/>
      <c r="O114" s="293"/>
      <c r="P114" s="293"/>
      <c r="Q114" s="297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292" t="s">
        <v>261</v>
      </c>
      <c r="B115" s="293"/>
      <c r="C115" s="293"/>
      <c r="D115" s="293"/>
      <c r="E115" s="293"/>
      <c r="F115" s="293"/>
      <c r="G115" s="293"/>
      <c r="H115" s="293"/>
      <c r="I115" s="293"/>
      <c r="J115" s="293">
        <f>COUNTIF(S5:S109,"W")</f>
        <v>12</v>
      </c>
      <c r="K115" s="293"/>
      <c r="L115" s="293"/>
      <c r="M115" s="293"/>
      <c r="N115" s="293"/>
      <c r="O115" s="293"/>
      <c r="P115" s="293"/>
      <c r="Q115" s="297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292" t="s">
        <v>262</v>
      </c>
      <c r="B116" s="293"/>
      <c r="C116" s="293"/>
      <c r="D116" s="293"/>
      <c r="E116" s="293"/>
      <c r="F116" s="293"/>
      <c r="G116" s="293"/>
      <c r="H116" s="293"/>
      <c r="I116" s="293"/>
      <c r="J116" s="293">
        <f>COUNTIF(S5:S109,"L")</f>
        <v>3</v>
      </c>
      <c r="K116" s="293"/>
      <c r="L116" s="293"/>
      <c r="M116" s="293"/>
      <c r="N116" s="293"/>
      <c r="O116" s="293"/>
      <c r="P116" s="293"/>
      <c r="Q116" s="297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292"/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7"/>
      <c r="BP117" s="14" t="str">
        <f>General!F115</f>
        <v>WWLWLL</v>
      </c>
      <c r="BQ117" s="14">
        <f>General!G115</f>
        <v>-3</v>
      </c>
    </row>
    <row r="118" spans="1:69">
      <c r="A118" s="292"/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7"/>
      <c r="BP118" s="14" t="str">
        <f>General!F116</f>
        <v>WWLLWW</v>
      </c>
      <c r="BQ118" s="14">
        <f>General!G116</f>
        <v>3</v>
      </c>
    </row>
    <row r="119" spans="1:69">
      <c r="A119" s="292"/>
      <c r="B119" s="293"/>
      <c r="C119" s="293"/>
      <c r="D119" s="293"/>
      <c r="E119" s="293"/>
      <c r="F119" s="293"/>
      <c r="G119" s="293"/>
      <c r="H119" s="293"/>
      <c r="I119" s="293"/>
      <c r="J119" s="293"/>
      <c r="K119" s="293"/>
      <c r="L119" s="293"/>
      <c r="M119" s="293"/>
      <c r="N119" s="293"/>
      <c r="O119" s="293"/>
      <c r="P119" s="293"/>
      <c r="Q119" s="297"/>
      <c r="BP119" s="14">
        <f>General!F117</f>
        <v>0</v>
      </c>
      <c r="BQ119" s="14">
        <f>General!G117</f>
        <v>0</v>
      </c>
    </row>
    <row r="120" spans="1:69">
      <c r="A120" s="292"/>
      <c r="B120" s="293"/>
      <c r="C120" s="293"/>
      <c r="D120" s="293"/>
      <c r="E120" s="293"/>
      <c r="F120" s="293"/>
      <c r="G120" s="293"/>
      <c r="H120" s="293"/>
      <c r="I120" s="293"/>
      <c r="J120" s="293"/>
      <c r="K120" s="293"/>
      <c r="L120" s="293"/>
      <c r="M120" s="293"/>
      <c r="N120" s="293"/>
      <c r="O120" s="293"/>
      <c r="P120" s="293"/>
      <c r="Q120" s="297"/>
      <c r="BP120" s="14">
        <f>General!F118</f>
        <v>0</v>
      </c>
      <c r="BQ120" s="14">
        <f>General!G118</f>
        <v>0</v>
      </c>
    </row>
    <row r="121" spans="1:69">
      <c r="A121" s="292"/>
      <c r="B121" s="293"/>
      <c r="C121" s="293"/>
      <c r="D121" s="293"/>
      <c r="E121" s="293"/>
      <c r="F121" s="293"/>
      <c r="G121" s="293"/>
      <c r="H121" s="293"/>
      <c r="I121" s="293"/>
      <c r="J121" s="293"/>
      <c r="K121" s="293"/>
      <c r="L121" s="293"/>
      <c r="M121" s="293"/>
      <c r="N121" s="293"/>
      <c r="O121" s="293"/>
      <c r="P121" s="293"/>
      <c r="Q121" s="297"/>
      <c r="BP121" s="14">
        <f>General!F119</f>
        <v>0</v>
      </c>
      <c r="BQ121" s="14">
        <f>General!G119</f>
        <v>0</v>
      </c>
    </row>
    <row r="122" spans="1:69">
      <c r="A122" s="292"/>
      <c r="B122" s="29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7"/>
      <c r="BP122" s="14">
        <f>General!F120</f>
        <v>0</v>
      </c>
      <c r="BQ122" s="14">
        <f>General!G120</f>
        <v>0</v>
      </c>
    </row>
    <row r="123" spans="1:69">
      <c r="A123" s="292"/>
      <c r="B123" s="293"/>
      <c r="C123" s="293"/>
      <c r="D123" s="293"/>
      <c r="E123" s="293"/>
      <c r="F123" s="293"/>
      <c r="G123" s="293"/>
      <c r="H123" s="293"/>
      <c r="I123" s="293"/>
      <c r="J123" s="293"/>
      <c r="K123" s="293"/>
      <c r="L123" s="293"/>
      <c r="M123" s="293"/>
      <c r="N123" s="293"/>
      <c r="O123" s="293"/>
      <c r="P123" s="293"/>
      <c r="Q123" s="297"/>
      <c r="BP123" s="14">
        <f>General!F121</f>
        <v>0</v>
      </c>
      <c r="BQ123" s="14">
        <f>General!G121</f>
        <v>0</v>
      </c>
    </row>
    <row r="124" spans="1:69">
      <c r="A124" s="292"/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7"/>
      <c r="BP124" s="14">
        <f>General!F122</f>
        <v>0</v>
      </c>
      <c r="BQ124" s="14">
        <f>General!G122</f>
        <v>0</v>
      </c>
    </row>
    <row r="125" spans="1:69">
      <c r="A125" s="292"/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7"/>
      <c r="BP125" s="14">
        <f>General!F123</f>
        <v>0</v>
      </c>
      <c r="BQ125" s="14">
        <f>General!G123</f>
        <v>0</v>
      </c>
    </row>
    <row r="126" spans="1:69">
      <c r="A126" s="292"/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7"/>
      <c r="BP126" s="14">
        <f>General!F124</f>
        <v>0</v>
      </c>
      <c r="BQ126" s="14">
        <f>General!G124</f>
        <v>0</v>
      </c>
    </row>
    <row r="127" spans="1:69" ht="15.75" thickBot="1">
      <c r="A127" s="301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9"/>
      <c r="BP127" s="14">
        <f>General!F125</f>
        <v>0</v>
      </c>
      <c r="BQ127" s="14">
        <f>General!G125</f>
        <v>0</v>
      </c>
    </row>
    <row r="128" spans="1:69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0" priority="4" operator="equal">
      <formula>"P"</formula>
    </cfRule>
  </conditionalFormatting>
  <conditionalFormatting sqref="H129:H1048576 H5:H109">
    <cfRule type="cellIs" dxfId="29" priority="2" operator="equal">
      <formula>"B"</formula>
    </cfRule>
    <cfRule type="cellIs" dxfId="28" priority="3" operator="equal">
      <formula>"P"</formula>
    </cfRule>
  </conditionalFormatting>
  <conditionalFormatting sqref="O10:O109 Q105:Q109">
    <cfRule type="cellIs" dxfId="27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P3" zoomScale="148" zoomScaleNormal="14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2" t="str">
        <f>'Strategy Dashboard'!BN3</f>
        <v>Strategy 7: TG/FE</v>
      </c>
      <c r="C3" s="323"/>
      <c r="D3" s="323"/>
      <c r="E3" s="323"/>
      <c r="F3" s="323"/>
      <c r="G3" s="324"/>
      <c r="H3" s="323"/>
      <c r="I3" s="323"/>
      <c r="J3" s="323"/>
      <c r="K3" s="323"/>
      <c r="L3" s="323"/>
      <c r="M3" s="323"/>
      <c r="N3" s="323"/>
      <c r="O3" s="323"/>
      <c r="P3" s="323"/>
      <c r="Q3" s="325"/>
      <c r="R3" s="287" t="s">
        <v>148</v>
      </c>
      <c r="S3" s="14" t="s">
        <v>149</v>
      </c>
      <c r="V3" s="14" t="s">
        <v>114</v>
      </c>
      <c r="W3" s="244" t="s">
        <v>463</v>
      </c>
      <c r="X3" s="244" t="s">
        <v>464</v>
      </c>
      <c r="AI3" s="270" t="s">
        <v>117</v>
      </c>
      <c r="AJ3" s="270"/>
      <c r="AK3" s="270"/>
      <c r="AL3" s="66"/>
      <c r="AM3" s="66"/>
      <c r="AN3" s="66"/>
      <c r="AO3" s="66"/>
      <c r="AP3" s="66"/>
      <c r="AQ3" s="66"/>
      <c r="AT3" s="260" t="s">
        <v>1</v>
      </c>
      <c r="AU3" s="260" t="s">
        <v>2</v>
      </c>
      <c r="AV3" s="242" t="s">
        <v>33</v>
      </c>
      <c r="AW3" s="243"/>
      <c r="AX3" s="242" t="s">
        <v>79</v>
      </c>
      <c r="AY3" s="243"/>
      <c r="AZ3" s="260" t="s">
        <v>37</v>
      </c>
      <c r="BA3" s="285" t="s">
        <v>10</v>
      </c>
      <c r="BB3" s="286"/>
      <c r="BC3" s="285" t="s">
        <v>11</v>
      </c>
      <c r="BD3" s="286"/>
      <c r="BE3" s="64" t="s">
        <v>10</v>
      </c>
      <c r="BF3" s="64" t="s">
        <v>11</v>
      </c>
      <c r="BG3" s="284" t="s">
        <v>111</v>
      </c>
      <c r="BH3" s="28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88"/>
      <c r="S4" s="14" t="s">
        <v>150</v>
      </c>
      <c r="T4" s="14">
        <f>T28</f>
        <v>6</v>
      </c>
      <c r="V4" s="14" t="s">
        <v>115</v>
      </c>
      <c r="W4" s="244"/>
      <c r="X4" s="244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83"/>
      <c r="AU4" s="283"/>
      <c r="AV4" s="16" t="s">
        <v>1</v>
      </c>
      <c r="AW4" s="16" t="s">
        <v>2</v>
      </c>
      <c r="AX4" s="16" t="s">
        <v>1</v>
      </c>
      <c r="AY4" s="16" t="s">
        <v>2</v>
      </c>
      <c r="AZ4" s="28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7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TG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IF(H9="","",IF(AR10="TG",IF(H8="B",BB10,""),AL10))</f>
        <v>B</v>
      </c>
      <c r="E10" s="120" t="str">
        <f>IF(H9="","",IF(AR10="TG",IF(H8="P",BB10,""),AM10))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4">IF(H9="","",IF(AS10="FE",IF(AZ10="B",BD10,""),AN10))</f>
        <v>B</v>
      </c>
      <c r="AH10" s="159" t="str">
        <f t="shared" ref="AH10:AH73" si="15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3">IF(H10="","",IF(AR11="TG",IF(H9="B",BB11,""),AL11))</f>
        <v>L5</v>
      </c>
      <c r="E11" s="121" t="str">
        <f t="shared" ref="E11:E74" si="24">IF(H10="","",IF(AR11="TG",IF(H9="P",BB11,""),AM11))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4"/>
        <v>L5</v>
      </c>
      <c r="AH11" s="159" t="str">
        <f t="shared" si="15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B4</v>
      </c>
      <c r="C12" s="24" t="str">
        <f t="shared" si="2"/>
        <v>TG</v>
      </c>
      <c r="D12" s="81" t="str">
        <f t="shared" si="23"/>
        <v/>
      </c>
      <c r="E12" s="121" t="str">
        <f t="shared" si="24"/>
        <v>F2</v>
      </c>
      <c r="F12" s="71" t="str">
        <f t="shared" si="25"/>
        <v>L</v>
      </c>
      <c r="H12" s="85" t="str">
        <f>IF('Strategy Dashboard'!AU12="","",'Strategy Dashboard'!AU12)</f>
        <v>P</v>
      </c>
      <c r="J12" s="72" t="str">
        <f t="shared" si="7"/>
        <v>FE</v>
      </c>
      <c r="K12" s="81" t="str">
        <f t="shared" si="8"/>
        <v/>
      </c>
      <c r="L12" s="121" t="str">
        <f t="shared" si="9"/>
        <v>F2</v>
      </c>
      <c r="M12" s="24" t="str">
        <f t="shared" si="26"/>
        <v>L</v>
      </c>
      <c r="N12" s="36">
        <f t="shared" si="27"/>
        <v>-9</v>
      </c>
      <c r="O12" s="124" t="str">
        <f t="shared" si="10"/>
        <v/>
      </c>
      <c r="P12" s="24">
        <f>IF(H12="","",IF(B12="NB",P11,IF(O12="",SUM($O$5:$O12)+N12,SUM($O$5:$O12))))</f>
        <v>-9</v>
      </c>
      <c r="Q12" s="130" t="str">
        <f t="shared" si="0"/>
        <v/>
      </c>
      <c r="R12" s="128">
        <f t="shared" si="11"/>
        <v>-4</v>
      </c>
      <c r="S12" s="83" t="str">
        <f t="shared" si="12"/>
        <v>L</v>
      </c>
      <c r="T12" s="14">
        <f t="shared" si="5"/>
        <v>-3</v>
      </c>
      <c r="U12" s="14">
        <f t="shared" si="28"/>
        <v>-3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2</v>
      </c>
      <c r="AG12" s="159" t="str">
        <f t="shared" si="14"/>
        <v/>
      </c>
      <c r="AH12" s="159" t="str">
        <f t="shared" si="15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TG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3"/>
        <v>F3</v>
      </c>
      <c r="E13" s="121" t="str">
        <f t="shared" si="24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F3</v>
      </c>
      <c r="M13" s="24" t="str">
        <f t="shared" si="26"/>
        <v>W</v>
      </c>
      <c r="N13" s="36">
        <f t="shared" si="27"/>
        <v>-9</v>
      </c>
      <c r="O13" s="124" t="str">
        <f t="shared" si="10"/>
        <v/>
      </c>
      <c r="P13" s="24">
        <f>IF(H13="","",IF(B13="NB",P12,IF(O13="",SUM($O$5:$O13)+N13,SUM($O$5:$O13))))</f>
        <v>-9</v>
      </c>
      <c r="Q13" s="130" t="str">
        <f t="shared" si="0"/>
        <v/>
      </c>
      <c r="R13" s="128">
        <f t="shared" si="11"/>
        <v>0</v>
      </c>
      <c r="S13" s="83" t="str">
        <f t="shared" si="12"/>
        <v/>
      </c>
      <c r="T13" s="14">
        <f t="shared" si="5"/>
        <v>-3</v>
      </c>
      <c r="U13" s="14">
        <f t="shared" si="28"/>
        <v>0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3</v>
      </c>
      <c r="AD13" s="14">
        <f t="shared" si="36"/>
        <v>0</v>
      </c>
      <c r="AE13" s="14">
        <f t="shared" si="37"/>
        <v>0</v>
      </c>
      <c r="AF13" s="14">
        <f t="shared" si="38"/>
        <v>3</v>
      </c>
      <c r="AG13" s="159" t="str">
        <f t="shared" si="14"/>
        <v/>
      </c>
      <c r="AH13" s="159" t="str">
        <f t="shared" si="15"/>
        <v>F3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TG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F2L</v>
      </c>
      <c r="BB13" s="14" t="str">
        <f t="shared" si="44"/>
        <v>F3</v>
      </c>
      <c r="BC13" s="14" t="str">
        <f t="shared" si="22"/>
        <v>F2L</v>
      </c>
      <c r="BD13" s="14" t="str">
        <f t="shared" si="47"/>
        <v>F3</v>
      </c>
      <c r="BE13" s="14" t="str">
        <f t="shared" si="45"/>
        <v>3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B6</v>
      </c>
      <c r="C14" s="25" t="str">
        <f t="shared" si="2"/>
        <v/>
      </c>
      <c r="D14" s="82" t="str">
        <f t="shared" si="23"/>
        <v/>
      </c>
      <c r="E14" s="122" t="str">
        <f t="shared" si="24"/>
        <v>F4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2" t="str">
        <f t="shared" si="9"/>
        <v>F2</v>
      </c>
      <c r="M14" s="25" t="str">
        <f t="shared" si="26"/>
        <v>L</v>
      </c>
      <c r="N14" s="36">
        <f t="shared" si="27"/>
        <v>-15</v>
      </c>
      <c r="O14" s="131" t="str">
        <f t="shared" si="10"/>
        <v/>
      </c>
      <c r="P14" s="25">
        <f>IF(H14="","",IF(B14="NB",P13,IF(O14="",SUM($O$5:$O14)+N14,SUM($O$5:$O14))))</f>
        <v>-15</v>
      </c>
      <c r="Q14" s="132" t="str">
        <f t="shared" si="0"/>
        <v/>
      </c>
      <c r="R14" s="129">
        <f t="shared" si="11"/>
        <v>-6</v>
      </c>
      <c r="S14" s="83" t="str">
        <f t="shared" si="12"/>
        <v>L</v>
      </c>
      <c r="T14" s="14">
        <f t="shared" si="5"/>
        <v>-9</v>
      </c>
      <c r="U14" s="14">
        <f t="shared" si="28"/>
        <v>-6</v>
      </c>
      <c r="V14" s="14" t="str">
        <f t="shared" si="29"/>
        <v>C</v>
      </c>
      <c r="W14" s="14" t="str">
        <f t="shared" si="13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4</v>
      </c>
      <c r="AE14" s="14">
        <f t="shared" si="37"/>
        <v>0</v>
      </c>
      <c r="AF14" s="14">
        <f t="shared" si="38"/>
        <v>2</v>
      </c>
      <c r="AG14" s="159" t="str">
        <f t="shared" si="14"/>
        <v/>
      </c>
      <c r="AH14" s="159" t="str">
        <f t="shared" si="15"/>
        <v>F2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TG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F3L</v>
      </c>
      <c r="BB14" s="14" t="str">
        <f t="shared" si="44"/>
        <v>F4</v>
      </c>
      <c r="BC14" s="14" t="str">
        <f t="shared" si="22"/>
        <v>F3W</v>
      </c>
      <c r="BD14" s="14" t="str">
        <f t="shared" si="47"/>
        <v>F2</v>
      </c>
      <c r="BE14" s="14" t="str">
        <f t="shared" si="45"/>
        <v>4</v>
      </c>
      <c r="BF14" s="14" t="str">
        <f t="shared" si="46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P2</v>
      </c>
      <c r="C15" s="36" t="str">
        <f t="shared" si="2"/>
        <v/>
      </c>
      <c r="D15" s="79" t="str">
        <f t="shared" si="23"/>
        <v>F5</v>
      </c>
      <c r="E15" s="120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F3</v>
      </c>
      <c r="M15" s="36" t="str">
        <f t="shared" si="26"/>
        <v>W</v>
      </c>
      <c r="N15" s="36">
        <f t="shared" si="27"/>
        <v>-17</v>
      </c>
      <c r="O15" s="136" t="str">
        <f t="shared" si="10"/>
        <v/>
      </c>
      <c r="P15" s="36">
        <f>IF(H15="","",IF(B15="NB",P14,IF(O15="",SUM($O$5:$O15)+N15,SUM($O$5:$O15))))</f>
        <v>-17</v>
      </c>
      <c r="Q15" s="137" t="str">
        <f t="shared" si="0"/>
        <v/>
      </c>
      <c r="R15" s="127">
        <f t="shared" si="11"/>
        <v>-2</v>
      </c>
      <c r="S15" s="83" t="str">
        <f t="shared" si="12"/>
        <v>L</v>
      </c>
      <c r="T15" s="14">
        <f t="shared" si="5"/>
        <v>-10</v>
      </c>
      <c r="U15" s="14">
        <f t="shared" si="28"/>
        <v>-6</v>
      </c>
      <c r="V15" s="14" t="str">
        <f t="shared" si="29"/>
        <v>C</v>
      </c>
      <c r="W15" s="14" t="str">
        <f t="shared" si="13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3</v>
      </c>
      <c r="AG15" s="159" t="str">
        <f t="shared" si="14"/>
        <v/>
      </c>
      <c r="AH15" s="159" t="str">
        <f t="shared" si="15"/>
        <v>F3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TG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F4L</v>
      </c>
      <c r="BB15" s="14" t="str">
        <f t="shared" si="44"/>
        <v>F5</v>
      </c>
      <c r="BC15" s="14" t="str">
        <f t="shared" si="22"/>
        <v>F2L</v>
      </c>
      <c r="BD15" s="14" t="str">
        <f t="shared" si="47"/>
        <v>F3</v>
      </c>
      <c r="BE15" s="14" t="str">
        <f t="shared" si="45"/>
        <v>5</v>
      </c>
      <c r="BF15" s="14" t="str">
        <f t="shared" si="46"/>
        <v>3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23"/>
        <v>F6</v>
      </c>
      <c r="E16" s="121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B</v>
      </c>
      <c r="L16" s="121" t="str">
        <f t="shared" si="9"/>
        <v/>
      </c>
      <c r="M16" s="24" t="str">
        <f t="shared" si="26"/>
        <v>W</v>
      </c>
      <c r="N16" s="36">
        <f t="shared" si="27"/>
        <v>-10</v>
      </c>
      <c r="O16" s="124" t="str">
        <f t="shared" si="10"/>
        <v/>
      </c>
      <c r="P16" s="24">
        <f>IF(H16="","",IF(B16="NB",P15,IF(O16="",SUM($O$5:$O16)+N16,SUM($O$5:$O16))))</f>
        <v>-10</v>
      </c>
      <c r="Q16" s="130" t="str">
        <f t="shared" si="0"/>
        <v/>
      </c>
      <c r="R16" s="128">
        <f t="shared" si="11"/>
        <v>7</v>
      </c>
      <c r="S16" s="83" t="str">
        <f t="shared" si="12"/>
        <v>W</v>
      </c>
      <c r="T16" s="14">
        <f t="shared" si="5"/>
        <v>-9</v>
      </c>
      <c r="U16" s="14">
        <f t="shared" si="28"/>
        <v>1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6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14"/>
        <v>B</v>
      </c>
      <c r="AH16" s="159" t="str">
        <f t="shared" si="15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F6</v>
      </c>
      <c r="AM16" s="75" t="str">
        <f t="shared" si="17"/>
        <v/>
      </c>
      <c r="AN16" s="75" t="str">
        <f t="shared" si="18"/>
        <v>B</v>
      </c>
      <c r="AO16" s="75" t="str">
        <f t="shared" si="19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F5L</v>
      </c>
      <c r="BB16" s="14" t="str">
        <f t="shared" si="44"/>
        <v>F6</v>
      </c>
      <c r="BC16" s="14" t="str">
        <f t="shared" si="22"/>
        <v>F3W</v>
      </c>
      <c r="BD16" s="14" t="str">
        <f t="shared" si="47"/>
        <v>B</v>
      </c>
      <c r="BE16" s="14" t="str">
        <f t="shared" si="45"/>
        <v>6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B10</v>
      </c>
      <c r="C17" s="24" t="str">
        <f t="shared" si="2"/>
        <v/>
      </c>
      <c r="D17" s="81" t="str">
        <f t="shared" si="23"/>
        <v/>
      </c>
      <c r="E17" s="121" t="str">
        <f t="shared" si="24"/>
        <v>F5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L5</v>
      </c>
      <c r="M17" s="24" t="str">
        <f t="shared" si="26"/>
        <v>L</v>
      </c>
      <c r="N17" s="36">
        <f t="shared" si="27"/>
        <v>-20</v>
      </c>
      <c r="O17" s="124" t="str">
        <f t="shared" si="10"/>
        <v/>
      </c>
      <c r="P17" s="24">
        <f>IF(H17="","",IF(B17="NB",P16,IF(O17="",SUM($O$5:$O17)+N17,SUM($O$5:$O17))))</f>
        <v>-20</v>
      </c>
      <c r="Q17" s="130" t="str">
        <f t="shared" si="0"/>
        <v/>
      </c>
      <c r="R17" s="128">
        <f t="shared" si="11"/>
        <v>-10</v>
      </c>
      <c r="S17" s="83" t="str">
        <f t="shared" si="12"/>
        <v>L</v>
      </c>
      <c r="T17" s="14">
        <f t="shared" si="5"/>
        <v>-10</v>
      </c>
      <c r="U17" s="14">
        <f t="shared" si="28"/>
        <v>-1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5</v>
      </c>
      <c r="AG17" s="159" t="str">
        <f t="shared" si="14"/>
        <v/>
      </c>
      <c r="AH17" s="159" t="str">
        <f t="shared" si="15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F5</v>
      </c>
      <c r="AN17" s="75" t="str">
        <f t="shared" si="18"/>
        <v/>
      </c>
      <c r="AO17" s="75" t="str">
        <f t="shared" si="19"/>
        <v>L5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F6W</v>
      </c>
      <c r="BB17" s="14" t="str">
        <f t="shared" si="44"/>
        <v>F5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B8</v>
      </c>
      <c r="C18" s="24" t="str">
        <f t="shared" si="2"/>
        <v>TG</v>
      </c>
      <c r="D18" s="81" t="str">
        <f t="shared" si="23"/>
        <v/>
      </c>
      <c r="E18" s="121" t="str">
        <f t="shared" si="24"/>
        <v>F6</v>
      </c>
      <c r="F18" s="71" t="str">
        <f t="shared" si="25"/>
        <v>L</v>
      </c>
      <c r="H18" s="85" t="str">
        <f>IF('Strategy Dashboard'!AU18="","",'Strategy Dashboard'!AU18)</f>
        <v>P</v>
      </c>
      <c r="J18" s="72" t="str">
        <f t="shared" si="7"/>
        <v>FE</v>
      </c>
      <c r="K18" s="81" t="str">
        <f t="shared" si="8"/>
        <v/>
      </c>
      <c r="L18" s="121" t="str">
        <f t="shared" si="9"/>
        <v>F2</v>
      </c>
      <c r="M18" s="24" t="str">
        <f t="shared" si="26"/>
        <v>L</v>
      </c>
      <c r="N18" s="36">
        <f t="shared" si="27"/>
        <v>-28</v>
      </c>
      <c r="O18" s="124" t="str">
        <f t="shared" si="10"/>
        <v/>
      </c>
      <c r="P18" s="24">
        <f>IF(H18="","",IF(B18="NB",P17,IF(O18="",SUM($O$5:$O18)+N18,SUM($O$5:$O18))))</f>
        <v>-28</v>
      </c>
      <c r="Q18" s="130" t="str">
        <f t="shared" si="0"/>
        <v/>
      </c>
      <c r="R18" s="128">
        <f t="shared" si="11"/>
        <v>-8</v>
      </c>
      <c r="S18" s="83" t="str">
        <f t="shared" si="12"/>
        <v>L</v>
      </c>
      <c r="T18" s="14">
        <f t="shared" si="5"/>
        <v>-10</v>
      </c>
      <c r="U18" s="14">
        <f t="shared" si="28"/>
        <v>-3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6</v>
      </c>
      <c r="AE18" s="14">
        <f t="shared" si="37"/>
        <v>0</v>
      </c>
      <c r="AF18" s="14">
        <f t="shared" si="38"/>
        <v>2</v>
      </c>
      <c r="AG18" s="159" t="str">
        <f t="shared" si="14"/>
        <v/>
      </c>
      <c r="AH18" s="159" t="str">
        <f t="shared" si="15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F5L</v>
      </c>
      <c r="BB18" s="14" t="str">
        <f t="shared" si="44"/>
        <v>F6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B10</v>
      </c>
      <c r="C19" s="25" t="str">
        <f t="shared" si="2"/>
        <v/>
      </c>
      <c r="D19" s="82" t="str">
        <f t="shared" si="23"/>
        <v/>
      </c>
      <c r="E19" s="122" t="str">
        <f t="shared" si="24"/>
        <v>F7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2" t="str">
        <f t="shared" si="9"/>
        <v>F3</v>
      </c>
      <c r="M19" s="25" t="str">
        <f t="shared" si="26"/>
        <v>L</v>
      </c>
      <c r="N19" s="36">
        <f t="shared" si="27"/>
        <v>-38</v>
      </c>
      <c r="O19" s="131" t="str">
        <f t="shared" si="10"/>
        <v/>
      </c>
      <c r="P19" s="25">
        <f>IF(H19="","",IF(B19="NB",P18,IF(O19="",SUM($O$5:$O19)+N19,SUM($O$5:$O19))))</f>
        <v>-38</v>
      </c>
      <c r="Q19" s="132" t="str">
        <f t="shared" si="0"/>
        <v/>
      </c>
      <c r="R19" s="129">
        <f t="shared" si="11"/>
        <v>-10</v>
      </c>
      <c r="S19" s="83" t="str">
        <f t="shared" si="12"/>
        <v>L</v>
      </c>
      <c r="T19" s="14">
        <f t="shared" si="5"/>
        <v>-10</v>
      </c>
      <c r="U19" s="14">
        <f t="shared" si="28"/>
        <v>-6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7</v>
      </c>
      <c r="AE19" s="14">
        <f t="shared" si="37"/>
        <v>0</v>
      </c>
      <c r="AF19" s="14">
        <f t="shared" si="38"/>
        <v>3</v>
      </c>
      <c r="AG19" s="159" t="str">
        <f t="shared" si="14"/>
        <v/>
      </c>
      <c r="AH19" s="159" t="str">
        <f t="shared" si="15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TG</v>
      </c>
      <c r="AS19" s="14" t="str">
        <f t="shared" si="48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F6L</v>
      </c>
      <c r="BB19" s="14" t="str">
        <f t="shared" si="44"/>
        <v>F7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7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B12</v>
      </c>
      <c r="C20" s="36" t="str">
        <f t="shared" si="2"/>
        <v/>
      </c>
      <c r="D20" s="79" t="str">
        <f t="shared" si="23"/>
        <v/>
      </c>
      <c r="E20" s="120" t="str">
        <f t="shared" si="24"/>
        <v>F8</v>
      </c>
      <c r="F20" s="80" t="str">
        <f t="shared" si="25"/>
        <v>W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F4</v>
      </c>
      <c r="M20" s="36" t="str">
        <f t="shared" si="26"/>
        <v>W</v>
      </c>
      <c r="N20" s="36">
        <f t="shared" si="27"/>
        <v>-26</v>
      </c>
      <c r="O20" s="136" t="str">
        <f t="shared" si="10"/>
        <v/>
      </c>
      <c r="P20" s="36">
        <f>IF(H20="","",IF(B20="NB",P19,IF(O20="",SUM($O$5:$O20)+N20,SUM($O$5:$O20))))</f>
        <v>-26</v>
      </c>
      <c r="Q20" s="137" t="str">
        <f t="shared" si="0"/>
        <v/>
      </c>
      <c r="R20" s="127">
        <f t="shared" si="11"/>
        <v>12</v>
      </c>
      <c r="S20" s="83" t="str">
        <f t="shared" si="12"/>
        <v>W</v>
      </c>
      <c r="T20" s="14">
        <f t="shared" si="5"/>
        <v>-9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8</v>
      </c>
      <c r="AE20" s="14">
        <f t="shared" si="37"/>
        <v>0</v>
      </c>
      <c r="AF20" s="14">
        <f t="shared" si="38"/>
        <v>4</v>
      </c>
      <c r="AG20" s="159" t="str">
        <f t="shared" si="14"/>
        <v/>
      </c>
      <c r="AH20" s="159" t="str">
        <f t="shared" si="15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F7L</v>
      </c>
      <c r="BB20" s="14" t="str">
        <f t="shared" si="44"/>
        <v>F8</v>
      </c>
      <c r="BC20" s="14" t="str">
        <f t="shared" si="22"/>
        <v>F3L</v>
      </c>
      <c r="BD20" s="14" t="str">
        <f t="shared" si="47"/>
        <v>F4</v>
      </c>
      <c r="BE20" s="14" t="str">
        <f t="shared" si="45"/>
        <v>8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B10</v>
      </c>
      <c r="C21" s="24" t="str">
        <f t="shared" si="2"/>
        <v/>
      </c>
      <c r="D21" s="81" t="str">
        <f t="shared" si="23"/>
        <v/>
      </c>
      <c r="E21" s="121" t="str">
        <f t="shared" si="24"/>
        <v>F7</v>
      </c>
      <c r="F21" s="71" t="str">
        <f t="shared" si="25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21" t="str">
        <f t="shared" si="9"/>
        <v>F3</v>
      </c>
      <c r="M21" s="24" t="str">
        <f t="shared" si="26"/>
        <v>L</v>
      </c>
      <c r="N21" s="36">
        <f t="shared" si="27"/>
        <v>-36</v>
      </c>
      <c r="O21" s="124" t="str">
        <f t="shared" si="10"/>
        <v/>
      </c>
      <c r="P21" s="24">
        <f>IF(H21="","",IF(B21="NB",P20,IF(O21="",SUM($O$5:$O21)+N21,SUM($O$5:$O21))))</f>
        <v>-36</v>
      </c>
      <c r="Q21" s="130" t="str">
        <f t="shared" si="0"/>
        <v/>
      </c>
      <c r="R21" s="128">
        <f t="shared" si="11"/>
        <v>-10</v>
      </c>
      <c r="S21" s="83" t="str">
        <f t="shared" si="12"/>
        <v>L</v>
      </c>
      <c r="T21" s="14">
        <f t="shared" si="5"/>
        <v>-10</v>
      </c>
      <c r="U21" s="14">
        <f t="shared" si="28"/>
        <v>-1</v>
      </c>
      <c r="V21" s="14" t="str">
        <f t="shared" si="29"/>
        <v>C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7</v>
      </c>
      <c r="AE21" s="14">
        <f t="shared" si="37"/>
        <v>0</v>
      </c>
      <c r="AF21" s="14">
        <f t="shared" si="38"/>
        <v>3</v>
      </c>
      <c r="AG21" s="159" t="str">
        <f t="shared" si="14"/>
        <v/>
      </c>
      <c r="AH21" s="159" t="str">
        <f t="shared" si="15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F8W</v>
      </c>
      <c r="BB21" s="14" t="str">
        <f t="shared" si="44"/>
        <v>F7</v>
      </c>
      <c r="BC21" s="14" t="str">
        <f t="shared" si="22"/>
        <v>F4W</v>
      </c>
      <c r="BD21" s="14" t="str">
        <f t="shared" si="47"/>
        <v>F3</v>
      </c>
      <c r="BE21" s="14" t="str">
        <f t="shared" si="45"/>
        <v>7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P4</v>
      </c>
      <c r="C22" s="24" t="str">
        <f t="shared" si="2"/>
        <v/>
      </c>
      <c r="D22" s="81" t="str">
        <f t="shared" si="23"/>
        <v>F8</v>
      </c>
      <c r="E22" s="121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F4</v>
      </c>
      <c r="M22" s="24" t="str">
        <f t="shared" si="26"/>
        <v>W</v>
      </c>
      <c r="N22" s="36">
        <f t="shared" si="27"/>
        <v>-40</v>
      </c>
      <c r="O22" s="124" t="str">
        <f t="shared" si="10"/>
        <v/>
      </c>
      <c r="P22" s="24">
        <f>IF(H22="","",IF(B22="NB",P21,IF(O22="",SUM($O$5:$O22)+N22,SUM($O$5:$O22))))</f>
        <v>-40</v>
      </c>
      <c r="Q22" s="130" t="str">
        <f t="shared" si="0"/>
        <v/>
      </c>
      <c r="R22" s="128">
        <f t="shared" si="11"/>
        <v>-4</v>
      </c>
      <c r="S22" s="83" t="str">
        <f t="shared" si="12"/>
        <v>L</v>
      </c>
      <c r="T22" s="14">
        <f t="shared" si="5"/>
        <v>-10</v>
      </c>
      <c r="U22" s="14">
        <f t="shared" si="28"/>
        <v>-3</v>
      </c>
      <c r="V22" s="14" t="str">
        <f t="shared" si="29"/>
        <v>C</v>
      </c>
      <c r="W22" s="14" t="str">
        <f t="shared" si="49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8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14"/>
        <v/>
      </c>
      <c r="AH22" s="159" t="str">
        <f t="shared" si="15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F7L</v>
      </c>
      <c r="BB22" s="14" t="str">
        <f t="shared" si="44"/>
        <v>F8</v>
      </c>
      <c r="BC22" s="14" t="str">
        <f t="shared" si="22"/>
        <v>F3L</v>
      </c>
      <c r="BD22" s="14" t="str">
        <f t="shared" si="47"/>
        <v>F4</v>
      </c>
      <c r="BE22" s="14" t="str">
        <f t="shared" si="45"/>
        <v>8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B10</v>
      </c>
      <c r="C23" s="24" t="str">
        <f t="shared" si="2"/>
        <v/>
      </c>
      <c r="D23" s="81" t="str">
        <f t="shared" si="23"/>
        <v/>
      </c>
      <c r="E23" s="121" t="str">
        <f t="shared" si="24"/>
        <v>F9</v>
      </c>
      <c r="F23" s="71" t="str">
        <f t="shared" si="25"/>
        <v>L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21" t="str">
        <f t="shared" si="9"/>
        <v>B</v>
      </c>
      <c r="M23" s="24" t="str">
        <f t="shared" si="26"/>
        <v>L</v>
      </c>
      <c r="N23" s="36">
        <f t="shared" si="27"/>
        <v>-50</v>
      </c>
      <c r="O23" s="124" t="str">
        <f t="shared" si="10"/>
        <v/>
      </c>
      <c r="P23" s="24">
        <f>IF(H23="","",IF(B23="NB",P22,IF(O23="",SUM($O$5:$O23)+N23,SUM($O$5:$O23))))</f>
        <v>-50</v>
      </c>
      <c r="Q23" s="130" t="str">
        <f t="shared" si="0"/>
        <v/>
      </c>
      <c r="R23" s="128">
        <f t="shared" si="11"/>
        <v>-10</v>
      </c>
      <c r="S23" s="83" t="str">
        <f t="shared" si="12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49"/>
        <v>N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9</v>
      </c>
      <c r="AE23" s="14">
        <f t="shared" si="37"/>
        <v>0</v>
      </c>
      <c r="AF23" s="14">
        <f t="shared" si="38"/>
        <v>1</v>
      </c>
      <c r="AG23" s="159" t="str">
        <f t="shared" si="14"/>
        <v/>
      </c>
      <c r="AH23" s="159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TG</v>
      </c>
      <c r="AS23" s="14" t="str">
        <f t="shared" si="48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F8L</v>
      </c>
      <c r="BB23" s="14" t="str">
        <f t="shared" si="44"/>
        <v>F9</v>
      </c>
      <c r="BC23" s="14" t="str">
        <f t="shared" si="22"/>
        <v>F4W</v>
      </c>
      <c r="BD23" s="14" t="str">
        <f t="shared" si="47"/>
        <v>B</v>
      </c>
      <c r="BE23" s="14" t="str">
        <f t="shared" si="45"/>
        <v>9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P8</v>
      </c>
      <c r="C24" s="25" t="str">
        <f t="shared" si="2"/>
        <v/>
      </c>
      <c r="D24" s="82" t="str">
        <f t="shared" si="23"/>
        <v>F10</v>
      </c>
      <c r="E24" s="122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F2</v>
      </c>
      <c r="M24" s="25" t="str">
        <f t="shared" si="26"/>
        <v>W</v>
      </c>
      <c r="N24" s="36">
        <f t="shared" si="27"/>
        <v>-58</v>
      </c>
      <c r="O24" s="131" t="str">
        <f t="shared" si="10"/>
        <v/>
      </c>
      <c r="P24" s="25">
        <f>IF(H24="","",IF(B24="NB",P23,IF(O24="",SUM($O$5:$O24)+N24,SUM($O$5:$O24))))</f>
        <v>-58</v>
      </c>
      <c r="Q24" s="132" t="str">
        <f t="shared" si="0"/>
        <v/>
      </c>
      <c r="R24" s="129">
        <f t="shared" si="11"/>
        <v>-8</v>
      </c>
      <c r="S24" s="83" t="str">
        <f t="shared" si="12"/>
        <v>L</v>
      </c>
      <c r="T24" s="14">
        <f t="shared" si="5"/>
        <v>-10</v>
      </c>
      <c r="U24" s="14">
        <f t="shared" si="28"/>
        <v>-6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15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10</v>
      </c>
      <c r="AD24" s="14">
        <f t="shared" si="36"/>
        <v>0</v>
      </c>
      <c r="AE24" s="14">
        <f t="shared" si="37"/>
        <v>0</v>
      </c>
      <c r="AF24" s="14">
        <f t="shared" si="38"/>
        <v>2</v>
      </c>
      <c r="AG24" s="159" t="str">
        <f t="shared" si="14"/>
        <v/>
      </c>
      <c r="AH24" s="159" t="str">
        <f t="shared" si="15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TG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F9L</v>
      </c>
      <c r="BB24" s="14" t="str">
        <f t="shared" si="44"/>
        <v>F10</v>
      </c>
      <c r="BC24" s="14" t="str">
        <f t="shared" si="22"/>
        <v>BL</v>
      </c>
      <c r="BD24" s="14" t="str">
        <f t="shared" si="47"/>
        <v>F2</v>
      </c>
      <c r="BE24" s="14" t="str">
        <f t="shared" si="45"/>
        <v>10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P12</v>
      </c>
      <c r="C25" s="36" t="str">
        <f t="shared" si="2"/>
        <v>T-C</v>
      </c>
      <c r="D25" s="79" t="str">
        <f t="shared" si="23"/>
        <v>F11</v>
      </c>
      <c r="E25" s="120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20" t="str">
        <f t="shared" si="9"/>
        <v/>
      </c>
      <c r="M25" s="36" t="str">
        <f t="shared" si="26"/>
        <v>W</v>
      </c>
      <c r="N25" s="36">
        <f t="shared" si="27"/>
        <v>-46</v>
      </c>
      <c r="O25" s="136" t="str">
        <f t="shared" si="10"/>
        <v/>
      </c>
      <c r="P25" s="36">
        <f>IF(H25="","",IF(B25="NB",P24,IF(O25="",SUM($O$5:$O25)+N25,SUM($O$5:$O25))))</f>
        <v>-46</v>
      </c>
      <c r="Q25" s="137" t="str">
        <f t="shared" si="0"/>
        <v/>
      </c>
      <c r="R25" s="127">
        <f t="shared" si="11"/>
        <v>12</v>
      </c>
      <c r="S25" s="83" t="str">
        <f t="shared" si="12"/>
        <v>W</v>
      </c>
      <c r="T25" s="14">
        <f t="shared" si="5"/>
        <v>-9</v>
      </c>
      <c r="U25" s="14">
        <f t="shared" si="28"/>
        <v>1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9" t="str">
        <f t="shared" si="14"/>
        <v>B</v>
      </c>
      <c r="AH25" s="159" t="str">
        <f t="shared" si="15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F11</v>
      </c>
      <c r="AM25" s="75" t="str">
        <f t="shared" si="17"/>
        <v/>
      </c>
      <c r="AN25" s="75" t="str">
        <f t="shared" si="18"/>
        <v>B</v>
      </c>
      <c r="AO25" s="75" t="str">
        <f t="shared" si="19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F10L</v>
      </c>
      <c r="BB25" s="14" t="str">
        <f t="shared" si="44"/>
        <v>F11</v>
      </c>
      <c r="BC25" s="14" t="str">
        <f t="shared" si="22"/>
        <v>F2W</v>
      </c>
      <c r="BD25" s="14" t="str">
        <f t="shared" si="47"/>
        <v>B</v>
      </c>
      <c r="BE25" s="14" t="str">
        <f t="shared" si="45"/>
        <v>11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B15</v>
      </c>
      <c r="C26" s="24" t="str">
        <f t="shared" si="2"/>
        <v/>
      </c>
      <c r="D26" s="81" t="str">
        <f t="shared" si="23"/>
        <v/>
      </c>
      <c r="E26" s="121" t="str">
        <f t="shared" si="24"/>
        <v>F10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L5</v>
      </c>
      <c r="M26" s="24" t="str">
        <f t="shared" si="26"/>
        <v>W</v>
      </c>
      <c r="N26" s="36">
        <f t="shared" si="27"/>
        <v>-31</v>
      </c>
      <c r="O26" s="124" t="str">
        <f t="shared" si="10"/>
        <v/>
      </c>
      <c r="P26" s="24">
        <f>IF(H26="","",IF(B26="NB",P25,IF(O26="",SUM($O$5:$O26)+N26,SUM($O$5:$O26))))</f>
        <v>-31</v>
      </c>
      <c r="Q26" s="130" t="str">
        <f t="shared" si="0"/>
        <v/>
      </c>
      <c r="R26" s="128">
        <f t="shared" si="11"/>
        <v>15</v>
      </c>
      <c r="S26" s="83" t="str">
        <f t="shared" si="12"/>
        <v>W</v>
      </c>
      <c r="T26" s="14">
        <f t="shared" si="5"/>
        <v>-6</v>
      </c>
      <c r="U26" s="14">
        <f t="shared" si="28"/>
        <v>3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10</v>
      </c>
      <c r="AE26" s="14">
        <f t="shared" si="37"/>
        <v>0</v>
      </c>
      <c r="AF26" s="14">
        <f t="shared" si="38"/>
        <v>5</v>
      </c>
      <c r="AG26" s="159" t="str">
        <f t="shared" si="14"/>
        <v/>
      </c>
      <c r="AH26" s="159" t="str">
        <f t="shared" si="15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F10</v>
      </c>
      <c r="AN26" s="75" t="str">
        <f t="shared" si="18"/>
        <v/>
      </c>
      <c r="AO26" s="75" t="str">
        <f t="shared" si="19"/>
        <v>L5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F11W</v>
      </c>
      <c r="BB26" s="14" t="str">
        <f t="shared" si="44"/>
        <v>F10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10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81" t="str">
        <f t="shared" si="23"/>
        <v>B</v>
      </c>
      <c r="E27" s="121" t="str">
        <f t="shared" si="24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L6</v>
      </c>
      <c r="L27" s="121" t="str">
        <f t="shared" si="9"/>
        <v/>
      </c>
      <c r="M27" s="24" t="str">
        <f t="shared" si="26"/>
        <v>W</v>
      </c>
      <c r="N27" s="36">
        <f t="shared" si="27"/>
        <v>-24</v>
      </c>
      <c r="O27" s="124" t="str">
        <f t="shared" si="10"/>
        <v/>
      </c>
      <c r="P27" s="24">
        <f>IF(H27="","",IF(B27="NB",P26,IF(O27="",SUM($O$5:$O27)+N27,SUM($O$5:$O27))))</f>
        <v>-24</v>
      </c>
      <c r="Q27" s="130" t="str">
        <f t="shared" si="0"/>
        <v/>
      </c>
      <c r="R27" s="128">
        <f t="shared" si="11"/>
        <v>7</v>
      </c>
      <c r="S27" s="83" t="str">
        <f t="shared" si="12"/>
        <v>W</v>
      </c>
      <c r="T27" s="14">
        <f t="shared" si="5"/>
        <v>0</v>
      </c>
      <c r="U27" s="14">
        <f t="shared" si="28"/>
        <v>6</v>
      </c>
      <c r="V27" s="14" t="str">
        <f t="shared" si="29"/>
        <v>C</v>
      </c>
      <c r="W27" s="14" t="str">
        <f t="shared" si="49"/>
        <v>N</v>
      </c>
      <c r="X27" s="14" t="str">
        <f t="shared" si="30"/>
        <v>Y</v>
      </c>
      <c r="Y27" s="14">
        <f t="shared" si="31"/>
        <v>18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6</v>
      </c>
      <c r="AF27" s="14">
        <f t="shared" si="38"/>
        <v>0</v>
      </c>
      <c r="AG27" s="159" t="str">
        <f t="shared" si="14"/>
        <v>L6</v>
      </c>
      <c r="AH27" s="159" t="str">
        <f t="shared" si="15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B</v>
      </c>
      <c r="AM27" s="75" t="str">
        <f t="shared" si="17"/>
        <v/>
      </c>
      <c r="AN27" s="75" t="str">
        <f t="shared" si="18"/>
        <v>L6</v>
      </c>
      <c r="AO27" s="75" t="str">
        <f t="shared" si="19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F10W</v>
      </c>
      <c r="BB27" s="14" t="str">
        <f t="shared" si="44"/>
        <v>B</v>
      </c>
      <c r="BC27" s="14" t="str">
        <f t="shared" si="22"/>
        <v>L5W</v>
      </c>
      <c r="BD27" s="14" t="str">
        <f t="shared" si="47"/>
        <v>L6</v>
      </c>
      <c r="BE27" s="14">
        <f t="shared" si="45"/>
        <v>1</v>
      </c>
      <c r="BF27" s="14" t="str">
        <f t="shared" si="46"/>
        <v>6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B12</v>
      </c>
      <c r="C28" s="24" t="str">
        <f t="shared" si="2"/>
        <v/>
      </c>
      <c r="D28" s="81" t="str">
        <f t="shared" si="23"/>
        <v/>
      </c>
      <c r="E28" s="121" t="str">
        <f t="shared" si="24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L7</v>
      </c>
      <c r="M28" s="24" t="str">
        <f t="shared" si="26"/>
        <v>W</v>
      </c>
      <c r="N28" s="36">
        <f t="shared" si="27"/>
        <v>-12</v>
      </c>
      <c r="O28" s="124">
        <f t="shared" si="10"/>
        <v>-12</v>
      </c>
      <c r="P28" s="24">
        <f>IF(H28="","",IF(B28="NB",P27,IF(O28="",SUM($O$5:$O28)+N28,SUM($O$5:$O28))))</f>
        <v>-12</v>
      </c>
      <c r="Q28" s="130" t="str">
        <f t="shared" si="0"/>
        <v>Rabbit</v>
      </c>
      <c r="R28" s="128">
        <f t="shared" si="11"/>
        <v>12</v>
      </c>
      <c r="S28" s="83" t="str">
        <f t="shared" si="12"/>
        <v>W</v>
      </c>
      <c r="T28" s="14">
        <f t="shared" si="5"/>
        <v>6</v>
      </c>
      <c r="U28" s="14">
        <f t="shared" si="28"/>
        <v>6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19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R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7</v>
      </c>
      <c r="AG28" s="159" t="str">
        <f t="shared" si="14"/>
        <v/>
      </c>
      <c r="AH28" s="159" t="str">
        <f t="shared" si="15"/>
        <v>L7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L5</v>
      </c>
      <c r="AN28" s="75" t="str">
        <f t="shared" si="18"/>
        <v/>
      </c>
      <c r="AO28" s="75" t="str">
        <f t="shared" si="19"/>
        <v>L7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BW</v>
      </c>
      <c r="BB28" s="14" t="str">
        <f t="shared" si="44"/>
        <v>L5</v>
      </c>
      <c r="BC28" s="14" t="str">
        <f t="shared" si="22"/>
        <v>L6W</v>
      </c>
      <c r="BD28" s="14" t="str">
        <f t="shared" si="47"/>
        <v>L7</v>
      </c>
      <c r="BE28" s="14" t="str">
        <f t="shared" si="45"/>
        <v>5</v>
      </c>
      <c r="BF28" s="14" t="str">
        <f t="shared" si="46"/>
        <v>7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23"/>
        <v>B</v>
      </c>
      <c r="E29" s="122" t="str">
        <f t="shared" si="24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B</v>
      </c>
      <c r="L29" s="122" t="str">
        <f t="shared" si="9"/>
        <v/>
      </c>
      <c r="M29" s="25" t="str">
        <f t="shared" si="26"/>
        <v/>
      </c>
      <c r="N29" s="36" t="str">
        <f t="shared" si="27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>S</v>
      </c>
      <c r="W29" s="14" t="str">
        <f t="shared" si="49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1</v>
      </c>
      <c r="AD29" s="14">
        <f t="shared" si="36"/>
        <v>0</v>
      </c>
      <c r="AE29" s="14">
        <f t="shared" si="37"/>
        <v>1</v>
      </c>
      <c r="AF29" s="14">
        <f t="shared" si="38"/>
        <v>0</v>
      </c>
      <c r="AG29" s="159" t="str">
        <f t="shared" si="14"/>
        <v>B</v>
      </c>
      <c r="AH29" s="159" t="str">
        <f t="shared" si="15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L5W</v>
      </c>
      <c r="BB29" s="14" t="str">
        <f t="shared" si="44"/>
        <v>B</v>
      </c>
      <c r="BC29" s="14" t="str">
        <f t="shared" si="22"/>
        <v>L7W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23"/>
        <v/>
      </c>
      <c r="E30" s="120" t="str">
        <f t="shared" si="24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6"/>
        <v/>
      </c>
      <c r="N30" s="36" t="str">
        <f t="shared" si="27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49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14"/>
        <v/>
      </c>
      <c r="AH30" s="159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1"/>
        <v>B</v>
      </c>
      <c r="BB30" s="14" t="str">
        <f t="shared" si="44"/>
        <v/>
      </c>
      <c r="BC30" s="14" t="str">
        <f t="shared" si="22"/>
        <v>B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23"/>
        <v/>
      </c>
      <c r="E31" s="121" t="str">
        <f t="shared" si="24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6"/>
        <v/>
      </c>
      <c r="N31" s="36" t="str">
        <f t="shared" si="27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14"/>
        <v/>
      </c>
      <c r="AH31" s="159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23"/>
        <v/>
      </c>
      <c r="E32" s="121" t="str">
        <f t="shared" si="24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6"/>
        <v/>
      </c>
      <c r="N32" s="36" t="str">
        <f t="shared" si="27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14"/>
        <v/>
      </c>
      <c r="AH32" s="159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23"/>
        <v/>
      </c>
      <c r="E33" s="121" t="str">
        <f t="shared" si="24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6"/>
        <v/>
      </c>
      <c r="N33" s="36" t="str">
        <f t="shared" si="27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14"/>
        <v/>
      </c>
      <c r="AH33" s="159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23"/>
        <v/>
      </c>
      <c r="E34" s="122" t="str">
        <f t="shared" si="24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6"/>
        <v/>
      </c>
      <c r="N34" s="36" t="str">
        <f t="shared" si="27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14"/>
        <v/>
      </c>
      <c r="AH34" s="159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23"/>
        <v/>
      </c>
      <c r="E35" s="120" t="str">
        <f t="shared" si="24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6"/>
        <v/>
      </c>
      <c r="N35" s="36" t="str">
        <f t="shared" si="27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14"/>
        <v/>
      </c>
      <c r="AH35" s="159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23"/>
        <v/>
      </c>
      <c r="E36" s="121" t="str">
        <f t="shared" si="24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6"/>
        <v/>
      </c>
      <c r="N36" s="36" t="str">
        <f t="shared" si="27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14"/>
        <v/>
      </c>
      <c r="AH36" s="159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23"/>
        <v/>
      </c>
      <c r="E37" s="121" t="str">
        <f t="shared" si="24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6"/>
        <v/>
      </c>
      <c r="N37" s="36" t="str">
        <f t="shared" si="27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14"/>
        <v/>
      </c>
      <c r="AH37" s="159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23"/>
        <v/>
      </c>
      <c r="E38" s="121" t="str">
        <f t="shared" si="24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6"/>
        <v/>
      </c>
      <c r="N38" s="36" t="str">
        <f t="shared" si="27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14"/>
        <v/>
      </c>
      <c r="AH38" s="159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23"/>
        <v/>
      </c>
      <c r="E39" s="122" t="str">
        <f t="shared" si="24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6"/>
        <v/>
      </c>
      <c r="N39" s="36" t="str">
        <f t="shared" si="27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14"/>
        <v/>
      </c>
      <c r="AH39" s="159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23"/>
        <v/>
      </c>
      <c r="E40" s="120" t="str">
        <f t="shared" si="24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6"/>
        <v/>
      </c>
      <c r="N40" s="36" t="str">
        <f t="shared" si="27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14"/>
        <v/>
      </c>
      <c r="AH40" s="159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23"/>
        <v/>
      </c>
      <c r="E41" s="121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6"/>
        <v/>
      </c>
      <c r="N41" s="36" t="str">
        <f t="shared" si="27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14"/>
        <v/>
      </c>
      <c r="AH41" s="159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3"/>
        <v/>
      </c>
      <c r="E42" s="121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6"/>
        <v/>
      </c>
      <c r="N42" s="36" t="str">
        <f t="shared" si="27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14"/>
        <v/>
      </c>
      <c r="AH42" s="159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3"/>
        <v/>
      </c>
      <c r="E43" s="121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6"/>
        <v/>
      </c>
      <c r="N43" s="36" t="str">
        <f t="shared" si="27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14"/>
        <v/>
      </c>
      <c r="AH43" s="159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3"/>
        <v/>
      </c>
      <c r="E44" s="122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6"/>
        <v/>
      </c>
      <c r="N44" s="36" t="str">
        <f t="shared" si="27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14"/>
        <v/>
      </c>
      <c r="AH44" s="159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3"/>
        <v/>
      </c>
      <c r="E45" s="120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6"/>
        <v/>
      </c>
      <c r="N45" s="36" t="str">
        <f t="shared" si="27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14"/>
        <v/>
      </c>
      <c r="AH45" s="159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3"/>
        <v/>
      </c>
      <c r="E46" s="121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6"/>
        <v/>
      </c>
      <c r="N46" s="36" t="str">
        <f t="shared" si="27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14"/>
        <v/>
      </c>
      <c r="AH46" s="159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3"/>
        <v/>
      </c>
      <c r="E47" s="121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6"/>
        <v/>
      </c>
      <c r="N47" s="36" t="str">
        <f t="shared" si="27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14"/>
        <v/>
      </c>
      <c r="AH47" s="159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3"/>
        <v/>
      </c>
      <c r="E48" s="121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6"/>
        <v/>
      </c>
      <c r="N48" s="36" t="str">
        <f t="shared" si="27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14"/>
        <v/>
      </c>
      <c r="AH48" s="159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22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6"/>
        <v/>
      </c>
      <c r="N49" s="36" t="str">
        <f t="shared" si="27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14"/>
        <v/>
      </c>
      <c r="AH49" s="159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20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6"/>
        <v/>
      </c>
      <c r="N50" s="36" t="str">
        <f t="shared" si="27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14"/>
        <v/>
      </c>
      <c r="AH50" s="159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21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6"/>
        <v/>
      </c>
      <c r="N51" s="36" t="str">
        <f t="shared" si="27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14"/>
        <v/>
      </c>
      <c r="AH51" s="159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21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6"/>
        <v/>
      </c>
      <c r="N52" s="36" t="str">
        <f t="shared" si="27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14"/>
        <v/>
      </c>
      <c r="AH52" s="159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21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6"/>
        <v/>
      </c>
      <c r="N53" s="36" t="str">
        <f t="shared" si="27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14"/>
        <v/>
      </c>
      <c r="AH53" s="159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22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6"/>
        <v/>
      </c>
      <c r="N54" s="36" t="str">
        <f t="shared" si="27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14"/>
        <v/>
      </c>
      <c r="AH54" s="159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20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6"/>
        <v/>
      </c>
      <c r="N55" s="36" t="str">
        <f t="shared" si="27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14"/>
        <v/>
      </c>
      <c r="AH55" s="159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21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6"/>
        <v/>
      </c>
      <c r="N56" s="36" t="str">
        <f t="shared" si="27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14"/>
        <v/>
      </c>
      <c r="AH56" s="159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21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6"/>
        <v/>
      </c>
      <c r="N57" s="36" t="str">
        <f t="shared" si="27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14"/>
        <v/>
      </c>
      <c r="AH57" s="159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21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6"/>
        <v/>
      </c>
      <c r="N58" s="36" t="str">
        <f t="shared" si="27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14"/>
        <v/>
      </c>
      <c r="AH58" s="159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22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6"/>
        <v/>
      </c>
      <c r="N59" s="36" t="str">
        <f t="shared" si="27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14"/>
        <v/>
      </c>
      <c r="AH59" s="159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20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6"/>
        <v/>
      </c>
      <c r="N60" s="36" t="str">
        <f t="shared" si="27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14"/>
        <v/>
      </c>
      <c r="AH60" s="159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21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6"/>
        <v/>
      </c>
      <c r="N61" s="36" t="str">
        <f t="shared" si="27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14"/>
        <v/>
      </c>
      <c r="AH61" s="159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21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6"/>
        <v/>
      </c>
      <c r="N62" s="36" t="str">
        <f t="shared" si="27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14"/>
        <v/>
      </c>
      <c r="AH62" s="159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21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6"/>
        <v/>
      </c>
      <c r="N63" s="36" t="str">
        <f t="shared" si="27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14"/>
        <v/>
      </c>
      <c r="AH63" s="159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22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6"/>
        <v/>
      </c>
      <c r="N64" s="36" t="str">
        <f t="shared" si="27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14"/>
        <v/>
      </c>
      <c r="AH64" s="159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20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6"/>
        <v/>
      </c>
      <c r="N65" s="36" t="str">
        <f t="shared" si="27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14"/>
        <v/>
      </c>
      <c r="AH65" s="159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21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6"/>
        <v/>
      </c>
      <c r="N66" s="36" t="str">
        <f t="shared" si="27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14"/>
        <v/>
      </c>
      <c r="AH66" s="159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21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6"/>
        <v/>
      </c>
      <c r="N67" s="36" t="str">
        <f t="shared" si="27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14"/>
        <v/>
      </c>
      <c r="AH67" s="159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21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6"/>
        <v/>
      </c>
      <c r="N68" s="36" t="str">
        <f t="shared" si="27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14"/>
        <v/>
      </c>
      <c r="AH68" s="159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22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6"/>
        <v/>
      </c>
      <c r="N69" s="36" t="str">
        <f t="shared" si="27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14"/>
        <v/>
      </c>
      <c r="AH69" s="159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20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6"/>
        <v/>
      </c>
      <c r="N70" s="36" t="str">
        <f t="shared" si="27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14"/>
        <v/>
      </c>
      <c r="AH70" s="159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21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6"/>
        <v/>
      </c>
      <c r="N71" s="36" t="str">
        <f t="shared" si="27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14"/>
        <v/>
      </c>
      <c r="AH71" s="159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21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6"/>
        <v/>
      </c>
      <c r="N72" s="36" t="str">
        <f t="shared" si="27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14"/>
        <v/>
      </c>
      <c r="AH72" s="159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21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6"/>
        <v/>
      </c>
      <c r="N73" s="36" t="str">
        <f t="shared" si="27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14"/>
        <v/>
      </c>
      <c r="AH73" s="159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22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2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31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ref="AG74:AG109" si="71">IF(H73="","",IF(AS74="FE",IF(AZ74="B",BD74,""),AN74))</f>
        <v/>
      </c>
      <c r="AH74" s="159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IF(H74="","",IF(AR75="TG",IF(H73="B",BB75,""),AL75))</f>
        <v/>
      </c>
      <c r="E75" s="120" t="str">
        <f t="shared" ref="E75:E109" si="80">IF(H74="","",IF(AR75="TG",IF(H73="P",BB75,""),AM75))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20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6" t="str">
        <f t="shared" si="68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si="71"/>
        <v/>
      </c>
      <c r="AH75" s="159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21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21" t="str">
        <f t="shared" si="67"/>
        <v/>
      </c>
      <c r="M76" s="24" t="str">
        <f t="shared" si="82"/>
        <v/>
      </c>
      <c r="N76" s="36" t="str">
        <f t="shared" si="83"/>
        <v/>
      </c>
      <c r="O76" s="124" t="str">
        <f t="shared" si="68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71"/>
        <v/>
      </c>
      <c r="AH76" s="159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21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21" t="str">
        <f t="shared" si="67"/>
        <v/>
      </c>
      <c r="M77" s="24" t="str">
        <f t="shared" si="82"/>
        <v/>
      </c>
      <c r="N77" s="36" t="str">
        <f t="shared" si="83"/>
        <v/>
      </c>
      <c r="O77" s="124" t="str">
        <f t="shared" si="68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71"/>
        <v/>
      </c>
      <c r="AH77" s="159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21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21" t="str">
        <f t="shared" si="67"/>
        <v/>
      </c>
      <c r="M78" s="24" t="str">
        <f t="shared" si="82"/>
        <v/>
      </c>
      <c r="N78" s="36" t="str">
        <f t="shared" si="83"/>
        <v/>
      </c>
      <c r="O78" s="124" t="str">
        <f t="shared" si="68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71"/>
        <v/>
      </c>
      <c r="AH78" s="159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22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2" t="str">
        <f t="shared" si="67"/>
        <v/>
      </c>
      <c r="M79" s="25" t="str">
        <f t="shared" si="82"/>
        <v/>
      </c>
      <c r="N79" s="36" t="str">
        <f t="shared" si="83"/>
        <v/>
      </c>
      <c r="O79" s="131" t="str">
        <f t="shared" si="68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71"/>
        <v/>
      </c>
      <c r="AH79" s="159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20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20" t="str">
        <f t="shared" si="67"/>
        <v/>
      </c>
      <c r="M80" s="36" t="str">
        <f t="shared" si="82"/>
        <v/>
      </c>
      <c r="N80" s="36" t="str">
        <f t="shared" si="83"/>
        <v/>
      </c>
      <c r="O80" s="136" t="str">
        <f t="shared" si="68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71"/>
        <v/>
      </c>
      <c r="AH80" s="159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21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21" t="str">
        <f t="shared" si="67"/>
        <v/>
      </c>
      <c r="M81" s="24" t="str">
        <f t="shared" si="82"/>
        <v/>
      </c>
      <c r="N81" s="36" t="str">
        <f t="shared" si="83"/>
        <v/>
      </c>
      <c r="O81" s="124" t="str">
        <f t="shared" si="68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71"/>
        <v/>
      </c>
      <c r="AH81" s="159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21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21" t="str">
        <f t="shared" si="67"/>
        <v/>
      </c>
      <c r="M82" s="24" t="str">
        <f t="shared" si="82"/>
        <v/>
      </c>
      <c r="N82" s="36" t="str">
        <f t="shared" si="83"/>
        <v/>
      </c>
      <c r="O82" s="124" t="str">
        <f t="shared" si="68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71"/>
        <v/>
      </c>
      <c r="AH82" s="159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21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21" t="str">
        <f t="shared" si="67"/>
        <v/>
      </c>
      <c r="M83" s="24" t="str">
        <f t="shared" si="82"/>
        <v/>
      </c>
      <c r="N83" s="36" t="str">
        <f t="shared" si="83"/>
        <v/>
      </c>
      <c r="O83" s="124" t="str">
        <f t="shared" si="68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71"/>
        <v/>
      </c>
      <c r="AH83" s="159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22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2" t="str">
        <f t="shared" si="67"/>
        <v/>
      </c>
      <c r="M84" s="25" t="str">
        <f t="shared" si="82"/>
        <v/>
      </c>
      <c r="N84" s="36" t="str">
        <f t="shared" si="83"/>
        <v/>
      </c>
      <c r="O84" s="131" t="str">
        <f t="shared" si="68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71"/>
        <v/>
      </c>
      <c r="AH84" s="159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20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20" t="str">
        <f t="shared" si="67"/>
        <v/>
      </c>
      <c r="M85" s="36" t="str">
        <f t="shared" si="82"/>
        <v/>
      </c>
      <c r="N85" s="36" t="str">
        <f t="shared" si="83"/>
        <v/>
      </c>
      <c r="O85" s="136" t="str">
        <f t="shared" si="68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71"/>
        <v/>
      </c>
      <c r="AH85" s="159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21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21" t="str">
        <f t="shared" si="67"/>
        <v/>
      </c>
      <c r="M86" s="24" t="str">
        <f t="shared" si="82"/>
        <v/>
      </c>
      <c r="N86" s="36" t="str">
        <f t="shared" si="83"/>
        <v/>
      </c>
      <c r="O86" s="124" t="str">
        <f t="shared" si="68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71"/>
        <v/>
      </c>
      <c r="AH86" s="159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21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21" t="str">
        <f t="shared" si="67"/>
        <v/>
      </c>
      <c r="M87" s="24" t="str">
        <f t="shared" si="82"/>
        <v/>
      </c>
      <c r="N87" s="36" t="str">
        <f t="shared" si="83"/>
        <v/>
      </c>
      <c r="O87" s="124" t="str">
        <f t="shared" si="68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71"/>
        <v/>
      </c>
      <c r="AH87" s="159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21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21" t="str">
        <f t="shared" si="67"/>
        <v/>
      </c>
      <c r="M88" s="24" t="str">
        <f t="shared" si="82"/>
        <v/>
      </c>
      <c r="N88" s="36" t="str">
        <f t="shared" si="83"/>
        <v/>
      </c>
      <c r="O88" s="124" t="str">
        <f t="shared" si="68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71"/>
        <v/>
      </c>
      <c r="AH88" s="159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22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2" t="str">
        <f t="shared" si="67"/>
        <v/>
      </c>
      <c r="M89" s="25" t="str">
        <f t="shared" si="82"/>
        <v/>
      </c>
      <c r="N89" s="36" t="str">
        <f t="shared" si="83"/>
        <v/>
      </c>
      <c r="O89" s="131" t="str">
        <f t="shared" si="68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71"/>
        <v/>
      </c>
      <c r="AH89" s="159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20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20" t="str">
        <f t="shared" si="67"/>
        <v/>
      </c>
      <c r="M90" s="36" t="str">
        <f t="shared" si="82"/>
        <v/>
      </c>
      <c r="N90" s="36" t="str">
        <f t="shared" si="83"/>
        <v/>
      </c>
      <c r="O90" s="136" t="str">
        <f t="shared" si="68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71"/>
        <v/>
      </c>
      <c r="AH90" s="159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21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21" t="str">
        <f t="shared" si="67"/>
        <v/>
      </c>
      <c r="M91" s="24" t="str">
        <f t="shared" si="82"/>
        <v/>
      </c>
      <c r="N91" s="36" t="str">
        <f t="shared" si="83"/>
        <v/>
      </c>
      <c r="O91" s="124" t="str">
        <f t="shared" si="68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71"/>
        <v/>
      </c>
      <c r="AH91" s="159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21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21" t="str">
        <f t="shared" si="67"/>
        <v/>
      </c>
      <c r="M92" s="24" t="str">
        <f t="shared" si="82"/>
        <v/>
      </c>
      <c r="N92" s="36" t="str">
        <f t="shared" si="83"/>
        <v/>
      </c>
      <c r="O92" s="124" t="str">
        <f t="shared" si="68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71"/>
        <v/>
      </c>
      <c r="AH92" s="159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21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21" t="str">
        <f t="shared" si="67"/>
        <v/>
      </c>
      <c r="M93" s="24" t="str">
        <f t="shared" si="82"/>
        <v/>
      </c>
      <c r="N93" s="36" t="str">
        <f t="shared" si="83"/>
        <v/>
      </c>
      <c r="O93" s="124" t="str">
        <f t="shared" si="68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71"/>
        <v/>
      </c>
      <c r="AH93" s="159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22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2" t="str">
        <f t="shared" si="67"/>
        <v/>
      </c>
      <c r="M94" s="25" t="str">
        <f t="shared" si="82"/>
        <v/>
      </c>
      <c r="N94" s="36" t="str">
        <f t="shared" si="83"/>
        <v/>
      </c>
      <c r="O94" s="131" t="str">
        <f t="shared" si="68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71"/>
        <v/>
      </c>
      <c r="AH94" s="159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20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20" t="str">
        <f t="shared" si="67"/>
        <v/>
      </c>
      <c r="M95" s="36" t="str">
        <f t="shared" si="82"/>
        <v/>
      </c>
      <c r="N95" s="36" t="str">
        <f t="shared" si="83"/>
        <v/>
      </c>
      <c r="O95" s="136" t="str">
        <f t="shared" si="68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71"/>
        <v/>
      </c>
      <c r="AH95" s="159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21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21" t="str">
        <f t="shared" si="67"/>
        <v/>
      </c>
      <c r="M96" s="24" t="str">
        <f t="shared" si="82"/>
        <v/>
      </c>
      <c r="N96" s="36" t="str">
        <f t="shared" si="83"/>
        <v/>
      </c>
      <c r="O96" s="124" t="str">
        <f t="shared" si="68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71"/>
        <v/>
      </c>
      <c r="AH96" s="159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21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21" t="str">
        <f t="shared" si="67"/>
        <v/>
      </c>
      <c r="M97" s="24" t="str">
        <f t="shared" si="82"/>
        <v/>
      </c>
      <c r="N97" s="36" t="str">
        <f t="shared" si="83"/>
        <v/>
      </c>
      <c r="O97" s="124" t="str">
        <f t="shared" si="68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71"/>
        <v/>
      </c>
      <c r="AH97" s="159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21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21" t="str">
        <f t="shared" si="67"/>
        <v/>
      </c>
      <c r="M98" s="24" t="str">
        <f t="shared" si="82"/>
        <v/>
      </c>
      <c r="N98" s="36" t="str">
        <f t="shared" si="83"/>
        <v/>
      </c>
      <c r="O98" s="124" t="str">
        <f t="shared" si="68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71"/>
        <v/>
      </c>
      <c r="AH98" s="159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22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2" t="str">
        <f t="shared" si="67"/>
        <v/>
      </c>
      <c r="M99" s="25" t="str">
        <f t="shared" si="82"/>
        <v/>
      </c>
      <c r="N99" s="36" t="str">
        <f t="shared" si="83"/>
        <v/>
      </c>
      <c r="O99" s="131" t="str">
        <f t="shared" si="68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71"/>
        <v/>
      </c>
      <c r="AH99" s="159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20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20" t="str">
        <f t="shared" si="67"/>
        <v/>
      </c>
      <c r="M100" s="36" t="str">
        <f t="shared" si="82"/>
        <v/>
      </c>
      <c r="N100" s="36" t="str">
        <f t="shared" si="83"/>
        <v/>
      </c>
      <c r="O100" s="136" t="str">
        <f t="shared" si="68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71"/>
        <v/>
      </c>
      <c r="AH100" s="159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21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21" t="str">
        <f t="shared" si="67"/>
        <v/>
      </c>
      <c r="M101" s="24" t="str">
        <f t="shared" si="82"/>
        <v/>
      </c>
      <c r="N101" s="36" t="str">
        <f t="shared" si="83"/>
        <v/>
      </c>
      <c r="O101" s="124" t="str">
        <f t="shared" si="68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71"/>
        <v/>
      </c>
      <c r="AH101" s="159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21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21" t="str">
        <f t="shared" si="67"/>
        <v/>
      </c>
      <c r="M102" s="24" t="str">
        <f t="shared" si="82"/>
        <v/>
      </c>
      <c r="N102" s="36" t="str">
        <f t="shared" si="83"/>
        <v/>
      </c>
      <c r="O102" s="124" t="str">
        <f t="shared" si="68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71"/>
        <v/>
      </c>
      <c r="AH102" s="159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21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21" t="str">
        <f t="shared" si="67"/>
        <v/>
      </c>
      <c r="M103" s="24" t="str">
        <f t="shared" si="82"/>
        <v/>
      </c>
      <c r="N103" s="36" t="str">
        <f t="shared" si="83"/>
        <v/>
      </c>
      <c r="O103" s="124" t="str">
        <f t="shared" si="68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71"/>
        <v/>
      </c>
      <c r="AH103" s="159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22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2" t="str">
        <f t="shared" si="67"/>
        <v/>
      </c>
      <c r="M104" s="25" t="str">
        <f t="shared" si="82"/>
        <v/>
      </c>
      <c r="N104" s="36" t="str">
        <f t="shared" si="83"/>
        <v/>
      </c>
      <c r="O104" s="131" t="str">
        <f t="shared" si="68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71"/>
        <v/>
      </c>
      <c r="AH104" s="159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20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20" t="str">
        <f t="shared" si="67"/>
        <v/>
      </c>
      <c r="M105" s="36" t="str">
        <f t="shared" si="82"/>
        <v/>
      </c>
      <c r="N105" s="36" t="str">
        <f t="shared" si="83"/>
        <v/>
      </c>
      <c r="O105" s="136" t="str">
        <f t="shared" si="68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71"/>
        <v/>
      </c>
      <c r="AH105" s="159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21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21" t="str">
        <f t="shared" si="67"/>
        <v/>
      </c>
      <c r="M106" s="24" t="str">
        <f t="shared" si="82"/>
        <v/>
      </c>
      <c r="N106" s="36" t="str">
        <f t="shared" si="83"/>
        <v/>
      </c>
      <c r="O106" s="124" t="str">
        <f t="shared" si="68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71"/>
        <v/>
      </c>
      <c r="AH106" s="159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21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21" t="str">
        <f t="shared" si="67"/>
        <v/>
      </c>
      <c r="M107" s="24" t="str">
        <f t="shared" si="82"/>
        <v/>
      </c>
      <c r="N107" s="36" t="str">
        <f t="shared" si="83"/>
        <v/>
      </c>
      <c r="O107" s="124" t="str">
        <f t="shared" si="68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71"/>
        <v/>
      </c>
      <c r="AH107" s="159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21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21" t="str">
        <f t="shared" si="67"/>
        <v/>
      </c>
      <c r="M108" s="24" t="str">
        <f t="shared" si="82"/>
        <v/>
      </c>
      <c r="N108" s="36" t="str">
        <f t="shared" si="83"/>
        <v/>
      </c>
      <c r="O108" s="124" t="str">
        <f t="shared" si="68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71"/>
        <v/>
      </c>
      <c r="AH108" s="159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22" t="str">
        <f t="shared" si="80"/>
        <v/>
      </c>
      <c r="F109" s="74" t="str">
        <f t="shared" si="81"/>
        <v/>
      </c>
      <c r="H109" s="155" t="str">
        <f>IF('Strategy Dashboard'!AU109="","",'Strategy Dashboard'!AU109)</f>
        <v/>
      </c>
      <c r="J109" s="150" t="str">
        <f t="shared" si="65"/>
        <v/>
      </c>
      <c r="K109" s="152" t="str">
        <f t="shared" si="66"/>
        <v/>
      </c>
      <c r="L109" s="153" t="str">
        <f t="shared" si="67"/>
        <v/>
      </c>
      <c r="M109" s="151" t="str">
        <f t="shared" si="82"/>
        <v/>
      </c>
      <c r="N109" s="36" t="str">
        <f t="shared" si="83"/>
        <v/>
      </c>
      <c r="O109" s="156" t="str">
        <f t="shared" si="68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71"/>
        <v/>
      </c>
      <c r="AH109" s="159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89" t="s">
        <v>255</v>
      </c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1"/>
      <c r="R110" s="158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80" t="s">
        <v>257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2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4" t="s">
        <v>258</v>
      </c>
      <c r="B112" s="295"/>
      <c r="C112" s="295"/>
      <c r="D112" s="295"/>
      <c r="E112" s="295"/>
      <c r="F112" s="295"/>
      <c r="G112" s="295"/>
      <c r="H112" s="295"/>
      <c r="I112" s="295"/>
      <c r="J112" s="295">
        <f>COUNTIF(H5:H109,"P")</f>
        <v>16</v>
      </c>
      <c r="K112" s="295"/>
      <c r="L112" s="295"/>
      <c r="M112" s="295"/>
      <c r="N112" s="295"/>
      <c r="O112" s="295"/>
      <c r="P112" s="295"/>
      <c r="Q112" s="296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4" t="s">
        <v>259</v>
      </c>
      <c r="B113" s="295"/>
      <c r="C113" s="295"/>
      <c r="D113" s="295"/>
      <c r="E113" s="295"/>
      <c r="F113" s="295"/>
      <c r="G113" s="295"/>
      <c r="H113" s="295"/>
      <c r="I113" s="295"/>
      <c r="J113" s="295">
        <f>COUNTIF(H5:H109,"B")</f>
        <v>8</v>
      </c>
      <c r="K113" s="295"/>
      <c r="L113" s="295"/>
      <c r="M113" s="295"/>
      <c r="N113" s="295"/>
      <c r="O113" s="295"/>
      <c r="P113" s="295"/>
      <c r="Q113" s="296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2" t="s">
        <v>260</v>
      </c>
      <c r="B114" s="293"/>
      <c r="C114" s="293"/>
      <c r="D114" s="293"/>
      <c r="E114" s="293"/>
      <c r="F114" s="293"/>
      <c r="G114" s="293"/>
      <c r="H114" s="293"/>
      <c r="I114" s="293"/>
      <c r="J114" s="293" cm="1">
        <f t="array" ref="J114">LOOKUP(2,1/(P10:P109&lt;&gt;""),P10:P109)</f>
        <v>-12</v>
      </c>
      <c r="K114" s="293"/>
      <c r="L114" s="293"/>
      <c r="M114" s="293"/>
      <c r="N114" s="293"/>
      <c r="O114" s="293"/>
      <c r="P114" s="293"/>
      <c r="Q114" s="297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2" t="s">
        <v>261</v>
      </c>
      <c r="B115" s="293"/>
      <c r="C115" s="293"/>
      <c r="D115" s="293"/>
      <c r="E115" s="293"/>
      <c r="F115" s="293"/>
      <c r="G115" s="293"/>
      <c r="H115" s="293"/>
      <c r="I115" s="293"/>
      <c r="J115" s="293">
        <f>COUNTIF(S5:S109,"W")</f>
        <v>7</v>
      </c>
      <c r="K115" s="293"/>
      <c r="L115" s="293"/>
      <c r="M115" s="293"/>
      <c r="N115" s="293"/>
      <c r="O115" s="293"/>
      <c r="P115" s="293"/>
      <c r="Q115" s="297"/>
      <c r="W115" s="14" t="str">
        <f t="shared" si="99"/>
        <v>N</v>
      </c>
      <c r="X115" s="14" t="str">
        <f t="shared" si="86"/>
        <v>N</v>
      </c>
      <c r="BP115" s="14" t="str">
        <f>General!F113</f>
        <v>WWWWLW</v>
      </c>
      <c r="BQ115" s="14">
        <f>General!G113</f>
        <v>1</v>
      </c>
    </row>
    <row r="116" spans="1:69">
      <c r="A116" s="292" t="s">
        <v>262</v>
      </c>
      <c r="B116" s="293"/>
      <c r="C116" s="293"/>
      <c r="D116" s="293"/>
      <c r="E116" s="293"/>
      <c r="F116" s="293"/>
      <c r="G116" s="293"/>
      <c r="H116" s="293"/>
      <c r="I116" s="293"/>
      <c r="J116" s="293">
        <f>COUNTIF(S5:S109,"L")</f>
        <v>11</v>
      </c>
      <c r="K116" s="293"/>
      <c r="L116" s="293"/>
      <c r="M116" s="293"/>
      <c r="N116" s="293"/>
      <c r="O116" s="293"/>
      <c r="P116" s="293"/>
      <c r="Q116" s="297"/>
      <c r="W116" s="14" t="str">
        <f t="shared" si="99"/>
        <v>N</v>
      </c>
      <c r="X116" s="14" t="str">
        <f t="shared" si="86"/>
        <v>N</v>
      </c>
      <c r="BP116" s="14" t="str">
        <f>General!F114</f>
        <v>WWWLWL</v>
      </c>
      <c r="BQ116" s="14">
        <f>General!G114</f>
        <v>-1</v>
      </c>
    </row>
    <row r="117" spans="1:69">
      <c r="A117" s="292"/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7"/>
      <c r="BP117" s="14" t="str">
        <f>General!F115</f>
        <v>WWLWLL</v>
      </c>
      <c r="BQ117" s="14">
        <f>General!G115</f>
        <v>-3</v>
      </c>
    </row>
    <row r="118" spans="1:69">
      <c r="A118" s="292"/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7"/>
      <c r="BP118" s="14" t="str">
        <f>General!F116</f>
        <v>WWLLWW</v>
      </c>
      <c r="BQ118" s="14">
        <f>General!G116</f>
        <v>3</v>
      </c>
    </row>
    <row r="119" spans="1:69">
      <c r="A119" s="292"/>
      <c r="B119" s="293"/>
      <c r="C119" s="293"/>
      <c r="D119" s="293"/>
      <c r="E119" s="293"/>
      <c r="F119" s="293"/>
      <c r="G119" s="293"/>
      <c r="H119" s="293"/>
      <c r="I119" s="293"/>
      <c r="J119" s="293"/>
      <c r="K119" s="293"/>
      <c r="L119" s="293"/>
      <c r="M119" s="293"/>
      <c r="N119" s="293"/>
      <c r="O119" s="293"/>
      <c r="P119" s="293"/>
      <c r="Q119" s="297"/>
      <c r="BP119" s="14">
        <f>General!F117</f>
        <v>0</v>
      </c>
      <c r="BQ119" s="14">
        <f>General!G117</f>
        <v>0</v>
      </c>
    </row>
    <row r="120" spans="1:69">
      <c r="A120" s="292"/>
      <c r="B120" s="293"/>
      <c r="C120" s="293"/>
      <c r="D120" s="293"/>
      <c r="E120" s="293"/>
      <c r="F120" s="293"/>
      <c r="G120" s="293"/>
      <c r="H120" s="293"/>
      <c r="I120" s="293"/>
      <c r="J120" s="293"/>
      <c r="K120" s="293"/>
      <c r="L120" s="293"/>
      <c r="M120" s="293"/>
      <c r="N120" s="293"/>
      <c r="O120" s="293"/>
      <c r="P120" s="293"/>
      <c r="Q120" s="297"/>
      <c r="BP120" s="14">
        <f>General!F118</f>
        <v>0</v>
      </c>
      <c r="BQ120" s="14">
        <f>General!G118</f>
        <v>0</v>
      </c>
    </row>
    <row r="121" spans="1:69">
      <c r="A121" s="292"/>
      <c r="B121" s="293"/>
      <c r="C121" s="293"/>
      <c r="D121" s="293"/>
      <c r="E121" s="293"/>
      <c r="F121" s="293"/>
      <c r="G121" s="293"/>
      <c r="H121" s="293"/>
      <c r="I121" s="293"/>
      <c r="J121" s="293"/>
      <c r="K121" s="293"/>
      <c r="L121" s="293"/>
      <c r="M121" s="293"/>
      <c r="N121" s="293"/>
      <c r="O121" s="293"/>
      <c r="P121" s="293"/>
      <c r="Q121" s="297"/>
      <c r="BP121" s="14">
        <f>General!F119</f>
        <v>0</v>
      </c>
      <c r="BQ121" s="14">
        <f>General!G119</f>
        <v>0</v>
      </c>
    </row>
    <row r="122" spans="1:69">
      <c r="A122" s="292"/>
      <c r="B122" s="29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7"/>
      <c r="BP122" s="14">
        <f>General!F120</f>
        <v>0</v>
      </c>
      <c r="BQ122" s="14">
        <f>General!G120</f>
        <v>0</v>
      </c>
    </row>
    <row r="123" spans="1:69">
      <c r="A123" s="292"/>
      <c r="B123" s="293"/>
      <c r="C123" s="293"/>
      <c r="D123" s="293"/>
      <c r="E123" s="293"/>
      <c r="F123" s="293"/>
      <c r="G123" s="293"/>
      <c r="H123" s="293"/>
      <c r="I123" s="293"/>
      <c r="J123" s="293"/>
      <c r="K123" s="293"/>
      <c r="L123" s="293"/>
      <c r="M123" s="293"/>
      <c r="N123" s="293"/>
      <c r="O123" s="293"/>
      <c r="P123" s="293"/>
      <c r="Q123" s="297"/>
      <c r="BP123" s="14">
        <f>General!F121</f>
        <v>0</v>
      </c>
      <c r="BQ123" s="14">
        <f>General!G121</f>
        <v>0</v>
      </c>
    </row>
    <row r="124" spans="1:69">
      <c r="A124" s="292"/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7"/>
      <c r="BP124" s="14">
        <f>General!F122</f>
        <v>0</v>
      </c>
      <c r="BQ124" s="14">
        <f>General!G122</f>
        <v>0</v>
      </c>
    </row>
    <row r="125" spans="1:69">
      <c r="A125" s="292"/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7"/>
      <c r="BP125" s="14">
        <f>General!F123</f>
        <v>0</v>
      </c>
      <c r="BQ125" s="14">
        <f>General!G123</f>
        <v>0</v>
      </c>
    </row>
    <row r="126" spans="1:69">
      <c r="A126" s="292"/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7"/>
      <c r="BP126" s="14">
        <f>General!F124</f>
        <v>0</v>
      </c>
      <c r="BQ126" s="14">
        <f>General!G124</f>
        <v>0</v>
      </c>
    </row>
    <row r="127" spans="1:69" ht="15.75" thickBot="1">
      <c r="A127" s="301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9"/>
      <c r="BP127" s="14">
        <f>General!F125</f>
        <v>0</v>
      </c>
      <c r="BQ127" s="14">
        <f>General!G125</f>
        <v>0</v>
      </c>
    </row>
    <row r="128" spans="1:69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26" priority="4" operator="equal">
      <formula>"P"</formula>
    </cfRule>
  </conditionalFormatting>
  <conditionalFormatting sqref="H129:H1048576 H5:H109">
    <cfRule type="cellIs" dxfId="25" priority="2" operator="equal">
      <formula>"B"</formula>
    </cfRule>
    <cfRule type="cellIs" dxfId="24" priority="3" operator="equal">
      <formula>"P"</formula>
    </cfRule>
  </conditionalFormatting>
  <conditionalFormatting sqref="O10:O109 Q105:Q109">
    <cfRule type="cellIs" dxfId="23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L3" zoomScale="98" zoomScaleNormal="98" workbookViewId="0">
      <pane ySplit="2" topLeftCell="A5" activePane="bottomLeft" state="frozen"/>
      <selection activeCell="A3" sqref="A3"/>
      <selection pane="bottomLeft" activeCell="U5" sqref="U5:U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6" t="str">
        <f>'Strategy Dashboard'!BW3</f>
        <v>Strategy 8: M1/WB</v>
      </c>
      <c r="C3" s="327"/>
      <c r="D3" s="327"/>
      <c r="E3" s="327"/>
      <c r="F3" s="327"/>
      <c r="G3" s="328"/>
      <c r="H3" s="327"/>
      <c r="I3" s="327"/>
      <c r="J3" s="327"/>
      <c r="K3" s="327"/>
      <c r="L3" s="327"/>
      <c r="M3" s="327"/>
      <c r="N3" s="327"/>
      <c r="O3" s="327"/>
      <c r="P3" s="327"/>
      <c r="Q3" s="329"/>
      <c r="R3" s="287" t="s">
        <v>148</v>
      </c>
      <c r="S3" s="14" t="s">
        <v>149</v>
      </c>
      <c r="V3" s="14" t="s">
        <v>114</v>
      </c>
      <c r="W3" s="244" t="s">
        <v>463</v>
      </c>
      <c r="X3" s="244" t="s">
        <v>464</v>
      </c>
      <c r="AI3" s="270" t="s">
        <v>117</v>
      </c>
      <c r="AJ3" s="270"/>
      <c r="AK3" s="270"/>
      <c r="AL3" s="66"/>
      <c r="AM3" s="66"/>
      <c r="AN3" s="66"/>
      <c r="AO3" s="66"/>
      <c r="AP3" s="66"/>
      <c r="AQ3" s="66"/>
      <c r="AT3" s="260" t="s">
        <v>1</v>
      </c>
      <c r="AU3" s="260" t="s">
        <v>2</v>
      </c>
      <c r="AV3" s="242" t="s">
        <v>33</v>
      </c>
      <c r="AW3" s="243"/>
      <c r="AX3" s="242" t="s">
        <v>79</v>
      </c>
      <c r="AY3" s="243"/>
      <c r="AZ3" s="260" t="s">
        <v>37</v>
      </c>
      <c r="BA3" s="285" t="s">
        <v>10</v>
      </c>
      <c r="BB3" s="286"/>
      <c r="BC3" s="285" t="s">
        <v>11</v>
      </c>
      <c r="BD3" s="286"/>
      <c r="BE3" s="64" t="s">
        <v>10</v>
      </c>
      <c r="BF3" s="64" t="s">
        <v>11</v>
      </c>
      <c r="BG3" s="284" t="s">
        <v>111</v>
      </c>
      <c r="BH3" s="28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88"/>
      <c r="S4" s="14" t="s">
        <v>150</v>
      </c>
      <c r="T4" s="14">
        <f>T28</f>
        <v>10</v>
      </c>
      <c r="V4" s="14" t="s">
        <v>115</v>
      </c>
      <c r="W4" s="244"/>
      <c r="X4" s="244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470</v>
      </c>
      <c r="AQ4" s="77"/>
      <c r="AR4" s="14" t="s">
        <v>119</v>
      </c>
      <c r="AS4" s="14" t="s">
        <v>118</v>
      </c>
      <c r="AT4" s="283"/>
      <c r="AU4" s="283"/>
      <c r="AV4" s="16" t="s">
        <v>1</v>
      </c>
      <c r="AW4" s="16" t="s">
        <v>2</v>
      </c>
      <c r="AX4" s="16" t="s">
        <v>1</v>
      </c>
      <c r="AY4" s="16" t="s">
        <v>2</v>
      </c>
      <c r="AZ4" s="28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274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163" t="str">
        <f>IF(H9="","",IF(AR10="M1",IF(H8="P",BB10,""),AL10))</f>
        <v>B</v>
      </c>
      <c r="E10" s="120" t="str">
        <f>IF(H9="","",IF(AR10="HP",IF(H8="B",BB10,""),AM10))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IF(H9="","",IF(AS10="WB",IF(AS9&lt;&gt;"WB",IF(H9="B",BD10,""),IF(K9="",BD10,"")),AN10))</f>
        <v>B</v>
      </c>
      <c r="AH10" s="159" t="str">
        <f>IF(H9="","",IF(AS10="WB",IF(AS9&lt;&gt;"WB",IF(H9="P",BD10,""),IF(L9="",BD10,"")),AO10))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P10" s="14" t="str">
        <f>IF(AP9="N","N",IF(AS10="WB","Y","N"))</f>
        <v>N</v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165" t="str">
        <f t="shared" ref="D11:D12" si="21">IF(H10="","",IF(AR11="M1",IF(H9="P",BB11,""),AL11))</f>
        <v>L5</v>
      </c>
      <c r="E11" s="121" t="str">
        <f t="shared" ref="E11:E12" si="22">IF(H10="","",IF(AR11="HP",IF(H9="B",BB11,""),AM11))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IF(H10="","",IF(AS11="WB",IF(AS10&lt;&gt;"WB",IF(H10="B",BD11,""),IF(K10="",BD11,"")),AN11))</f>
        <v>L5</v>
      </c>
      <c r="AH11" s="159" t="str">
        <f t="shared" ref="AH11:AH74" si="38">IF(H10="","",IF(AS11="WB",IF(AS10&lt;&gt;"WB",IF(H10="P",BD11,""),IF(L10="",BD11,"")),AO11))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P11" s="14" t="str">
        <f t="shared" ref="AP11:AP74" si="42">IF(AP10="N","N",IF(AS11="WB","Y","N"))</f>
        <v>N</v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3">IF(AT5="",0,AT5)&amp;IF(AT6="",0,AT6)&amp;IF(AT7="",0,AT7)&amp;IF(AT8="",0,AT8)&amp;IF(AT9="",0,AT9)&amp;IF(AT10="",0,AT10)</f>
        <v>123456</v>
      </c>
      <c r="AY11" s="14" t="str">
        <f t="shared" si="43"/>
        <v>000000</v>
      </c>
      <c r="AZ11" s="14" t="str">
        <f t="shared" ref="AZ11:AZ74" si="44">IF(COUNTBLANK(AT6:AT10)&gt;2,"B","P")</f>
        <v>P</v>
      </c>
      <c r="BA11" s="14" t="str">
        <f t="shared" si="19"/>
        <v>BW</v>
      </c>
      <c r="BB11" s="14" t="str">
        <f t="shared" ref="BB11:BB74" si="45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6">IF(REPLACE(BB11, 1, 1, "")="",1,REPLACE(BB11, 1, 1, ""))</f>
        <v>5</v>
      </c>
      <c r="BF11" s="14" t="str">
        <f t="shared" ref="BF11:BF74" si="47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P4</v>
      </c>
      <c r="C12" s="24" t="str">
        <f t="shared" si="2"/>
        <v>M1</v>
      </c>
      <c r="D12" s="165" t="str">
        <f t="shared" si="21"/>
        <v>F2</v>
      </c>
      <c r="E12" s="121" t="str">
        <f t="shared" si="22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7"/>
        <v>WB</v>
      </c>
      <c r="K12" s="81" t="str">
        <f t="shared" si="8"/>
        <v>F2</v>
      </c>
      <c r="L12" s="121" t="str">
        <f t="shared" si="9"/>
        <v/>
      </c>
      <c r="M12" s="24" t="str">
        <f t="shared" si="24"/>
        <v>W</v>
      </c>
      <c r="N12" s="36">
        <f t="shared" si="25"/>
        <v>-1</v>
      </c>
      <c r="O12" s="124">
        <f t="shared" si="10"/>
        <v>-1</v>
      </c>
      <c r="P12" s="24">
        <f>IF(H12="","",IF(B12="NB",P11,IF(O12="",SUM($O$5:$O12)+N12,SUM($O$5:$O12))))</f>
        <v>-1</v>
      </c>
      <c r="Q12" s="130" t="str">
        <f t="shared" si="0"/>
        <v>Rabbit</v>
      </c>
      <c r="R12" s="128">
        <f t="shared" si="11"/>
        <v>4</v>
      </c>
      <c r="S12" s="83" t="str">
        <f t="shared" si="12"/>
        <v>W</v>
      </c>
      <c r="T12" s="14">
        <f t="shared" si="5"/>
        <v>1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Y</v>
      </c>
      <c r="AB12" s="14" t="str">
        <f t="shared" si="32"/>
        <v>R</v>
      </c>
      <c r="AC12" s="14">
        <f t="shared" si="33"/>
        <v>2</v>
      </c>
      <c r="AD12" s="14">
        <f t="shared" si="34"/>
        <v>0</v>
      </c>
      <c r="AE12" s="14">
        <f t="shared" si="35"/>
        <v>2</v>
      </c>
      <c r="AF12" s="14">
        <f t="shared" si="36"/>
        <v>0</v>
      </c>
      <c r="AG12" s="159" t="str">
        <f t="shared" si="37"/>
        <v>F2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P12" s="14" t="str">
        <f t="shared" si="42"/>
        <v>N</v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WB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3"/>
        <v>234560</v>
      </c>
      <c r="AY12" s="14" t="str">
        <f t="shared" si="43"/>
        <v>000001</v>
      </c>
      <c r="AZ12" s="14" t="str">
        <f t="shared" si="44"/>
        <v>P</v>
      </c>
      <c r="BA12" s="14" t="str">
        <f t="shared" si="19"/>
        <v>L5L</v>
      </c>
      <c r="BB12" s="14" t="str">
        <f t="shared" si="45"/>
        <v>F2</v>
      </c>
      <c r="BC12" s="14" t="str">
        <f t="shared" si="20"/>
        <v>L2L</v>
      </c>
      <c r="BD12" s="14" t="str">
        <f t="shared" ref="BD12:BD75" si="48">IF(OR(V12="S",AND(AA11="Y",X12="N")),"B",IFERROR(VLOOKUP(BC12,$BM$3:$BN$100,2,FALSE),""))</f>
        <v>F2</v>
      </c>
      <c r="BE12" s="14" t="str">
        <f t="shared" si="46"/>
        <v>2</v>
      </c>
      <c r="BF12" s="14" t="str">
        <f t="shared" si="47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B2</v>
      </c>
      <c r="C13" s="24" t="str">
        <f t="shared" si="2"/>
        <v/>
      </c>
      <c r="D13" s="165" t="str">
        <f>IF(H12="","",IF(AR13="M1",IF(H11="P",BB13,""),AL13))</f>
        <v/>
      </c>
      <c r="E13" s="121" t="str">
        <f>IF(H12="","",IF(AR13="M1",IF(H11="B",BB13,""),AM13))</f>
        <v>B</v>
      </c>
      <c r="F13" s="71" t="str">
        <f t="shared" si="23"/>
        <v>W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B</v>
      </c>
      <c r="M13" s="24" t="str">
        <f t="shared" si="24"/>
        <v>W</v>
      </c>
      <c r="N13" s="36">
        <f t="shared" si="25"/>
        <v>2</v>
      </c>
      <c r="O13" s="124" t="str">
        <f t="shared" si="10"/>
        <v/>
      </c>
      <c r="P13" s="24">
        <f>IF(H13="","",IF(B13="NB",P12,IF(O13="",SUM($O$5:$O13)+N13,SUM($O$5:$O13))))</f>
        <v>1</v>
      </c>
      <c r="Q13" s="130" t="str">
        <f t="shared" si="0"/>
        <v/>
      </c>
      <c r="R13" s="128">
        <f t="shared" si="11"/>
        <v>2</v>
      </c>
      <c r="S13" s="83" t="str">
        <f t="shared" si="12"/>
        <v>W</v>
      </c>
      <c r="T13" s="14">
        <f t="shared" si="5"/>
        <v>4</v>
      </c>
      <c r="U13" s="14">
        <f t="shared" si="26"/>
        <v>3</v>
      </c>
      <c r="V13" s="14" t="str">
        <f t="shared" si="27"/>
        <v>S</v>
      </c>
      <c r="W13" s="14" t="str">
        <f t="shared" si="13"/>
        <v>N</v>
      </c>
      <c r="X13" s="14" t="str">
        <f t="shared" si="28"/>
        <v>N</v>
      </c>
      <c r="Y13" s="14">
        <f t="shared" si="29"/>
        <v>1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1</v>
      </c>
      <c r="AG13" s="159" t="str">
        <f t="shared" si="37"/>
        <v/>
      </c>
      <c r="AH13" s="159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P13" s="14" t="str">
        <f t="shared" si="42"/>
        <v>N</v>
      </c>
      <c r="AR13" s="14" t="str">
        <f t="shared" si="3"/>
        <v>M1</v>
      </c>
      <c r="AS13" s="14" t="str">
        <f t="shared" si="4"/>
        <v>WB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3"/>
        <v>345601</v>
      </c>
      <c r="AY13" s="14" t="str">
        <f t="shared" si="43"/>
        <v>000010</v>
      </c>
      <c r="AZ13" s="14" t="str">
        <f t="shared" si="44"/>
        <v>P</v>
      </c>
      <c r="BA13" s="14" t="str">
        <f t="shared" si="19"/>
        <v>F2W</v>
      </c>
      <c r="BB13" s="14" t="str">
        <f t="shared" si="45"/>
        <v>B</v>
      </c>
      <c r="BC13" s="14" t="str">
        <f t="shared" si="20"/>
        <v>F2W</v>
      </c>
      <c r="BD13" s="14" t="str">
        <f t="shared" si="48"/>
        <v>B</v>
      </c>
      <c r="BE13" s="14">
        <f t="shared" si="46"/>
        <v>1</v>
      </c>
      <c r="BF13" s="14">
        <f t="shared" si="47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P7</v>
      </c>
      <c r="C14" s="25" t="str">
        <f t="shared" si="2"/>
        <v/>
      </c>
      <c r="D14" s="166" t="str">
        <f t="shared" ref="D14:D77" si="49">IF(H13="","",IF(AR14="M1",IF(H12="P",BB14,""),AL14))</f>
        <v>L5</v>
      </c>
      <c r="E14" s="122" t="str">
        <f t="shared" ref="E14:E77" si="50">IF(H13="","",IF(AR14="M1",IF(H12="B",BB14,""),AM14))</f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L2</v>
      </c>
      <c r="L14" s="122" t="str">
        <f t="shared" si="9"/>
        <v/>
      </c>
      <c r="M14" s="25" t="str">
        <f t="shared" si="24"/>
        <v>W</v>
      </c>
      <c r="N14" s="36">
        <f t="shared" si="25"/>
        <v>9</v>
      </c>
      <c r="O14" s="131">
        <f t="shared" si="10"/>
        <v>9</v>
      </c>
      <c r="P14" s="25">
        <f>IF(H14="","",IF(B14="NB",P13,IF(O14="",SUM($O$5:$O14)+N14,SUM($O$5:$O14))))</f>
        <v>8</v>
      </c>
      <c r="Q14" s="132" t="str">
        <f t="shared" si="0"/>
        <v/>
      </c>
      <c r="R14" s="129">
        <f t="shared" si="11"/>
        <v>10</v>
      </c>
      <c r="S14" s="83" t="str">
        <f t="shared" si="12"/>
        <v>W</v>
      </c>
      <c r="T14" s="14">
        <f t="shared" si="5"/>
        <v>10</v>
      </c>
      <c r="U14" s="14">
        <f t="shared" si="26"/>
        <v>6</v>
      </c>
      <c r="V14" s="14" t="str">
        <f t="shared" si="27"/>
        <v>C</v>
      </c>
      <c r="W14" s="14" t="str">
        <f t="shared" si="13"/>
        <v>Y</v>
      </c>
      <c r="X14" s="14" t="str">
        <f t="shared" si="28"/>
        <v>Y</v>
      </c>
      <c r="Y14" s="14">
        <f t="shared" si="29"/>
        <v>2</v>
      </c>
      <c r="Z14" s="83" t="str">
        <f t="shared" si="30"/>
        <v>Y</v>
      </c>
      <c r="AA14" s="14" t="str">
        <f t="shared" si="31"/>
        <v>Y</v>
      </c>
      <c r="AB14" s="14" t="str">
        <f t="shared" si="32"/>
        <v>N</v>
      </c>
      <c r="AC14" s="14">
        <f t="shared" si="33"/>
        <v>5</v>
      </c>
      <c r="AD14" s="14">
        <f t="shared" si="34"/>
        <v>0</v>
      </c>
      <c r="AE14" s="14">
        <f t="shared" si="35"/>
        <v>2</v>
      </c>
      <c r="AF14" s="14">
        <f t="shared" si="36"/>
        <v>0</v>
      </c>
      <c r="AG14" s="159" t="str">
        <f t="shared" si="37"/>
        <v>L5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P14" s="14" t="str">
        <f t="shared" si="42"/>
        <v>N</v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WB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3"/>
        <v>456010</v>
      </c>
      <c r="AY14" s="14" t="str">
        <f t="shared" si="43"/>
        <v>000101</v>
      </c>
      <c r="AZ14" s="14" t="str">
        <f t="shared" si="44"/>
        <v>P</v>
      </c>
      <c r="BA14" s="14" t="str">
        <f t="shared" si="19"/>
        <v>BW</v>
      </c>
      <c r="BB14" s="14" t="str">
        <f t="shared" si="45"/>
        <v>L5</v>
      </c>
      <c r="BC14" s="14" t="str">
        <f t="shared" si="20"/>
        <v>BW</v>
      </c>
      <c r="BD14" s="14" t="str">
        <f t="shared" si="48"/>
        <v>L5</v>
      </c>
      <c r="BE14" s="14" t="str">
        <f t="shared" si="46"/>
        <v>5</v>
      </c>
      <c r="BF14" s="14" t="str">
        <f t="shared" si="47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B2</v>
      </c>
      <c r="C15" s="36" t="str">
        <f t="shared" si="2"/>
        <v/>
      </c>
      <c r="D15" s="163" t="str">
        <f t="shared" si="49"/>
        <v/>
      </c>
      <c r="E15" s="120" t="str">
        <f t="shared" si="50"/>
        <v>B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B</v>
      </c>
      <c r="M15" s="36" t="str">
        <f t="shared" si="24"/>
        <v>W</v>
      </c>
      <c r="N15" s="36">
        <f t="shared" si="25"/>
        <v>2</v>
      </c>
      <c r="O15" s="136" t="str">
        <f t="shared" si="10"/>
        <v/>
      </c>
      <c r="P15" s="36">
        <f>IF(H15="","",IF(B15="NB",P14,IF(O15="",SUM($O$5:$O15)+N15,SUM($O$5:$O15))))</f>
        <v>10</v>
      </c>
      <c r="Q15" s="137" t="str">
        <f t="shared" si="0"/>
        <v/>
      </c>
      <c r="R15" s="127">
        <f t="shared" si="11"/>
        <v>2</v>
      </c>
      <c r="S15" s="83" t="str">
        <f t="shared" si="12"/>
        <v>W</v>
      </c>
      <c r="T15" s="14">
        <f t="shared" si="5"/>
        <v>10</v>
      </c>
      <c r="U15" s="14">
        <f t="shared" si="26"/>
        <v>0</v>
      </c>
      <c r="V15" s="14" t="str">
        <f t="shared" si="27"/>
        <v>S</v>
      </c>
      <c r="W15" s="14" t="str">
        <f t="shared" si="13"/>
        <v>Y</v>
      </c>
      <c r="X15" s="14" t="str">
        <f t="shared" si="28"/>
        <v>Y</v>
      </c>
      <c r="Y15" s="14">
        <f t="shared" si="29"/>
        <v>1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1</v>
      </c>
      <c r="AE15" s="14">
        <f t="shared" si="35"/>
        <v>0</v>
      </c>
      <c r="AF15" s="14">
        <f t="shared" si="36"/>
        <v>1</v>
      </c>
      <c r="AG15" s="159" t="str">
        <f t="shared" si="37"/>
        <v/>
      </c>
      <c r="AH15" s="159" t="str">
        <f t="shared" si="38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P15" s="14" t="str">
        <f t="shared" si="42"/>
        <v>N</v>
      </c>
      <c r="AR15" s="14" t="str">
        <f t="shared" si="3"/>
        <v>M1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WB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3"/>
        <v>560101</v>
      </c>
      <c r="AY15" s="14" t="str">
        <f t="shared" si="43"/>
        <v>001010</v>
      </c>
      <c r="AZ15" s="14" t="str">
        <f t="shared" si="44"/>
        <v>P</v>
      </c>
      <c r="BA15" s="14" t="str">
        <f t="shared" si="19"/>
        <v>L5W</v>
      </c>
      <c r="BB15" s="14" t="str">
        <f t="shared" si="45"/>
        <v>B</v>
      </c>
      <c r="BC15" s="14" t="str">
        <f t="shared" si="20"/>
        <v>L2W</v>
      </c>
      <c r="BD15" s="14" t="str">
        <f t="shared" si="48"/>
        <v>B</v>
      </c>
      <c r="BE15" s="14">
        <f t="shared" si="46"/>
        <v>1</v>
      </c>
      <c r="BF15" s="14">
        <f t="shared" si="47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P7</v>
      </c>
      <c r="C16" s="24" t="str">
        <f t="shared" si="2"/>
        <v>T-C</v>
      </c>
      <c r="D16" s="165" t="str">
        <f t="shared" si="49"/>
        <v>L5</v>
      </c>
      <c r="E16" s="121" t="str">
        <f t="shared" si="50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L2</v>
      </c>
      <c r="L16" s="121" t="str">
        <f t="shared" si="9"/>
        <v/>
      </c>
      <c r="M16" s="24" t="str">
        <f t="shared" si="24"/>
        <v>W</v>
      </c>
      <c r="N16" s="36">
        <f t="shared" si="25"/>
        <v>9</v>
      </c>
      <c r="O16" s="124">
        <f t="shared" si="10"/>
        <v>9</v>
      </c>
      <c r="P16" s="24">
        <f>IF(H16="","",IF(B16="NB",P15,IF(O16="",SUM($O$5:$O16)+N16,SUM($O$5:$O16))))</f>
        <v>17</v>
      </c>
      <c r="Q16" s="130" t="str">
        <f t="shared" si="0"/>
        <v/>
      </c>
      <c r="R16" s="128">
        <f t="shared" si="11"/>
        <v>10</v>
      </c>
      <c r="S16" s="83" t="str">
        <f t="shared" si="12"/>
        <v>W</v>
      </c>
      <c r="T16" s="14">
        <f t="shared" si="5"/>
        <v>10</v>
      </c>
      <c r="U16" s="14">
        <f t="shared" si="26"/>
        <v>6</v>
      </c>
      <c r="V16" s="14" t="str">
        <f t="shared" si="27"/>
        <v>C</v>
      </c>
      <c r="W16" s="14" t="str">
        <f t="shared" si="13"/>
        <v>Y</v>
      </c>
      <c r="X16" s="14" t="str">
        <f t="shared" si="28"/>
        <v>Y</v>
      </c>
      <c r="Y16" s="14">
        <f t="shared" si="29"/>
        <v>2</v>
      </c>
      <c r="Z16" s="83" t="str">
        <f t="shared" si="30"/>
        <v>Y</v>
      </c>
      <c r="AA16" s="14" t="str">
        <f t="shared" si="31"/>
        <v>Y</v>
      </c>
      <c r="AB16" s="14" t="str">
        <f t="shared" si="32"/>
        <v>N</v>
      </c>
      <c r="AC16" s="14">
        <f t="shared" si="33"/>
        <v>5</v>
      </c>
      <c r="AD16" s="14">
        <f t="shared" si="34"/>
        <v>0</v>
      </c>
      <c r="AE16" s="14">
        <f t="shared" si="35"/>
        <v>2</v>
      </c>
      <c r="AF16" s="14">
        <f t="shared" si="36"/>
        <v>0</v>
      </c>
      <c r="AG16" s="159" t="str">
        <f t="shared" si="37"/>
        <v>L5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>L5</v>
      </c>
      <c r="AM16" s="75" t="str">
        <f t="shared" si="15"/>
        <v/>
      </c>
      <c r="AN16" s="75" t="str">
        <f t="shared" si="16"/>
        <v>L5</v>
      </c>
      <c r="AO16" s="75" t="str">
        <f t="shared" si="17"/>
        <v/>
      </c>
      <c r="AP16" s="14" t="str">
        <f t="shared" si="42"/>
        <v>N</v>
      </c>
      <c r="AR16" s="14" t="str">
        <f t="shared" si="3"/>
        <v>T-C</v>
      </c>
      <c r="AS16" s="14" t="str">
        <f t="shared" si="51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3"/>
        <v>601010</v>
      </c>
      <c r="AY16" s="14" t="str">
        <f t="shared" si="43"/>
        <v>010101</v>
      </c>
      <c r="AZ16" s="14" t="str">
        <f t="shared" si="44"/>
        <v>B</v>
      </c>
      <c r="BA16" s="14" t="str">
        <f t="shared" si="19"/>
        <v>BW</v>
      </c>
      <c r="BB16" s="14" t="str">
        <f t="shared" si="45"/>
        <v>L5</v>
      </c>
      <c r="BC16" s="14" t="str">
        <f t="shared" si="20"/>
        <v>BW</v>
      </c>
      <c r="BD16" s="14" t="str">
        <f t="shared" si="48"/>
        <v>L5</v>
      </c>
      <c r="BE16" s="14" t="str">
        <f t="shared" si="46"/>
        <v>5</v>
      </c>
      <c r="BF16" s="14" t="str">
        <f t="shared" si="47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165" t="str">
        <f t="shared" si="49"/>
        <v/>
      </c>
      <c r="E17" s="121" t="str">
        <f t="shared" si="50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B</v>
      </c>
      <c r="M17" s="24" t="str">
        <f t="shared" si="24"/>
        <v>L</v>
      </c>
      <c r="N17" s="36">
        <f t="shared" si="25"/>
        <v>-2</v>
      </c>
      <c r="O17" s="124" t="str">
        <f t="shared" si="10"/>
        <v/>
      </c>
      <c r="P17" s="24">
        <f>IF(H17="","",IF(B17="NB",P16,IF(O17="",SUM($O$5:$O17)+N17,SUM($O$5:$O17))))</f>
        <v>15</v>
      </c>
      <c r="Q17" s="130" t="str">
        <f t="shared" si="0"/>
        <v/>
      </c>
      <c r="R17" s="128">
        <f t="shared" si="11"/>
        <v>-2</v>
      </c>
      <c r="S17" s="83" t="str">
        <f t="shared" si="12"/>
        <v>L</v>
      </c>
      <c r="T17" s="14">
        <f t="shared" si="5"/>
        <v>9</v>
      </c>
      <c r="U17" s="14">
        <f t="shared" si="26"/>
        <v>-1</v>
      </c>
      <c r="V17" s="14" t="str">
        <f t="shared" si="27"/>
        <v>S</v>
      </c>
      <c r="W17" s="14" t="str">
        <f t="shared" si="13"/>
        <v>Y</v>
      </c>
      <c r="X17" s="14" t="str">
        <f t="shared" si="28"/>
        <v>Y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9" t="str">
        <f t="shared" si="37"/>
        <v/>
      </c>
      <c r="AH17" s="159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P17" s="14" t="str">
        <f t="shared" si="42"/>
        <v>N</v>
      </c>
      <c r="AR17" s="14" t="str">
        <f t="shared" si="3"/>
        <v>T-C</v>
      </c>
      <c r="AS17" s="14" t="str">
        <f t="shared" si="51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3"/>
        <v>010101</v>
      </c>
      <c r="AY17" s="14" t="str">
        <f t="shared" si="43"/>
        <v>101010</v>
      </c>
      <c r="AZ17" s="14" t="str">
        <f t="shared" si="44"/>
        <v>P</v>
      </c>
      <c r="BA17" s="14" t="str">
        <f t="shared" si="19"/>
        <v>L5W</v>
      </c>
      <c r="BB17" s="14" t="str">
        <f t="shared" si="45"/>
        <v>B</v>
      </c>
      <c r="BC17" s="14" t="str">
        <f t="shared" si="20"/>
        <v>L2W</v>
      </c>
      <c r="BD17" s="14" t="str">
        <f t="shared" si="48"/>
        <v>B</v>
      </c>
      <c r="BE17" s="14">
        <f t="shared" si="46"/>
        <v>1</v>
      </c>
      <c r="BF17" s="14">
        <f t="shared" si="47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>M1</v>
      </c>
      <c r="D18" s="165" t="str">
        <f t="shared" si="49"/>
        <v>F2</v>
      </c>
      <c r="E18" s="121" t="str">
        <f t="shared" si="50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WB</v>
      </c>
      <c r="K18" s="81" t="str">
        <f t="shared" si="8"/>
        <v/>
      </c>
      <c r="L18" s="121" t="str">
        <f t="shared" si="9"/>
        <v>F2</v>
      </c>
      <c r="M18" s="24" t="str">
        <f t="shared" si="24"/>
        <v>L</v>
      </c>
      <c r="N18" s="36">
        <f t="shared" si="25"/>
        <v>-2</v>
      </c>
      <c r="O18" s="124" t="str">
        <f t="shared" si="10"/>
        <v/>
      </c>
      <c r="P18" s="24">
        <f>IF(H18="","",IF(B18="NB",P17,IF(O18="",SUM($O$5:$O18)+N18,SUM($O$5:$O18))))</f>
        <v>15</v>
      </c>
      <c r="Q18" s="130" t="str">
        <f t="shared" si="0"/>
        <v/>
      </c>
      <c r="R18" s="128">
        <f t="shared" si="11"/>
        <v>0</v>
      </c>
      <c r="S18" s="83" t="str">
        <f t="shared" si="12"/>
        <v/>
      </c>
      <c r="T18" s="14">
        <f t="shared" si="5"/>
        <v>9</v>
      </c>
      <c r="U18" s="14">
        <f t="shared" si="26"/>
        <v>0</v>
      </c>
      <c r="V18" s="14" t="str">
        <f t="shared" si="27"/>
        <v>C</v>
      </c>
      <c r="W18" s="14" t="str">
        <f t="shared" si="13"/>
        <v>Y</v>
      </c>
      <c r="X18" s="14" t="str">
        <f t="shared" si="28"/>
        <v>Y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0</v>
      </c>
      <c r="AF18" s="14">
        <f t="shared" si="36"/>
        <v>2</v>
      </c>
      <c r="AG18" s="159" t="str">
        <f t="shared" si="37"/>
        <v/>
      </c>
      <c r="AH18" s="159" t="str">
        <f t="shared" si="38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3"/>
        <v>101012</v>
      </c>
      <c r="AY18" s="14" t="str">
        <f t="shared" si="43"/>
        <v>010100</v>
      </c>
      <c r="AZ18" s="14" t="str">
        <f t="shared" si="44"/>
        <v>P</v>
      </c>
      <c r="BA18" s="14" t="str">
        <f t="shared" si="19"/>
        <v>BL</v>
      </c>
      <c r="BB18" s="14" t="str">
        <f t="shared" si="45"/>
        <v>F2</v>
      </c>
      <c r="BC18" s="14" t="str">
        <f t="shared" si="20"/>
        <v>BL</v>
      </c>
      <c r="BD18" s="14" t="str">
        <f t="shared" si="48"/>
        <v>F2</v>
      </c>
      <c r="BE18" s="14" t="str">
        <f t="shared" si="46"/>
        <v>2</v>
      </c>
      <c r="BF18" s="14" t="str">
        <f t="shared" si="47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P4</v>
      </c>
      <c r="C19" s="25" t="str">
        <f t="shared" si="2"/>
        <v/>
      </c>
      <c r="D19" s="166" t="str">
        <f t="shared" si="49"/>
        <v>B</v>
      </c>
      <c r="E19" s="122" t="str">
        <f t="shared" si="50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F3</v>
      </c>
      <c r="L19" s="122" t="str">
        <f t="shared" si="9"/>
        <v/>
      </c>
      <c r="M19" s="25" t="str">
        <f t="shared" si="24"/>
        <v>W</v>
      </c>
      <c r="N19" s="36">
        <f t="shared" si="25"/>
        <v>2</v>
      </c>
      <c r="O19" s="131">
        <f t="shared" si="10"/>
        <v>2</v>
      </c>
      <c r="P19" s="25">
        <f>IF(H19="","",IF(B19="NB",P18,IF(O19="",SUM($O$5:$O19)+N19,SUM($O$5:$O19))))</f>
        <v>19</v>
      </c>
      <c r="Q19" s="132" t="str">
        <f t="shared" si="0"/>
        <v/>
      </c>
      <c r="R19" s="129">
        <f t="shared" si="11"/>
        <v>4</v>
      </c>
      <c r="S19" s="83" t="str">
        <f t="shared" si="12"/>
        <v>W</v>
      </c>
      <c r="T19" s="14">
        <f t="shared" si="5"/>
        <v>10</v>
      </c>
      <c r="U19" s="14">
        <f t="shared" si="26"/>
        <v>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3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3</v>
      </c>
      <c r="AF19" s="14">
        <f t="shared" si="36"/>
        <v>0</v>
      </c>
      <c r="AG19" s="159" t="str">
        <f t="shared" si="37"/>
        <v>F3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3"/>
        <v>010123</v>
      </c>
      <c r="AY19" s="14" t="str">
        <f t="shared" si="43"/>
        <v>101000</v>
      </c>
      <c r="AZ19" s="14" t="str">
        <f t="shared" si="44"/>
        <v>P</v>
      </c>
      <c r="BA19" s="14" t="str">
        <f t="shared" si="19"/>
        <v>F2W</v>
      </c>
      <c r="BB19" s="14" t="str">
        <f t="shared" si="45"/>
        <v>B</v>
      </c>
      <c r="BC19" s="14" t="str">
        <f t="shared" si="20"/>
        <v>F2L</v>
      </c>
      <c r="BD19" s="14" t="str">
        <f t="shared" si="48"/>
        <v>F3</v>
      </c>
      <c r="BE19" s="14">
        <f t="shared" si="46"/>
        <v>1</v>
      </c>
      <c r="BF19" s="14" t="str">
        <f t="shared" si="47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2"/>
        <v/>
      </c>
      <c r="D20" s="163" t="str">
        <f t="shared" si="49"/>
        <v>B</v>
      </c>
      <c r="E20" s="120" t="str">
        <f t="shared" si="50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B</v>
      </c>
      <c r="M20" s="36" t="str">
        <f t="shared" si="24"/>
        <v>W</v>
      </c>
      <c r="N20" s="36">
        <f t="shared" si="25"/>
        <v>0</v>
      </c>
      <c r="O20" s="136" t="str">
        <f t="shared" si="10"/>
        <v/>
      </c>
      <c r="P20" s="36">
        <f>IF(H20="","",IF(B20="NB",P19,IF(O20="",SUM($O$5:$O20)+N20,SUM($O$5:$O20))))</f>
        <v>19</v>
      </c>
      <c r="Q20" s="137" t="str">
        <f t="shared" si="0"/>
        <v/>
      </c>
      <c r="R20" s="127">
        <f t="shared" si="11"/>
        <v>0</v>
      </c>
      <c r="S20" s="83" t="str">
        <f t="shared" si="12"/>
        <v/>
      </c>
      <c r="T20" s="14">
        <f t="shared" si="5"/>
        <v>10</v>
      </c>
      <c r="U20" s="14">
        <f t="shared" si="26"/>
        <v>0</v>
      </c>
      <c r="V20" s="14" t="str">
        <f t="shared" si="27"/>
        <v>S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1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1</v>
      </c>
      <c r="AD20" s="14">
        <f t="shared" si="34"/>
        <v>0</v>
      </c>
      <c r="AE20" s="14">
        <f t="shared" si="35"/>
        <v>0</v>
      </c>
      <c r="AF20" s="14">
        <f t="shared" si="36"/>
        <v>1</v>
      </c>
      <c r="AG20" s="159" t="str">
        <f t="shared" si="37"/>
        <v/>
      </c>
      <c r="AH20" s="159" t="str">
        <f t="shared" si="38"/>
        <v>B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3"/>
        <v>101234</v>
      </c>
      <c r="AY20" s="14" t="str">
        <f t="shared" si="43"/>
        <v>010000</v>
      </c>
      <c r="AZ20" s="14" t="str">
        <f t="shared" si="44"/>
        <v>P</v>
      </c>
      <c r="BA20" s="14" t="str">
        <f t="shared" si="19"/>
        <v>BW</v>
      </c>
      <c r="BB20" s="14" t="str">
        <f t="shared" si="45"/>
        <v>B</v>
      </c>
      <c r="BC20" s="14" t="str">
        <f t="shared" si="20"/>
        <v>F3W</v>
      </c>
      <c r="BD20" s="14" t="str">
        <f t="shared" si="48"/>
        <v>B</v>
      </c>
      <c r="BE20" s="14">
        <f t="shared" si="46"/>
        <v>1</v>
      </c>
      <c r="BF20" s="14">
        <f t="shared" si="47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P7</v>
      </c>
      <c r="C21" s="24" t="str">
        <f t="shared" si="2"/>
        <v/>
      </c>
      <c r="D21" s="165" t="str">
        <f t="shared" si="49"/>
        <v>F2</v>
      </c>
      <c r="E21" s="121" t="str">
        <f t="shared" si="50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>L5</v>
      </c>
      <c r="L21" s="121" t="str">
        <f t="shared" si="9"/>
        <v/>
      </c>
      <c r="M21" s="24" t="str">
        <f t="shared" si="24"/>
        <v>W</v>
      </c>
      <c r="N21" s="36">
        <f t="shared" si="25"/>
        <v>7</v>
      </c>
      <c r="O21" s="124">
        <f t="shared" si="10"/>
        <v>7</v>
      </c>
      <c r="P21" s="24">
        <f>IF(H21="","",IF(B21="NB",P20,IF(O21="",SUM($O$5:$O21)+N21,SUM($O$5:$O21))))</f>
        <v>26</v>
      </c>
      <c r="Q21" s="130" t="str">
        <f t="shared" si="0"/>
        <v/>
      </c>
      <c r="R21" s="128">
        <f t="shared" si="11"/>
        <v>7</v>
      </c>
      <c r="S21" s="83" t="str">
        <f t="shared" si="12"/>
        <v>W</v>
      </c>
      <c r="T21" s="14">
        <f t="shared" si="5"/>
        <v>10</v>
      </c>
      <c r="U21" s="14">
        <f t="shared" si="26"/>
        <v>3</v>
      </c>
      <c r="V21" s="14" t="str">
        <f t="shared" si="27"/>
        <v>C</v>
      </c>
      <c r="W21" s="14" t="str">
        <f t="shared" ref="W21:W84" si="52">IF(OR(F17&amp;F18&amp;F19="WLW",F18&amp;F19="WW"),"Y","N")</f>
        <v>Y</v>
      </c>
      <c r="X21" s="14" t="str">
        <f t="shared" si="28"/>
        <v>N</v>
      </c>
      <c r="Y21" s="14">
        <f t="shared" si="29"/>
        <v>2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5</v>
      </c>
      <c r="AF21" s="14">
        <f t="shared" si="36"/>
        <v>0</v>
      </c>
      <c r="AG21" s="159" t="str">
        <f t="shared" si="37"/>
        <v>L5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3"/>
        <v>012340</v>
      </c>
      <c r="AY21" s="14" t="str">
        <f t="shared" si="43"/>
        <v>100001</v>
      </c>
      <c r="AZ21" s="14" t="str">
        <f t="shared" si="44"/>
        <v>P</v>
      </c>
      <c r="BA21" s="14" t="str">
        <f t="shared" si="19"/>
        <v>BL</v>
      </c>
      <c r="BB21" s="14" t="str">
        <f t="shared" si="45"/>
        <v>F2</v>
      </c>
      <c r="BC21" s="14" t="str">
        <f t="shared" si="20"/>
        <v>BW</v>
      </c>
      <c r="BD21" s="14" t="str">
        <f t="shared" si="48"/>
        <v>L5</v>
      </c>
      <c r="BE21" s="14" t="str">
        <f t="shared" si="46"/>
        <v>2</v>
      </c>
      <c r="BF21" s="14" t="str">
        <f t="shared" si="47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B2</v>
      </c>
      <c r="C22" s="24" t="str">
        <f t="shared" si="2"/>
        <v/>
      </c>
      <c r="D22" s="165" t="str">
        <f t="shared" si="49"/>
        <v/>
      </c>
      <c r="E22" s="121" t="str">
        <f t="shared" si="50"/>
        <v>B</v>
      </c>
      <c r="F22" s="71" t="str">
        <f t="shared" si="23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B</v>
      </c>
      <c r="M22" s="24" t="str">
        <f t="shared" si="24"/>
        <v>W</v>
      </c>
      <c r="N22" s="36">
        <f t="shared" si="25"/>
        <v>2</v>
      </c>
      <c r="O22" s="124" t="str">
        <f t="shared" si="10"/>
        <v/>
      </c>
      <c r="P22" s="24">
        <f>IF(H22="","",IF(B22="NB",P21,IF(O22="",SUM($O$5:$O22)+N22,SUM($O$5:$O22))))</f>
        <v>28</v>
      </c>
      <c r="Q22" s="130" t="str">
        <f t="shared" si="0"/>
        <v/>
      </c>
      <c r="R22" s="128">
        <f t="shared" si="11"/>
        <v>2</v>
      </c>
      <c r="S22" s="83" t="str">
        <f t="shared" si="12"/>
        <v>W</v>
      </c>
      <c r="T22" s="14">
        <f t="shared" si="5"/>
        <v>10</v>
      </c>
      <c r="U22" s="14">
        <f t="shared" si="26"/>
        <v>6</v>
      </c>
      <c r="V22" s="14" t="str">
        <f t="shared" si="27"/>
        <v>S</v>
      </c>
      <c r="W22" s="14" t="str">
        <f t="shared" si="52"/>
        <v>N</v>
      </c>
      <c r="X22" s="14" t="str">
        <f t="shared" si="28"/>
        <v>Y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1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3"/>
        <v>123401</v>
      </c>
      <c r="AY22" s="14" t="str">
        <f t="shared" si="43"/>
        <v>000010</v>
      </c>
      <c r="AZ22" s="14" t="str">
        <f t="shared" si="44"/>
        <v>P</v>
      </c>
      <c r="BA22" s="14" t="str">
        <f t="shared" si="19"/>
        <v>F2W</v>
      </c>
      <c r="BB22" s="14" t="str">
        <f t="shared" si="45"/>
        <v>B</v>
      </c>
      <c r="BC22" s="14" t="str">
        <f t="shared" si="20"/>
        <v>L5W</v>
      </c>
      <c r="BD22" s="14" t="str">
        <f t="shared" si="48"/>
        <v>B</v>
      </c>
      <c r="BE22" s="14">
        <f t="shared" si="46"/>
        <v>1</v>
      </c>
      <c r="BF22" s="14">
        <f t="shared" si="47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P7</v>
      </c>
      <c r="C23" s="24" t="str">
        <f t="shared" si="2"/>
        <v/>
      </c>
      <c r="D23" s="165" t="str">
        <f t="shared" si="49"/>
        <v>L5</v>
      </c>
      <c r="E23" s="121" t="str">
        <f t="shared" si="50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>L2</v>
      </c>
      <c r="L23" s="121" t="str">
        <f t="shared" si="9"/>
        <v/>
      </c>
      <c r="M23" s="24" t="str">
        <f t="shared" si="24"/>
        <v>W</v>
      </c>
      <c r="N23" s="36">
        <f t="shared" si="25"/>
        <v>9</v>
      </c>
      <c r="O23" s="124">
        <f t="shared" si="10"/>
        <v>9</v>
      </c>
      <c r="P23" s="24">
        <f>IF(H23="","",IF(B23="NB",P22,IF(O23="",SUM($O$5:$O23)+N23,SUM($O$5:$O23))))</f>
        <v>35</v>
      </c>
      <c r="Q23" s="130" t="str">
        <f t="shared" si="0"/>
        <v/>
      </c>
      <c r="R23" s="128">
        <f t="shared" si="11"/>
        <v>10</v>
      </c>
      <c r="S23" s="83" t="str">
        <f t="shared" si="12"/>
        <v>W</v>
      </c>
      <c r="T23" s="14">
        <f t="shared" si="5"/>
        <v>10</v>
      </c>
      <c r="U23" s="14">
        <f t="shared" si="26"/>
        <v>6</v>
      </c>
      <c r="V23" s="14" t="str">
        <f t="shared" si="27"/>
        <v>C</v>
      </c>
      <c r="W23" s="14" t="str">
        <f t="shared" si="52"/>
        <v>Y</v>
      </c>
      <c r="X23" s="14" t="str">
        <f t="shared" si="28"/>
        <v>Y</v>
      </c>
      <c r="Y23" s="14">
        <f t="shared" si="29"/>
        <v>2</v>
      </c>
      <c r="Z23" s="83" t="str">
        <f t="shared" si="30"/>
        <v>Y</v>
      </c>
      <c r="AA23" s="14" t="str">
        <f t="shared" si="31"/>
        <v>Y</v>
      </c>
      <c r="AB23" s="14" t="str">
        <f t="shared" si="32"/>
        <v>N</v>
      </c>
      <c r="AC23" s="14">
        <f t="shared" si="33"/>
        <v>5</v>
      </c>
      <c r="AD23" s="14">
        <f t="shared" si="34"/>
        <v>0</v>
      </c>
      <c r="AE23" s="14">
        <f t="shared" si="35"/>
        <v>2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P23" s="14" t="str">
        <f t="shared" si="42"/>
        <v>N</v>
      </c>
      <c r="AR23" s="14" t="str">
        <f t="shared" si="3"/>
        <v>M1</v>
      </c>
      <c r="AS23" s="14" t="str">
        <f t="shared" si="51"/>
        <v>WB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3"/>
        <v>234010</v>
      </c>
      <c r="AY23" s="14" t="str">
        <f t="shared" si="43"/>
        <v>000101</v>
      </c>
      <c r="AZ23" s="14" t="str">
        <f t="shared" si="44"/>
        <v>P</v>
      </c>
      <c r="BA23" s="14" t="str">
        <f t="shared" si="19"/>
        <v>BW</v>
      </c>
      <c r="BB23" s="14" t="str">
        <f t="shared" si="45"/>
        <v>L5</v>
      </c>
      <c r="BC23" s="14" t="str">
        <f t="shared" si="20"/>
        <v>BW</v>
      </c>
      <c r="BD23" s="14" t="str">
        <f t="shared" si="48"/>
        <v>L5</v>
      </c>
      <c r="BE23" s="14" t="str">
        <f t="shared" si="46"/>
        <v>5</v>
      </c>
      <c r="BF23" s="14" t="str">
        <f t="shared" si="47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166" t="str">
        <f t="shared" si="49"/>
        <v/>
      </c>
      <c r="E24" s="122" t="str">
        <f t="shared" si="50"/>
        <v>B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B</v>
      </c>
      <c r="M24" s="25" t="str">
        <f t="shared" si="24"/>
        <v>W</v>
      </c>
      <c r="N24" s="36">
        <f t="shared" si="25"/>
        <v>2</v>
      </c>
      <c r="O24" s="131" t="str">
        <f t="shared" si="10"/>
        <v/>
      </c>
      <c r="P24" s="25">
        <f>IF(H24="","",IF(B24="NB",P23,IF(O24="",SUM($O$5:$O24)+N24,SUM($O$5:$O24))))</f>
        <v>37</v>
      </c>
      <c r="Q24" s="132" t="str">
        <f t="shared" si="0"/>
        <v/>
      </c>
      <c r="R24" s="129">
        <f t="shared" si="11"/>
        <v>2</v>
      </c>
      <c r="S24" s="83" t="str">
        <f t="shared" si="12"/>
        <v>W</v>
      </c>
      <c r="T24" s="14">
        <f t="shared" si="5"/>
        <v>10</v>
      </c>
      <c r="U24" s="14">
        <f t="shared" si="26"/>
        <v>6</v>
      </c>
      <c r="V24" s="14" t="str">
        <f t="shared" si="27"/>
        <v>S</v>
      </c>
      <c r="W24" s="14" t="str">
        <f t="shared" si="52"/>
        <v>Y</v>
      </c>
      <c r="X24" s="14" t="str">
        <f t="shared" si="28"/>
        <v>Y</v>
      </c>
      <c r="Y24" s="14">
        <f t="shared" si="29"/>
        <v>1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1</v>
      </c>
      <c r="AE24" s="14">
        <f t="shared" si="35"/>
        <v>0</v>
      </c>
      <c r="AF24" s="14">
        <f t="shared" si="36"/>
        <v>1</v>
      </c>
      <c r="AG24" s="159" t="str">
        <f t="shared" si="37"/>
        <v/>
      </c>
      <c r="AH24" s="159" t="str">
        <f t="shared" si="38"/>
        <v>B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P24" s="14" t="str">
        <f t="shared" si="42"/>
        <v>N</v>
      </c>
      <c r="AR24" s="14" t="str">
        <f t="shared" si="3"/>
        <v>M1</v>
      </c>
      <c r="AS24" s="14" t="str">
        <f t="shared" si="51"/>
        <v>WB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3"/>
        <v>340101</v>
      </c>
      <c r="AY24" s="14" t="str">
        <f t="shared" si="43"/>
        <v>001010</v>
      </c>
      <c r="AZ24" s="14" t="str">
        <f t="shared" si="44"/>
        <v>P</v>
      </c>
      <c r="BA24" s="14" t="str">
        <f t="shared" si="19"/>
        <v>L5W</v>
      </c>
      <c r="BB24" s="14" t="str">
        <f t="shared" si="45"/>
        <v>B</v>
      </c>
      <c r="BC24" s="14" t="str">
        <f t="shared" si="20"/>
        <v>L2W</v>
      </c>
      <c r="BD24" s="14" t="str">
        <f t="shared" si="48"/>
        <v>B</v>
      </c>
      <c r="BE24" s="14">
        <f t="shared" si="46"/>
        <v>1</v>
      </c>
      <c r="BF24" s="14">
        <f t="shared" si="47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P7</v>
      </c>
      <c r="C25" s="36" t="str">
        <f t="shared" si="2"/>
        <v>T-C</v>
      </c>
      <c r="D25" s="163" t="str">
        <f t="shared" si="49"/>
        <v>L5</v>
      </c>
      <c r="E25" s="120" t="str">
        <f t="shared" si="50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L2</v>
      </c>
      <c r="L25" s="120" t="str">
        <f t="shared" si="9"/>
        <v/>
      </c>
      <c r="M25" s="36" t="str">
        <f t="shared" si="24"/>
        <v>W</v>
      </c>
      <c r="N25" s="36">
        <f t="shared" si="25"/>
        <v>9</v>
      </c>
      <c r="O25" s="136">
        <f t="shared" si="10"/>
        <v>9</v>
      </c>
      <c r="P25" s="36">
        <f>IF(H25="","",IF(B25="NB",P24,IF(O25="",SUM($O$5:$O25)+N25,SUM($O$5:$O25))))</f>
        <v>44</v>
      </c>
      <c r="Q25" s="137" t="str">
        <f t="shared" si="0"/>
        <v/>
      </c>
      <c r="R25" s="127">
        <f t="shared" si="11"/>
        <v>10</v>
      </c>
      <c r="S25" s="83" t="str">
        <f t="shared" si="12"/>
        <v>W</v>
      </c>
      <c r="T25" s="14">
        <f t="shared" si="5"/>
        <v>10</v>
      </c>
      <c r="U25" s="14">
        <f t="shared" si="26"/>
        <v>6</v>
      </c>
      <c r="V25" s="14" t="str">
        <f t="shared" si="27"/>
        <v>C</v>
      </c>
      <c r="W25" s="14" t="str">
        <f t="shared" si="52"/>
        <v>Y</v>
      </c>
      <c r="X25" s="14" t="str">
        <f t="shared" si="28"/>
        <v>Y</v>
      </c>
      <c r="Y25" s="14">
        <f t="shared" si="29"/>
        <v>2</v>
      </c>
      <c r="Z25" s="83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5</v>
      </c>
      <c r="AD25" s="14">
        <f t="shared" si="34"/>
        <v>0</v>
      </c>
      <c r="AE25" s="14">
        <f t="shared" si="35"/>
        <v>2</v>
      </c>
      <c r="AF25" s="14">
        <f t="shared" si="36"/>
        <v>0</v>
      </c>
      <c r="AG25" s="159" t="str">
        <f t="shared" si="37"/>
        <v>L5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>L5</v>
      </c>
      <c r="AM25" s="75" t="str">
        <f t="shared" si="15"/>
        <v/>
      </c>
      <c r="AN25" s="75" t="str">
        <f t="shared" si="16"/>
        <v>L5</v>
      </c>
      <c r="AO25" s="75" t="str">
        <f t="shared" si="17"/>
        <v/>
      </c>
      <c r="AP25" s="14" t="str">
        <f t="shared" si="42"/>
        <v>N</v>
      </c>
      <c r="AR25" s="14" t="str">
        <f t="shared" si="3"/>
        <v>T-C</v>
      </c>
      <c r="AS25" s="14" t="str">
        <f t="shared" si="51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3"/>
        <v>401010</v>
      </c>
      <c r="AY25" s="14" t="str">
        <f t="shared" si="43"/>
        <v>010101</v>
      </c>
      <c r="AZ25" s="14" t="str">
        <f t="shared" si="44"/>
        <v>B</v>
      </c>
      <c r="BA25" s="14" t="str">
        <f t="shared" si="19"/>
        <v>BW</v>
      </c>
      <c r="BB25" s="14" t="str">
        <f t="shared" si="45"/>
        <v>L5</v>
      </c>
      <c r="BC25" s="14" t="str">
        <f t="shared" si="20"/>
        <v>BW</v>
      </c>
      <c r="BD25" s="14" t="str">
        <f t="shared" si="48"/>
        <v>L5</v>
      </c>
      <c r="BE25" s="14" t="str">
        <f t="shared" si="46"/>
        <v>5</v>
      </c>
      <c r="BF25" s="14" t="str">
        <f t="shared" si="47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165" t="str">
        <f t="shared" si="49"/>
        <v/>
      </c>
      <c r="E26" s="121" t="str">
        <f t="shared" si="50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B</v>
      </c>
      <c r="M26" s="24" t="str">
        <f t="shared" si="24"/>
        <v>W</v>
      </c>
      <c r="N26" s="36">
        <f t="shared" si="25"/>
        <v>2</v>
      </c>
      <c r="O26" s="124" t="str">
        <f t="shared" si="10"/>
        <v/>
      </c>
      <c r="P26" s="24">
        <f>IF(H26="","",IF(B26="NB",P25,IF(O26="",SUM($O$5:$O26)+N26,SUM($O$5:$O26))))</f>
        <v>46</v>
      </c>
      <c r="Q26" s="130" t="str">
        <f t="shared" si="0"/>
        <v/>
      </c>
      <c r="R26" s="128">
        <f t="shared" si="11"/>
        <v>2</v>
      </c>
      <c r="S26" s="83" t="str">
        <f t="shared" si="12"/>
        <v>W</v>
      </c>
      <c r="T26" s="14">
        <f t="shared" si="5"/>
        <v>10</v>
      </c>
      <c r="U26" s="14">
        <f t="shared" si="26"/>
        <v>0</v>
      </c>
      <c r="V26" s="14" t="str">
        <f t="shared" si="27"/>
        <v>S</v>
      </c>
      <c r="W26" s="14" t="str">
        <f t="shared" si="52"/>
        <v>Y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9" t="str">
        <f t="shared" si="37"/>
        <v/>
      </c>
      <c r="AH26" s="159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B</v>
      </c>
      <c r="AP26" s="14" t="str">
        <f t="shared" si="42"/>
        <v>N</v>
      </c>
      <c r="AR26" s="14" t="str">
        <f t="shared" si="3"/>
        <v>T-C</v>
      </c>
      <c r="AS26" s="14" t="str">
        <f t="shared" si="51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10101</v>
      </c>
      <c r="AW26" s="14" t="str">
        <f t="shared" si="53"/>
        <v>01010</v>
      </c>
      <c r="AX26" s="14" t="str">
        <f t="shared" si="43"/>
        <v>010101</v>
      </c>
      <c r="AY26" s="14" t="str">
        <f t="shared" si="43"/>
        <v>101010</v>
      </c>
      <c r="AZ26" s="14" t="str">
        <f t="shared" si="44"/>
        <v>P</v>
      </c>
      <c r="BA26" s="14" t="str">
        <f t="shared" si="19"/>
        <v>L5W</v>
      </c>
      <c r="BB26" s="14" t="str">
        <f t="shared" si="45"/>
        <v>B</v>
      </c>
      <c r="BC26" s="14" t="str">
        <f t="shared" si="20"/>
        <v>L2W</v>
      </c>
      <c r="BD26" s="14" t="str">
        <f t="shared" si="48"/>
        <v>B</v>
      </c>
      <c r="BE26" s="14">
        <f t="shared" si="46"/>
        <v>1</v>
      </c>
      <c r="BF26" s="14">
        <f t="shared" si="47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165" t="str">
        <f t="shared" si="49"/>
        <v>L5</v>
      </c>
      <c r="E27" s="121" t="str">
        <f t="shared" si="50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L2</v>
      </c>
      <c r="L27" s="121" t="str">
        <f t="shared" si="9"/>
        <v/>
      </c>
      <c r="M27" s="24" t="str">
        <f t="shared" si="24"/>
        <v>W</v>
      </c>
      <c r="N27" s="36">
        <f t="shared" si="25"/>
        <v>9</v>
      </c>
      <c r="O27" s="124">
        <f t="shared" si="10"/>
        <v>9</v>
      </c>
      <c r="P27" s="24">
        <f>IF(H27="","",IF(B27="NB",P26,IF(O27="",SUM($O$5:$O27)+N27,SUM($O$5:$O27))))</f>
        <v>53</v>
      </c>
      <c r="Q27" s="130" t="str">
        <f t="shared" si="0"/>
        <v/>
      </c>
      <c r="R27" s="128">
        <f t="shared" si="11"/>
        <v>10</v>
      </c>
      <c r="S27" s="83" t="str">
        <f t="shared" si="12"/>
        <v>W</v>
      </c>
      <c r="T27" s="14">
        <f t="shared" si="5"/>
        <v>10</v>
      </c>
      <c r="U27" s="14">
        <f t="shared" si="26"/>
        <v>0</v>
      </c>
      <c r="V27" s="14" t="str">
        <f t="shared" si="27"/>
        <v>C</v>
      </c>
      <c r="W27" s="14" t="str">
        <f t="shared" si="52"/>
        <v>Y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9" t="str">
        <f t="shared" si="37"/>
        <v>L5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>L5</v>
      </c>
      <c r="AM27" s="75" t="str">
        <f t="shared" si="15"/>
        <v/>
      </c>
      <c r="AN27" s="75" t="str">
        <f t="shared" si="16"/>
        <v>L5</v>
      </c>
      <c r="AO27" s="75" t="str">
        <f t="shared" si="17"/>
        <v/>
      </c>
      <c r="AP27" s="14" t="str">
        <f t="shared" si="42"/>
        <v>N</v>
      </c>
      <c r="AR27" s="14" t="str">
        <f t="shared" si="3"/>
        <v>T-C</v>
      </c>
      <c r="AS27" s="14" t="str">
        <f t="shared" si="51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01010</v>
      </c>
      <c r="AW27" s="14" t="str">
        <f t="shared" si="53"/>
        <v>10101</v>
      </c>
      <c r="AX27" s="14" t="str">
        <f t="shared" si="43"/>
        <v>101010</v>
      </c>
      <c r="AY27" s="14" t="str">
        <f t="shared" si="43"/>
        <v>010101</v>
      </c>
      <c r="AZ27" s="14" t="str">
        <f t="shared" si="44"/>
        <v>B</v>
      </c>
      <c r="BA27" s="14" t="str">
        <f t="shared" si="19"/>
        <v>BW</v>
      </c>
      <c r="BB27" s="14" t="str">
        <f t="shared" si="45"/>
        <v>L5</v>
      </c>
      <c r="BC27" s="14" t="str">
        <f t="shared" si="20"/>
        <v>BW</v>
      </c>
      <c r="BD27" s="14" t="str">
        <f t="shared" si="48"/>
        <v>L5</v>
      </c>
      <c r="BE27" s="14" t="str">
        <f t="shared" si="46"/>
        <v>5</v>
      </c>
      <c r="BF27" s="14" t="str">
        <f t="shared" si="47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165" t="str">
        <f t="shared" si="49"/>
        <v/>
      </c>
      <c r="E28" s="121" t="str">
        <f t="shared" si="50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B</v>
      </c>
      <c r="M28" s="24" t="str">
        <f t="shared" si="24"/>
        <v>W</v>
      </c>
      <c r="N28" s="36">
        <f t="shared" si="25"/>
        <v>2</v>
      </c>
      <c r="O28" s="124" t="str">
        <f t="shared" si="10"/>
        <v/>
      </c>
      <c r="P28" s="24">
        <f>IF(H28="","",IF(B28="NB",P27,IF(O28="",SUM($O$5:$O28)+N28,SUM($O$5:$O28))))</f>
        <v>55</v>
      </c>
      <c r="Q28" s="130" t="str">
        <f t="shared" si="0"/>
        <v/>
      </c>
      <c r="R28" s="128">
        <f t="shared" si="11"/>
        <v>2</v>
      </c>
      <c r="S28" s="83" t="str">
        <f t="shared" si="12"/>
        <v>W</v>
      </c>
      <c r="T28" s="14">
        <f t="shared" si="5"/>
        <v>10</v>
      </c>
      <c r="U28" s="14">
        <f t="shared" si="26"/>
        <v>0</v>
      </c>
      <c r="V28" s="14" t="str">
        <f t="shared" si="27"/>
        <v>S</v>
      </c>
      <c r="W28" s="14" t="str">
        <f t="shared" si="52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9" t="str">
        <f t="shared" si="37"/>
        <v/>
      </c>
      <c r="AH28" s="159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>B</v>
      </c>
      <c r="AN28" s="75" t="str">
        <f t="shared" si="16"/>
        <v/>
      </c>
      <c r="AO28" s="75" t="str">
        <f t="shared" si="17"/>
        <v>B</v>
      </c>
      <c r="AP28" s="14" t="str">
        <f t="shared" si="42"/>
        <v>N</v>
      </c>
      <c r="AR28" s="14" t="str">
        <f t="shared" si="3"/>
        <v>T-C</v>
      </c>
      <c r="AS28" s="14" t="str">
        <f t="shared" si="51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10101</v>
      </c>
      <c r="AW28" s="14" t="str">
        <f t="shared" si="53"/>
        <v>01010</v>
      </c>
      <c r="AX28" s="14" t="str">
        <f t="shared" si="43"/>
        <v>010101</v>
      </c>
      <c r="AY28" s="14" t="str">
        <f t="shared" si="43"/>
        <v>101010</v>
      </c>
      <c r="AZ28" s="14" t="str">
        <f t="shared" si="44"/>
        <v>P</v>
      </c>
      <c r="BA28" s="14" t="str">
        <f t="shared" si="19"/>
        <v>L5W</v>
      </c>
      <c r="BB28" s="14" t="str">
        <f t="shared" si="45"/>
        <v>B</v>
      </c>
      <c r="BC28" s="14" t="str">
        <f t="shared" si="20"/>
        <v>L2W</v>
      </c>
      <c r="BD28" s="14" t="str">
        <f t="shared" si="48"/>
        <v>B</v>
      </c>
      <c r="BE28" s="14">
        <f t="shared" si="46"/>
        <v>1</v>
      </c>
      <c r="BF28" s="14">
        <f t="shared" si="47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166" t="str">
        <f t="shared" si="49"/>
        <v>L5</v>
      </c>
      <c r="E29" s="122" t="str">
        <f t="shared" si="50"/>
        <v/>
      </c>
      <c r="F29" s="74" t="str">
        <f t="shared" si="23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L2</v>
      </c>
      <c r="L29" s="122" t="str">
        <f t="shared" si="9"/>
        <v/>
      </c>
      <c r="M29" s="25" t="str">
        <f t="shared" si="24"/>
        <v/>
      </c>
      <c r="N29" s="36" t="str">
        <f t="shared" si="25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>C</v>
      </c>
      <c r="W29" s="14" t="str">
        <f t="shared" si="52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9" t="str">
        <f t="shared" si="37"/>
        <v>L5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>L5</v>
      </c>
      <c r="AM29" s="75" t="str">
        <f t="shared" si="15"/>
        <v/>
      </c>
      <c r="AN29" s="75" t="str">
        <f t="shared" si="16"/>
        <v>L5</v>
      </c>
      <c r="AO29" s="75" t="str">
        <f t="shared" si="17"/>
        <v/>
      </c>
      <c r="AP29" s="14" t="str">
        <f t="shared" si="42"/>
        <v>N</v>
      </c>
      <c r="AR29" s="14" t="str">
        <f t="shared" si="3"/>
        <v>T-C</v>
      </c>
      <c r="AS29" s="14" t="str">
        <f t="shared" si="51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3"/>
        <v>01010</v>
      </c>
      <c r="AW29" s="14" t="str">
        <f t="shared" si="53"/>
        <v>10101</v>
      </c>
      <c r="AX29" s="14" t="str">
        <f t="shared" si="43"/>
        <v>101010</v>
      </c>
      <c r="AY29" s="14" t="str">
        <f t="shared" si="43"/>
        <v>010101</v>
      </c>
      <c r="AZ29" s="14" t="str">
        <f t="shared" si="44"/>
        <v>B</v>
      </c>
      <c r="BA29" s="14" t="str">
        <f t="shared" si="19"/>
        <v>BW</v>
      </c>
      <c r="BB29" s="14" t="str">
        <f t="shared" si="45"/>
        <v>L5</v>
      </c>
      <c r="BC29" s="14" t="str">
        <f t="shared" si="20"/>
        <v>BW</v>
      </c>
      <c r="BD29" s="14" t="str">
        <f t="shared" si="48"/>
        <v>L5</v>
      </c>
      <c r="BE29" s="14" t="str">
        <f t="shared" si="46"/>
        <v>5</v>
      </c>
      <c r="BF29" s="14" t="str">
        <f t="shared" si="47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163" t="str">
        <f t="shared" si="49"/>
        <v/>
      </c>
      <c r="E30" s="120" t="str">
        <f t="shared" si="50"/>
        <v/>
      </c>
      <c r="F30" s="80" t="str">
        <f t="shared" si="23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4"/>
        <v/>
      </c>
      <c r="N30" s="36" t="str">
        <f t="shared" si="25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52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4"/>
        <v/>
      </c>
      <c r="AM30" s="75" t="str">
        <f t="shared" si="15"/>
        <v/>
      </c>
      <c r="AN30" s="75" t="str">
        <f t="shared" si="16"/>
        <v/>
      </c>
      <c r="AO30" s="75" t="str">
        <f t="shared" si="17"/>
        <v/>
      </c>
      <c r="AP30" s="14" t="str">
        <f t="shared" si="42"/>
        <v>N</v>
      </c>
      <c r="AR30" s="14" t="str">
        <f t="shared" si="3"/>
        <v/>
      </c>
      <c r="AS30" s="14" t="str">
        <f t="shared" si="51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3"/>
        <v>10100</v>
      </c>
      <c r="AW30" s="14" t="str">
        <f t="shared" si="53"/>
        <v>01010</v>
      </c>
      <c r="AX30" s="14" t="str">
        <f t="shared" si="43"/>
        <v>010100</v>
      </c>
      <c r="AY30" s="14" t="str">
        <f t="shared" si="43"/>
        <v>101010</v>
      </c>
      <c r="AZ30" s="14" t="str">
        <f t="shared" si="44"/>
        <v>B</v>
      </c>
      <c r="BA30" s="14" t="str">
        <f t="shared" si="19"/>
        <v>L5</v>
      </c>
      <c r="BB30" s="14" t="str">
        <f t="shared" si="45"/>
        <v/>
      </c>
      <c r="BC30" s="14" t="str">
        <f t="shared" si="20"/>
        <v>L2</v>
      </c>
      <c r="BD30" s="14" t="str">
        <f t="shared" si="48"/>
        <v/>
      </c>
      <c r="BE30" s="14">
        <f t="shared" si="46"/>
        <v>1</v>
      </c>
      <c r="BF30" s="14">
        <f t="shared" si="47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165" t="str">
        <f t="shared" si="49"/>
        <v/>
      </c>
      <c r="E31" s="121" t="str">
        <f t="shared" si="50"/>
        <v/>
      </c>
      <c r="F31" s="71" t="str">
        <f t="shared" si="23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4"/>
        <v/>
      </c>
      <c r="N31" s="36" t="str">
        <f t="shared" si="25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52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4"/>
        <v/>
      </c>
      <c r="AM31" s="75" t="str">
        <f t="shared" si="15"/>
        <v/>
      </c>
      <c r="AN31" s="75" t="str">
        <f t="shared" si="16"/>
        <v/>
      </c>
      <c r="AO31" s="75" t="str">
        <f t="shared" si="17"/>
        <v/>
      </c>
      <c r="AP31" s="14" t="str">
        <f t="shared" si="42"/>
        <v>N</v>
      </c>
      <c r="AR31" s="14" t="str">
        <f t="shared" si="3"/>
        <v/>
      </c>
      <c r="AS31" s="14" t="str">
        <f t="shared" si="51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3"/>
        <v>01000</v>
      </c>
      <c r="AW31" s="14" t="str">
        <f t="shared" si="53"/>
        <v>10100</v>
      </c>
      <c r="AX31" s="14" t="str">
        <f t="shared" si="43"/>
        <v>101000</v>
      </c>
      <c r="AY31" s="14" t="str">
        <f t="shared" si="43"/>
        <v>010100</v>
      </c>
      <c r="AZ31" s="14" t="str">
        <f t="shared" si="44"/>
        <v>B</v>
      </c>
      <c r="BA31" s="14" t="str">
        <f t="shared" si="19"/>
        <v/>
      </c>
      <c r="BB31" s="14" t="str">
        <f t="shared" si="45"/>
        <v/>
      </c>
      <c r="BC31" s="14" t="str">
        <f t="shared" si="20"/>
        <v/>
      </c>
      <c r="BD31" s="14" t="str">
        <f t="shared" si="48"/>
        <v/>
      </c>
      <c r="BE31" s="14">
        <f t="shared" si="46"/>
        <v>1</v>
      </c>
      <c r="BF31" s="14">
        <f t="shared" si="47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165" t="str">
        <f t="shared" si="49"/>
        <v/>
      </c>
      <c r="E32" s="121" t="str">
        <f t="shared" si="50"/>
        <v/>
      </c>
      <c r="F32" s="71" t="str">
        <f t="shared" si="23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4"/>
        <v/>
      </c>
      <c r="N32" s="36" t="str">
        <f t="shared" si="25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52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P32" s="14" t="str">
        <f t="shared" si="42"/>
        <v>N</v>
      </c>
      <c r="AR32" s="14" t="str">
        <f t="shared" si="3"/>
        <v/>
      </c>
      <c r="AS32" s="14" t="str">
        <f t="shared" si="51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3"/>
        <v>10000</v>
      </c>
      <c r="AW32" s="14" t="str">
        <f t="shared" si="53"/>
        <v>01000</v>
      </c>
      <c r="AX32" s="14" t="str">
        <f t="shared" si="43"/>
        <v>010000</v>
      </c>
      <c r="AY32" s="14" t="str">
        <f t="shared" si="43"/>
        <v>101000</v>
      </c>
      <c r="AZ32" s="14" t="str">
        <f t="shared" si="44"/>
        <v>B</v>
      </c>
      <c r="BA32" s="14" t="str">
        <f t="shared" si="19"/>
        <v/>
      </c>
      <c r="BB32" s="14" t="str">
        <f t="shared" si="45"/>
        <v/>
      </c>
      <c r="BC32" s="14" t="str">
        <f t="shared" si="20"/>
        <v/>
      </c>
      <c r="BD32" s="14" t="str">
        <f t="shared" si="48"/>
        <v/>
      </c>
      <c r="BE32" s="14">
        <f t="shared" si="46"/>
        <v>1</v>
      </c>
      <c r="BF32" s="14">
        <f t="shared" si="47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165" t="str">
        <f t="shared" si="49"/>
        <v/>
      </c>
      <c r="E33" s="121" t="str">
        <f t="shared" si="50"/>
        <v/>
      </c>
      <c r="F33" s="71" t="str">
        <f t="shared" si="23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4"/>
        <v/>
      </c>
      <c r="N33" s="36" t="str">
        <f t="shared" si="25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52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P33" s="14" t="str">
        <f t="shared" si="42"/>
        <v>N</v>
      </c>
      <c r="AR33" s="14" t="str">
        <f t="shared" si="3"/>
        <v/>
      </c>
      <c r="AS33" s="14" t="str">
        <f t="shared" si="51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3"/>
        <v>00000</v>
      </c>
      <c r="AW33" s="14" t="str">
        <f t="shared" si="53"/>
        <v>10000</v>
      </c>
      <c r="AX33" s="14" t="str">
        <f t="shared" si="43"/>
        <v>100000</v>
      </c>
      <c r="AY33" s="14" t="str">
        <f t="shared" si="43"/>
        <v>010000</v>
      </c>
      <c r="AZ33" s="14" t="str">
        <f t="shared" si="44"/>
        <v>B</v>
      </c>
      <c r="BA33" s="14" t="str">
        <f t="shared" si="19"/>
        <v/>
      </c>
      <c r="BB33" s="14" t="str">
        <f t="shared" si="45"/>
        <v/>
      </c>
      <c r="BC33" s="14" t="str">
        <f t="shared" si="20"/>
        <v/>
      </c>
      <c r="BD33" s="14" t="str">
        <f t="shared" si="48"/>
        <v/>
      </c>
      <c r="BE33" s="14">
        <f t="shared" si="46"/>
        <v>1</v>
      </c>
      <c r="BF33" s="14">
        <f t="shared" si="47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166" t="str">
        <f t="shared" si="49"/>
        <v/>
      </c>
      <c r="E34" s="122" t="str">
        <f t="shared" si="50"/>
        <v/>
      </c>
      <c r="F34" s="74" t="str">
        <f t="shared" si="23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4"/>
        <v/>
      </c>
      <c r="N34" s="36" t="str">
        <f t="shared" si="25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52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P34" s="14" t="str">
        <f t="shared" si="42"/>
        <v>N</v>
      </c>
      <c r="AR34" s="14" t="str">
        <f t="shared" si="3"/>
        <v/>
      </c>
      <c r="AS34" s="14" t="str">
        <f t="shared" si="51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3"/>
        <v>00000</v>
      </c>
      <c r="AW34" s="14" t="str">
        <f t="shared" si="53"/>
        <v>00000</v>
      </c>
      <c r="AX34" s="14" t="str">
        <f t="shared" si="43"/>
        <v>000000</v>
      </c>
      <c r="AY34" s="14" t="str">
        <f t="shared" si="43"/>
        <v>100000</v>
      </c>
      <c r="AZ34" s="14" t="str">
        <f t="shared" si="44"/>
        <v>B</v>
      </c>
      <c r="BA34" s="14" t="str">
        <f t="shared" si="19"/>
        <v/>
      </c>
      <c r="BB34" s="14" t="str">
        <f t="shared" si="45"/>
        <v/>
      </c>
      <c r="BC34" s="14" t="str">
        <f t="shared" si="20"/>
        <v/>
      </c>
      <c r="BD34" s="14" t="str">
        <f t="shared" si="48"/>
        <v/>
      </c>
      <c r="BE34" s="14">
        <f t="shared" si="46"/>
        <v>1</v>
      </c>
      <c r="BF34" s="14">
        <f t="shared" si="47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163" t="str">
        <f t="shared" si="49"/>
        <v/>
      </c>
      <c r="E35" s="120" t="str">
        <f t="shared" si="50"/>
        <v/>
      </c>
      <c r="F35" s="80" t="str">
        <f t="shared" si="23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4"/>
        <v/>
      </c>
      <c r="N35" s="36" t="str">
        <f t="shared" si="25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52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P35" s="14" t="str">
        <f t="shared" si="42"/>
        <v>N</v>
      </c>
      <c r="AR35" s="14" t="str">
        <f t="shared" si="3"/>
        <v/>
      </c>
      <c r="AS35" s="14" t="str">
        <f t="shared" si="51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3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3"/>
        <v>000000</v>
      </c>
      <c r="AZ35" s="14" t="str">
        <f t="shared" si="44"/>
        <v>B</v>
      </c>
      <c r="BA35" s="14" t="str">
        <f t="shared" si="19"/>
        <v/>
      </c>
      <c r="BB35" s="14" t="str">
        <f t="shared" si="45"/>
        <v/>
      </c>
      <c r="BC35" s="14" t="str">
        <f t="shared" si="20"/>
        <v/>
      </c>
      <c r="BD35" s="14" t="str">
        <f t="shared" si="48"/>
        <v/>
      </c>
      <c r="BE35" s="14">
        <f t="shared" si="46"/>
        <v>1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165" t="str">
        <f t="shared" si="49"/>
        <v/>
      </c>
      <c r="E36" s="121" t="str">
        <f t="shared" si="50"/>
        <v/>
      </c>
      <c r="F36" s="71" t="str">
        <f t="shared" si="23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4"/>
        <v/>
      </c>
      <c r="N36" s="36" t="str">
        <f t="shared" si="25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52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P36" s="14" t="str">
        <f t="shared" si="42"/>
        <v>N</v>
      </c>
      <c r="AR36" s="14" t="str">
        <f t="shared" si="3"/>
        <v/>
      </c>
      <c r="AS36" s="14" t="str">
        <f t="shared" si="51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3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3"/>
        <v>000000</v>
      </c>
      <c r="AZ36" s="14" t="str">
        <f t="shared" si="44"/>
        <v>B</v>
      </c>
      <c r="BA36" s="14" t="str">
        <f t="shared" si="19"/>
        <v/>
      </c>
      <c r="BB36" s="14" t="str">
        <f t="shared" si="45"/>
        <v/>
      </c>
      <c r="BC36" s="14" t="str">
        <f t="shared" si="20"/>
        <v/>
      </c>
      <c r="BD36" s="14" t="str">
        <f t="shared" si="48"/>
        <v/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165" t="str">
        <f t="shared" si="49"/>
        <v/>
      </c>
      <c r="E37" s="121" t="str">
        <f t="shared" si="50"/>
        <v/>
      </c>
      <c r="F37" s="71" t="str">
        <f t="shared" si="23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4"/>
        <v/>
      </c>
      <c r="N37" s="36" t="str">
        <f t="shared" si="25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52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P37" s="14" t="str">
        <f t="shared" si="42"/>
        <v>N</v>
      </c>
      <c r="AR37" s="14" t="str">
        <f t="shared" si="3"/>
        <v/>
      </c>
      <c r="AS37" s="14" t="str">
        <f t="shared" si="51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3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3"/>
        <v>000000</v>
      </c>
      <c r="AZ37" s="14" t="str">
        <f t="shared" si="44"/>
        <v>B</v>
      </c>
      <c r="BA37" s="14" t="str">
        <f t="shared" si="19"/>
        <v/>
      </c>
      <c r="BB37" s="14" t="str">
        <f t="shared" si="45"/>
        <v/>
      </c>
      <c r="BC37" s="14" t="str">
        <f t="shared" si="20"/>
        <v/>
      </c>
      <c r="BD37" s="14" t="str">
        <f t="shared" si="48"/>
        <v/>
      </c>
      <c r="BE37" s="14">
        <f t="shared" si="46"/>
        <v>1</v>
      </c>
      <c r="BF37" s="14">
        <f t="shared" si="47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165" t="str">
        <f t="shared" si="49"/>
        <v/>
      </c>
      <c r="E38" s="121" t="str">
        <f t="shared" si="50"/>
        <v/>
      </c>
      <c r="F38" s="71" t="str">
        <f t="shared" si="23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4"/>
        <v/>
      </c>
      <c r="N38" s="36" t="str">
        <f t="shared" si="25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52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P38" s="14" t="str">
        <f t="shared" si="42"/>
        <v>N</v>
      </c>
      <c r="AR38" s="14" t="str">
        <f t="shared" si="3"/>
        <v/>
      </c>
      <c r="AS38" s="14" t="str">
        <f t="shared" si="51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3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3"/>
        <v>000000</v>
      </c>
      <c r="AZ38" s="14" t="str">
        <f t="shared" si="44"/>
        <v>B</v>
      </c>
      <c r="BA38" s="14" t="str">
        <f t="shared" si="19"/>
        <v/>
      </c>
      <c r="BB38" s="14" t="str">
        <f t="shared" si="45"/>
        <v/>
      </c>
      <c r="BC38" s="14" t="str">
        <f t="shared" si="20"/>
        <v/>
      </c>
      <c r="BD38" s="14" t="str">
        <f t="shared" si="48"/>
        <v/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166" t="str">
        <f t="shared" si="49"/>
        <v/>
      </c>
      <c r="E39" s="122" t="str">
        <f t="shared" si="50"/>
        <v/>
      </c>
      <c r="F39" s="74" t="str">
        <f t="shared" si="23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4"/>
        <v/>
      </c>
      <c r="N39" s="36" t="str">
        <f t="shared" si="25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52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P39" s="14" t="str">
        <f t="shared" si="42"/>
        <v>N</v>
      </c>
      <c r="AR39" s="14" t="str">
        <f t="shared" si="3"/>
        <v/>
      </c>
      <c r="AS39" s="14" t="str">
        <f t="shared" si="51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3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3"/>
        <v>000000</v>
      </c>
      <c r="AZ39" s="14" t="str">
        <f t="shared" si="44"/>
        <v>B</v>
      </c>
      <c r="BA39" s="14" t="str">
        <f t="shared" si="19"/>
        <v/>
      </c>
      <c r="BB39" s="14" t="str">
        <f t="shared" si="45"/>
        <v/>
      </c>
      <c r="BC39" s="14" t="str">
        <f t="shared" si="20"/>
        <v/>
      </c>
      <c r="BD39" s="14" t="str">
        <f t="shared" si="48"/>
        <v/>
      </c>
      <c r="BE39" s="14">
        <f t="shared" si="46"/>
        <v>1</v>
      </c>
      <c r="BF39" s="14">
        <f t="shared" si="47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163" t="str">
        <f t="shared" si="49"/>
        <v/>
      </c>
      <c r="E40" s="120" t="str">
        <f t="shared" si="50"/>
        <v/>
      </c>
      <c r="F40" s="80" t="str">
        <f t="shared" si="23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4"/>
        <v/>
      </c>
      <c r="N40" s="36" t="str">
        <f t="shared" si="25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52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P40" s="14" t="str">
        <f t="shared" si="42"/>
        <v>N</v>
      </c>
      <c r="AR40" s="14" t="str">
        <f t="shared" si="3"/>
        <v/>
      </c>
      <c r="AS40" s="14" t="str">
        <f t="shared" si="51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3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3"/>
        <v>000000</v>
      </c>
      <c r="AZ40" s="14" t="str">
        <f t="shared" si="44"/>
        <v>B</v>
      </c>
      <c r="BA40" s="14" t="str">
        <f t="shared" si="19"/>
        <v/>
      </c>
      <c r="BB40" s="14" t="str">
        <f t="shared" si="45"/>
        <v/>
      </c>
      <c r="BC40" s="14" t="str">
        <f t="shared" si="20"/>
        <v/>
      </c>
      <c r="BD40" s="14" t="str">
        <f t="shared" si="48"/>
        <v/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165" t="str">
        <f t="shared" si="49"/>
        <v/>
      </c>
      <c r="E41" s="121" t="str">
        <f t="shared" si="50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4"/>
        <v/>
      </c>
      <c r="N41" s="36" t="str">
        <f t="shared" si="25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52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4"/>
        <v/>
      </c>
      <c r="AM41" s="75" t="str">
        <f t="shared" si="15"/>
        <v/>
      </c>
      <c r="AN41" s="75" t="str">
        <f t="shared" si="16"/>
        <v/>
      </c>
      <c r="AO41" s="75" t="str">
        <f t="shared" si="17"/>
        <v/>
      </c>
      <c r="AP41" s="14" t="str">
        <f t="shared" si="42"/>
        <v>N</v>
      </c>
      <c r="AR41" s="14" t="str">
        <f t="shared" si="3"/>
        <v/>
      </c>
      <c r="AS41" s="14" t="str">
        <f t="shared" si="51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3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3"/>
        <v>000000</v>
      </c>
      <c r="AZ41" s="14" t="str">
        <f t="shared" si="44"/>
        <v>B</v>
      </c>
      <c r="BA41" s="14" t="str">
        <f t="shared" si="19"/>
        <v/>
      </c>
      <c r="BB41" s="14" t="str">
        <f t="shared" si="45"/>
        <v/>
      </c>
      <c r="BC41" s="14" t="str">
        <f t="shared" si="20"/>
        <v/>
      </c>
      <c r="BD41" s="14" t="str">
        <f t="shared" si="48"/>
        <v/>
      </c>
      <c r="BE41" s="14">
        <f t="shared" si="46"/>
        <v>1</v>
      </c>
      <c r="BF41" s="14">
        <f t="shared" si="47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165" t="str">
        <f t="shared" si="49"/>
        <v/>
      </c>
      <c r="E42" s="121" t="str">
        <f t="shared" si="50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4"/>
        <v/>
      </c>
      <c r="N42" s="36" t="str">
        <f t="shared" si="25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52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P42" s="14" t="str">
        <f t="shared" si="42"/>
        <v>N</v>
      </c>
      <c r="AR42" s="14" t="str">
        <f t="shared" si="3"/>
        <v/>
      </c>
      <c r="AS42" s="14" t="str">
        <f t="shared" si="51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3"/>
        <v>000000</v>
      </c>
      <c r="AZ42" s="14" t="str">
        <f t="shared" si="44"/>
        <v>B</v>
      </c>
      <c r="BA42" s="14" t="str">
        <f t="shared" si="19"/>
        <v/>
      </c>
      <c r="BB42" s="14" t="str">
        <f t="shared" si="45"/>
        <v/>
      </c>
      <c r="BC42" s="14" t="str">
        <f t="shared" si="20"/>
        <v/>
      </c>
      <c r="BD42" s="14" t="str">
        <f t="shared" si="48"/>
        <v/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165" t="str">
        <f t="shared" si="49"/>
        <v/>
      </c>
      <c r="E43" s="121" t="str">
        <f t="shared" si="50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4"/>
        <v/>
      </c>
      <c r="N43" s="36" t="str">
        <f t="shared" si="25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52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P43" s="14" t="str">
        <f t="shared" si="42"/>
        <v>N</v>
      </c>
      <c r="AR43" s="14" t="str">
        <f t="shared" si="3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3"/>
        <v>000000</v>
      </c>
      <c r="AZ43" s="14" t="str">
        <f t="shared" si="44"/>
        <v>B</v>
      </c>
      <c r="BA43" s="14" t="str">
        <f t="shared" si="19"/>
        <v/>
      </c>
      <c r="BB43" s="14" t="str">
        <f t="shared" si="45"/>
        <v/>
      </c>
      <c r="BC43" s="14" t="str">
        <f t="shared" si="20"/>
        <v/>
      </c>
      <c r="BD43" s="14" t="str">
        <f t="shared" si="48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166" t="str">
        <f t="shared" si="49"/>
        <v/>
      </c>
      <c r="E44" s="122" t="str">
        <f t="shared" si="50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4"/>
        <v/>
      </c>
      <c r="N44" s="36" t="str">
        <f t="shared" si="25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52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P44" s="14" t="str">
        <f t="shared" si="42"/>
        <v>N</v>
      </c>
      <c r="AR44" s="14" t="str">
        <f t="shared" si="3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3"/>
        <v>000000</v>
      </c>
      <c r="AZ44" s="14" t="str">
        <f t="shared" si="44"/>
        <v>B</v>
      </c>
      <c r="BA44" s="14" t="str">
        <f t="shared" si="19"/>
        <v/>
      </c>
      <c r="BB44" s="14" t="str">
        <f t="shared" si="45"/>
        <v/>
      </c>
      <c r="BC44" s="14" t="str">
        <f t="shared" si="20"/>
        <v/>
      </c>
      <c r="BD44" s="14" t="str">
        <f t="shared" si="48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163" t="str">
        <f t="shared" si="49"/>
        <v/>
      </c>
      <c r="E45" s="120" t="str">
        <f t="shared" si="50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4"/>
        <v/>
      </c>
      <c r="N45" s="36" t="str">
        <f t="shared" si="25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3"/>
        <v>000000</v>
      </c>
      <c r="AZ45" s="14" t="str">
        <f t="shared" si="44"/>
        <v>B</v>
      </c>
      <c r="BA45" s="14" t="str">
        <f t="shared" si="19"/>
        <v/>
      </c>
      <c r="BB45" s="14" t="str">
        <f t="shared" si="45"/>
        <v/>
      </c>
      <c r="BC45" s="14" t="str">
        <f t="shared" si="20"/>
        <v/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165" t="str">
        <f t="shared" si="49"/>
        <v/>
      </c>
      <c r="E46" s="121" t="str">
        <f t="shared" si="50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4"/>
        <v/>
      </c>
      <c r="N46" s="36" t="str">
        <f t="shared" si="25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000000</v>
      </c>
      <c r="AY46" s="14" t="str">
        <f t="shared" si="55"/>
        <v>000000</v>
      </c>
      <c r="AZ46" s="14" t="str">
        <f t="shared" si="44"/>
        <v>B</v>
      </c>
      <c r="BA46" s="14" t="str">
        <f t="shared" si="19"/>
        <v/>
      </c>
      <c r="BB46" s="14" t="str">
        <f t="shared" si="45"/>
        <v/>
      </c>
      <c r="BC46" s="14" t="str">
        <f t="shared" si="20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165" t="str">
        <f t="shared" si="49"/>
        <v/>
      </c>
      <c r="E47" s="121" t="str">
        <f t="shared" si="50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4"/>
        <v/>
      </c>
      <c r="N47" s="36" t="str">
        <f t="shared" si="25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000000</v>
      </c>
      <c r="AY47" s="14" t="str">
        <f t="shared" si="55"/>
        <v>000000</v>
      </c>
      <c r="AZ47" s="14" t="str">
        <f t="shared" si="44"/>
        <v>B</v>
      </c>
      <c r="BA47" s="14" t="str">
        <f t="shared" si="19"/>
        <v/>
      </c>
      <c r="BB47" s="14" t="str">
        <f t="shared" si="45"/>
        <v/>
      </c>
      <c r="BC47" s="14" t="str">
        <f t="shared" si="20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5" t="str">
        <f t="shared" si="49"/>
        <v/>
      </c>
      <c r="E48" s="121" t="str">
        <f t="shared" si="50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4"/>
        <v/>
      </c>
      <c r="N48" s="36" t="str">
        <f t="shared" si="25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83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19"/>
        <v/>
      </c>
      <c r="BB48" s="14" t="str">
        <f t="shared" si="45"/>
        <v/>
      </c>
      <c r="BC48" s="14" t="str">
        <f t="shared" si="20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6" t="str">
        <f t="shared" si="49"/>
        <v/>
      </c>
      <c r="E49" s="122" t="str">
        <f t="shared" si="50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4"/>
        <v/>
      </c>
      <c r="N49" s="36" t="str">
        <f t="shared" si="25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83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19"/>
        <v/>
      </c>
      <c r="BB49" s="14" t="str">
        <f t="shared" si="45"/>
        <v/>
      </c>
      <c r="BC49" s="14" t="str">
        <f t="shared" si="20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3" t="str">
        <f t="shared" si="49"/>
        <v/>
      </c>
      <c r="E50" s="120" t="str">
        <f t="shared" si="50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4"/>
        <v/>
      </c>
      <c r="N50" s="36" t="str">
        <f t="shared" si="25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83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5" t="str">
        <f t="shared" si="49"/>
        <v/>
      </c>
      <c r="E51" s="121" t="str">
        <f t="shared" si="50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4"/>
        <v/>
      </c>
      <c r="N51" s="36" t="str">
        <f t="shared" si="25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83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5" t="str">
        <f t="shared" si="49"/>
        <v/>
      </c>
      <c r="E52" s="121" t="str">
        <f t="shared" si="50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4"/>
        <v/>
      </c>
      <c r="N52" s="36" t="str">
        <f t="shared" si="25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83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5" t="str">
        <f t="shared" si="49"/>
        <v/>
      </c>
      <c r="E53" s="121" t="str">
        <f t="shared" si="50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4"/>
        <v/>
      </c>
      <c r="N53" s="36" t="str">
        <f t="shared" si="25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83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6" t="str">
        <f t="shared" si="49"/>
        <v/>
      </c>
      <c r="E54" s="122" t="str">
        <f t="shared" si="50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4"/>
        <v/>
      </c>
      <c r="N54" s="36" t="str">
        <f t="shared" si="25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83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3" t="str">
        <f t="shared" si="49"/>
        <v/>
      </c>
      <c r="E55" s="120" t="str">
        <f t="shared" si="50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4"/>
        <v/>
      </c>
      <c r="N55" s="36" t="str">
        <f t="shared" si="25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83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5" t="str">
        <f t="shared" si="49"/>
        <v/>
      </c>
      <c r="E56" s="121" t="str">
        <f t="shared" si="50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4"/>
        <v/>
      </c>
      <c r="N56" s="36" t="str">
        <f t="shared" si="25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83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5" t="str">
        <f t="shared" si="49"/>
        <v/>
      </c>
      <c r="E57" s="121" t="str">
        <f t="shared" si="50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4"/>
        <v/>
      </c>
      <c r="N57" s="36" t="str">
        <f t="shared" si="25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83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5" t="str">
        <f t="shared" si="49"/>
        <v/>
      </c>
      <c r="E58" s="121" t="str">
        <f t="shared" si="50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4"/>
        <v/>
      </c>
      <c r="N58" s="36" t="str">
        <f t="shared" si="25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83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6" t="str">
        <f t="shared" si="49"/>
        <v/>
      </c>
      <c r="E59" s="122" t="str">
        <f t="shared" si="50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4"/>
        <v/>
      </c>
      <c r="N59" s="36" t="str">
        <f t="shared" si="25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83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3" t="str">
        <f t="shared" si="49"/>
        <v/>
      </c>
      <c r="E60" s="120" t="str">
        <f t="shared" si="50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4"/>
        <v/>
      </c>
      <c r="N60" s="36" t="str">
        <f t="shared" si="25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83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5" t="str">
        <f t="shared" si="49"/>
        <v/>
      </c>
      <c r="E61" s="121" t="str">
        <f t="shared" si="50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4"/>
        <v/>
      </c>
      <c r="N61" s="36" t="str">
        <f t="shared" si="25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83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5" t="str">
        <f t="shared" si="49"/>
        <v/>
      </c>
      <c r="E62" s="121" t="str">
        <f t="shared" si="50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4"/>
        <v/>
      </c>
      <c r="N62" s="36" t="str">
        <f t="shared" si="25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83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5" t="str">
        <f t="shared" si="49"/>
        <v/>
      </c>
      <c r="E63" s="121" t="str">
        <f t="shared" si="50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4"/>
        <v/>
      </c>
      <c r="N63" s="36" t="str">
        <f t="shared" si="25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83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6" t="str">
        <f t="shared" si="49"/>
        <v/>
      </c>
      <c r="E64" s="122" t="str">
        <f t="shared" si="50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4"/>
        <v/>
      </c>
      <c r="N64" s="36" t="str">
        <f t="shared" si="25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83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3" t="str">
        <f t="shared" si="49"/>
        <v/>
      </c>
      <c r="E65" s="120" t="str">
        <f t="shared" si="50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4"/>
        <v/>
      </c>
      <c r="N65" s="36" t="str">
        <f t="shared" si="25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83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5" t="str">
        <f t="shared" si="49"/>
        <v/>
      </c>
      <c r="E66" s="121" t="str">
        <f t="shared" si="50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4"/>
        <v/>
      </c>
      <c r="N66" s="36" t="str">
        <f t="shared" si="25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83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5" t="str">
        <f t="shared" si="49"/>
        <v/>
      </c>
      <c r="E67" s="121" t="str">
        <f t="shared" si="50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4"/>
        <v/>
      </c>
      <c r="N67" s="36" t="str">
        <f t="shared" si="25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83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5" t="str">
        <f t="shared" si="49"/>
        <v/>
      </c>
      <c r="E68" s="121" t="str">
        <f t="shared" si="50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4"/>
        <v/>
      </c>
      <c r="N68" s="36" t="str">
        <f t="shared" si="25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83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6" t="str">
        <f t="shared" si="49"/>
        <v/>
      </c>
      <c r="E69" s="122" t="str">
        <f t="shared" si="50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4"/>
        <v/>
      </c>
      <c r="N69" s="36" t="str">
        <f t="shared" si="25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3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83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4">IF(H69="","",IF(AR69=AR70,"",AR70))</f>
        <v/>
      </c>
      <c r="D70" s="163" t="str">
        <f t="shared" si="49"/>
        <v/>
      </c>
      <c r="E70" s="120" t="str">
        <f t="shared" si="50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4"/>
        <v/>
      </c>
      <c r="N70" s="36" t="str">
        <f t="shared" si="25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3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83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4"/>
        <v/>
      </c>
      <c r="D71" s="165" t="str">
        <f t="shared" si="49"/>
        <v/>
      </c>
      <c r="E71" s="121" t="str">
        <f t="shared" si="50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4"/>
        <v/>
      </c>
      <c r="N71" s="36" t="str">
        <f t="shared" si="25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3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83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4"/>
        <v/>
      </c>
      <c r="D72" s="165" t="str">
        <f t="shared" si="49"/>
        <v/>
      </c>
      <c r="E72" s="121" t="str">
        <f t="shared" si="50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4"/>
        <v/>
      </c>
      <c r="N72" s="36" t="str">
        <f t="shared" si="25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3"/>
        <v/>
      </c>
      <c r="R72" s="129" t="str">
        <f t="shared" si="11"/>
        <v/>
      </c>
      <c r="S72" s="83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83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4"/>
        <v/>
      </c>
      <c r="D73" s="165" t="str">
        <f t="shared" si="49"/>
        <v/>
      </c>
      <c r="E73" s="121" t="str">
        <f t="shared" si="50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4"/>
        <v/>
      </c>
      <c r="N73" s="36" t="str">
        <f t="shared" si="25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3"/>
        <v/>
      </c>
      <c r="R73" s="129" t="str">
        <f t="shared" si="11"/>
        <v/>
      </c>
      <c r="S73" s="83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83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66" t="str">
        <f t="shared" si="49"/>
        <v/>
      </c>
      <c r="E74" s="122" t="str">
        <f t="shared" si="50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8">IF(AS73=AS74,"",AS74)</f>
        <v/>
      </c>
      <c r="K74" s="82" t="str">
        <f t="shared" ref="K74:K109" si="69">IF(H73="","",IF(AND(D74=AG74,LEFT(AG74)="L",REPLACE(AG74,1,1,"")&gt;=5),"L"&amp;(REPLACE(AG74,1,1,"")-3),AG74))</f>
        <v/>
      </c>
      <c r="L74" s="122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31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3"/>
        <v/>
      </c>
      <c r="R74" s="129" t="str">
        <f t="shared" ref="R74:R109" si="72">IF(H74="","",IF(M74="W",0+BF74,0-BF74)+IF(F74="W",0+BE74,0-BE74))</f>
        <v/>
      </c>
      <c r="S74" s="83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83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5" t="str">
        <f t="shared" ref="AL74:AL109" si="74">IF(AR74="T-T",IF(H72="B",BB74,""),IF(AR74="T-C",IF(H73="B",BB74,""),IF(AR74="T-B",IF(H73="P",BB74,""),"")))</f>
        <v/>
      </c>
      <c r="AM74" s="75" t="str">
        <f t="shared" ref="AM74:AM109" si="75">IF(AR74="T-T",IF(H72="P",BB74,""),IF(AR74="T-C",IF(H73="P",BB74,""),IF(AR74="T-B",IF(H73="B",BB74,""),"")))</f>
        <v/>
      </c>
      <c r="AN74" s="75" t="str">
        <f t="shared" ref="AN74:AN109" si="76">IF(AR74="T-T",IF(H72="B",BD74,""),IF(AR74="T-C",IF(H73="B",BD74,""),IF(AR74="T-B",IF(H73="P",BD74,""),"")))</f>
        <v/>
      </c>
      <c r="AO74" s="75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4"/>
        <v/>
      </c>
      <c r="D75" s="163" t="str">
        <f t="shared" si="49"/>
        <v/>
      </c>
      <c r="E75" s="120" t="str">
        <f t="shared" si="50"/>
        <v/>
      </c>
      <c r="F75" s="80" t="str">
        <f t="shared" ref="F75:F109" si="80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8"/>
        <v/>
      </c>
      <c r="K75" s="79" t="str">
        <f t="shared" si="69"/>
        <v/>
      </c>
      <c r="L75" s="120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36" t="str">
        <f t="shared" si="71"/>
        <v/>
      </c>
      <c r="P75" s="36" t="str">
        <f>IF(H75="","",IF(B75="NB",P74,IF(O75="",SUM($O$5:$O75)+N75,SUM($O$5:$O75))))</f>
        <v/>
      </c>
      <c r="Q75" s="137" t="str">
        <f t="shared" si="63"/>
        <v/>
      </c>
      <c r="R75" s="129" t="str">
        <f t="shared" si="72"/>
        <v/>
      </c>
      <c r="S75" s="83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83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9" t="str">
        <f t="shared" ref="AG75:AG109" si="92">IF(H74="","",IF(AS75="WB",IF(AS74&lt;&gt;"WB",IF(H74="B",BD75,""),IF(K74="",BD75,"")),AN75))</f>
        <v/>
      </c>
      <c r="AH75" s="159" t="str">
        <f t="shared" ref="AH75:AH109" si="93">IF(H74="","",IF(AS75="WB",IF(AS74&lt;&gt;"WB",IF(H74="P",BD75,""),IF(L74="",BD75,"")),AO75))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5" t="str">
        <f t="shared" si="74"/>
        <v/>
      </c>
      <c r="AM75" s="75" t="str">
        <f t="shared" si="75"/>
        <v/>
      </c>
      <c r="AN75" s="75" t="str">
        <f t="shared" si="76"/>
        <v/>
      </c>
      <c r="AO75" s="75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4"/>
        <v/>
      </c>
      <c r="D76" s="165" t="str">
        <f t="shared" si="49"/>
        <v/>
      </c>
      <c r="E76" s="121" t="str">
        <f t="shared" si="50"/>
        <v/>
      </c>
      <c r="F76" s="71" t="str">
        <f t="shared" si="80"/>
        <v/>
      </c>
      <c r="H76" s="85" t="str">
        <f>IF('Strategy Dashboard'!AU76="","",'Strategy Dashboard'!AU76)</f>
        <v/>
      </c>
      <c r="J76" s="72" t="str">
        <f t="shared" si="68"/>
        <v/>
      </c>
      <c r="K76" s="81" t="str">
        <f t="shared" si="69"/>
        <v/>
      </c>
      <c r="L76" s="121" t="str">
        <f t="shared" si="70"/>
        <v/>
      </c>
      <c r="M76" s="24" t="str">
        <f t="shared" si="81"/>
        <v/>
      </c>
      <c r="N76" s="36" t="str">
        <f t="shared" si="82"/>
        <v/>
      </c>
      <c r="O76" s="124" t="str">
        <f t="shared" si="71"/>
        <v/>
      </c>
      <c r="P76" s="24" t="str">
        <f>IF(H76="","",IF(B76="NB",P75,IF(O76="",SUM($O$5:$O76)+N76,SUM($O$5:$O76))))</f>
        <v/>
      </c>
      <c r="Q76" s="130" t="str">
        <f t="shared" si="63"/>
        <v/>
      </c>
      <c r="R76" s="129" t="str">
        <f t="shared" si="72"/>
        <v/>
      </c>
      <c r="S76" s="83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83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9" t="str">
        <f t="shared" si="92"/>
        <v/>
      </c>
      <c r="AH76" s="159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5" t="str">
        <f t="shared" si="74"/>
        <v/>
      </c>
      <c r="AM76" s="75" t="str">
        <f t="shared" si="75"/>
        <v/>
      </c>
      <c r="AN76" s="75" t="str">
        <f t="shared" si="76"/>
        <v/>
      </c>
      <c r="AO76" s="75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4"/>
        <v/>
      </c>
      <c r="D77" s="165" t="str">
        <f t="shared" si="49"/>
        <v/>
      </c>
      <c r="E77" s="121" t="str">
        <f t="shared" si="50"/>
        <v/>
      </c>
      <c r="F77" s="71" t="str">
        <f t="shared" si="80"/>
        <v/>
      </c>
      <c r="H77" s="85" t="str">
        <f>IF('Strategy Dashboard'!AU77="","",'Strategy Dashboard'!AU77)</f>
        <v/>
      </c>
      <c r="J77" s="72" t="str">
        <f t="shared" si="68"/>
        <v/>
      </c>
      <c r="K77" s="81" t="str">
        <f t="shared" si="69"/>
        <v/>
      </c>
      <c r="L77" s="121" t="str">
        <f t="shared" si="70"/>
        <v/>
      </c>
      <c r="M77" s="24" t="str">
        <f t="shared" si="81"/>
        <v/>
      </c>
      <c r="N77" s="36" t="str">
        <f t="shared" si="82"/>
        <v/>
      </c>
      <c r="O77" s="124" t="str">
        <f t="shared" si="71"/>
        <v/>
      </c>
      <c r="P77" s="24" t="str">
        <f>IF(H77="","",IF(B77="NB",P76,IF(O77="",SUM($O$5:$O77)+N77,SUM($O$5:$O77))))</f>
        <v/>
      </c>
      <c r="Q77" s="130" t="str">
        <f t="shared" si="63"/>
        <v/>
      </c>
      <c r="R77" s="129" t="str">
        <f t="shared" si="72"/>
        <v/>
      </c>
      <c r="S77" s="83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83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9" t="str">
        <f t="shared" si="92"/>
        <v/>
      </c>
      <c r="AH77" s="159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5" t="str">
        <f t="shared" si="74"/>
        <v/>
      </c>
      <c r="AM77" s="75" t="str">
        <f t="shared" si="75"/>
        <v/>
      </c>
      <c r="AN77" s="75" t="str">
        <f t="shared" si="76"/>
        <v/>
      </c>
      <c r="AO77" s="75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4"/>
        <v/>
      </c>
      <c r="D78" s="165" t="str">
        <f t="shared" ref="D78:D109" si="100">IF(H77="","",IF(AR78="M1",IF(H76="P",BB78,""),AL78))</f>
        <v/>
      </c>
      <c r="E78" s="121" t="str">
        <f t="shared" ref="E78:E109" si="101">IF(H77="","",IF(AR78="M1",IF(H76="B",BB78,""),AM78))</f>
        <v/>
      </c>
      <c r="F78" s="71" t="str">
        <f t="shared" si="80"/>
        <v/>
      </c>
      <c r="H78" s="85" t="str">
        <f>IF('Strategy Dashboard'!AU78="","",'Strategy Dashboard'!AU78)</f>
        <v/>
      </c>
      <c r="J78" s="72" t="str">
        <f t="shared" si="68"/>
        <v/>
      </c>
      <c r="K78" s="81" t="str">
        <f t="shared" si="69"/>
        <v/>
      </c>
      <c r="L78" s="121" t="str">
        <f t="shared" si="70"/>
        <v/>
      </c>
      <c r="M78" s="24" t="str">
        <f t="shared" si="81"/>
        <v/>
      </c>
      <c r="N78" s="36" t="str">
        <f t="shared" si="82"/>
        <v/>
      </c>
      <c r="O78" s="124" t="str">
        <f t="shared" si="71"/>
        <v/>
      </c>
      <c r="P78" s="24" t="str">
        <f>IF(H78="","",IF(B78="NB",P77,IF(O78="",SUM($O$5:$O78)+N78,SUM($O$5:$O78))))</f>
        <v/>
      </c>
      <c r="Q78" s="130" t="str">
        <f t="shared" si="63"/>
        <v/>
      </c>
      <c r="R78" s="129" t="str">
        <f t="shared" si="72"/>
        <v/>
      </c>
      <c r="S78" s="83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83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9" t="str">
        <f t="shared" si="92"/>
        <v/>
      </c>
      <c r="AH78" s="159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5" t="str">
        <f t="shared" si="74"/>
        <v/>
      </c>
      <c r="AM78" s="75" t="str">
        <f t="shared" si="75"/>
        <v/>
      </c>
      <c r="AN78" s="75" t="str">
        <f t="shared" si="76"/>
        <v/>
      </c>
      <c r="AO78" s="75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4"/>
        <v/>
      </c>
      <c r="D79" s="166" t="str">
        <f t="shared" si="100"/>
        <v/>
      </c>
      <c r="E79" s="122" t="str">
        <f t="shared" si="101"/>
        <v/>
      </c>
      <c r="F79" s="74" t="str">
        <f t="shared" si="80"/>
        <v/>
      </c>
      <c r="H79" s="86" t="str">
        <f>IF('Strategy Dashboard'!AU79="","",'Strategy Dashboard'!AU79)</f>
        <v/>
      </c>
      <c r="J79" s="73" t="str">
        <f t="shared" si="68"/>
        <v/>
      </c>
      <c r="K79" s="82" t="str">
        <f t="shared" si="69"/>
        <v/>
      </c>
      <c r="L79" s="122" t="str">
        <f t="shared" si="70"/>
        <v/>
      </c>
      <c r="M79" s="25" t="str">
        <f t="shared" si="81"/>
        <v/>
      </c>
      <c r="N79" s="36" t="str">
        <f t="shared" si="82"/>
        <v/>
      </c>
      <c r="O79" s="131" t="str">
        <f t="shared" si="71"/>
        <v/>
      </c>
      <c r="P79" s="25" t="str">
        <f>IF(H79="","",IF(B79="NB",P78,IF(O79="",SUM($O$5:$O79)+N79,SUM($O$5:$O79))))</f>
        <v/>
      </c>
      <c r="Q79" s="132" t="str">
        <f t="shared" si="63"/>
        <v/>
      </c>
      <c r="R79" s="129" t="str">
        <f t="shared" si="72"/>
        <v/>
      </c>
      <c r="S79" s="83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83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9" t="str">
        <f t="shared" si="92"/>
        <v/>
      </c>
      <c r="AH79" s="159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5" t="str">
        <f t="shared" si="74"/>
        <v/>
      </c>
      <c r="AM79" s="75" t="str">
        <f t="shared" si="75"/>
        <v/>
      </c>
      <c r="AN79" s="75" t="str">
        <f t="shared" si="76"/>
        <v/>
      </c>
      <c r="AO79" s="75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4"/>
        <v/>
      </c>
      <c r="D80" s="163" t="str">
        <f t="shared" si="100"/>
        <v/>
      </c>
      <c r="E80" s="120" t="str">
        <f t="shared" si="101"/>
        <v/>
      </c>
      <c r="F80" s="80" t="str">
        <f t="shared" si="80"/>
        <v/>
      </c>
      <c r="H80" s="84" t="str">
        <f>IF('Strategy Dashboard'!AU80="","",'Strategy Dashboard'!AU80)</f>
        <v/>
      </c>
      <c r="J80" s="78" t="str">
        <f t="shared" si="68"/>
        <v/>
      </c>
      <c r="K80" s="79" t="str">
        <f t="shared" si="69"/>
        <v/>
      </c>
      <c r="L80" s="120" t="str">
        <f t="shared" si="70"/>
        <v/>
      </c>
      <c r="M80" s="36" t="str">
        <f t="shared" si="81"/>
        <v/>
      </c>
      <c r="N80" s="36" t="str">
        <f t="shared" si="82"/>
        <v/>
      </c>
      <c r="O80" s="136" t="str">
        <f t="shared" si="71"/>
        <v/>
      </c>
      <c r="P80" s="36" t="str">
        <f>IF(H80="","",IF(B80="NB",P79,IF(O80="",SUM($O$5:$O80)+N80,SUM($O$5:$O80))))</f>
        <v/>
      </c>
      <c r="Q80" s="137" t="str">
        <f t="shared" si="63"/>
        <v/>
      </c>
      <c r="R80" s="129" t="str">
        <f t="shared" si="72"/>
        <v/>
      </c>
      <c r="S80" s="83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83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9" t="str">
        <f t="shared" si="92"/>
        <v/>
      </c>
      <c r="AH80" s="159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5" t="str">
        <f t="shared" si="74"/>
        <v/>
      </c>
      <c r="AM80" s="75" t="str">
        <f t="shared" si="75"/>
        <v/>
      </c>
      <c r="AN80" s="75" t="str">
        <f t="shared" si="76"/>
        <v/>
      </c>
      <c r="AO80" s="75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4"/>
        <v/>
      </c>
      <c r="D81" s="165" t="str">
        <f t="shared" si="100"/>
        <v/>
      </c>
      <c r="E81" s="121" t="str">
        <f t="shared" si="101"/>
        <v/>
      </c>
      <c r="F81" s="71" t="str">
        <f t="shared" si="80"/>
        <v/>
      </c>
      <c r="H81" s="85" t="str">
        <f>IF('Strategy Dashboard'!AU81="","",'Strategy Dashboard'!AU81)</f>
        <v/>
      </c>
      <c r="J81" s="72" t="str">
        <f t="shared" si="68"/>
        <v/>
      </c>
      <c r="K81" s="81" t="str">
        <f t="shared" si="69"/>
        <v/>
      </c>
      <c r="L81" s="121" t="str">
        <f t="shared" si="70"/>
        <v/>
      </c>
      <c r="M81" s="24" t="str">
        <f t="shared" si="81"/>
        <v/>
      </c>
      <c r="N81" s="36" t="str">
        <f t="shared" si="82"/>
        <v/>
      </c>
      <c r="O81" s="124" t="str">
        <f t="shared" si="71"/>
        <v/>
      </c>
      <c r="P81" s="24" t="str">
        <f>IF(H81="","",IF(B81="NB",P80,IF(O81="",SUM($O$5:$O81)+N81,SUM($O$5:$O81))))</f>
        <v/>
      </c>
      <c r="Q81" s="130" t="str">
        <f t="shared" si="63"/>
        <v/>
      </c>
      <c r="R81" s="129" t="str">
        <f t="shared" si="72"/>
        <v/>
      </c>
      <c r="S81" s="83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83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9" t="str">
        <f t="shared" si="92"/>
        <v/>
      </c>
      <c r="AH81" s="159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5" t="str">
        <f t="shared" si="74"/>
        <v/>
      </c>
      <c r="AM81" s="75" t="str">
        <f t="shared" si="75"/>
        <v/>
      </c>
      <c r="AN81" s="75" t="str">
        <f t="shared" si="76"/>
        <v/>
      </c>
      <c r="AO81" s="75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4"/>
        <v/>
      </c>
      <c r="D82" s="165" t="str">
        <f t="shared" si="100"/>
        <v/>
      </c>
      <c r="E82" s="121" t="str">
        <f t="shared" si="101"/>
        <v/>
      </c>
      <c r="F82" s="71" t="str">
        <f t="shared" si="80"/>
        <v/>
      </c>
      <c r="H82" s="85" t="str">
        <f>IF('Strategy Dashboard'!AU82="","",'Strategy Dashboard'!AU82)</f>
        <v/>
      </c>
      <c r="J82" s="72" t="str">
        <f t="shared" si="68"/>
        <v/>
      </c>
      <c r="K82" s="81" t="str">
        <f t="shared" si="69"/>
        <v/>
      </c>
      <c r="L82" s="121" t="str">
        <f t="shared" si="70"/>
        <v/>
      </c>
      <c r="M82" s="24" t="str">
        <f t="shared" si="81"/>
        <v/>
      </c>
      <c r="N82" s="36" t="str">
        <f t="shared" si="82"/>
        <v/>
      </c>
      <c r="O82" s="124" t="str">
        <f t="shared" si="71"/>
        <v/>
      </c>
      <c r="P82" s="24" t="str">
        <f>IF(H82="","",IF(B82="NB",P81,IF(O82="",SUM($O$5:$O82)+N82,SUM($O$5:$O82))))</f>
        <v/>
      </c>
      <c r="Q82" s="130" t="str">
        <f t="shared" si="63"/>
        <v/>
      </c>
      <c r="R82" s="129" t="str">
        <f t="shared" si="72"/>
        <v/>
      </c>
      <c r="S82" s="83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83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9" t="str">
        <f t="shared" si="92"/>
        <v/>
      </c>
      <c r="AH82" s="159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5" t="str">
        <f t="shared" si="74"/>
        <v/>
      </c>
      <c r="AM82" s="75" t="str">
        <f t="shared" si="75"/>
        <v/>
      </c>
      <c r="AN82" s="75" t="str">
        <f t="shared" si="76"/>
        <v/>
      </c>
      <c r="AO82" s="75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4"/>
        <v/>
      </c>
      <c r="D83" s="165" t="str">
        <f t="shared" si="100"/>
        <v/>
      </c>
      <c r="E83" s="121" t="str">
        <f t="shared" si="101"/>
        <v/>
      </c>
      <c r="F83" s="71" t="str">
        <f t="shared" si="80"/>
        <v/>
      </c>
      <c r="H83" s="85" t="str">
        <f>IF('Strategy Dashboard'!AU83="","",'Strategy Dashboard'!AU83)</f>
        <v/>
      </c>
      <c r="J83" s="72" t="str">
        <f t="shared" si="68"/>
        <v/>
      </c>
      <c r="K83" s="81" t="str">
        <f t="shared" si="69"/>
        <v/>
      </c>
      <c r="L83" s="121" t="str">
        <f t="shared" si="70"/>
        <v/>
      </c>
      <c r="M83" s="24" t="str">
        <f t="shared" si="81"/>
        <v/>
      </c>
      <c r="N83" s="36" t="str">
        <f t="shared" si="82"/>
        <v/>
      </c>
      <c r="O83" s="124" t="str">
        <f t="shared" si="71"/>
        <v/>
      </c>
      <c r="P83" s="24" t="str">
        <f>IF(H83="","",IF(B83="NB",P82,IF(O83="",SUM($O$5:$O83)+N83,SUM($O$5:$O83))))</f>
        <v/>
      </c>
      <c r="Q83" s="130" t="str">
        <f t="shared" si="63"/>
        <v/>
      </c>
      <c r="R83" s="129" t="str">
        <f t="shared" si="72"/>
        <v/>
      </c>
      <c r="S83" s="83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83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9" t="str">
        <f t="shared" si="92"/>
        <v/>
      </c>
      <c r="AH83" s="159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5" t="str">
        <f t="shared" si="74"/>
        <v/>
      </c>
      <c r="AM83" s="75" t="str">
        <f t="shared" si="75"/>
        <v/>
      </c>
      <c r="AN83" s="75" t="str">
        <f t="shared" si="76"/>
        <v/>
      </c>
      <c r="AO83" s="75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4"/>
        <v/>
      </c>
      <c r="D84" s="166" t="str">
        <f t="shared" si="100"/>
        <v/>
      </c>
      <c r="E84" s="122" t="str">
        <f t="shared" si="101"/>
        <v/>
      </c>
      <c r="F84" s="74" t="str">
        <f t="shared" si="80"/>
        <v/>
      </c>
      <c r="H84" s="86" t="str">
        <f>IF('Strategy Dashboard'!AU84="","",'Strategy Dashboard'!AU84)</f>
        <v/>
      </c>
      <c r="J84" s="73" t="str">
        <f t="shared" si="68"/>
        <v/>
      </c>
      <c r="K84" s="82" t="str">
        <f t="shared" si="69"/>
        <v/>
      </c>
      <c r="L84" s="122" t="str">
        <f t="shared" si="70"/>
        <v/>
      </c>
      <c r="M84" s="25" t="str">
        <f t="shared" si="81"/>
        <v/>
      </c>
      <c r="N84" s="36" t="str">
        <f t="shared" si="82"/>
        <v/>
      </c>
      <c r="O84" s="131" t="str">
        <f t="shared" si="71"/>
        <v/>
      </c>
      <c r="P84" s="25" t="str">
        <f>IF(H84="","",IF(B84="NB",P83,IF(O84="",SUM($O$5:$O84)+N84,SUM($O$5:$O84))))</f>
        <v/>
      </c>
      <c r="Q84" s="132" t="str">
        <f t="shared" si="63"/>
        <v/>
      </c>
      <c r="R84" s="129" t="str">
        <f t="shared" si="72"/>
        <v/>
      </c>
      <c r="S84" s="83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83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9" t="str">
        <f t="shared" si="92"/>
        <v/>
      </c>
      <c r="AH84" s="159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5" t="str">
        <f t="shared" si="74"/>
        <v/>
      </c>
      <c r="AM84" s="75" t="str">
        <f t="shared" si="75"/>
        <v/>
      </c>
      <c r="AN84" s="75" t="str">
        <f t="shared" si="76"/>
        <v/>
      </c>
      <c r="AO84" s="75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4"/>
        <v/>
      </c>
      <c r="D85" s="163" t="str">
        <f t="shared" si="100"/>
        <v/>
      </c>
      <c r="E85" s="120" t="str">
        <f t="shared" si="101"/>
        <v/>
      </c>
      <c r="F85" s="80" t="str">
        <f t="shared" si="80"/>
        <v/>
      </c>
      <c r="H85" s="84" t="str">
        <f>IF('Strategy Dashboard'!AU85="","",'Strategy Dashboard'!AU85)</f>
        <v/>
      </c>
      <c r="J85" s="78" t="str">
        <f t="shared" si="68"/>
        <v/>
      </c>
      <c r="K85" s="79" t="str">
        <f t="shared" si="69"/>
        <v/>
      </c>
      <c r="L85" s="120" t="str">
        <f t="shared" si="70"/>
        <v/>
      </c>
      <c r="M85" s="36" t="str">
        <f t="shared" si="81"/>
        <v/>
      </c>
      <c r="N85" s="36" t="str">
        <f t="shared" si="82"/>
        <v/>
      </c>
      <c r="O85" s="136" t="str">
        <f t="shared" si="71"/>
        <v/>
      </c>
      <c r="P85" s="36" t="str">
        <f>IF(H85="","",IF(B85="NB",P84,IF(O85="",SUM($O$5:$O85)+N85,SUM($O$5:$O85))))</f>
        <v/>
      </c>
      <c r="Q85" s="137" t="str">
        <f t="shared" si="63"/>
        <v/>
      </c>
      <c r="R85" s="129" t="str">
        <f t="shared" si="72"/>
        <v/>
      </c>
      <c r="S85" s="83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83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9" t="str">
        <f t="shared" si="92"/>
        <v/>
      </c>
      <c r="AH85" s="159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5" t="str">
        <f t="shared" si="74"/>
        <v/>
      </c>
      <c r="AM85" s="75" t="str">
        <f t="shared" si="75"/>
        <v/>
      </c>
      <c r="AN85" s="75" t="str">
        <f t="shared" si="76"/>
        <v/>
      </c>
      <c r="AO85" s="75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4"/>
        <v/>
      </c>
      <c r="D86" s="165" t="str">
        <f t="shared" si="100"/>
        <v/>
      </c>
      <c r="E86" s="121" t="str">
        <f t="shared" si="101"/>
        <v/>
      </c>
      <c r="F86" s="71" t="str">
        <f t="shared" si="80"/>
        <v/>
      </c>
      <c r="H86" s="85" t="str">
        <f>IF('Strategy Dashboard'!AU86="","",'Strategy Dashboard'!AU86)</f>
        <v/>
      </c>
      <c r="J86" s="72" t="str">
        <f t="shared" si="68"/>
        <v/>
      </c>
      <c r="K86" s="81" t="str">
        <f t="shared" si="69"/>
        <v/>
      </c>
      <c r="L86" s="121" t="str">
        <f t="shared" si="70"/>
        <v/>
      </c>
      <c r="M86" s="24" t="str">
        <f t="shared" si="81"/>
        <v/>
      </c>
      <c r="N86" s="36" t="str">
        <f t="shared" si="82"/>
        <v/>
      </c>
      <c r="O86" s="124" t="str">
        <f t="shared" si="71"/>
        <v/>
      </c>
      <c r="P86" s="24" t="str">
        <f>IF(H86="","",IF(B86="NB",P85,IF(O86="",SUM($O$5:$O86)+N86,SUM($O$5:$O86))))</f>
        <v/>
      </c>
      <c r="Q86" s="130" t="str">
        <f t="shared" si="63"/>
        <v/>
      </c>
      <c r="R86" s="129" t="str">
        <f t="shared" si="72"/>
        <v/>
      </c>
      <c r="S86" s="83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83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9" t="str">
        <f t="shared" si="92"/>
        <v/>
      </c>
      <c r="AH86" s="159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5" t="str">
        <f t="shared" si="74"/>
        <v/>
      </c>
      <c r="AM86" s="75" t="str">
        <f t="shared" si="75"/>
        <v/>
      </c>
      <c r="AN86" s="75" t="str">
        <f t="shared" si="76"/>
        <v/>
      </c>
      <c r="AO86" s="75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4"/>
        <v/>
      </c>
      <c r="D87" s="165" t="str">
        <f t="shared" si="100"/>
        <v/>
      </c>
      <c r="E87" s="121" t="str">
        <f t="shared" si="101"/>
        <v/>
      </c>
      <c r="F87" s="71" t="str">
        <f t="shared" si="80"/>
        <v/>
      </c>
      <c r="H87" s="85" t="str">
        <f>IF('Strategy Dashboard'!AU87="","",'Strategy Dashboard'!AU87)</f>
        <v/>
      </c>
      <c r="J87" s="72" t="str">
        <f t="shared" si="68"/>
        <v/>
      </c>
      <c r="K87" s="81" t="str">
        <f t="shared" si="69"/>
        <v/>
      </c>
      <c r="L87" s="121" t="str">
        <f t="shared" si="70"/>
        <v/>
      </c>
      <c r="M87" s="24" t="str">
        <f t="shared" si="81"/>
        <v/>
      </c>
      <c r="N87" s="36" t="str">
        <f t="shared" si="82"/>
        <v/>
      </c>
      <c r="O87" s="124" t="str">
        <f t="shared" si="71"/>
        <v/>
      </c>
      <c r="P87" s="24" t="str">
        <f>IF(H87="","",IF(B87="NB",P86,IF(O87="",SUM($O$5:$O87)+N87,SUM($O$5:$O87))))</f>
        <v/>
      </c>
      <c r="Q87" s="130" t="str">
        <f t="shared" si="63"/>
        <v/>
      </c>
      <c r="R87" s="129" t="str">
        <f t="shared" si="72"/>
        <v/>
      </c>
      <c r="S87" s="83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83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9" t="str">
        <f t="shared" si="92"/>
        <v/>
      </c>
      <c r="AH87" s="159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5" t="str">
        <f t="shared" si="74"/>
        <v/>
      </c>
      <c r="AM87" s="75" t="str">
        <f t="shared" si="75"/>
        <v/>
      </c>
      <c r="AN87" s="75" t="str">
        <f t="shared" si="76"/>
        <v/>
      </c>
      <c r="AO87" s="75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4"/>
        <v/>
      </c>
      <c r="D88" s="165" t="str">
        <f t="shared" si="100"/>
        <v/>
      </c>
      <c r="E88" s="121" t="str">
        <f t="shared" si="101"/>
        <v/>
      </c>
      <c r="F88" s="71" t="str">
        <f t="shared" si="80"/>
        <v/>
      </c>
      <c r="H88" s="85" t="str">
        <f>IF('Strategy Dashboard'!AU88="","",'Strategy Dashboard'!AU88)</f>
        <v/>
      </c>
      <c r="J88" s="72" t="str">
        <f t="shared" si="68"/>
        <v/>
      </c>
      <c r="K88" s="81" t="str">
        <f t="shared" si="69"/>
        <v/>
      </c>
      <c r="L88" s="121" t="str">
        <f t="shared" si="70"/>
        <v/>
      </c>
      <c r="M88" s="24" t="str">
        <f t="shared" si="81"/>
        <v/>
      </c>
      <c r="N88" s="36" t="str">
        <f t="shared" si="82"/>
        <v/>
      </c>
      <c r="O88" s="124" t="str">
        <f t="shared" si="71"/>
        <v/>
      </c>
      <c r="P88" s="24" t="str">
        <f>IF(H88="","",IF(B88="NB",P87,IF(O88="",SUM($O$5:$O88)+N88,SUM($O$5:$O88))))</f>
        <v/>
      </c>
      <c r="Q88" s="130" t="str">
        <f t="shared" si="63"/>
        <v/>
      </c>
      <c r="R88" s="129" t="str">
        <f t="shared" si="72"/>
        <v/>
      </c>
      <c r="S88" s="83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83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9" t="str">
        <f t="shared" si="92"/>
        <v/>
      </c>
      <c r="AH88" s="159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5" t="str">
        <f t="shared" si="74"/>
        <v/>
      </c>
      <c r="AM88" s="75" t="str">
        <f t="shared" si="75"/>
        <v/>
      </c>
      <c r="AN88" s="75" t="str">
        <f t="shared" si="76"/>
        <v/>
      </c>
      <c r="AO88" s="75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4"/>
        <v/>
      </c>
      <c r="D89" s="166" t="str">
        <f t="shared" si="100"/>
        <v/>
      </c>
      <c r="E89" s="122" t="str">
        <f t="shared" si="101"/>
        <v/>
      </c>
      <c r="F89" s="74" t="str">
        <f t="shared" si="80"/>
        <v/>
      </c>
      <c r="H89" s="86" t="str">
        <f>IF('Strategy Dashboard'!AU89="","",'Strategy Dashboard'!AU89)</f>
        <v/>
      </c>
      <c r="J89" s="73" t="str">
        <f t="shared" si="68"/>
        <v/>
      </c>
      <c r="K89" s="82" t="str">
        <f t="shared" si="69"/>
        <v/>
      </c>
      <c r="L89" s="122" t="str">
        <f t="shared" si="70"/>
        <v/>
      </c>
      <c r="M89" s="25" t="str">
        <f t="shared" si="81"/>
        <v/>
      </c>
      <c r="N89" s="36" t="str">
        <f t="shared" si="82"/>
        <v/>
      </c>
      <c r="O89" s="131" t="str">
        <f t="shared" si="71"/>
        <v/>
      </c>
      <c r="P89" s="25" t="str">
        <f>IF(H89="","",IF(B89="NB",P88,IF(O89="",SUM($O$5:$O89)+N89,SUM($O$5:$O89))))</f>
        <v/>
      </c>
      <c r="Q89" s="132" t="str">
        <f t="shared" si="63"/>
        <v/>
      </c>
      <c r="R89" s="129" t="str">
        <f t="shared" si="72"/>
        <v/>
      </c>
      <c r="S89" s="83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83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9" t="str">
        <f t="shared" si="92"/>
        <v/>
      </c>
      <c r="AH89" s="159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5" t="str">
        <f t="shared" si="74"/>
        <v/>
      </c>
      <c r="AM89" s="75" t="str">
        <f t="shared" si="75"/>
        <v/>
      </c>
      <c r="AN89" s="75" t="str">
        <f t="shared" si="76"/>
        <v/>
      </c>
      <c r="AO89" s="75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4"/>
        <v/>
      </c>
      <c r="D90" s="163" t="str">
        <f t="shared" si="100"/>
        <v/>
      </c>
      <c r="E90" s="120" t="str">
        <f t="shared" si="101"/>
        <v/>
      </c>
      <c r="F90" s="80" t="str">
        <f t="shared" si="80"/>
        <v/>
      </c>
      <c r="H90" s="84" t="str">
        <f>IF('Strategy Dashboard'!AU90="","",'Strategy Dashboard'!AU90)</f>
        <v/>
      </c>
      <c r="J90" s="78" t="str">
        <f t="shared" si="68"/>
        <v/>
      </c>
      <c r="K90" s="79" t="str">
        <f t="shared" si="69"/>
        <v/>
      </c>
      <c r="L90" s="120" t="str">
        <f t="shared" si="70"/>
        <v/>
      </c>
      <c r="M90" s="36" t="str">
        <f t="shared" si="81"/>
        <v/>
      </c>
      <c r="N90" s="36" t="str">
        <f t="shared" si="82"/>
        <v/>
      </c>
      <c r="O90" s="136" t="str">
        <f t="shared" si="71"/>
        <v/>
      </c>
      <c r="P90" s="36" t="str">
        <f>IF(H90="","",IF(B90="NB",P89,IF(O90="",SUM($O$5:$O90)+N90,SUM($O$5:$O90))))</f>
        <v/>
      </c>
      <c r="Q90" s="137" t="str">
        <f t="shared" si="63"/>
        <v/>
      </c>
      <c r="R90" s="129" t="str">
        <f t="shared" si="72"/>
        <v/>
      </c>
      <c r="S90" s="83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83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9" t="str">
        <f t="shared" si="92"/>
        <v/>
      </c>
      <c r="AH90" s="159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5" t="str">
        <f t="shared" si="74"/>
        <v/>
      </c>
      <c r="AM90" s="75" t="str">
        <f t="shared" si="75"/>
        <v/>
      </c>
      <c r="AN90" s="75" t="str">
        <f t="shared" si="76"/>
        <v/>
      </c>
      <c r="AO90" s="75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4"/>
        <v/>
      </c>
      <c r="D91" s="165" t="str">
        <f t="shared" si="100"/>
        <v/>
      </c>
      <c r="E91" s="121" t="str">
        <f t="shared" si="101"/>
        <v/>
      </c>
      <c r="F91" s="71" t="str">
        <f t="shared" si="80"/>
        <v/>
      </c>
      <c r="H91" s="85" t="str">
        <f>IF('Strategy Dashboard'!AU91="","",'Strategy Dashboard'!AU91)</f>
        <v/>
      </c>
      <c r="J91" s="72" t="str">
        <f t="shared" si="68"/>
        <v/>
      </c>
      <c r="K91" s="81" t="str">
        <f t="shared" si="69"/>
        <v/>
      </c>
      <c r="L91" s="121" t="str">
        <f t="shared" si="70"/>
        <v/>
      </c>
      <c r="M91" s="24" t="str">
        <f t="shared" si="81"/>
        <v/>
      </c>
      <c r="N91" s="36" t="str">
        <f t="shared" si="82"/>
        <v/>
      </c>
      <c r="O91" s="124" t="str">
        <f t="shared" si="71"/>
        <v/>
      </c>
      <c r="P91" s="24" t="str">
        <f>IF(H91="","",IF(B91="NB",P90,IF(O91="",SUM($O$5:$O91)+N91,SUM($O$5:$O91))))</f>
        <v/>
      </c>
      <c r="Q91" s="130" t="str">
        <f t="shared" si="63"/>
        <v/>
      </c>
      <c r="R91" s="129" t="str">
        <f t="shared" si="72"/>
        <v/>
      </c>
      <c r="S91" s="83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83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9" t="str">
        <f t="shared" si="92"/>
        <v/>
      </c>
      <c r="AH91" s="159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5" t="str">
        <f t="shared" si="74"/>
        <v/>
      </c>
      <c r="AM91" s="75" t="str">
        <f t="shared" si="75"/>
        <v/>
      </c>
      <c r="AN91" s="75" t="str">
        <f t="shared" si="76"/>
        <v/>
      </c>
      <c r="AO91" s="75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4"/>
        <v/>
      </c>
      <c r="D92" s="165" t="str">
        <f t="shared" si="100"/>
        <v/>
      </c>
      <c r="E92" s="121" t="str">
        <f t="shared" si="101"/>
        <v/>
      </c>
      <c r="F92" s="71" t="str">
        <f t="shared" si="80"/>
        <v/>
      </c>
      <c r="H92" s="85" t="str">
        <f>IF('Strategy Dashboard'!AU92="","",'Strategy Dashboard'!AU92)</f>
        <v/>
      </c>
      <c r="J92" s="72" t="str">
        <f t="shared" si="68"/>
        <v/>
      </c>
      <c r="K92" s="81" t="str">
        <f t="shared" si="69"/>
        <v/>
      </c>
      <c r="L92" s="121" t="str">
        <f t="shared" si="70"/>
        <v/>
      </c>
      <c r="M92" s="24" t="str">
        <f t="shared" si="81"/>
        <v/>
      </c>
      <c r="N92" s="36" t="str">
        <f t="shared" si="82"/>
        <v/>
      </c>
      <c r="O92" s="124" t="str">
        <f t="shared" si="71"/>
        <v/>
      </c>
      <c r="P92" s="24" t="str">
        <f>IF(H92="","",IF(B92="NB",P91,IF(O92="",SUM($O$5:$O92)+N92,SUM($O$5:$O92))))</f>
        <v/>
      </c>
      <c r="Q92" s="130" t="str">
        <f t="shared" si="63"/>
        <v/>
      </c>
      <c r="R92" s="129" t="str">
        <f t="shared" si="72"/>
        <v/>
      </c>
      <c r="S92" s="83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83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9" t="str">
        <f t="shared" si="92"/>
        <v/>
      </c>
      <c r="AH92" s="159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5" t="str">
        <f t="shared" si="74"/>
        <v/>
      </c>
      <c r="AM92" s="75" t="str">
        <f t="shared" si="75"/>
        <v/>
      </c>
      <c r="AN92" s="75" t="str">
        <f t="shared" si="76"/>
        <v/>
      </c>
      <c r="AO92" s="75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4"/>
        <v/>
      </c>
      <c r="D93" s="165" t="str">
        <f t="shared" si="100"/>
        <v/>
      </c>
      <c r="E93" s="121" t="str">
        <f t="shared" si="101"/>
        <v/>
      </c>
      <c r="F93" s="71" t="str">
        <f t="shared" si="80"/>
        <v/>
      </c>
      <c r="H93" s="85" t="str">
        <f>IF('Strategy Dashboard'!AU93="","",'Strategy Dashboard'!AU93)</f>
        <v/>
      </c>
      <c r="J93" s="72" t="str">
        <f t="shared" si="68"/>
        <v/>
      </c>
      <c r="K93" s="81" t="str">
        <f t="shared" si="69"/>
        <v/>
      </c>
      <c r="L93" s="121" t="str">
        <f t="shared" si="70"/>
        <v/>
      </c>
      <c r="M93" s="24" t="str">
        <f t="shared" si="81"/>
        <v/>
      </c>
      <c r="N93" s="36" t="str">
        <f t="shared" si="82"/>
        <v/>
      </c>
      <c r="O93" s="124" t="str">
        <f t="shared" si="71"/>
        <v/>
      </c>
      <c r="P93" s="24" t="str">
        <f>IF(H93="","",IF(B93="NB",P92,IF(O93="",SUM($O$5:$O93)+N93,SUM($O$5:$O93))))</f>
        <v/>
      </c>
      <c r="Q93" s="130" t="str">
        <f t="shared" si="63"/>
        <v/>
      </c>
      <c r="R93" s="129" t="str">
        <f t="shared" si="72"/>
        <v/>
      </c>
      <c r="S93" s="83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83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9" t="str">
        <f t="shared" si="92"/>
        <v/>
      </c>
      <c r="AH93" s="159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5" t="str">
        <f t="shared" si="74"/>
        <v/>
      </c>
      <c r="AM93" s="75" t="str">
        <f t="shared" si="75"/>
        <v/>
      </c>
      <c r="AN93" s="75" t="str">
        <f t="shared" si="76"/>
        <v/>
      </c>
      <c r="AO93" s="75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4"/>
        <v/>
      </c>
      <c r="D94" s="166" t="str">
        <f t="shared" si="100"/>
        <v/>
      </c>
      <c r="E94" s="122" t="str">
        <f t="shared" si="101"/>
        <v/>
      </c>
      <c r="F94" s="74" t="str">
        <f t="shared" si="80"/>
        <v/>
      </c>
      <c r="H94" s="86" t="str">
        <f>IF('Strategy Dashboard'!AU94="","",'Strategy Dashboard'!AU94)</f>
        <v/>
      </c>
      <c r="J94" s="73" t="str">
        <f t="shared" si="68"/>
        <v/>
      </c>
      <c r="K94" s="82" t="str">
        <f t="shared" si="69"/>
        <v/>
      </c>
      <c r="L94" s="122" t="str">
        <f t="shared" si="70"/>
        <v/>
      </c>
      <c r="M94" s="25" t="str">
        <f t="shared" si="81"/>
        <v/>
      </c>
      <c r="N94" s="36" t="str">
        <f t="shared" si="82"/>
        <v/>
      </c>
      <c r="O94" s="131" t="str">
        <f t="shared" si="71"/>
        <v/>
      </c>
      <c r="P94" s="25" t="str">
        <f>IF(H94="","",IF(B94="NB",P93,IF(O94="",SUM($O$5:$O94)+N94,SUM($O$5:$O94))))</f>
        <v/>
      </c>
      <c r="Q94" s="132" t="str">
        <f t="shared" si="63"/>
        <v/>
      </c>
      <c r="R94" s="129" t="str">
        <f t="shared" si="72"/>
        <v/>
      </c>
      <c r="S94" s="83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83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9" t="str">
        <f t="shared" si="92"/>
        <v/>
      </c>
      <c r="AH94" s="159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5" t="str">
        <f t="shared" si="74"/>
        <v/>
      </c>
      <c r="AM94" s="75" t="str">
        <f t="shared" si="75"/>
        <v/>
      </c>
      <c r="AN94" s="75" t="str">
        <f t="shared" si="76"/>
        <v/>
      </c>
      <c r="AO94" s="75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4"/>
        <v/>
      </c>
      <c r="D95" s="163" t="str">
        <f t="shared" si="100"/>
        <v/>
      </c>
      <c r="E95" s="120" t="str">
        <f t="shared" si="101"/>
        <v/>
      </c>
      <c r="F95" s="80" t="str">
        <f t="shared" si="80"/>
        <v/>
      </c>
      <c r="H95" s="84" t="str">
        <f>IF('Strategy Dashboard'!AU95="","",'Strategy Dashboard'!AU95)</f>
        <v/>
      </c>
      <c r="J95" s="78" t="str">
        <f t="shared" si="68"/>
        <v/>
      </c>
      <c r="K95" s="79" t="str">
        <f t="shared" si="69"/>
        <v/>
      </c>
      <c r="L95" s="120" t="str">
        <f t="shared" si="70"/>
        <v/>
      </c>
      <c r="M95" s="36" t="str">
        <f t="shared" si="81"/>
        <v/>
      </c>
      <c r="N95" s="36" t="str">
        <f t="shared" si="82"/>
        <v/>
      </c>
      <c r="O95" s="136" t="str">
        <f t="shared" si="71"/>
        <v/>
      </c>
      <c r="P95" s="36" t="str">
        <f>IF(H95="","",IF(B95="NB",P94,IF(O95="",SUM($O$5:$O95)+N95,SUM($O$5:$O95))))</f>
        <v/>
      </c>
      <c r="Q95" s="137" t="str">
        <f t="shared" si="63"/>
        <v/>
      </c>
      <c r="R95" s="129" t="str">
        <f t="shared" si="72"/>
        <v/>
      </c>
      <c r="S95" s="83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83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9" t="str">
        <f t="shared" si="92"/>
        <v/>
      </c>
      <c r="AH95" s="159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5" t="str">
        <f t="shared" si="74"/>
        <v/>
      </c>
      <c r="AM95" s="75" t="str">
        <f t="shared" si="75"/>
        <v/>
      </c>
      <c r="AN95" s="75" t="str">
        <f t="shared" si="76"/>
        <v/>
      </c>
      <c r="AO95" s="75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4"/>
        <v/>
      </c>
      <c r="D96" s="165" t="str">
        <f t="shared" si="100"/>
        <v/>
      </c>
      <c r="E96" s="121" t="str">
        <f t="shared" si="101"/>
        <v/>
      </c>
      <c r="F96" s="71" t="str">
        <f t="shared" si="80"/>
        <v/>
      </c>
      <c r="H96" s="85" t="str">
        <f>IF('Strategy Dashboard'!AU96="","",'Strategy Dashboard'!AU96)</f>
        <v/>
      </c>
      <c r="J96" s="72" t="str">
        <f t="shared" si="68"/>
        <v/>
      </c>
      <c r="K96" s="81" t="str">
        <f t="shared" si="69"/>
        <v/>
      </c>
      <c r="L96" s="121" t="str">
        <f t="shared" si="70"/>
        <v/>
      </c>
      <c r="M96" s="24" t="str">
        <f t="shared" si="81"/>
        <v/>
      </c>
      <c r="N96" s="36" t="str">
        <f t="shared" si="82"/>
        <v/>
      </c>
      <c r="O96" s="124" t="str">
        <f t="shared" si="71"/>
        <v/>
      </c>
      <c r="P96" s="24" t="str">
        <f>IF(H96="","",IF(B96="NB",P95,IF(O96="",SUM($O$5:$O96)+N96,SUM($O$5:$O96))))</f>
        <v/>
      </c>
      <c r="Q96" s="130" t="str">
        <f t="shared" si="63"/>
        <v/>
      </c>
      <c r="R96" s="129" t="str">
        <f t="shared" si="72"/>
        <v/>
      </c>
      <c r="S96" s="83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83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9" t="str">
        <f t="shared" si="92"/>
        <v/>
      </c>
      <c r="AH96" s="159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5" t="str">
        <f t="shared" si="74"/>
        <v/>
      </c>
      <c r="AM96" s="75" t="str">
        <f t="shared" si="75"/>
        <v/>
      </c>
      <c r="AN96" s="75" t="str">
        <f t="shared" si="76"/>
        <v/>
      </c>
      <c r="AO96" s="75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4"/>
        <v/>
      </c>
      <c r="D97" s="165" t="str">
        <f t="shared" si="100"/>
        <v/>
      </c>
      <c r="E97" s="121" t="str">
        <f t="shared" si="101"/>
        <v/>
      </c>
      <c r="F97" s="71" t="str">
        <f t="shared" si="80"/>
        <v/>
      </c>
      <c r="H97" s="85" t="str">
        <f>IF('Strategy Dashboard'!AU97="","",'Strategy Dashboard'!AU97)</f>
        <v/>
      </c>
      <c r="J97" s="72" t="str">
        <f t="shared" si="68"/>
        <v/>
      </c>
      <c r="K97" s="81" t="str">
        <f t="shared" si="69"/>
        <v/>
      </c>
      <c r="L97" s="121" t="str">
        <f t="shared" si="70"/>
        <v/>
      </c>
      <c r="M97" s="24" t="str">
        <f t="shared" si="81"/>
        <v/>
      </c>
      <c r="N97" s="36" t="str">
        <f t="shared" si="82"/>
        <v/>
      </c>
      <c r="O97" s="124" t="str">
        <f t="shared" si="71"/>
        <v/>
      </c>
      <c r="P97" s="24" t="str">
        <f>IF(H97="","",IF(B97="NB",P96,IF(O97="",SUM($O$5:$O97)+N97,SUM($O$5:$O97))))</f>
        <v/>
      </c>
      <c r="Q97" s="130" t="str">
        <f t="shared" si="63"/>
        <v/>
      </c>
      <c r="R97" s="129" t="str">
        <f t="shared" si="72"/>
        <v/>
      </c>
      <c r="S97" s="83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83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9" t="str">
        <f t="shared" si="92"/>
        <v/>
      </c>
      <c r="AH97" s="159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5" t="str">
        <f t="shared" si="74"/>
        <v/>
      </c>
      <c r="AM97" s="75" t="str">
        <f t="shared" si="75"/>
        <v/>
      </c>
      <c r="AN97" s="75" t="str">
        <f t="shared" si="76"/>
        <v/>
      </c>
      <c r="AO97" s="75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4"/>
        <v/>
      </c>
      <c r="D98" s="165" t="str">
        <f t="shared" si="100"/>
        <v/>
      </c>
      <c r="E98" s="121" t="str">
        <f t="shared" si="101"/>
        <v/>
      </c>
      <c r="F98" s="71" t="str">
        <f t="shared" si="80"/>
        <v/>
      </c>
      <c r="H98" s="85" t="str">
        <f>IF('Strategy Dashboard'!AU98="","",'Strategy Dashboard'!AU98)</f>
        <v/>
      </c>
      <c r="J98" s="72" t="str">
        <f t="shared" si="68"/>
        <v/>
      </c>
      <c r="K98" s="81" t="str">
        <f t="shared" si="69"/>
        <v/>
      </c>
      <c r="L98" s="121" t="str">
        <f t="shared" si="70"/>
        <v/>
      </c>
      <c r="M98" s="24" t="str">
        <f t="shared" si="81"/>
        <v/>
      </c>
      <c r="N98" s="36" t="str">
        <f t="shared" si="82"/>
        <v/>
      </c>
      <c r="O98" s="124" t="str">
        <f t="shared" si="71"/>
        <v/>
      </c>
      <c r="P98" s="24" t="str">
        <f>IF(H98="","",IF(B98="NB",P97,IF(O98="",SUM($O$5:$O98)+N98,SUM($O$5:$O98))))</f>
        <v/>
      </c>
      <c r="Q98" s="130" t="str">
        <f t="shared" si="63"/>
        <v/>
      </c>
      <c r="R98" s="129" t="str">
        <f t="shared" si="72"/>
        <v/>
      </c>
      <c r="S98" s="83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83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9" t="str">
        <f t="shared" si="92"/>
        <v/>
      </c>
      <c r="AH98" s="159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5" t="str">
        <f t="shared" si="74"/>
        <v/>
      </c>
      <c r="AM98" s="75" t="str">
        <f t="shared" si="75"/>
        <v/>
      </c>
      <c r="AN98" s="75" t="str">
        <f t="shared" si="76"/>
        <v/>
      </c>
      <c r="AO98" s="75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4"/>
        <v/>
      </c>
      <c r="D99" s="166" t="str">
        <f t="shared" si="100"/>
        <v/>
      </c>
      <c r="E99" s="122" t="str">
        <f t="shared" si="101"/>
        <v/>
      </c>
      <c r="F99" s="74" t="str">
        <f t="shared" si="80"/>
        <v/>
      </c>
      <c r="H99" s="86" t="str">
        <f>IF('Strategy Dashboard'!AU99="","",'Strategy Dashboard'!AU99)</f>
        <v/>
      </c>
      <c r="J99" s="73" t="str">
        <f t="shared" si="68"/>
        <v/>
      </c>
      <c r="K99" s="82" t="str">
        <f t="shared" si="69"/>
        <v/>
      </c>
      <c r="L99" s="122" t="str">
        <f t="shared" si="70"/>
        <v/>
      </c>
      <c r="M99" s="25" t="str">
        <f t="shared" si="81"/>
        <v/>
      </c>
      <c r="N99" s="36" t="str">
        <f t="shared" si="82"/>
        <v/>
      </c>
      <c r="O99" s="131" t="str">
        <f t="shared" si="71"/>
        <v/>
      </c>
      <c r="P99" s="25" t="str">
        <f>IF(H99="","",IF(B99="NB",P98,IF(O99="",SUM($O$5:$O99)+N99,SUM($O$5:$O99))))</f>
        <v/>
      </c>
      <c r="Q99" s="132" t="str">
        <f t="shared" si="63"/>
        <v/>
      </c>
      <c r="R99" s="129" t="str">
        <f t="shared" si="72"/>
        <v/>
      </c>
      <c r="S99" s="83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83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9" t="str">
        <f t="shared" si="92"/>
        <v/>
      </c>
      <c r="AH99" s="159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5" t="str">
        <f t="shared" si="74"/>
        <v/>
      </c>
      <c r="AM99" s="75" t="str">
        <f t="shared" si="75"/>
        <v/>
      </c>
      <c r="AN99" s="75" t="str">
        <f t="shared" si="76"/>
        <v/>
      </c>
      <c r="AO99" s="75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4"/>
        <v/>
      </c>
      <c r="D100" s="163" t="str">
        <f t="shared" si="100"/>
        <v/>
      </c>
      <c r="E100" s="120" t="str">
        <f t="shared" si="101"/>
        <v/>
      </c>
      <c r="F100" s="80" t="str">
        <f t="shared" si="80"/>
        <v/>
      </c>
      <c r="H100" s="84" t="str">
        <f>IF('Strategy Dashboard'!AU100="","",'Strategy Dashboard'!AU100)</f>
        <v/>
      </c>
      <c r="J100" s="78" t="str">
        <f t="shared" si="68"/>
        <v/>
      </c>
      <c r="K100" s="79" t="str">
        <f t="shared" si="69"/>
        <v/>
      </c>
      <c r="L100" s="120" t="str">
        <f t="shared" si="70"/>
        <v/>
      </c>
      <c r="M100" s="36" t="str">
        <f t="shared" si="81"/>
        <v/>
      </c>
      <c r="N100" s="36" t="str">
        <f t="shared" si="82"/>
        <v/>
      </c>
      <c r="O100" s="136" t="str">
        <f t="shared" si="71"/>
        <v/>
      </c>
      <c r="P100" s="36" t="str">
        <f>IF(H100="","",IF(B100="NB",P99,IF(O100="",SUM($O$5:$O100)+N100,SUM($O$5:$O100))))</f>
        <v/>
      </c>
      <c r="Q100" s="137" t="str">
        <f t="shared" si="63"/>
        <v/>
      </c>
      <c r="R100" s="129" t="str">
        <f t="shared" si="72"/>
        <v/>
      </c>
      <c r="S100" s="83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83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9" t="str">
        <f t="shared" si="92"/>
        <v/>
      </c>
      <c r="AH100" s="159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5" t="str">
        <f t="shared" si="74"/>
        <v/>
      </c>
      <c r="AM100" s="75" t="str">
        <f t="shared" si="75"/>
        <v/>
      </c>
      <c r="AN100" s="75" t="str">
        <f t="shared" si="76"/>
        <v/>
      </c>
      <c r="AO100" s="75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4"/>
        <v/>
      </c>
      <c r="D101" s="165" t="str">
        <f t="shared" si="100"/>
        <v/>
      </c>
      <c r="E101" s="121" t="str">
        <f t="shared" si="101"/>
        <v/>
      </c>
      <c r="F101" s="71" t="str">
        <f t="shared" si="80"/>
        <v/>
      </c>
      <c r="H101" s="85" t="str">
        <f>IF('Strategy Dashboard'!AU101="","",'Strategy Dashboard'!AU101)</f>
        <v/>
      </c>
      <c r="J101" s="72" t="str">
        <f t="shared" si="68"/>
        <v/>
      </c>
      <c r="K101" s="81" t="str">
        <f t="shared" si="69"/>
        <v/>
      </c>
      <c r="L101" s="121" t="str">
        <f t="shared" si="70"/>
        <v/>
      </c>
      <c r="M101" s="24" t="str">
        <f t="shared" si="81"/>
        <v/>
      </c>
      <c r="N101" s="36" t="str">
        <f t="shared" si="82"/>
        <v/>
      </c>
      <c r="O101" s="124" t="str">
        <f t="shared" si="71"/>
        <v/>
      </c>
      <c r="P101" s="24" t="str">
        <f>IF(H101="","",IF(B101="NB",P100,IF(O101="",SUM($O$5:$O101)+N101,SUM($O$5:$O101))))</f>
        <v/>
      </c>
      <c r="Q101" s="130" t="str">
        <f t="shared" si="63"/>
        <v/>
      </c>
      <c r="R101" s="129" t="str">
        <f t="shared" si="72"/>
        <v/>
      </c>
      <c r="S101" s="83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83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9" t="str">
        <f t="shared" si="92"/>
        <v/>
      </c>
      <c r="AH101" s="159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5" t="str">
        <f t="shared" si="74"/>
        <v/>
      </c>
      <c r="AM101" s="75" t="str">
        <f t="shared" si="75"/>
        <v/>
      </c>
      <c r="AN101" s="75" t="str">
        <f t="shared" si="76"/>
        <v/>
      </c>
      <c r="AO101" s="75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4"/>
        <v/>
      </c>
      <c r="D102" s="165" t="str">
        <f t="shared" si="100"/>
        <v/>
      </c>
      <c r="E102" s="121" t="str">
        <f t="shared" si="101"/>
        <v/>
      </c>
      <c r="F102" s="71" t="str">
        <f t="shared" si="80"/>
        <v/>
      </c>
      <c r="H102" s="85" t="str">
        <f>IF('Strategy Dashboard'!AU102="","",'Strategy Dashboard'!AU102)</f>
        <v/>
      </c>
      <c r="J102" s="72" t="str">
        <f t="shared" si="68"/>
        <v/>
      </c>
      <c r="K102" s="81" t="str">
        <f t="shared" si="69"/>
        <v/>
      </c>
      <c r="L102" s="121" t="str">
        <f t="shared" si="70"/>
        <v/>
      </c>
      <c r="M102" s="24" t="str">
        <f t="shared" si="81"/>
        <v/>
      </c>
      <c r="N102" s="36" t="str">
        <f t="shared" si="82"/>
        <v/>
      </c>
      <c r="O102" s="124" t="str">
        <f t="shared" si="71"/>
        <v/>
      </c>
      <c r="P102" s="24" t="str">
        <f>IF(H102="","",IF(B102="NB",P101,IF(O102="",SUM($O$5:$O102)+N102,SUM($O$5:$O102))))</f>
        <v/>
      </c>
      <c r="Q102" s="130" t="str">
        <f t="shared" si="63"/>
        <v/>
      </c>
      <c r="R102" s="129" t="str">
        <f t="shared" si="72"/>
        <v/>
      </c>
      <c r="S102" s="83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83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9" t="str">
        <f t="shared" si="92"/>
        <v/>
      </c>
      <c r="AH102" s="159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5" t="str">
        <f t="shared" si="74"/>
        <v/>
      </c>
      <c r="AM102" s="75" t="str">
        <f t="shared" si="75"/>
        <v/>
      </c>
      <c r="AN102" s="75" t="str">
        <f t="shared" si="76"/>
        <v/>
      </c>
      <c r="AO102" s="75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4"/>
        <v/>
      </c>
      <c r="D103" s="165" t="str">
        <f t="shared" si="100"/>
        <v/>
      </c>
      <c r="E103" s="121" t="str">
        <f t="shared" si="101"/>
        <v/>
      </c>
      <c r="F103" s="71" t="str">
        <f t="shared" si="80"/>
        <v/>
      </c>
      <c r="H103" s="85" t="str">
        <f>IF('Strategy Dashboard'!AU103="","",'Strategy Dashboard'!AU103)</f>
        <v/>
      </c>
      <c r="J103" s="72" t="str">
        <f t="shared" si="68"/>
        <v/>
      </c>
      <c r="K103" s="81" t="str">
        <f t="shared" si="69"/>
        <v/>
      </c>
      <c r="L103" s="121" t="str">
        <f t="shared" si="70"/>
        <v/>
      </c>
      <c r="M103" s="24" t="str">
        <f t="shared" si="81"/>
        <v/>
      </c>
      <c r="N103" s="36" t="str">
        <f t="shared" si="82"/>
        <v/>
      </c>
      <c r="O103" s="124" t="str">
        <f t="shared" si="71"/>
        <v/>
      </c>
      <c r="P103" s="24" t="str">
        <f>IF(H103="","",IF(B103="NB",P102,IF(O103="",SUM($O$5:$O103)+N103,SUM($O$5:$O103))))</f>
        <v/>
      </c>
      <c r="Q103" s="130" t="str">
        <f t="shared" si="63"/>
        <v/>
      </c>
      <c r="R103" s="129" t="str">
        <f t="shared" si="72"/>
        <v/>
      </c>
      <c r="S103" s="83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83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9" t="str">
        <f t="shared" si="92"/>
        <v/>
      </c>
      <c r="AH103" s="159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5" t="str">
        <f t="shared" si="74"/>
        <v/>
      </c>
      <c r="AM103" s="75" t="str">
        <f t="shared" si="75"/>
        <v/>
      </c>
      <c r="AN103" s="75" t="str">
        <f t="shared" si="76"/>
        <v/>
      </c>
      <c r="AO103" s="75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4"/>
        <v/>
      </c>
      <c r="D104" s="166" t="str">
        <f t="shared" si="100"/>
        <v/>
      </c>
      <c r="E104" s="122" t="str">
        <f t="shared" si="101"/>
        <v/>
      </c>
      <c r="F104" s="74" t="str">
        <f t="shared" si="80"/>
        <v/>
      </c>
      <c r="H104" s="86" t="str">
        <f>IF('Strategy Dashboard'!AU104="","",'Strategy Dashboard'!AU104)</f>
        <v/>
      </c>
      <c r="J104" s="73" t="str">
        <f t="shared" si="68"/>
        <v/>
      </c>
      <c r="K104" s="82" t="str">
        <f t="shared" si="69"/>
        <v/>
      </c>
      <c r="L104" s="122" t="str">
        <f t="shared" si="70"/>
        <v/>
      </c>
      <c r="M104" s="25" t="str">
        <f t="shared" si="81"/>
        <v/>
      </c>
      <c r="N104" s="36" t="str">
        <f t="shared" si="82"/>
        <v/>
      </c>
      <c r="O104" s="131" t="str">
        <f t="shared" si="71"/>
        <v/>
      </c>
      <c r="P104" s="25" t="str">
        <f>IF(H104="","",IF(B104="NB",P103,IF(O104="",SUM($O$5:$O104)+N104,SUM($O$5:$O104))))</f>
        <v/>
      </c>
      <c r="Q104" s="132" t="str">
        <f t="shared" si="63"/>
        <v/>
      </c>
      <c r="R104" s="129" t="str">
        <f t="shared" si="72"/>
        <v/>
      </c>
      <c r="S104" s="83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83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9" t="str">
        <f t="shared" si="92"/>
        <v/>
      </c>
      <c r="AH104" s="159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5" t="str">
        <f t="shared" si="74"/>
        <v/>
      </c>
      <c r="AM104" s="75" t="str">
        <f t="shared" si="75"/>
        <v/>
      </c>
      <c r="AN104" s="75" t="str">
        <f t="shared" si="76"/>
        <v/>
      </c>
      <c r="AO104" s="75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4"/>
        <v/>
      </c>
      <c r="D105" s="163" t="str">
        <f t="shared" si="100"/>
        <v/>
      </c>
      <c r="E105" s="120" t="str">
        <f t="shared" si="101"/>
        <v/>
      </c>
      <c r="F105" s="80" t="str">
        <f t="shared" si="80"/>
        <v/>
      </c>
      <c r="H105" s="84" t="str">
        <f>IF('Strategy Dashboard'!AU105="","",'Strategy Dashboard'!AU105)</f>
        <v/>
      </c>
      <c r="J105" s="78" t="str">
        <f t="shared" si="68"/>
        <v/>
      </c>
      <c r="K105" s="79" t="str">
        <f t="shared" si="69"/>
        <v/>
      </c>
      <c r="L105" s="120" t="str">
        <f t="shared" si="70"/>
        <v/>
      </c>
      <c r="M105" s="36" t="str">
        <f t="shared" si="81"/>
        <v/>
      </c>
      <c r="N105" s="36" t="str">
        <f t="shared" si="82"/>
        <v/>
      </c>
      <c r="O105" s="136" t="str">
        <f t="shared" si="71"/>
        <v/>
      </c>
      <c r="P105" s="36" t="str">
        <f>IF(H105="","",IF(B105="NB",P104,IF(O105="",SUM($O$5:$O105)+N105,SUM($O$5:$O105))))</f>
        <v/>
      </c>
      <c r="Q105" s="137" t="str">
        <f t="shared" si="63"/>
        <v/>
      </c>
      <c r="R105" s="129" t="str">
        <f t="shared" si="72"/>
        <v/>
      </c>
      <c r="S105" s="83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83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9" t="str">
        <f t="shared" si="92"/>
        <v/>
      </c>
      <c r="AH105" s="159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5" t="str">
        <f t="shared" si="74"/>
        <v/>
      </c>
      <c r="AM105" s="75" t="str">
        <f t="shared" si="75"/>
        <v/>
      </c>
      <c r="AN105" s="75" t="str">
        <f t="shared" si="76"/>
        <v/>
      </c>
      <c r="AO105" s="75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4"/>
        <v/>
      </c>
      <c r="D106" s="165" t="str">
        <f t="shared" si="100"/>
        <v/>
      </c>
      <c r="E106" s="121" t="str">
        <f t="shared" si="101"/>
        <v/>
      </c>
      <c r="F106" s="71" t="str">
        <f t="shared" si="80"/>
        <v/>
      </c>
      <c r="H106" s="85" t="str">
        <f>IF('Strategy Dashboard'!AU106="","",'Strategy Dashboard'!AU106)</f>
        <v/>
      </c>
      <c r="J106" s="72" t="str">
        <f t="shared" si="68"/>
        <v/>
      </c>
      <c r="K106" s="81" t="str">
        <f t="shared" si="69"/>
        <v/>
      </c>
      <c r="L106" s="121" t="str">
        <f t="shared" si="70"/>
        <v/>
      </c>
      <c r="M106" s="24" t="str">
        <f t="shared" si="81"/>
        <v/>
      </c>
      <c r="N106" s="36" t="str">
        <f t="shared" si="82"/>
        <v/>
      </c>
      <c r="O106" s="124" t="str">
        <f t="shared" si="71"/>
        <v/>
      </c>
      <c r="P106" s="24" t="str">
        <f>IF(H106="","",IF(B106="NB",P105,IF(O106="",SUM($O$5:$O106)+N106,SUM($O$5:$O106))))</f>
        <v/>
      </c>
      <c r="Q106" s="130" t="str">
        <f t="shared" si="63"/>
        <v/>
      </c>
      <c r="R106" s="129" t="str">
        <f t="shared" si="72"/>
        <v/>
      </c>
      <c r="S106" s="83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83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9" t="str">
        <f t="shared" si="92"/>
        <v/>
      </c>
      <c r="AH106" s="159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5" t="str">
        <f t="shared" si="74"/>
        <v/>
      </c>
      <c r="AM106" s="75" t="str">
        <f t="shared" si="75"/>
        <v/>
      </c>
      <c r="AN106" s="75" t="str">
        <f t="shared" si="76"/>
        <v/>
      </c>
      <c r="AO106" s="75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4"/>
        <v/>
      </c>
      <c r="D107" s="165" t="str">
        <f t="shared" si="100"/>
        <v/>
      </c>
      <c r="E107" s="121" t="str">
        <f t="shared" si="101"/>
        <v/>
      </c>
      <c r="F107" s="71" t="str">
        <f t="shared" si="80"/>
        <v/>
      </c>
      <c r="H107" s="85" t="str">
        <f>IF('Strategy Dashboard'!AU107="","",'Strategy Dashboard'!AU107)</f>
        <v/>
      </c>
      <c r="J107" s="72" t="str">
        <f t="shared" si="68"/>
        <v/>
      </c>
      <c r="K107" s="81" t="str">
        <f t="shared" si="69"/>
        <v/>
      </c>
      <c r="L107" s="121" t="str">
        <f t="shared" si="70"/>
        <v/>
      </c>
      <c r="M107" s="24" t="str">
        <f t="shared" si="81"/>
        <v/>
      </c>
      <c r="N107" s="36" t="str">
        <f t="shared" si="82"/>
        <v/>
      </c>
      <c r="O107" s="124" t="str">
        <f t="shared" si="71"/>
        <v/>
      </c>
      <c r="P107" s="24" t="str">
        <f>IF(H107="","",IF(B107="NB",P106,IF(O107="",SUM($O$5:$O107)+N107,SUM($O$5:$O107))))</f>
        <v/>
      </c>
      <c r="Q107" s="130" t="str">
        <f t="shared" si="63"/>
        <v/>
      </c>
      <c r="R107" s="129" t="str">
        <f t="shared" si="72"/>
        <v/>
      </c>
      <c r="S107" s="83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83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9" t="str">
        <f t="shared" si="92"/>
        <v/>
      </c>
      <c r="AH107" s="159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5" t="str">
        <f t="shared" si="74"/>
        <v/>
      </c>
      <c r="AM107" s="75" t="str">
        <f t="shared" si="75"/>
        <v/>
      </c>
      <c r="AN107" s="75" t="str">
        <f t="shared" si="76"/>
        <v/>
      </c>
      <c r="AO107" s="75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4"/>
        <v/>
      </c>
      <c r="D108" s="165" t="str">
        <f t="shared" si="100"/>
        <v/>
      </c>
      <c r="E108" s="121" t="str">
        <f t="shared" si="101"/>
        <v/>
      </c>
      <c r="F108" s="71" t="str">
        <f t="shared" si="80"/>
        <v/>
      </c>
      <c r="H108" s="85" t="str">
        <f>IF('Strategy Dashboard'!AU108="","",'Strategy Dashboard'!AU108)</f>
        <v/>
      </c>
      <c r="J108" s="72" t="str">
        <f t="shared" si="68"/>
        <v/>
      </c>
      <c r="K108" s="81" t="str">
        <f t="shared" si="69"/>
        <v/>
      </c>
      <c r="L108" s="121" t="str">
        <f t="shared" si="70"/>
        <v/>
      </c>
      <c r="M108" s="24" t="str">
        <f t="shared" si="81"/>
        <v/>
      </c>
      <c r="N108" s="36" t="str">
        <f t="shared" si="82"/>
        <v/>
      </c>
      <c r="O108" s="124" t="str">
        <f t="shared" si="71"/>
        <v/>
      </c>
      <c r="P108" s="24" t="str">
        <f>IF(H108="","",IF(B108="NB",P107,IF(O108="",SUM($O$5:$O108)+N108,SUM($O$5:$O108))))</f>
        <v/>
      </c>
      <c r="Q108" s="130" t="str">
        <f t="shared" si="63"/>
        <v/>
      </c>
      <c r="R108" s="129" t="str">
        <f t="shared" si="72"/>
        <v/>
      </c>
      <c r="S108" s="83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83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9" t="str">
        <f t="shared" si="92"/>
        <v/>
      </c>
      <c r="AH108" s="159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5" t="str">
        <f t="shared" si="74"/>
        <v/>
      </c>
      <c r="AM108" s="75" t="str">
        <f t="shared" si="75"/>
        <v/>
      </c>
      <c r="AN108" s="75" t="str">
        <f t="shared" si="76"/>
        <v/>
      </c>
      <c r="AO108" s="75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7"/>
        <v/>
      </c>
      <c r="C109" s="25" t="str">
        <f t="shared" si="64"/>
        <v/>
      </c>
      <c r="D109" s="166" t="str">
        <f t="shared" si="100"/>
        <v/>
      </c>
      <c r="E109" s="122" t="str">
        <f t="shared" si="101"/>
        <v/>
      </c>
      <c r="F109" s="74" t="str">
        <f t="shared" si="80"/>
        <v/>
      </c>
      <c r="H109" s="155" t="str">
        <f>IF('Strategy Dashboard'!AU109="","",'Strategy Dashboard'!AU109)</f>
        <v/>
      </c>
      <c r="J109" s="150" t="str">
        <f t="shared" si="68"/>
        <v/>
      </c>
      <c r="K109" s="152" t="str">
        <f t="shared" si="69"/>
        <v/>
      </c>
      <c r="L109" s="153" t="str">
        <f t="shared" si="70"/>
        <v/>
      </c>
      <c r="M109" s="151" t="str">
        <f t="shared" si="81"/>
        <v/>
      </c>
      <c r="N109" s="36" t="str">
        <f t="shared" si="82"/>
        <v/>
      </c>
      <c r="O109" s="156" t="str">
        <f t="shared" si="71"/>
        <v/>
      </c>
      <c r="P109" s="151" t="str">
        <f>IF(H109="","",IF(B109="NB",P108,IF(O109="",SUM($O$5:$O109)+N109,SUM($O$5:$O109))))</f>
        <v/>
      </c>
      <c r="Q109" s="157" t="str">
        <f t="shared" si="63"/>
        <v/>
      </c>
      <c r="R109" s="129" t="str">
        <f t="shared" si="72"/>
        <v/>
      </c>
      <c r="S109" s="83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83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9" t="str">
        <f t="shared" si="92"/>
        <v/>
      </c>
      <c r="AH109" s="159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5" t="str">
        <f t="shared" si="74"/>
        <v/>
      </c>
      <c r="AM109" s="75" t="str">
        <f t="shared" si="75"/>
        <v/>
      </c>
      <c r="AN109" s="75" t="str">
        <f t="shared" si="76"/>
        <v/>
      </c>
      <c r="AO109" s="75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89" t="s">
        <v>255</v>
      </c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1"/>
      <c r="R110" s="158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80" t="s">
        <v>257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2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4" t="s">
        <v>258</v>
      </c>
      <c r="B112" s="295"/>
      <c r="C112" s="295"/>
      <c r="D112" s="295"/>
      <c r="E112" s="295"/>
      <c r="F112" s="295"/>
      <c r="G112" s="295"/>
      <c r="H112" s="295"/>
      <c r="I112" s="295"/>
      <c r="J112" s="295">
        <f>COUNTIF(H5:H109,"P")</f>
        <v>16</v>
      </c>
      <c r="K112" s="295"/>
      <c r="L112" s="295"/>
      <c r="M112" s="295"/>
      <c r="N112" s="295"/>
      <c r="O112" s="295"/>
      <c r="P112" s="295"/>
      <c r="Q112" s="296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4" t="s">
        <v>259</v>
      </c>
      <c r="B113" s="295"/>
      <c r="C113" s="295"/>
      <c r="D113" s="295"/>
      <c r="E113" s="295"/>
      <c r="F113" s="295"/>
      <c r="G113" s="295"/>
      <c r="H113" s="295"/>
      <c r="I113" s="295"/>
      <c r="J113" s="295">
        <f>COUNTIF(H5:H109,"B")</f>
        <v>8</v>
      </c>
      <c r="K113" s="295"/>
      <c r="L113" s="295"/>
      <c r="M113" s="295"/>
      <c r="N113" s="295"/>
      <c r="O113" s="295"/>
      <c r="P113" s="295"/>
      <c r="Q113" s="296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2" t="s">
        <v>260</v>
      </c>
      <c r="B114" s="293"/>
      <c r="C114" s="293"/>
      <c r="D114" s="293"/>
      <c r="E114" s="293"/>
      <c r="F114" s="293"/>
      <c r="G114" s="293"/>
      <c r="H114" s="293"/>
      <c r="I114" s="293"/>
      <c r="J114" s="293" cm="1">
        <f t="array" ref="J114">LOOKUP(2,1/(P10:P109&lt;&gt;""),P10:P109)</f>
        <v>55</v>
      </c>
      <c r="K114" s="293"/>
      <c r="L114" s="293"/>
      <c r="M114" s="293"/>
      <c r="N114" s="293"/>
      <c r="O114" s="293"/>
      <c r="P114" s="293"/>
      <c r="Q114" s="297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2" t="s">
        <v>261</v>
      </c>
      <c r="B115" s="293"/>
      <c r="C115" s="293"/>
      <c r="D115" s="293"/>
      <c r="E115" s="293"/>
      <c r="F115" s="293"/>
      <c r="G115" s="293"/>
      <c r="H115" s="293"/>
      <c r="I115" s="293"/>
      <c r="J115" s="293">
        <f>COUNTIF(S5:S109,"W")</f>
        <v>15</v>
      </c>
      <c r="K115" s="293"/>
      <c r="L115" s="293"/>
      <c r="M115" s="293"/>
      <c r="N115" s="293"/>
      <c r="O115" s="293"/>
      <c r="P115" s="293"/>
      <c r="Q115" s="297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2" t="s">
        <v>262</v>
      </c>
      <c r="B116" s="293"/>
      <c r="C116" s="293"/>
      <c r="D116" s="293"/>
      <c r="E116" s="293"/>
      <c r="F116" s="293"/>
      <c r="G116" s="293"/>
      <c r="H116" s="293"/>
      <c r="I116" s="293"/>
      <c r="J116" s="293">
        <f>COUNTIF(S5:S109,"L")</f>
        <v>2</v>
      </c>
      <c r="K116" s="293"/>
      <c r="L116" s="293"/>
      <c r="M116" s="293"/>
      <c r="N116" s="293"/>
      <c r="O116" s="293"/>
      <c r="P116" s="293"/>
      <c r="Q116" s="297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2"/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7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2"/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7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2"/>
      <c r="B119" s="293"/>
      <c r="C119" s="293"/>
      <c r="D119" s="293"/>
      <c r="E119" s="293"/>
      <c r="F119" s="293"/>
      <c r="G119" s="293"/>
      <c r="H119" s="293"/>
      <c r="I119" s="293"/>
      <c r="J119" s="293"/>
      <c r="K119" s="293"/>
      <c r="L119" s="293"/>
      <c r="M119" s="293"/>
      <c r="N119" s="293"/>
      <c r="O119" s="293"/>
      <c r="P119" s="293"/>
      <c r="Q119" s="297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2"/>
      <c r="B120" s="293"/>
      <c r="C120" s="293"/>
      <c r="D120" s="293"/>
      <c r="E120" s="293"/>
      <c r="F120" s="293"/>
      <c r="G120" s="293"/>
      <c r="H120" s="293"/>
      <c r="I120" s="293"/>
      <c r="J120" s="293"/>
      <c r="K120" s="293"/>
      <c r="L120" s="293"/>
      <c r="M120" s="293"/>
      <c r="N120" s="293"/>
      <c r="O120" s="293"/>
      <c r="P120" s="293"/>
      <c r="Q120" s="297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2"/>
      <c r="B121" s="293"/>
      <c r="C121" s="293"/>
      <c r="D121" s="293"/>
      <c r="E121" s="293"/>
      <c r="F121" s="293"/>
      <c r="G121" s="293"/>
      <c r="H121" s="293"/>
      <c r="I121" s="293"/>
      <c r="J121" s="293"/>
      <c r="K121" s="293"/>
      <c r="L121" s="293"/>
      <c r="M121" s="293"/>
      <c r="N121" s="293"/>
      <c r="O121" s="293"/>
      <c r="P121" s="293"/>
      <c r="Q121" s="297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2"/>
      <c r="B122" s="29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7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2"/>
      <c r="B123" s="293"/>
      <c r="C123" s="293"/>
      <c r="D123" s="293"/>
      <c r="E123" s="293"/>
      <c r="F123" s="293"/>
      <c r="G123" s="293"/>
      <c r="H123" s="293"/>
      <c r="I123" s="293"/>
      <c r="J123" s="293"/>
      <c r="K123" s="293"/>
      <c r="L123" s="293"/>
      <c r="M123" s="293"/>
      <c r="N123" s="293"/>
      <c r="O123" s="293"/>
      <c r="P123" s="293"/>
      <c r="Q123" s="297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92"/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7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92"/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7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292"/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7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01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9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2" priority="4" operator="equal">
      <formula>"P"</formula>
    </cfRule>
  </conditionalFormatting>
  <conditionalFormatting sqref="H129:H1048576 H5:H109">
    <cfRule type="cellIs" dxfId="21" priority="2" operator="equal">
      <formula>"B"</formula>
    </cfRule>
    <cfRule type="cellIs" dxfId="20" priority="3" operator="equal">
      <formula>"P"</formula>
    </cfRule>
  </conditionalFormatting>
  <conditionalFormatting sqref="O10:O109 Q105:Q109">
    <cfRule type="cellIs" dxfId="19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R306"/>
  <sheetViews>
    <sheetView topLeftCell="BC3" zoomScale="148" zoomScaleNormal="148" workbookViewId="0">
      <pane ySplit="2" topLeftCell="A5" activePane="bottomLeft" state="frozen"/>
      <selection activeCell="A3" sqref="A3"/>
      <selection pane="bottomLeft" activeCell="BP3" sqref="BP3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0" t="str">
        <f>'Strategy Dashboard'!CF3</f>
        <v>Strategy 9: HP/M1</v>
      </c>
      <c r="C3" s="331"/>
      <c r="D3" s="331"/>
      <c r="E3" s="331"/>
      <c r="F3" s="331"/>
      <c r="G3" s="332"/>
      <c r="H3" s="331"/>
      <c r="I3" s="331"/>
      <c r="J3" s="331"/>
      <c r="K3" s="331"/>
      <c r="L3" s="331"/>
      <c r="M3" s="331"/>
      <c r="N3" s="331"/>
      <c r="O3" s="331"/>
      <c r="P3" s="331"/>
      <c r="Q3" s="333"/>
      <c r="R3" s="287" t="s">
        <v>148</v>
      </c>
      <c r="S3" s="14" t="s">
        <v>149</v>
      </c>
      <c r="V3" s="14" t="s">
        <v>114</v>
      </c>
      <c r="W3" s="244" t="s">
        <v>463</v>
      </c>
      <c r="X3" s="244" t="s">
        <v>464</v>
      </c>
      <c r="AI3" s="270" t="s">
        <v>117</v>
      </c>
      <c r="AJ3" s="270"/>
      <c r="AK3" s="270"/>
      <c r="AL3" s="66"/>
      <c r="AM3" s="66"/>
      <c r="AN3" s="66"/>
      <c r="AO3" s="66"/>
      <c r="AP3" s="66"/>
      <c r="AQ3" s="66"/>
      <c r="AT3" s="260" t="s">
        <v>1</v>
      </c>
      <c r="AU3" s="260" t="s">
        <v>2</v>
      </c>
      <c r="AV3" s="242" t="s">
        <v>33</v>
      </c>
      <c r="AW3" s="243"/>
      <c r="AX3" s="242" t="s">
        <v>79</v>
      </c>
      <c r="AY3" s="243"/>
      <c r="AZ3" s="260" t="s">
        <v>37</v>
      </c>
      <c r="BA3" s="285" t="s">
        <v>10</v>
      </c>
      <c r="BB3" s="286"/>
      <c r="BC3" s="285" t="s">
        <v>11</v>
      </c>
      <c r="BD3" s="286"/>
      <c r="BE3" s="64" t="s">
        <v>10</v>
      </c>
      <c r="BF3" s="64" t="s">
        <v>11</v>
      </c>
      <c r="BG3" s="284" t="s">
        <v>111</v>
      </c>
      <c r="BH3" s="28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88"/>
      <c r="S4" s="14" t="s">
        <v>150</v>
      </c>
      <c r="T4" s="14">
        <f>T28</f>
        <v>10</v>
      </c>
      <c r="V4" s="14" t="s">
        <v>115</v>
      </c>
      <c r="W4" s="244"/>
      <c r="X4" s="244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83"/>
      <c r="AU4" s="283"/>
      <c r="AV4" s="16" t="s">
        <v>1</v>
      </c>
      <c r="AW4" s="16" t="s">
        <v>2</v>
      </c>
      <c r="AX4" s="16" t="s">
        <v>1</v>
      </c>
      <c r="AY4" s="16" t="s">
        <v>2</v>
      </c>
      <c r="AZ4" s="28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5" t="s">
        <v>267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HP</v>
      </c>
      <c r="AS5" s="159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IF(H9="","",IF(AR10="HP",IF(H9="P",BB10,""),AL10))</f>
        <v>B</v>
      </c>
      <c r="E10" s="120" t="str">
        <f>IF(H9="","",IF(AR10="HP",IF(H9="B",BB10,""),AM10))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IF(H9="","",IF(AS10="M1",IF(H8="P",BD10,""),AN10))</f>
        <v>B</v>
      </c>
      <c r="AH10" s="159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1">IF(H10="","",IF(AR11="HP",IF(H10="P",BB11,""),AL11))</f>
        <v>L5</v>
      </c>
      <c r="E11" s="121" t="str">
        <f t="shared" ref="E11:E74" si="22">IF(H10="","",IF(AR11="HP",IF(H10="B",BB11,""),AM11))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IF(H10="","",IF(AS11="M1",IF(H9="P",BD11,""),AN11))</f>
        <v>L5</v>
      </c>
      <c r="AH11" s="159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NB</v>
      </c>
      <c r="C12" s="24" t="str">
        <f t="shared" si="2"/>
        <v>HP</v>
      </c>
      <c r="D12" s="81" t="str">
        <f t="shared" si="21"/>
        <v/>
      </c>
      <c r="E12" s="121" t="str">
        <f t="shared" si="22"/>
        <v>F2</v>
      </c>
      <c r="F12" s="71" t="str">
        <f t="shared" si="23"/>
        <v>L</v>
      </c>
      <c r="H12" s="85" t="str">
        <f>IF('Strategy Dashboard'!AU12="","",'Strategy Dashboard'!AU12)</f>
        <v>P</v>
      </c>
      <c r="J12" s="72" t="str">
        <f t="shared" si="7"/>
        <v>M1</v>
      </c>
      <c r="K12" s="81" t="str">
        <f t="shared" si="8"/>
        <v>F2</v>
      </c>
      <c r="L12" s="121" t="str">
        <f t="shared" si="9"/>
        <v/>
      </c>
      <c r="M12" s="24" t="str">
        <f t="shared" si="24"/>
        <v>W</v>
      </c>
      <c r="N12" s="36">
        <f t="shared" si="25"/>
        <v>-5</v>
      </c>
      <c r="O12" s="124" t="str">
        <f t="shared" si="10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6"/>
        <v>0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Y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2</v>
      </c>
      <c r="AF12" s="14">
        <f t="shared" si="36"/>
        <v>0</v>
      </c>
      <c r="AG12" s="159" t="str">
        <f t="shared" si="37"/>
        <v>F2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19"/>
        <v>L5L</v>
      </c>
      <c r="BB12" s="14" t="str">
        <f t="shared" si="44"/>
        <v>F2</v>
      </c>
      <c r="BC12" s="14" t="str">
        <f t="shared" si="20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2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P2</v>
      </c>
      <c r="C13" s="24" t="str">
        <f t="shared" si="2"/>
        <v/>
      </c>
      <c r="D13" s="81" t="str">
        <f t="shared" si="21"/>
        <v>F3</v>
      </c>
      <c r="E13" s="121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B</v>
      </c>
      <c r="M13" s="24" t="str">
        <f t="shared" si="24"/>
        <v>W</v>
      </c>
      <c r="N13" s="36">
        <f t="shared" si="25"/>
        <v>-7</v>
      </c>
      <c r="O13" s="124" t="str">
        <f t="shared" si="10"/>
        <v/>
      </c>
      <c r="P13" s="24">
        <f>IF(H13="","",IF(B13="NB",P12,IF(O13="",SUM($O$5:$O13)+N13,SUM($O$5:$O13))))</f>
        <v>-7</v>
      </c>
      <c r="Q13" s="130" t="str">
        <f t="shared" si="0"/>
        <v/>
      </c>
      <c r="R13" s="128">
        <f t="shared" si="11"/>
        <v>-2</v>
      </c>
      <c r="S13" s="83" t="str">
        <f t="shared" si="12"/>
        <v>L</v>
      </c>
      <c r="T13" s="14">
        <f t="shared" si="5"/>
        <v>-3</v>
      </c>
      <c r="U13" s="14">
        <f t="shared" si="26"/>
        <v>-3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3</v>
      </c>
      <c r="AD13" s="14">
        <f t="shared" si="34"/>
        <v>0</v>
      </c>
      <c r="AE13" s="14">
        <f t="shared" si="35"/>
        <v>0</v>
      </c>
      <c r="AF13" s="14">
        <f t="shared" si="36"/>
        <v>1</v>
      </c>
      <c r="AG13" s="159" t="str">
        <f t="shared" si="37"/>
        <v/>
      </c>
      <c r="AH13" s="159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HP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19"/>
        <v>F2L</v>
      </c>
      <c r="BB13" s="14" t="str">
        <f t="shared" si="44"/>
        <v>F3</v>
      </c>
      <c r="BC13" s="14" t="str">
        <f t="shared" si="20"/>
        <v>F2W</v>
      </c>
      <c r="BD13" s="14" t="str">
        <f t="shared" si="47"/>
        <v>B</v>
      </c>
      <c r="BE13" s="14" t="str">
        <f t="shared" si="45"/>
        <v>3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P1</v>
      </c>
      <c r="C14" s="25" t="str">
        <f t="shared" si="2"/>
        <v/>
      </c>
      <c r="D14" s="82" t="str">
        <f t="shared" si="21"/>
        <v/>
      </c>
      <c r="E14" s="122" t="str">
        <f t="shared" si="22"/>
        <v>F4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L5</v>
      </c>
      <c r="L14" s="122" t="str">
        <f t="shared" si="9"/>
        <v/>
      </c>
      <c r="M14" s="25" t="str">
        <f t="shared" si="24"/>
        <v>W</v>
      </c>
      <c r="N14" s="36">
        <f t="shared" si="25"/>
        <v>-6</v>
      </c>
      <c r="O14" s="131" t="str">
        <f t="shared" si="10"/>
        <v/>
      </c>
      <c r="P14" s="25">
        <f>IF(H14="","",IF(B14="NB",P13,IF(O14="",SUM($O$5:$O14)+N14,SUM($O$5:$O14))))</f>
        <v>-6</v>
      </c>
      <c r="Q14" s="132" t="str">
        <f t="shared" si="0"/>
        <v/>
      </c>
      <c r="R14" s="129">
        <f t="shared" si="11"/>
        <v>1</v>
      </c>
      <c r="S14" s="83" t="str">
        <f t="shared" si="12"/>
        <v>W</v>
      </c>
      <c r="T14" s="14">
        <f t="shared" si="5"/>
        <v>-2</v>
      </c>
      <c r="U14" s="14">
        <f t="shared" si="26"/>
        <v>1</v>
      </c>
      <c r="V14" s="14" t="str">
        <f t="shared" si="27"/>
        <v>C</v>
      </c>
      <c r="W14" s="14" t="str">
        <f t="shared" si="13"/>
        <v>N</v>
      </c>
      <c r="X14" s="14" t="str">
        <f t="shared" si="28"/>
        <v>Y</v>
      </c>
      <c r="Y14" s="14">
        <f t="shared" si="29"/>
        <v>5</v>
      </c>
      <c r="Z14" s="83" t="str">
        <f t="shared" si="30"/>
        <v>N</v>
      </c>
      <c r="AA14" s="14" t="str">
        <f t="shared" si="31"/>
        <v>Y</v>
      </c>
      <c r="AB14" s="14" t="str">
        <f t="shared" si="32"/>
        <v>N</v>
      </c>
      <c r="AC14" s="14">
        <f t="shared" si="33"/>
        <v>0</v>
      </c>
      <c r="AD14" s="14">
        <f t="shared" si="34"/>
        <v>4</v>
      </c>
      <c r="AE14" s="14">
        <f t="shared" si="35"/>
        <v>5</v>
      </c>
      <c r="AF14" s="14">
        <f t="shared" si="36"/>
        <v>0</v>
      </c>
      <c r="AG14" s="159" t="str">
        <f t="shared" si="37"/>
        <v>L5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19"/>
        <v>F3L</v>
      </c>
      <c r="BB14" s="14" t="str">
        <f t="shared" si="44"/>
        <v>F4</v>
      </c>
      <c r="BC14" s="14" t="str">
        <f t="shared" si="20"/>
        <v>BW</v>
      </c>
      <c r="BD14" s="14" t="str">
        <f t="shared" si="47"/>
        <v>L5</v>
      </c>
      <c r="BE14" s="14" t="str">
        <f t="shared" si="45"/>
        <v>4</v>
      </c>
      <c r="BF14" s="14" t="str">
        <f t="shared" si="46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B1</v>
      </c>
      <c r="C15" s="36" t="str">
        <f t="shared" si="2"/>
        <v/>
      </c>
      <c r="D15" s="79" t="str">
        <f t="shared" si="21"/>
        <v>F5</v>
      </c>
      <c r="E15" s="120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L6</v>
      </c>
      <c r="M15" s="36" t="str">
        <f t="shared" si="24"/>
        <v>W</v>
      </c>
      <c r="N15" s="36">
        <f t="shared" si="25"/>
        <v>-5</v>
      </c>
      <c r="O15" s="136" t="str">
        <f t="shared" si="10"/>
        <v/>
      </c>
      <c r="P15" s="36">
        <f>IF(H15="","",IF(B15="NB",P14,IF(O15="",SUM($O$5:$O15)+N15,SUM($O$5:$O15))))</f>
        <v>-5</v>
      </c>
      <c r="Q15" s="137" t="str">
        <f t="shared" si="0"/>
        <v/>
      </c>
      <c r="R15" s="127">
        <f t="shared" si="11"/>
        <v>1</v>
      </c>
      <c r="S15" s="83" t="str">
        <f t="shared" si="12"/>
        <v>W</v>
      </c>
      <c r="T15" s="14">
        <f t="shared" si="5"/>
        <v>1</v>
      </c>
      <c r="U15" s="14">
        <f t="shared" si="26"/>
        <v>3</v>
      </c>
      <c r="V15" s="14" t="str">
        <f t="shared" si="27"/>
        <v>C</v>
      </c>
      <c r="W15" s="14" t="str">
        <f t="shared" si="13"/>
        <v>N</v>
      </c>
      <c r="X15" s="14" t="str">
        <f t="shared" si="28"/>
        <v>Y</v>
      </c>
      <c r="Y15" s="14">
        <f t="shared" si="29"/>
        <v>6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5</v>
      </c>
      <c r="AD15" s="14">
        <f t="shared" si="34"/>
        <v>0</v>
      </c>
      <c r="AE15" s="14">
        <f t="shared" si="35"/>
        <v>0</v>
      </c>
      <c r="AF15" s="14">
        <f t="shared" si="36"/>
        <v>6</v>
      </c>
      <c r="AG15" s="159" t="str">
        <f t="shared" si="37"/>
        <v/>
      </c>
      <c r="AH15" s="159" t="str">
        <f t="shared" si="38"/>
        <v>L6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19"/>
        <v>F4L</v>
      </c>
      <c r="BB15" s="14" t="str">
        <f t="shared" si="44"/>
        <v>F5</v>
      </c>
      <c r="BC15" s="14" t="str">
        <f t="shared" si="20"/>
        <v>L5W</v>
      </c>
      <c r="BD15" s="14" t="str">
        <f t="shared" si="47"/>
        <v>L6</v>
      </c>
      <c r="BE15" s="14" t="str">
        <f t="shared" si="45"/>
        <v>5</v>
      </c>
      <c r="BF15" s="14" t="str">
        <f t="shared" si="46"/>
        <v>6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P13</v>
      </c>
      <c r="C16" s="24" t="str">
        <f t="shared" si="2"/>
        <v>T-C</v>
      </c>
      <c r="D16" s="81" t="str">
        <f t="shared" si="21"/>
        <v>F6</v>
      </c>
      <c r="E16" s="121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L7</v>
      </c>
      <c r="L16" s="121" t="str">
        <f t="shared" si="9"/>
        <v/>
      </c>
      <c r="M16" s="24" t="str">
        <f t="shared" si="24"/>
        <v>W</v>
      </c>
      <c r="N16" s="36">
        <f t="shared" si="25"/>
        <v>8</v>
      </c>
      <c r="O16" s="124">
        <f t="shared" si="10"/>
        <v>8</v>
      </c>
      <c r="P16" s="24">
        <f>IF(H16="","",IF(B16="NB",P15,IF(O16="",SUM($O$5:$O16)+N16,SUM($O$5:$O16))))</f>
        <v>8</v>
      </c>
      <c r="Q16" s="130" t="str">
        <f t="shared" si="0"/>
        <v/>
      </c>
      <c r="R16" s="128">
        <f t="shared" si="11"/>
        <v>13</v>
      </c>
      <c r="S16" s="83" t="str">
        <f t="shared" si="12"/>
        <v>W</v>
      </c>
      <c r="T16" s="14">
        <f t="shared" si="5"/>
        <v>7</v>
      </c>
      <c r="U16" s="14">
        <f t="shared" si="26"/>
        <v>6</v>
      </c>
      <c r="V16" s="14" t="str">
        <f t="shared" si="27"/>
        <v>C</v>
      </c>
      <c r="W16" s="14" t="str">
        <f t="shared" si="13"/>
        <v>N</v>
      </c>
      <c r="X16" s="14" t="str">
        <f t="shared" si="28"/>
        <v>Y</v>
      </c>
      <c r="Y16" s="14">
        <f t="shared" si="29"/>
        <v>7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6</v>
      </c>
      <c r="AD16" s="14">
        <f t="shared" si="34"/>
        <v>0</v>
      </c>
      <c r="AE16" s="14">
        <f t="shared" si="35"/>
        <v>7</v>
      </c>
      <c r="AF16" s="14">
        <f t="shared" si="36"/>
        <v>0</v>
      </c>
      <c r="AG16" s="159" t="str">
        <f t="shared" si="37"/>
        <v>L7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>F6</v>
      </c>
      <c r="AM16" s="75" t="str">
        <f t="shared" si="15"/>
        <v/>
      </c>
      <c r="AN16" s="75" t="str">
        <f t="shared" si="16"/>
        <v>L7</v>
      </c>
      <c r="AO16" s="75" t="str">
        <f t="shared" si="17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19"/>
        <v>F5L</v>
      </c>
      <c r="BB16" s="14" t="str">
        <f t="shared" si="44"/>
        <v>F6</v>
      </c>
      <c r="BC16" s="14" t="str">
        <f t="shared" si="20"/>
        <v>L6W</v>
      </c>
      <c r="BD16" s="14" t="str">
        <f t="shared" si="47"/>
        <v>L7</v>
      </c>
      <c r="BE16" s="14" t="str">
        <f t="shared" si="45"/>
        <v>6</v>
      </c>
      <c r="BF16" s="14" t="str">
        <f t="shared" si="46"/>
        <v>7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21"/>
        <v/>
      </c>
      <c r="E17" s="121" t="str">
        <f t="shared" si="22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B</v>
      </c>
      <c r="M17" s="24" t="str">
        <f t="shared" si="24"/>
        <v>L</v>
      </c>
      <c r="N17" s="36">
        <f t="shared" si="25"/>
        <v>-2</v>
      </c>
      <c r="O17" s="124" t="str">
        <f t="shared" si="10"/>
        <v/>
      </c>
      <c r="P17" s="24">
        <f>IF(H17="","",IF(B17="NB",P16,IF(O17="",SUM($O$5:$O17)+N17,SUM($O$5:$O17))))</f>
        <v>6</v>
      </c>
      <c r="Q17" s="130" t="str">
        <f t="shared" si="0"/>
        <v/>
      </c>
      <c r="R17" s="128">
        <f t="shared" si="11"/>
        <v>-2</v>
      </c>
      <c r="S17" s="83" t="str">
        <f t="shared" si="12"/>
        <v>L</v>
      </c>
      <c r="T17" s="14">
        <f t="shared" si="5"/>
        <v>6</v>
      </c>
      <c r="U17" s="14">
        <f t="shared" si="26"/>
        <v>-1</v>
      </c>
      <c r="V17" s="14" t="str">
        <f t="shared" si="27"/>
        <v>S</v>
      </c>
      <c r="W17" s="14" t="str">
        <f t="shared" si="13"/>
        <v>N</v>
      </c>
      <c r="X17" s="14" t="str">
        <f t="shared" si="28"/>
        <v>Y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1</v>
      </c>
      <c r="AG17" s="159" t="str">
        <f t="shared" si="37"/>
        <v/>
      </c>
      <c r="AH17" s="159" t="str">
        <f t="shared" si="38"/>
        <v>B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19"/>
        <v>F6W</v>
      </c>
      <c r="BB17" s="14" t="str">
        <f t="shared" si="44"/>
        <v>B</v>
      </c>
      <c r="BC17" s="14" t="str">
        <f t="shared" si="20"/>
        <v>L7W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P4</v>
      </c>
      <c r="C18" s="24" t="str">
        <f t="shared" si="2"/>
        <v>HP</v>
      </c>
      <c r="D18" s="81" t="str">
        <f t="shared" si="21"/>
        <v>F2</v>
      </c>
      <c r="E18" s="121" t="str">
        <f t="shared" si="22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M1</v>
      </c>
      <c r="K18" s="81" t="str">
        <f t="shared" si="8"/>
        <v>F2</v>
      </c>
      <c r="L18" s="121" t="str">
        <f t="shared" si="9"/>
        <v/>
      </c>
      <c r="M18" s="24" t="str">
        <f t="shared" si="24"/>
        <v>W</v>
      </c>
      <c r="N18" s="36">
        <f t="shared" si="25"/>
        <v>2</v>
      </c>
      <c r="O18" s="124">
        <f t="shared" si="10"/>
        <v>2</v>
      </c>
      <c r="P18" s="24">
        <f>IF(H18="","",IF(B18="NB",P17,IF(O18="",SUM($O$5:$O18)+N18,SUM($O$5:$O18))))</f>
        <v>10</v>
      </c>
      <c r="Q18" s="130" t="str">
        <f t="shared" si="0"/>
        <v/>
      </c>
      <c r="R18" s="128">
        <f t="shared" si="11"/>
        <v>4</v>
      </c>
      <c r="S18" s="83" t="str">
        <f t="shared" si="12"/>
        <v>W</v>
      </c>
      <c r="T18" s="14">
        <f t="shared" si="5"/>
        <v>7</v>
      </c>
      <c r="U18" s="14">
        <f t="shared" si="26"/>
        <v>1</v>
      </c>
      <c r="V18" s="14" t="str">
        <f t="shared" si="27"/>
        <v>C</v>
      </c>
      <c r="W18" s="14" t="str">
        <f t="shared" si="13"/>
        <v>N</v>
      </c>
      <c r="X18" s="14" t="str">
        <f t="shared" si="28"/>
        <v>Y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2</v>
      </c>
      <c r="AF18" s="14">
        <f t="shared" si="36"/>
        <v>0</v>
      </c>
      <c r="AG18" s="159" t="str">
        <f t="shared" si="37"/>
        <v>F2</v>
      </c>
      <c r="AH18" s="159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19"/>
        <v>BL</v>
      </c>
      <c r="BB18" s="14" t="str">
        <f t="shared" si="44"/>
        <v>F2</v>
      </c>
      <c r="BC18" s="14" t="str">
        <f t="shared" si="20"/>
        <v>BL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2"/>
        <v/>
      </c>
      <c r="D19" s="82" t="str">
        <f t="shared" si="21"/>
        <v>B</v>
      </c>
      <c r="E19" s="122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B</v>
      </c>
      <c r="L19" s="122" t="str">
        <f t="shared" si="9"/>
        <v/>
      </c>
      <c r="M19" s="25" t="str">
        <f t="shared" si="24"/>
        <v>W</v>
      </c>
      <c r="N19" s="36">
        <f t="shared" si="25"/>
        <v>2</v>
      </c>
      <c r="O19" s="131" t="str">
        <f t="shared" si="10"/>
        <v/>
      </c>
      <c r="P19" s="25">
        <f>IF(H19="","",IF(B19="NB",P18,IF(O19="",SUM($O$5:$O19)+N19,SUM($O$5:$O19))))</f>
        <v>12</v>
      </c>
      <c r="Q19" s="132" t="str">
        <f t="shared" si="0"/>
        <v/>
      </c>
      <c r="R19" s="129">
        <f t="shared" si="11"/>
        <v>2</v>
      </c>
      <c r="S19" s="83" t="str">
        <f t="shared" si="12"/>
        <v>W</v>
      </c>
      <c r="T19" s="14">
        <f t="shared" si="5"/>
        <v>7</v>
      </c>
      <c r="U19" s="14">
        <f t="shared" si="26"/>
        <v>0</v>
      </c>
      <c r="V19" s="14" t="str">
        <f t="shared" si="27"/>
        <v>S</v>
      </c>
      <c r="W19" s="14" t="str">
        <f t="shared" si="13"/>
        <v>N</v>
      </c>
      <c r="X19" s="14" t="str">
        <f t="shared" si="28"/>
        <v>N</v>
      </c>
      <c r="Y19" s="14">
        <f t="shared" si="29"/>
        <v>1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1</v>
      </c>
      <c r="AF19" s="14">
        <f t="shared" si="36"/>
        <v>0</v>
      </c>
      <c r="AG19" s="159" t="str">
        <f t="shared" si="37"/>
        <v>B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HP</v>
      </c>
      <c r="AS19" s="14" t="str">
        <f t="shared" si="48"/>
        <v>M1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19"/>
        <v>F2W</v>
      </c>
      <c r="BB19" s="14" t="str">
        <f t="shared" si="44"/>
        <v>B</v>
      </c>
      <c r="BC19" s="14" t="str">
        <f t="shared" si="20"/>
        <v>F2W</v>
      </c>
      <c r="BD19" s="14" t="str">
        <f t="shared" si="47"/>
        <v>B</v>
      </c>
      <c r="BE19" s="14">
        <f t="shared" si="45"/>
        <v>1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P7</v>
      </c>
      <c r="C20" s="36" t="str">
        <f t="shared" si="2"/>
        <v/>
      </c>
      <c r="D20" s="79" t="str">
        <f t="shared" si="21"/>
        <v>L5</v>
      </c>
      <c r="E20" s="120" t="str">
        <f t="shared" si="22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>L2</v>
      </c>
      <c r="L20" s="120" t="str">
        <f t="shared" si="9"/>
        <v/>
      </c>
      <c r="M20" s="36" t="str">
        <f t="shared" si="24"/>
        <v>L</v>
      </c>
      <c r="N20" s="36">
        <f t="shared" si="25"/>
        <v>-5</v>
      </c>
      <c r="O20" s="136" t="str">
        <f t="shared" si="10"/>
        <v/>
      </c>
      <c r="P20" s="36">
        <f>IF(H20="","",IF(B20="NB",P19,IF(O20="",SUM($O$5:$O20)+N20,SUM($O$5:$O20))))</f>
        <v>5</v>
      </c>
      <c r="Q20" s="137" t="str">
        <f t="shared" si="0"/>
        <v/>
      </c>
      <c r="R20" s="127">
        <f t="shared" si="11"/>
        <v>-10</v>
      </c>
      <c r="S20" s="83" t="str">
        <f t="shared" si="12"/>
        <v>L</v>
      </c>
      <c r="T20" s="14">
        <f t="shared" si="5"/>
        <v>6</v>
      </c>
      <c r="U20" s="14">
        <f t="shared" si="26"/>
        <v>-1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2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2</v>
      </c>
      <c r="AF20" s="14">
        <f t="shared" si="36"/>
        <v>0</v>
      </c>
      <c r="AG20" s="159" t="str">
        <f t="shared" si="37"/>
        <v>L5</v>
      </c>
      <c r="AH20" s="159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19"/>
        <v>BW</v>
      </c>
      <c r="BB20" s="14" t="str">
        <f t="shared" si="44"/>
        <v>L5</v>
      </c>
      <c r="BC20" s="14" t="str">
        <f t="shared" si="20"/>
        <v>BW</v>
      </c>
      <c r="BD20" s="14" t="str">
        <f t="shared" si="47"/>
        <v>L5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NB</v>
      </c>
      <c r="C21" s="24" t="str">
        <f t="shared" si="2"/>
        <v/>
      </c>
      <c r="D21" s="81" t="str">
        <f t="shared" si="21"/>
        <v/>
      </c>
      <c r="E21" s="121" t="str">
        <f t="shared" si="22"/>
        <v>F2</v>
      </c>
      <c r="F21" s="71" t="str">
        <f t="shared" si="23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>F2</v>
      </c>
      <c r="L21" s="121" t="str">
        <f t="shared" si="9"/>
        <v/>
      </c>
      <c r="M21" s="24" t="str">
        <f t="shared" si="24"/>
        <v>W</v>
      </c>
      <c r="N21" s="36">
        <f t="shared" si="25"/>
        <v>-5</v>
      </c>
      <c r="O21" s="124" t="str">
        <f t="shared" si="10"/>
        <v/>
      </c>
      <c r="P21" s="24">
        <f>IF(H21="","",IF(B21="NB",P20,IF(O21="",SUM($O$5:$O21)+N21,SUM($O$5:$O21))))</f>
        <v>5</v>
      </c>
      <c r="Q21" s="130" t="str">
        <f t="shared" si="0"/>
        <v/>
      </c>
      <c r="R21" s="128">
        <f t="shared" si="11"/>
        <v>0</v>
      </c>
      <c r="S21" s="83" t="str">
        <f t="shared" si="12"/>
        <v/>
      </c>
      <c r="T21" s="14">
        <f t="shared" si="5"/>
        <v>6</v>
      </c>
      <c r="U21" s="14">
        <f t="shared" si="26"/>
        <v>0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Y</v>
      </c>
      <c r="Y21" s="14">
        <f t="shared" si="29"/>
        <v>3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0</v>
      </c>
      <c r="AD21" s="14">
        <f t="shared" si="34"/>
        <v>2</v>
      </c>
      <c r="AE21" s="14">
        <f t="shared" si="35"/>
        <v>2</v>
      </c>
      <c r="AF21" s="14">
        <f t="shared" si="36"/>
        <v>0</v>
      </c>
      <c r="AG21" s="159" t="str">
        <f t="shared" si="37"/>
        <v>F2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19"/>
        <v>L5L</v>
      </c>
      <c r="BB21" s="14" t="str">
        <f t="shared" si="44"/>
        <v>F2</v>
      </c>
      <c r="BC21" s="14" t="str">
        <f t="shared" si="20"/>
        <v>L2L</v>
      </c>
      <c r="BD21" s="14" t="str">
        <f t="shared" si="47"/>
        <v>F2</v>
      </c>
      <c r="BE21" s="14" t="str">
        <f t="shared" si="45"/>
        <v>2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P2</v>
      </c>
      <c r="C22" s="24" t="str">
        <f t="shared" si="2"/>
        <v/>
      </c>
      <c r="D22" s="81" t="str">
        <f t="shared" si="21"/>
        <v>F3</v>
      </c>
      <c r="E22" s="121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B</v>
      </c>
      <c r="M22" s="24" t="str">
        <f t="shared" si="24"/>
        <v>W</v>
      </c>
      <c r="N22" s="36">
        <f t="shared" si="25"/>
        <v>-7</v>
      </c>
      <c r="O22" s="124" t="str">
        <f t="shared" si="10"/>
        <v/>
      </c>
      <c r="P22" s="24">
        <f>IF(H22="","",IF(B22="NB",P21,IF(O22="",SUM($O$5:$O22)+N22,SUM($O$5:$O22))))</f>
        <v>3</v>
      </c>
      <c r="Q22" s="130" t="str">
        <f t="shared" si="0"/>
        <v/>
      </c>
      <c r="R22" s="128">
        <f t="shared" si="11"/>
        <v>-2</v>
      </c>
      <c r="S22" s="83" t="str">
        <f t="shared" si="12"/>
        <v>L</v>
      </c>
      <c r="T22" s="14">
        <f t="shared" si="5"/>
        <v>3</v>
      </c>
      <c r="U22" s="14">
        <f t="shared" si="26"/>
        <v>-3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4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3</v>
      </c>
      <c r="AD22" s="14">
        <f t="shared" si="34"/>
        <v>0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19"/>
        <v>F2L</v>
      </c>
      <c r="BB22" s="14" t="str">
        <f t="shared" si="44"/>
        <v>F3</v>
      </c>
      <c r="BC22" s="14" t="str">
        <f t="shared" si="20"/>
        <v>F2W</v>
      </c>
      <c r="BD22" s="14" t="str">
        <f t="shared" si="47"/>
        <v>B</v>
      </c>
      <c r="BE22" s="14" t="str">
        <f t="shared" si="45"/>
        <v>3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P1</v>
      </c>
      <c r="C23" s="24" t="str">
        <f t="shared" si="2"/>
        <v/>
      </c>
      <c r="D23" s="81" t="str">
        <f t="shared" si="21"/>
        <v/>
      </c>
      <c r="E23" s="121" t="str">
        <f t="shared" si="22"/>
        <v>F4</v>
      </c>
      <c r="F23" s="71" t="str">
        <f t="shared" si="23"/>
        <v>L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>L5</v>
      </c>
      <c r="L23" s="121" t="str">
        <f t="shared" si="9"/>
        <v/>
      </c>
      <c r="M23" s="24" t="str">
        <f t="shared" si="24"/>
        <v>W</v>
      </c>
      <c r="N23" s="36">
        <f t="shared" si="25"/>
        <v>-6</v>
      </c>
      <c r="O23" s="124" t="str">
        <f t="shared" si="10"/>
        <v/>
      </c>
      <c r="P23" s="24">
        <f>IF(H23="","",IF(B23="NB",P22,IF(O23="",SUM($O$5:$O23)+N23,SUM($O$5:$O23))))</f>
        <v>4</v>
      </c>
      <c r="Q23" s="130" t="str">
        <f t="shared" si="0"/>
        <v/>
      </c>
      <c r="R23" s="128">
        <f t="shared" si="11"/>
        <v>1</v>
      </c>
      <c r="S23" s="83" t="str">
        <f t="shared" si="12"/>
        <v>W</v>
      </c>
      <c r="T23" s="14">
        <f t="shared" si="5"/>
        <v>4</v>
      </c>
      <c r="U23" s="14">
        <f t="shared" si="26"/>
        <v>1</v>
      </c>
      <c r="V23" s="14" t="str">
        <f t="shared" si="27"/>
        <v>C</v>
      </c>
      <c r="W23" s="14" t="str">
        <f t="shared" si="49"/>
        <v>N</v>
      </c>
      <c r="X23" s="14" t="str">
        <f t="shared" si="28"/>
        <v>Y</v>
      </c>
      <c r="Y23" s="14">
        <f t="shared" si="29"/>
        <v>5</v>
      </c>
      <c r="Z23" s="83" t="str">
        <f t="shared" si="30"/>
        <v>N</v>
      </c>
      <c r="AA23" s="14" t="str">
        <f t="shared" si="31"/>
        <v>Y</v>
      </c>
      <c r="AB23" s="14" t="str">
        <f t="shared" si="32"/>
        <v>N</v>
      </c>
      <c r="AC23" s="14">
        <f t="shared" si="33"/>
        <v>0</v>
      </c>
      <c r="AD23" s="14">
        <f t="shared" si="34"/>
        <v>4</v>
      </c>
      <c r="AE23" s="14">
        <f t="shared" si="35"/>
        <v>5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HP</v>
      </c>
      <c r="AS23" s="14" t="str">
        <f t="shared" si="48"/>
        <v>M1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19"/>
        <v>F3L</v>
      </c>
      <c r="BB23" s="14" t="str">
        <f t="shared" si="44"/>
        <v>F4</v>
      </c>
      <c r="BC23" s="14" t="str">
        <f t="shared" si="20"/>
        <v>BW</v>
      </c>
      <c r="BD23" s="14" t="str">
        <f t="shared" si="47"/>
        <v>L5</v>
      </c>
      <c r="BE23" s="14" t="str">
        <f t="shared" si="45"/>
        <v>4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B1</v>
      </c>
      <c r="C24" s="25" t="str">
        <f t="shared" si="2"/>
        <v/>
      </c>
      <c r="D24" s="82" t="str">
        <f t="shared" si="21"/>
        <v>F5</v>
      </c>
      <c r="E24" s="122" t="str">
        <f t="shared" si="22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L6</v>
      </c>
      <c r="M24" s="25" t="str">
        <f t="shared" si="24"/>
        <v>W</v>
      </c>
      <c r="N24" s="36">
        <f t="shared" si="25"/>
        <v>-5</v>
      </c>
      <c r="O24" s="131" t="str">
        <f t="shared" si="10"/>
        <v/>
      </c>
      <c r="P24" s="25">
        <f>IF(H24="","",IF(B24="NB",P23,IF(O24="",SUM($O$5:$O24)+N24,SUM($O$5:$O24))))</f>
        <v>5</v>
      </c>
      <c r="Q24" s="132" t="str">
        <f t="shared" si="0"/>
        <v/>
      </c>
      <c r="R24" s="129">
        <f t="shared" si="11"/>
        <v>1</v>
      </c>
      <c r="S24" s="83" t="str">
        <f t="shared" si="12"/>
        <v>W</v>
      </c>
      <c r="T24" s="14">
        <f t="shared" si="5"/>
        <v>7</v>
      </c>
      <c r="U24" s="14">
        <f t="shared" si="26"/>
        <v>3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6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5</v>
      </c>
      <c r="AD24" s="14">
        <f t="shared" si="34"/>
        <v>0</v>
      </c>
      <c r="AE24" s="14">
        <f t="shared" si="35"/>
        <v>0</v>
      </c>
      <c r="AF24" s="14">
        <f t="shared" si="36"/>
        <v>6</v>
      </c>
      <c r="AG24" s="159" t="str">
        <f t="shared" si="37"/>
        <v/>
      </c>
      <c r="AH24" s="159" t="str">
        <f t="shared" si="38"/>
        <v>L6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HP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19"/>
        <v>F4L</v>
      </c>
      <c r="BB24" s="14" t="str">
        <f t="shared" si="44"/>
        <v>F5</v>
      </c>
      <c r="BC24" s="14" t="str">
        <f t="shared" si="20"/>
        <v>L5W</v>
      </c>
      <c r="BD24" s="14" t="str">
        <f t="shared" si="47"/>
        <v>L6</v>
      </c>
      <c r="BE24" s="14" t="str">
        <f t="shared" si="45"/>
        <v>5</v>
      </c>
      <c r="BF24" s="14" t="str">
        <f t="shared" si="46"/>
        <v>6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P13</v>
      </c>
      <c r="C25" s="36" t="str">
        <f t="shared" si="2"/>
        <v>T-C</v>
      </c>
      <c r="D25" s="79" t="str">
        <f t="shared" si="21"/>
        <v>F6</v>
      </c>
      <c r="E25" s="120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L7</v>
      </c>
      <c r="L25" s="120" t="str">
        <f t="shared" si="9"/>
        <v/>
      </c>
      <c r="M25" s="36" t="str">
        <f t="shared" si="24"/>
        <v>W</v>
      </c>
      <c r="N25" s="36">
        <f t="shared" si="25"/>
        <v>8</v>
      </c>
      <c r="O25" s="136">
        <f t="shared" si="10"/>
        <v>8</v>
      </c>
      <c r="P25" s="36">
        <f>IF(H25="","",IF(B25="NB",P24,IF(O25="",SUM($O$5:$O25)+N25,SUM($O$5:$O25))))</f>
        <v>18</v>
      </c>
      <c r="Q25" s="137" t="str">
        <f t="shared" si="0"/>
        <v/>
      </c>
      <c r="R25" s="127">
        <f t="shared" si="11"/>
        <v>13</v>
      </c>
      <c r="S25" s="83" t="str">
        <f t="shared" si="12"/>
        <v>W</v>
      </c>
      <c r="T25" s="14">
        <f t="shared" si="5"/>
        <v>10</v>
      </c>
      <c r="U25" s="14">
        <f t="shared" si="26"/>
        <v>6</v>
      </c>
      <c r="V25" s="14" t="str">
        <f t="shared" si="27"/>
        <v>C</v>
      </c>
      <c r="W25" s="14" t="str">
        <f t="shared" si="49"/>
        <v>N</v>
      </c>
      <c r="X25" s="14" t="str">
        <f t="shared" si="28"/>
        <v>Y</v>
      </c>
      <c r="Y25" s="14">
        <f t="shared" si="29"/>
        <v>7</v>
      </c>
      <c r="Z25" s="83" t="str">
        <f t="shared" si="30"/>
        <v>N</v>
      </c>
      <c r="AA25" s="14" t="str">
        <f t="shared" si="31"/>
        <v>Y</v>
      </c>
      <c r="AB25" s="14" t="str">
        <f t="shared" si="32"/>
        <v>N</v>
      </c>
      <c r="AC25" s="14">
        <f t="shared" si="33"/>
        <v>6</v>
      </c>
      <c r="AD25" s="14">
        <f t="shared" si="34"/>
        <v>0</v>
      </c>
      <c r="AE25" s="14">
        <f t="shared" si="35"/>
        <v>7</v>
      </c>
      <c r="AF25" s="14">
        <f t="shared" si="36"/>
        <v>0</v>
      </c>
      <c r="AG25" s="159" t="str">
        <f t="shared" si="37"/>
        <v>L7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>F6</v>
      </c>
      <c r="AM25" s="75" t="str">
        <f t="shared" si="15"/>
        <v/>
      </c>
      <c r="AN25" s="75" t="str">
        <f t="shared" si="16"/>
        <v>L7</v>
      </c>
      <c r="AO25" s="75" t="str">
        <f t="shared" si="17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19"/>
        <v>F5L</v>
      </c>
      <c r="BB25" s="14" t="str">
        <f t="shared" si="44"/>
        <v>F6</v>
      </c>
      <c r="BC25" s="14" t="str">
        <f t="shared" si="20"/>
        <v>L6W</v>
      </c>
      <c r="BD25" s="14" t="str">
        <f t="shared" si="47"/>
        <v>L7</v>
      </c>
      <c r="BE25" s="14" t="str">
        <f t="shared" si="45"/>
        <v>6</v>
      </c>
      <c r="BF25" s="14" t="str">
        <f t="shared" si="46"/>
        <v>7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B2</v>
      </c>
      <c r="C26" s="24" t="str">
        <f t="shared" si="2"/>
        <v/>
      </c>
      <c r="D26" s="81" t="str">
        <f t="shared" si="21"/>
        <v/>
      </c>
      <c r="E26" s="121" t="str">
        <f t="shared" si="22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B</v>
      </c>
      <c r="M26" s="24" t="str">
        <f t="shared" si="24"/>
        <v>W</v>
      </c>
      <c r="N26" s="36">
        <f t="shared" si="25"/>
        <v>2</v>
      </c>
      <c r="O26" s="124" t="str">
        <f t="shared" si="10"/>
        <v/>
      </c>
      <c r="P26" s="24">
        <f>IF(H26="","",IF(B26="NB",P25,IF(O26="",SUM($O$5:$O26)+N26,SUM($O$5:$O26))))</f>
        <v>20</v>
      </c>
      <c r="Q26" s="130" t="str">
        <f t="shared" si="0"/>
        <v/>
      </c>
      <c r="R26" s="128">
        <f t="shared" si="11"/>
        <v>2</v>
      </c>
      <c r="S26" s="83" t="str">
        <f t="shared" si="12"/>
        <v>W</v>
      </c>
      <c r="T26" s="14">
        <f t="shared" si="5"/>
        <v>10</v>
      </c>
      <c r="U26" s="14">
        <f t="shared" si="26"/>
        <v>6</v>
      </c>
      <c r="V26" s="14" t="str">
        <f t="shared" si="27"/>
        <v>S</v>
      </c>
      <c r="W26" s="14" t="str">
        <f t="shared" si="49"/>
        <v>N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9" t="str">
        <f t="shared" si="37"/>
        <v/>
      </c>
      <c r="AH26" s="159" t="str">
        <f t="shared" si="38"/>
        <v>B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B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19"/>
        <v>F6W</v>
      </c>
      <c r="BB26" s="14" t="str">
        <f t="shared" si="44"/>
        <v>B</v>
      </c>
      <c r="BC26" s="14" t="str">
        <f t="shared" si="20"/>
        <v>L7W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81" t="str">
        <f t="shared" si="21"/>
        <v>L5</v>
      </c>
      <c r="E27" s="121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L2</v>
      </c>
      <c r="L27" s="121" t="str">
        <f t="shared" si="9"/>
        <v/>
      </c>
      <c r="M27" s="24" t="str">
        <f t="shared" si="24"/>
        <v>W</v>
      </c>
      <c r="N27" s="36">
        <f t="shared" si="25"/>
        <v>9</v>
      </c>
      <c r="O27" s="124">
        <f t="shared" si="10"/>
        <v>9</v>
      </c>
      <c r="P27" s="24">
        <f>IF(H27="","",IF(B27="NB",P26,IF(O27="",SUM($O$5:$O27)+N27,SUM($O$5:$O27))))</f>
        <v>27</v>
      </c>
      <c r="Q27" s="130" t="str">
        <f t="shared" si="0"/>
        <v/>
      </c>
      <c r="R27" s="128">
        <f t="shared" si="11"/>
        <v>10</v>
      </c>
      <c r="S27" s="83" t="str">
        <f t="shared" si="12"/>
        <v>W</v>
      </c>
      <c r="T27" s="14">
        <f t="shared" si="5"/>
        <v>10</v>
      </c>
      <c r="U27" s="14">
        <f t="shared" si="26"/>
        <v>6</v>
      </c>
      <c r="V27" s="14" t="str">
        <f t="shared" si="27"/>
        <v>C</v>
      </c>
      <c r="W27" s="14" t="str">
        <f t="shared" si="49"/>
        <v>N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2</v>
      </c>
      <c r="AF27" s="14">
        <f t="shared" si="36"/>
        <v>0</v>
      </c>
      <c r="AG27" s="159" t="str">
        <f t="shared" si="37"/>
        <v>L5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>L5</v>
      </c>
      <c r="AM27" s="75" t="str">
        <f t="shared" si="15"/>
        <v/>
      </c>
      <c r="AN27" s="75" t="str">
        <f t="shared" si="16"/>
        <v>L5</v>
      </c>
      <c r="AO27" s="75" t="str">
        <f t="shared" si="17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19"/>
        <v>BW</v>
      </c>
      <c r="BB27" s="14" t="str">
        <f t="shared" si="44"/>
        <v>L5</v>
      </c>
      <c r="BC27" s="14" t="str">
        <f t="shared" si="20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2"/>
        <v/>
      </c>
      <c r="D28" s="81" t="str">
        <f t="shared" si="21"/>
        <v/>
      </c>
      <c r="E28" s="121" t="str">
        <f t="shared" si="22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B</v>
      </c>
      <c r="M28" s="24" t="str">
        <f t="shared" si="24"/>
        <v>W</v>
      </c>
      <c r="N28" s="36">
        <f t="shared" si="25"/>
        <v>2</v>
      </c>
      <c r="O28" s="124" t="str">
        <f t="shared" si="10"/>
        <v/>
      </c>
      <c r="P28" s="24">
        <f>IF(H28="","",IF(B28="NB",P27,IF(O28="",SUM($O$5:$O28)+N28,SUM($O$5:$O28))))</f>
        <v>29</v>
      </c>
      <c r="Q28" s="130" t="str">
        <f t="shared" si="0"/>
        <v/>
      </c>
      <c r="R28" s="128">
        <f t="shared" si="11"/>
        <v>2</v>
      </c>
      <c r="S28" s="83" t="str">
        <f t="shared" si="12"/>
        <v>W</v>
      </c>
      <c r="T28" s="14">
        <f t="shared" si="5"/>
        <v>10</v>
      </c>
      <c r="U28" s="14">
        <f t="shared" si="26"/>
        <v>0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0</v>
      </c>
      <c r="AF28" s="14">
        <f t="shared" si="36"/>
        <v>1</v>
      </c>
      <c r="AG28" s="159" t="str">
        <f t="shared" si="37"/>
        <v/>
      </c>
      <c r="AH28" s="159" t="str">
        <f t="shared" si="38"/>
        <v>B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>B</v>
      </c>
      <c r="AN28" s="75" t="str">
        <f t="shared" si="16"/>
        <v/>
      </c>
      <c r="AO28" s="75" t="str">
        <f t="shared" si="17"/>
        <v>B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19"/>
        <v>L5W</v>
      </c>
      <c r="BB28" s="14" t="str">
        <f t="shared" si="44"/>
        <v>B</v>
      </c>
      <c r="BC28" s="14" t="str">
        <f t="shared" si="20"/>
        <v>L2W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82" t="str">
        <f t="shared" si="21"/>
        <v>L5</v>
      </c>
      <c r="E29" s="122" t="str">
        <f t="shared" si="22"/>
        <v/>
      </c>
      <c r="F29" s="74" t="str">
        <f t="shared" si="23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L2</v>
      </c>
      <c r="L29" s="122" t="str">
        <f t="shared" si="9"/>
        <v/>
      </c>
      <c r="M29" s="25" t="str">
        <f t="shared" si="24"/>
        <v/>
      </c>
      <c r="N29" s="36" t="str">
        <f t="shared" si="25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2</v>
      </c>
      <c r="AF29" s="14">
        <f t="shared" si="36"/>
        <v>0</v>
      </c>
      <c r="AG29" s="159" t="str">
        <f t="shared" si="37"/>
        <v>L5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>L5</v>
      </c>
      <c r="AM29" s="75" t="str">
        <f t="shared" si="15"/>
        <v/>
      </c>
      <c r="AN29" s="75" t="str">
        <f t="shared" si="16"/>
        <v>L5</v>
      </c>
      <c r="AO29" s="75" t="str">
        <f t="shared" si="17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19"/>
        <v>BW</v>
      </c>
      <c r="BB29" s="14" t="str">
        <f t="shared" si="44"/>
        <v>L5</v>
      </c>
      <c r="BC29" s="14" t="str">
        <f t="shared" si="20"/>
        <v>BW</v>
      </c>
      <c r="BD29" s="14" t="str">
        <f t="shared" si="47"/>
        <v>L5</v>
      </c>
      <c r="BE29" s="14" t="str">
        <f t="shared" si="45"/>
        <v>5</v>
      </c>
      <c r="BF29" s="14" t="str">
        <f t="shared" si="46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21"/>
        <v/>
      </c>
      <c r="E30" s="120" t="str">
        <f t="shared" si="22"/>
        <v/>
      </c>
      <c r="F30" s="80" t="str">
        <f t="shared" si="23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4"/>
        <v/>
      </c>
      <c r="N30" s="36" t="str">
        <f t="shared" si="25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4"/>
        <v/>
      </c>
      <c r="AM30" s="75" t="str">
        <f t="shared" si="15"/>
        <v/>
      </c>
      <c r="AN30" s="75" t="str">
        <f t="shared" si="16"/>
        <v/>
      </c>
      <c r="AO30" s="75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19"/>
        <v>L5</v>
      </c>
      <c r="BB30" s="14" t="str">
        <f t="shared" si="44"/>
        <v/>
      </c>
      <c r="BC30" s="14" t="str">
        <f t="shared" si="20"/>
        <v>L2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21"/>
        <v/>
      </c>
      <c r="E31" s="121" t="str">
        <f t="shared" si="22"/>
        <v/>
      </c>
      <c r="F31" s="71" t="str">
        <f t="shared" si="23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4"/>
        <v/>
      </c>
      <c r="N31" s="36" t="str">
        <f t="shared" si="25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4"/>
        <v/>
      </c>
      <c r="AM31" s="75" t="str">
        <f t="shared" si="15"/>
        <v/>
      </c>
      <c r="AN31" s="75" t="str">
        <f t="shared" si="16"/>
        <v/>
      </c>
      <c r="AO31" s="75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19"/>
        <v/>
      </c>
      <c r="BB31" s="14" t="str">
        <f t="shared" si="44"/>
        <v/>
      </c>
      <c r="BC31" s="14" t="str">
        <f t="shared" si="20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21"/>
        <v/>
      </c>
      <c r="E32" s="121" t="str">
        <f t="shared" si="22"/>
        <v/>
      </c>
      <c r="F32" s="71" t="str">
        <f t="shared" si="23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4"/>
        <v/>
      </c>
      <c r="N32" s="36" t="str">
        <f t="shared" si="25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19"/>
        <v/>
      </c>
      <c r="BB32" s="14" t="str">
        <f t="shared" si="44"/>
        <v/>
      </c>
      <c r="BC32" s="14" t="str">
        <f t="shared" si="20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21"/>
        <v/>
      </c>
      <c r="E33" s="121" t="str">
        <f t="shared" si="22"/>
        <v/>
      </c>
      <c r="F33" s="71" t="str">
        <f t="shared" si="23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4"/>
        <v/>
      </c>
      <c r="N33" s="36" t="str">
        <f t="shared" si="25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19"/>
        <v/>
      </c>
      <c r="BB33" s="14" t="str">
        <f t="shared" si="44"/>
        <v/>
      </c>
      <c r="BC33" s="14" t="str">
        <f t="shared" si="20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21"/>
        <v/>
      </c>
      <c r="E34" s="122" t="str">
        <f t="shared" si="22"/>
        <v/>
      </c>
      <c r="F34" s="74" t="str">
        <f t="shared" si="23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4"/>
        <v/>
      </c>
      <c r="N34" s="36" t="str">
        <f t="shared" si="25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19"/>
        <v/>
      </c>
      <c r="BB34" s="14" t="str">
        <f t="shared" si="44"/>
        <v/>
      </c>
      <c r="BC34" s="14" t="str">
        <f t="shared" si="20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21"/>
        <v/>
      </c>
      <c r="E35" s="120" t="str">
        <f t="shared" si="22"/>
        <v/>
      </c>
      <c r="F35" s="80" t="str">
        <f t="shared" si="23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4"/>
        <v/>
      </c>
      <c r="N35" s="36" t="str">
        <f t="shared" si="25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19"/>
        <v/>
      </c>
      <c r="BB35" s="14" t="str">
        <f t="shared" si="44"/>
        <v/>
      </c>
      <c r="BC35" s="14" t="str">
        <f t="shared" si="20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21"/>
        <v/>
      </c>
      <c r="E36" s="121" t="str">
        <f t="shared" si="22"/>
        <v/>
      </c>
      <c r="F36" s="71" t="str">
        <f t="shared" si="23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4"/>
        <v/>
      </c>
      <c r="N36" s="36" t="str">
        <f t="shared" si="25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19"/>
        <v/>
      </c>
      <c r="BB36" s="14" t="str">
        <f t="shared" si="44"/>
        <v/>
      </c>
      <c r="BC36" s="14" t="str">
        <f t="shared" si="20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21"/>
        <v/>
      </c>
      <c r="E37" s="121" t="str">
        <f t="shared" si="22"/>
        <v/>
      </c>
      <c r="F37" s="71" t="str">
        <f t="shared" si="23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4"/>
        <v/>
      </c>
      <c r="N37" s="36" t="str">
        <f t="shared" si="25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19"/>
        <v/>
      </c>
      <c r="BB37" s="14" t="str">
        <f t="shared" si="44"/>
        <v/>
      </c>
      <c r="BC37" s="14" t="str">
        <f t="shared" si="20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21"/>
        <v/>
      </c>
      <c r="E38" s="121" t="str">
        <f t="shared" si="22"/>
        <v/>
      </c>
      <c r="F38" s="71" t="str">
        <f t="shared" si="23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4"/>
        <v/>
      </c>
      <c r="N38" s="36" t="str">
        <f t="shared" si="25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19"/>
        <v/>
      </c>
      <c r="BB38" s="14" t="str">
        <f t="shared" si="44"/>
        <v/>
      </c>
      <c r="BC38" s="14" t="str">
        <f t="shared" si="20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21"/>
        <v/>
      </c>
      <c r="E39" s="122" t="str">
        <f t="shared" si="22"/>
        <v/>
      </c>
      <c r="F39" s="74" t="str">
        <f t="shared" si="23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4"/>
        <v/>
      </c>
      <c r="N39" s="36" t="str">
        <f t="shared" si="25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19"/>
        <v/>
      </c>
      <c r="BB39" s="14" t="str">
        <f t="shared" si="44"/>
        <v/>
      </c>
      <c r="BC39" s="14" t="str">
        <f t="shared" si="20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21"/>
        <v/>
      </c>
      <c r="E40" s="120" t="str">
        <f t="shared" si="22"/>
        <v/>
      </c>
      <c r="F40" s="80" t="str">
        <f t="shared" si="23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4"/>
        <v/>
      </c>
      <c r="N40" s="36" t="str">
        <f t="shared" si="25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19"/>
        <v/>
      </c>
      <c r="BB40" s="14" t="str">
        <f t="shared" si="44"/>
        <v/>
      </c>
      <c r="BC40" s="14" t="str">
        <f t="shared" si="20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21"/>
        <v/>
      </c>
      <c r="E41" s="121" t="str">
        <f t="shared" si="22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4"/>
        <v/>
      </c>
      <c r="N41" s="36" t="str">
        <f t="shared" si="25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4"/>
        <v/>
      </c>
      <c r="AM41" s="75" t="str">
        <f t="shared" si="15"/>
        <v/>
      </c>
      <c r="AN41" s="75" t="str">
        <f t="shared" si="16"/>
        <v/>
      </c>
      <c r="AO41" s="75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19"/>
        <v/>
      </c>
      <c r="BB41" s="14" t="str">
        <f t="shared" si="44"/>
        <v/>
      </c>
      <c r="BC41" s="14" t="str">
        <f t="shared" si="20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1"/>
        <v/>
      </c>
      <c r="E42" s="121" t="str">
        <f t="shared" si="22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4"/>
        <v/>
      </c>
      <c r="N42" s="36" t="str">
        <f t="shared" si="25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19"/>
        <v/>
      </c>
      <c r="BB42" s="14" t="str">
        <f t="shared" si="44"/>
        <v/>
      </c>
      <c r="BC42" s="14" t="str">
        <f t="shared" si="20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1"/>
        <v/>
      </c>
      <c r="E43" s="121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4"/>
        <v/>
      </c>
      <c r="N43" s="36" t="str">
        <f t="shared" si="25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1"/>
        <v/>
      </c>
      <c r="E44" s="122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4"/>
        <v/>
      </c>
      <c r="N44" s="36" t="str">
        <f t="shared" si="25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20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4"/>
        <v/>
      </c>
      <c r="N45" s="36" t="str">
        <f t="shared" si="25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1"/>
        <v/>
      </c>
      <c r="E46" s="121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4"/>
        <v/>
      </c>
      <c r="N46" s="36" t="str">
        <f t="shared" si="25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1"/>
        <v/>
      </c>
      <c r="E47" s="121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4"/>
        <v/>
      </c>
      <c r="N47" s="36" t="str">
        <f t="shared" si="25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1"/>
        <v/>
      </c>
      <c r="E48" s="121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4"/>
        <v/>
      </c>
      <c r="N48" s="36" t="str">
        <f t="shared" si="25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22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4"/>
        <v/>
      </c>
      <c r="N49" s="36" t="str">
        <f t="shared" si="25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20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4"/>
        <v/>
      </c>
      <c r="N50" s="36" t="str">
        <f t="shared" si="25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21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4"/>
        <v/>
      </c>
      <c r="N51" s="36" t="str">
        <f t="shared" si="25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21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4"/>
        <v/>
      </c>
      <c r="N52" s="36" t="str">
        <f t="shared" si="25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21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4"/>
        <v/>
      </c>
      <c r="N53" s="36" t="str">
        <f t="shared" si="25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22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4"/>
        <v/>
      </c>
      <c r="N54" s="36" t="str">
        <f t="shared" si="25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20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4"/>
        <v/>
      </c>
      <c r="N55" s="36" t="str">
        <f t="shared" si="25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21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4"/>
        <v/>
      </c>
      <c r="N56" s="36" t="str">
        <f t="shared" si="25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21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4"/>
        <v/>
      </c>
      <c r="N57" s="36" t="str">
        <f t="shared" si="25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21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4"/>
        <v/>
      </c>
      <c r="N58" s="36" t="str">
        <f t="shared" si="25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22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4"/>
        <v/>
      </c>
      <c r="N59" s="36" t="str">
        <f t="shared" si="25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20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4"/>
        <v/>
      </c>
      <c r="N60" s="36" t="str">
        <f t="shared" si="25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21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4"/>
        <v/>
      </c>
      <c r="N61" s="36" t="str">
        <f t="shared" si="25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21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4"/>
        <v/>
      </c>
      <c r="N62" s="36" t="str">
        <f t="shared" si="25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21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4"/>
        <v/>
      </c>
      <c r="N63" s="36" t="str">
        <f t="shared" si="25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22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4"/>
        <v/>
      </c>
      <c r="N64" s="36" t="str">
        <f t="shared" si="25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20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4"/>
        <v/>
      </c>
      <c r="N65" s="36" t="str">
        <f t="shared" si="25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21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4"/>
        <v/>
      </c>
      <c r="N66" s="36" t="str">
        <f t="shared" si="25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21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4"/>
        <v/>
      </c>
      <c r="N67" s="36" t="str">
        <f t="shared" si="25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21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4"/>
        <v/>
      </c>
      <c r="N68" s="36" t="str">
        <f t="shared" si="25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22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4"/>
        <v/>
      </c>
      <c r="N69" s="36" t="str">
        <f t="shared" si="25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20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4"/>
        <v/>
      </c>
      <c r="N70" s="36" t="str">
        <f t="shared" si="25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21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4"/>
        <v/>
      </c>
      <c r="N71" s="36" t="str">
        <f t="shared" si="25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21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4"/>
        <v/>
      </c>
      <c r="N72" s="36" t="str">
        <f t="shared" si="25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21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4"/>
        <v/>
      </c>
      <c r="N73" s="36" t="str">
        <f t="shared" si="25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22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2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31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IF(H74="","",IF(AR75="HP",IF(H74="P",BB75,""),AL75))</f>
        <v/>
      </c>
      <c r="E75" s="120" t="str">
        <f t="shared" ref="E75:E109" si="78">IF(H74="","",IF(AR75="HP",IF(H74="B",BB75,""),AM75))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20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6" t="str">
        <f t="shared" si="68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IF(H74="","",IF(AS75="M1",IF(H73="P",BD75,""),AN75))</f>
        <v/>
      </c>
      <c r="AH75" s="159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21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21" t="str">
        <f t="shared" si="67"/>
        <v/>
      </c>
      <c r="M76" s="24" t="str">
        <f t="shared" si="80"/>
        <v/>
      </c>
      <c r="N76" s="36" t="str">
        <f t="shared" si="81"/>
        <v/>
      </c>
      <c r="O76" s="124" t="str">
        <f t="shared" si="68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21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21" t="str">
        <f t="shared" si="67"/>
        <v/>
      </c>
      <c r="M77" s="24" t="str">
        <f t="shared" si="80"/>
        <v/>
      </c>
      <c r="N77" s="36" t="str">
        <f t="shared" si="81"/>
        <v/>
      </c>
      <c r="O77" s="124" t="str">
        <f t="shared" si="68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21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21" t="str">
        <f t="shared" si="67"/>
        <v/>
      </c>
      <c r="M78" s="24" t="str">
        <f t="shared" si="80"/>
        <v/>
      </c>
      <c r="N78" s="36" t="str">
        <f t="shared" si="81"/>
        <v/>
      </c>
      <c r="O78" s="124" t="str">
        <f t="shared" si="68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22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2" t="str">
        <f t="shared" si="67"/>
        <v/>
      </c>
      <c r="M79" s="25" t="str">
        <f t="shared" si="80"/>
        <v/>
      </c>
      <c r="N79" s="36" t="str">
        <f t="shared" si="81"/>
        <v/>
      </c>
      <c r="O79" s="131" t="str">
        <f t="shared" si="68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20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20" t="str">
        <f t="shared" si="67"/>
        <v/>
      </c>
      <c r="M80" s="36" t="str">
        <f t="shared" si="80"/>
        <v/>
      </c>
      <c r="N80" s="36" t="str">
        <f t="shared" si="81"/>
        <v/>
      </c>
      <c r="O80" s="136" t="str">
        <f t="shared" si="68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21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21" t="str">
        <f t="shared" si="67"/>
        <v/>
      </c>
      <c r="M81" s="24" t="str">
        <f t="shared" si="80"/>
        <v/>
      </c>
      <c r="N81" s="36" t="str">
        <f t="shared" si="81"/>
        <v/>
      </c>
      <c r="O81" s="124" t="str">
        <f t="shared" si="68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21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21" t="str">
        <f t="shared" si="67"/>
        <v/>
      </c>
      <c r="M82" s="24" t="str">
        <f t="shared" si="80"/>
        <v/>
      </c>
      <c r="N82" s="36" t="str">
        <f t="shared" si="81"/>
        <v/>
      </c>
      <c r="O82" s="124" t="str">
        <f t="shared" si="68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21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21" t="str">
        <f t="shared" si="67"/>
        <v/>
      </c>
      <c r="M83" s="24" t="str">
        <f t="shared" si="80"/>
        <v/>
      </c>
      <c r="N83" s="36" t="str">
        <f t="shared" si="81"/>
        <v/>
      </c>
      <c r="O83" s="124" t="str">
        <f t="shared" si="68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22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2" t="str">
        <f t="shared" si="67"/>
        <v/>
      </c>
      <c r="M84" s="25" t="str">
        <f t="shared" si="80"/>
        <v/>
      </c>
      <c r="N84" s="36" t="str">
        <f t="shared" si="81"/>
        <v/>
      </c>
      <c r="O84" s="131" t="str">
        <f t="shared" si="68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20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20" t="str">
        <f t="shared" si="67"/>
        <v/>
      </c>
      <c r="M85" s="36" t="str">
        <f t="shared" si="80"/>
        <v/>
      </c>
      <c r="N85" s="36" t="str">
        <f t="shared" si="81"/>
        <v/>
      </c>
      <c r="O85" s="136" t="str">
        <f t="shared" si="68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21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21" t="str">
        <f t="shared" si="67"/>
        <v/>
      </c>
      <c r="M86" s="24" t="str">
        <f t="shared" si="80"/>
        <v/>
      </c>
      <c r="N86" s="36" t="str">
        <f t="shared" si="81"/>
        <v/>
      </c>
      <c r="O86" s="124" t="str">
        <f t="shared" si="68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21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21" t="str">
        <f t="shared" si="67"/>
        <v/>
      </c>
      <c r="M87" s="24" t="str">
        <f t="shared" si="80"/>
        <v/>
      </c>
      <c r="N87" s="36" t="str">
        <f t="shared" si="81"/>
        <v/>
      </c>
      <c r="O87" s="124" t="str">
        <f t="shared" si="68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21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21" t="str">
        <f t="shared" si="67"/>
        <v/>
      </c>
      <c r="M88" s="24" t="str">
        <f t="shared" si="80"/>
        <v/>
      </c>
      <c r="N88" s="36" t="str">
        <f t="shared" si="81"/>
        <v/>
      </c>
      <c r="O88" s="124" t="str">
        <f t="shared" si="68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22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2" t="str">
        <f t="shared" si="67"/>
        <v/>
      </c>
      <c r="M89" s="25" t="str">
        <f t="shared" si="80"/>
        <v/>
      </c>
      <c r="N89" s="36" t="str">
        <f t="shared" si="81"/>
        <v/>
      </c>
      <c r="O89" s="131" t="str">
        <f t="shared" si="68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20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20" t="str">
        <f t="shared" si="67"/>
        <v/>
      </c>
      <c r="M90" s="36" t="str">
        <f t="shared" si="80"/>
        <v/>
      </c>
      <c r="N90" s="36" t="str">
        <f t="shared" si="81"/>
        <v/>
      </c>
      <c r="O90" s="136" t="str">
        <f t="shared" si="68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21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21" t="str">
        <f t="shared" si="67"/>
        <v/>
      </c>
      <c r="M91" s="24" t="str">
        <f t="shared" si="80"/>
        <v/>
      </c>
      <c r="N91" s="36" t="str">
        <f t="shared" si="81"/>
        <v/>
      </c>
      <c r="O91" s="124" t="str">
        <f t="shared" si="68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21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21" t="str">
        <f t="shared" si="67"/>
        <v/>
      </c>
      <c r="M92" s="24" t="str">
        <f t="shared" si="80"/>
        <v/>
      </c>
      <c r="N92" s="36" t="str">
        <f t="shared" si="81"/>
        <v/>
      </c>
      <c r="O92" s="124" t="str">
        <f t="shared" si="68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21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21" t="str">
        <f t="shared" si="67"/>
        <v/>
      </c>
      <c r="M93" s="24" t="str">
        <f t="shared" si="80"/>
        <v/>
      </c>
      <c r="N93" s="36" t="str">
        <f t="shared" si="81"/>
        <v/>
      </c>
      <c r="O93" s="124" t="str">
        <f t="shared" si="68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22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2" t="str">
        <f t="shared" si="67"/>
        <v/>
      </c>
      <c r="M94" s="25" t="str">
        <f t="shared" si="80"/>
        <v/>
      </c>
      <c r="N94" s="36" t="str">
        <f t="shared" si="81"/>
        <v/>
      </c>
      <c r="O94" s="131" t="str">
        <f t="shared" si="68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20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20" t="str">
        <f t="shared" si="67"/>
        <v/>
      </c>
      <c r="M95" s="36" t="str">
        <f t="shared" si="80"/>
        <v/>
      </c>
      <c r="N95" s="36" t="str">
        <f t="shared" si="81"/>
        <v/>
      </c>
      <c r="O95" s="136" t="str">
        <f t="shared" si="68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21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21" t="str">
        <f t="shared" si="67"/>
        <v/>
      </c>
      <c r="M96" s="24" t="str">
        <f t="shared" si="80"/>
        <v/>
      </c>
      <c r="N96" s="36" t="str">
        <f t="shared" si="81"/>
        <v/>
      </c>
      <c r="O96" s="124" t="str">
        <f t="shared" si="68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21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21" t="str">
        <f t="shared" si="67"/>
        <v/>
      </c>
      <c r="M97" s="24" t="str">
        <f t="shared" si="80"/>
        <v/>
      </c>
      <c r="N97" s="36" t="str">
        <f t="shared" si="81"/>
        <v/>
      </c>
      <c r="O97" s="124" t="str">
        <f t="shared" si="68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21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21" t="str">
        <f t="shared" si="67"/>
        <v/>
      </c>
      <c r="M98" s="24" t="str">
        <f t="shared" si="80"/>
        <v/>
      </c>
      <c r="N98" s="36" t="str">
        <f t="shared" si="81"/>
        <v/>
      </c>
      <c r="O98" s="124" t="str">
        <f t="shared" si="68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22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2" t="str">
        <f t="shared" si="67"/>
        <v/>
      </c>
      <c r="M99" s="25" t="str">
        <f t="shared" si="80"/>
        <v/>
      </c>
      <c r="N99" s="36" t="str">
        <f t="shared" si="81"/>
        <v/>
      </c>
      <c r="O99" s="131" t="str">
        <f t="shared" si="68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20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20" t="str">
        <f t="shared" si="67"/>
        <v/>
      </c>
      <c r="M100" s="36" t="str">
        <f t="shared" si="80"/>
        <v/>
      </c>
      <c r="N100" s="36" t="str">
        <f t="shared" si="81"/>
        <v/>
      </c>
      <c r="O100" s="136" t="str">
        <f t="shared" si="68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21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21" t="str">
        <f t="shared" si="67"/>
        <v/>
      </c>
      <c r="M101" s="24" t="str">
        <f t="shared" si="80"/>
        <v/>
      </c>
      <c r="N101" s="36" t="str">
        <f t="shared" si="81"/>
        <v/>
      </c>
      <c r="O101" s="124" t="str">
        <f t="shared" si="68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21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21" t="str">
        <f t="shared" si="67"/>
        <v/>
      </c>
      <c r="M102" s="24" t="str">
        <f t="shared" si="80"/>
        <v/>
      </c>
      <c r="N102" s="36" t="str">
        <f t="shared" si="81"/>
        <v/>
      </c>
      <c r="O102" s="124" t="str">
        <f t="shared" si="68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21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21" t="str">
        <f t="shared" si="67"/>
        <v/>
      </c>
      <c r="M103" s="24" t="str">
        <f t="shared" si="80"/>
        <v/>
      </c>
      <c r="N103" s="36" t="str">
        <f t="shared" si="81"/>
        <v/>
      </c>
      <c r="O103" s="124" t="str">
        <f t="shared" si="68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22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2" t="str">
        <f t="shared" si="67"/>
        <v/>
      </c>
      <c r="M104" s="25" t="str">
        <f t="shared" si="80"/>
        <v/>
      </c>
      <c r="N104" s="36" t="str">
        <f t="shared" si="81"/>
        <v/>
      </c>
      <c r="O104" s="131" t="str">
        <f t="shared" si="68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20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20" t="str">
        <f t="shared" si="67"/>
        <v/>
      </c>
      <c r="M105" s="36" t="str">
        <f t="shared" si="80"/>
        <v/>
      </c>
      <c r="N105" s="36" t="str">
        <f t="shared" si="81"/>
        <v/>
      </c>
      <c r="O105" s="136" t="str">
        <f t="shared" si="68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21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21" t="str">
        <f t="shared" si="67"/>
        <v/>
      </c>
      <c r="M106" s="24" t="str">
        <f t="shared" si="80"/>
        <v/>
      </c>
      <c r="N106" s="36" t="str">
        <f t="shared" si="81"/>
        <v/>
      </c>
      <c r="O106" s="124" t="str">
        <f t="shared" si="68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21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21" t="str">
        <f t="shared" si="67"/>
        <v/>
      </c>
      <c r="M107" s="24" t="str">
        <f t="shared" si="80"/>
        <v/>
      </c>
      <c r="N107" s="36" t="str">
        <f t="shared" si="81"/>
        <v/>
      </c>
      <c r="O107" s="124" t="str">
        <f t="shared" si="68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21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21" t="str">
        <f t="shared" si="67"/>
        <v/>
      </c>
      <c r="M108" s="24" t="str">
        <f t="shared" si="80"/>
        <v/>
      </c>
      <c r="N108" s="36" t="str">
        <f t="shared" si="81"/>
        <v/>
      </c>
      <c r="O108" s="124" t="str">
        <f t="shared" si="68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22" t="str">
        <f t="shared" si="78"/>
        <v/>
      </c>
      <c r="F109" s="74" t="str">
        <f t="shared" si="79"/>
        <v/>
      </c>
      <c r="H109" s="155" t="str">
        <f>IF('Strategy Dashboard'!AU109="","",'Strategy Dashboard'!AU109)</f>
        <v/>
      </c>
      <c r="J109" s="150" t="str">
        <f t="shared" si="65"/>
        <v/>
      </c>
      <c r="K109" s="152" t="str">
        <f t="shared" si="66"/>
        <v/>
      </c>
      <c r="L109" s="153" t="str">
        <f t="shared" si="67"/>
        <v/>
      </c>
      <c r="M109" s="151" t="str">
        <f t="shared" si="80"/>
        <v/>
      </c>
      <c r="N109" s="36" t="str">
        <f t="shared" si="81"/>
        <v/>
      </c>
      <c r="O109" s="156" t="str">
        <f t="shared" si="68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89" t="s">
        <v>255</v>
      </c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1"/>
      <c r="R110" s="158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80" t="s">
        <v>257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2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4" t="s">
        <v>258</v>
      </c>
      <c r="B112" s="295"/>
      <c r="C112" s="295"/>
      <c r="D112" s="295"/>
      <c r="E112" s="295"/>
      <c r="F112" s="295"/>
      <c r="G112" s="295"/>
      <c r="H112" s="295"/>
      <c r="I112" s="295"/>
      <c r="J112" s="295">
        <f>COUNTIF(H5:H109,"P")</f>
        <v>16</v>
      </c>
      <c r="K112" s="295"/>
      <c r="L112" s="295"/>
      <c r="M112" s="295"/>
      <c r="N112" s="295"/>
      <c r="O112" s="295"/>
      <c r="P112" s="295"/>
      <c r="Q112" s="296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4" t="s">
        <v>259</v>
      </c>
      <c r="B113" s="295"/>
      <c r="C113" s="295"/>
      <c r="D113" s="295"/>
      <c r="E113" s="295"/>
      <c r="F113" s="295"/>
      <c r="G113" s="295"/>
      <c r="H113" s="295"/>
      <c r="I113" s="295"/>
      <c r="J113" s="295">
        <f>COUNTIF(H5:H109,"B")</f>
        <v>8</v>
      </c>
      <c r="K113" s="295"/>
      <c r="L113" s="295"/>
      <c r="M113" s="295"/>
      <c r="N113" s="295"/>
      <c r="O113" s="295"/>
      <c r="P113" s="295"/>
      <c r="Q113" s="296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2" t="s">
        <v>260</v>
      </c>
      <c r="B114" s="293"/>
      <c r="C114" s="293"/>
      <c r="D114" s="293"/>
      <c r="E114" s="293"/>
      <c r="F114" s="293"/>
      <c r="G114" s="293"/>
      <c r="H114" s="293"/>
      <c r="I114" s="293"/>
      <c r="J114" s="293" cm="1">
        <f t="array" ref="J114">LOOKUP(2,1/(P10:P109&lt;&gt;""),P10:P109)</f>
        <v>29</v>
      </c>
      <c r="K114" s="293"/>
      <c r="L114" s="293"/>
      <c r="M114" s="293"/>
      <c r="N114" s="293"/>
      <c r="O114" s="293"/>
      <c r="P114" s="293"/>
      <c r="Q114" s="297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2" t="s">
        <v>261</v>
      </c>
      <c r="B115" s="293"/>
      <c r="C115" s="293"/>
      <c r="D115" s="293"/>
      <c r="E115" s="293"/>
      <c r="F115" s="293"/>
      <c r="G115" s="293"/>
      <c r="H115" s="293"/>
      <c r="I115" s="293"/>
      <c r="J115" s="293">
        <f>COUNTIF(S5:S109,"W")</f>
        <v>12</v>
      </c>
      <c r="K115" s="293"/>
      <c r="L115" s="293"/>
      <c r="M115" s="293"/>
      <c r="N115" s="293"/>
      <c r="O115" s="293"/>
      <c r="P115" s="293"/>
      <c r="Q115" s="297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2" t="s">
        <v>262</v>
      </c>
      <c r="B116" s="293"/>
      <c r="C116" s="293"/>
      <c r="D116" s="293"/>
      <c r="E116" s="293"/>
      <c r="F116" s="293"/>
      <c r="G116" s="293"/>
      <c r="H116" s="293"/>
      <c r="I116" s="293"/>
      <c r="J116" s="293">
        <f>COUNTIF(S5:S109,"L")</f>
        <v>5</v>
      </c>
      <c r="K116" s="293"/>
      <c r="L116" s="293"/>
      <c r="M116" s="293"/>
      <c r="N116" s="293"/>
      <c r="O116" s="293"/>
      <c r="P116" s="293"/>
      <c r="Q116" s="297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2"/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7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2"/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7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2"/>
      <c r="B119" s="293"/>
      <c r="C119" s="293"/>
      <c r="D119" s="293"/>
      <c r="E119" s="293"/>
      <c r="F119" s="293"/>
      <c r="G119" s="293"/>
      <c r="H119" s="293"/>
      <c r="I119" s="293"/>
      <c r="J119" s="293"/>
      <c r="K119" s="293"/>
      <c r="L119" s="293"/>
      <c r="M119" s="293"/>
      <c r="N119" s="293"/>
      <c r="O119" s="293"/>
      <c r="P119" s="293"/>
      <c r="Q119" s="297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2"/>
      <c r="B120" s="293"/>
      <c r="C120" s="293"/>
      <c r="D120" s="293"/>
      <c r="E120" s="293"/>
      <c r="F120" s="293"/>
      <c r="G120" s="293"/>
      <c r="H120" s="293"/>
      <c r="I120" s="293"/>
      <c r="J120" s="293"/>
      <c r="K120" s="293"/>
      <c r="L120" s="293"/>
      <c r="M120" s="293"/>
      <c r="N120" s="293"/>
      <c r="O120" s="293"/>
      <c r="P120" s="293"/>
      <c r="Q120" s="297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2"/>
      <c r="B121" s="293"/>
      <c r="C121" s="293"/>
      <c r="D121" s="293"/>
      <c r="E121" s="293"/>
      <c r="F121" s="293"/>
      <c r="G121" s="293"/>
      <c r="H121" s="293"/>
      <c r="I121" s="293"/>
      <c r="J121" s="293"/>
      <c r="K121" s="293"/>
      <c r="L121" s="293"/>
      <c r="M121" s="293"/>
      <c r="N121" s="293"/>
      <c r="O121" s="293"/>
      <c r="P121" s="293"/>
      <c r="Q121" s="297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2"/>
      <c r="B122" s="29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7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2"/>
      <c r="B123" s="293"/>
      <c r="C123" s="293"/>
      <c r="D123" s="293"/>
      <c r="E123" s="293"/>
      <c r="F123" s="293"/>
      <c r="G123" s="293"/>
      <c r="H123" s="293"/>
      <c r="I123" s="293"/>
      <c r="J123" s="293"/>
      <c r="K123" s="293"/>
      <c r="L123" s="293"/>
      <c r="M123" s="293"/>
      <c r="N123" s="293"/>
      <c r="O123" s="293"/>
      <c r="P123" s="293"/>
      <c r="Q123" s="297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92"/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7"/>
      <c r="BP124" s="14">
        <f>General!F122</f>
        <v>0</v>
      </c>
      <c r="BQ124" s="14">
        <f>General!G122</f>
        <v>0</v>
      </c>
    </row>
    <row r="125" spans="1:69">
      <c r="A125" s="292"/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7"/>
      <c r="BP125" s="14">
        <f>General!F123</f>
        <v>0</v>
      </c>
      <c r="BQ125" s="14">
        <f>General!G123</f>
        <v>0</v>
      </c>
    </row>
    <row r="126" spans="1:69">
      <c r="A126" s="292"/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7"/>
      <c r="BP126" s="14">
        <f>General!F124</f>
        <v>0</v>
      </c>
      <c r="BQ126" s="14">
        <f>General!G124</f>
        <v>0</v>
      </c>
    </row>
    <row r="127" spans="1:69" ht="15.75" thickBot="1">
      <c r="A127" s="301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9"/>
      <c r="BP127" s="14">
        <f>General!F125</f>
        <v>0</v>
      </c>
      <c r="BQ127" s="14">
        <f>General!G125</f>
        <v>0</v>
      </c>
    </row>
    <row r="128" spans="1:69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18" priority="4" operator="equal">
      <formula>"P"</formula>
    </cfRule>
  </conditionalFormatting>
  <conditionalFormatting sqref="H129:H1048576 H5:H109">
    <cfRule type="cellIs" dxfId="17" priority="2" operator="equal">
      <formula>"B"</formula>
    </cfRule>
    <cfRule type="cellIs" dxfId="16" priority="3" operator="equal">
      <formula>"P"</formula>
    </cfRule>
  </conditionalFormatting>
  <conditionalFormatting sqref="O10:O109 Q105:Q109">
    <cfRule type="cellIs" dxfId="15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F3" zoomScale="148" zoomScaleNormal="148" workbookViewId="0">
      <pane ySplit="2" topLeftCell="A5" activePane="bottomLeft" state="frozen"/>
      <selection activeCell="A3" sqref="A3"/>
      <selection pane="bottomLeft" activeCell="BP3" sqref="BP3:BQ33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4" t="str">
        <f>'Strategy Dashboard'!CO3</f>
        <v>Strategy 10: OP/OB</v>
      </c>
      <c r="C3" s="335"/>
      <c r="D3" s="335"/>
      <c r="E3" s="335"/>
      <c r="F3" s="335"/>
      <c r="G3" s="336"/>
      <c r="H3" s="335"/>
      <c r="I3" s="335"/>
      <c r="J3" s="335"/>
      <c r="K3" s="335"/>
      <c r="L3" s="335"/>
      <c r="M3" s="335"/>
      <c r="N3" s="335"/>
      <c r="O3" s="335"/>
      <c r="P3" s="335"/>
      <c r="Q3" s="337"/>
      <c r="R3" s="287" t="s">
        <v>148</v>
      </c>
      <c r="S3" s="14" t="s">
        <v>149</v>
      </c>
      <c r="V3" s="14" t="s">
        <v>114</v>
      </c>
      <c r="W3" s="244" t="s">
        <v>463</v>
      </c>
      <c r="X3" s="244" t="s">
        <v>464</v>
      </c>
      <c r="AI3" s="270" t="s">
        <v>117</v>
      </c>
      <c r="AJ3" s="270"/>
      <c r="AK3" s="270"/>
      <c r="AL3" s="66"/>
      <c r="AM3" s="66"/>
      <c r="AN3" s="66"/>
      <c r="AO3" s="66"/>
      <c r="AP3" s="66"/>
      <c r="AQ3" s="66"/>
      <c r="AT3" s="260" t="s">
        <v>1</v>
      </c>
      <c r="AU3" s="260" t="s">
        <v>2</v>
      </c>
      <c r="AV3" s="242" t="s">
        <v>33</v>
      </c>
      <c r="AW3" s="243"/>
      <c r="AX3" s="242" t="s">
        <v>79</v>
      </c>
      <c r="AY3" s="243"/>
      <c r="AZ3" s="260" t="s">
        <v>37</v>
      </c>
      <c r="BA3" s="285" t="s">
        <v>10</v>
      </c>
      <c r="BB3" s="286"/>
      <c r="BC3" s="285" t="s">
        <v>11</v>
      </c>
      <c r="BD3" s="286"/>
      <c r="BE3" s="64" t="s">
        <v>10</v>
      </c>
      <c r="BF3" s="64" t="s">
        <v>11</v>
      </c>
      <c r="BG3" s="284" t="s">
        <v>111</v>
      </c>
      <c r="BH3" s="28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88"/>
      <c r="S4" s="14" t="s">
        <v>150</v>
      </c>
      <c r="T4" s="14">
        <f>T28</f>
        <v>6</v>
      </c>
      <c r="V4" s="14" t="s">
        <v>115</v>
      </c>
      <c r="W4" s="244"/>
      <c r="X4" s="244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83"/>
      <c r="AU4" s="283"/>
      <c r="AV4" s="16" t="s">
        <v>1</v>
      </c>
      <c r="AW4" s="16" t="s">
        <v>2</v>
      </c>
      <c r="AX4" s="16" t="s">
        <v>1</v>
      </c>
      <c r="AY4" s="16" t="s">
        <v>2</v>
      </c>
      <c r="AZ4" s="28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277</v>
      </c>
      <c r="D5" s="89"/>
      <c r="E5" s="89"/>
      <c r="F5" s="90"/>
      <c r="H5" s="84" t="str">
        <f>IF('Strategy Dashboard'!AU5="","",'Strategy Dashboard'!AU5)</f>
        <v>P</v>
      </c>
      <c r="J5" s="125" t="s">
        <v>278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OP</v>
      </c>
      <c r="AS5" s="159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IF(H9="","",IF(AR10="OP",BB10,AL10))</f>
        <v>B</v>
      </c>
      <c r="E10" s="120" t="str">
        <f>IF(H9="","",IF(AR10="OP","",AM10))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24">
        <f>IF(H10="","",IF(S10="",IF(V10="S",0,N9),IF(S10="W",IF(V10="S",0,N9)+INT(REPLACE(B10,1,1,"")),IF(V10="S",0,N9)-INT(REPLACE(B10,1,1,"")))))</f>
        <v>2</v>
      </c>
      <c r="O10" s="136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1">IF(H10="","",IF(M10="W",0+BF10,0-BF10)+IF(F10="W",0+BE10,0-BE10))</f>
        <v>2</v>
      </c>
      <c r="S10" s="83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IF(H9="","",IF(AS10="OB","",AN10))</f>
        <v>B</v>
      </c>
      <c r="AH10" s="159" t="str">
        <f>IF(H9="","",IF(AS10="OB",BD10,AO10))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>B</v>
      </c>
      <c r="AM10" s="75" t="str">
        <f t="shared" ref="AM10:AM73" si="15">IF(AR10="T-T",IF(H8="P",BB10,""),IF(AR10="T-C",IF(H9="P",BB10,""),IF(AR10="T-B",IF(H9="B",BB10,""),"")))</f>
        <v/>
      </c>
      <c r="AN10" s="75" t="str">
        <f t="shared" ref="AN10:AN73" si="16">IF(AR10="T-T",IF(H8="B",BD10,""),IF(AR10="T-C",IF(H9="B",BD10,""),IF(AR10="T-B",IF(H9="P",BD10,""),"")))</f>
        <v>B</v>
      </c>
      <c r="AO10" s="75" t="str">
        <f t="shared" ref="AO10:AO73" si="17">IF(AR10="T-T",IF(H8="P",BD10,""),IF(AR10="T-C",IF(H9="P",BD10,""),IF(AR10="T-B",IF(H9="B",BD10,""),"")))</f>
        <v/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12345</v>
      </c>
      <c r="AW10" s="14" t="str">
        <f t="shared" si="18"/>
        <v>00000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72" t="str">
        <f t="shared" si="6"/>
        <v>P7</v>
      </c>
      <c r="C11" s="24" t="str">
        <f t="shared" si="2"/>
        <v/>
      </c>
      <c r="D11" s="81" t="str">
        <f t="shared" ref="D11:D74" si="21">IF(H10="","",IF(AR11="OP",BB11,AL11))</f>
        <v>L5</v>
      </c>
      <c r="E11" s="121" t="str">
        <f t="shared" ref="E11:E74" si="22">IF(H10="","",IF(AR11="OP","",AM11))</f>
        <v/>
      </c>
      <c r="F11" s="71" t="str">
        <f t="shared" ref="F11:F74" si="23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4">IF(H11="","",IF(H11="P",IF(K11="","L","W"),IF(L11="","L","W")))</f>
        <v>L</v>
      </c>
      <c r="N11" s="24">
        <f>IF(H11="","",IF(S11="",IF(V11="S",0,N10),IF(S11="W",IF(V11="S",0,N10)+INT(REPLACE(B11,1,1,"")),IF(V11="S",0,N10)-INT(REPLACE(B11,1,1,"")))))</f>
        <v>-5</v>
      </c>
      <c r="O11" s="124" t="str">
        <f t="shared" si="10"/>
        <v/>
      </c>
      <c r="P11" s="24">
        <f>IF(H11="","",IF(B11="NB",P10,IF(O11="",SUM($O$5:$O11)+N11,SUM($O$5:$O11))))</f>
        <v>-5</v>
      </c>
      <c r="Q11" s="130" t="str">
        <f t="shared" si="0"/>
        <v/>
      </c>
      <c r="R11" s="128">
        <f t="shared" si="11"/>
        <v>-10</v>
      </c>
      <c r="S11" s="83" t="str">
        <f t="shared" si="12"/>
        <v>L</v>
      </c>
      <c r="T11" s="14">
        <f t="shared" si="5"/>
        <v>0</v>
      </c>
      <c r="U11" s="14">
        <f t="shared" ref="U11:U74" si="25">IF(S11="",0,IFERROR(VLOOKUP(S6&amp;S7&amp;S8&amp;S9&amp;S10&amp;S11,BP:BQ,2,FALSE),0))</f>
        <v>-1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83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5</v>
      </c>
      <c r="AD11" s="14">
        <f t="shared" ref="AD11:AD74" si="33">IF(H10="","",IF(E11="B",1,IF(REPLACE(E11,1,1,"")="",0,INT(REPLACE(E11,1,1,"")))))</f>
        <v>0</v>
      </c>
      <c r="AE11" s="14">
        <f t="shared" ref="AE11:AE74" si="34">IF(H10="","",IF(K11="B",1,IF(REPLACE(K11,1,1,"")="",0,INT(REPLACE(K11,1,1,"")))))</f>
        <v>2</v>
      </c>
      <c r="AF11" s="14">
        <f t="shared" ref="AF11:AF74" si="35">IF(H10="","",IF(L11="B",1,IF(REPLACE(L11,1,1,"")="",0,INT(REPLACE(L11,1,1,"")))))</f>
        <v>0</v>
      </c>
      <c r="AG11" s="159" t="str">
        <f t="shared" ref="AG11:AG74" si="36">IF(H10="","",IF(AS11="OB","",AN11))</f>
        <v>L5</v>
      </c>
      <c r="AH11" s="159" t="str">
        <f t="shared" ref="AH11:AH74" si="37">IF(H10="","",IF(AS11="OB",BD11,AO11))</f>
        <v/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N</v>
      </c>
      <c r="AL11" s="75" t="str">
        <f t="shared" si="14"/>
        <v>L5</v>
      </c>
      <c r="AM11" s="75" t="str">
        <f t="shared" si="15"/>
        <v/>
      </c>
      <c r="AN11" s="75" t="str">
        <f t="shared" si="16"/>
        <v>L5</v>
      </c>
      <c r="AO11" s="75" t="str">
        <f t="shared" si="17"/>
        <v/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18"/>
        <v>23456</v>
      </c>
      <c r="AW11" s="14" t="str">
        <f t="shared" si="18"/>
        <v>00000</v>
      </c>
      <c r="AX11" s="14" t="str">
        <f t="shared" ref="AX11:AY45" si="41">IF(AT5="",0,AT5)&amp;IF(AT6="",0,AT6)&amp;IF(AT7="",0,AT7)&amp;IF(AT8="",0,AT8)&amp;IF(AT9="",0,AT9)&amp;IF(AT10="",0,AT10)</f>
        <v>123456</v>
      </c>
      <c r="AY11" s="14" t="str">
        <f t="shared" si="41"/>
        <v>000000</v>
      </c>
      <c r="AZ11" s="14" t="str">
        <f t="shared" ref="AZ11:AZ74" si="42">IF(COUNTBLANK(AT6:AT10)&gt;2,"B","P")</f>
        <v>P</v>
      </c>
      <c r="BA11" s="14" t="str">
        <f t="shared" si="19"/>
        <v>BW</v>
      </c>
      <c r="BB11" s="14" t="str">
        <f t="shared" ref="BB11:BB74" si="43">IF(OR(V11="S",AND(Z10="Y",W11="N")),"B",IFERROR(VLOOKUP(BA11,BM:BN,2,FALSE),""))</f>
        <v>L5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4">IF(REPLACE(BB11, 1, 1, "")="",1,REPLACE(BB11, 1, 1, ""))</f>
        <v>5</v>
      </c>
      <c r="BF11" s="14" t="str">
        <f t="shared" ref="BF11:BF74" si="45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72" t="str">
        <f t="shared" si="6"/>
        <v>NB</v>
      </c>
      <c r="C12" s="24" t="str">
        <f t="shared" si="2"/>
        <v>OP</v>
      </c>
      <c r="D12" s="81" t="str">
        <f t="shared" si="21"/>
        <v>F2</v>
      </c>
      <c r="E12" s="121" t="str">
        <f t="shared" si="22"/>
        <v/>
      </c>
      <c r="F12" s="71" t="str">
        <f t="shared" si="23"/>
        <v>W</v>
      </c>
      <c r="H12" s="85" t="str">
        <f>IF('Strategy Dashboard'!AU12="","",'Strategy Dashboard'!AU12)</f>
        <v>P</v>
      </c>
      <c r="J12" s="72" t="str">
        <f t="shared" si="7"/>
        <v>OB</v>
      </c>
      <c r="K12" s="81" t="str">
        <f t="shared" si="8"/>
        <v/>
      </c>
      <c r="L12" s="121" t="str">
        <f t="shared" si="9"/>
        <v>F2</v>
      </c>
      <c r="M12" s="24" t="str">
        <f t="shared" si="24"/>
        <v>L</v>
      </c>
      <c r="N12" s="24">
        <f t="shared" ref="N12:N75" si="46">IF(H12="","",IF(S12="",IF(V12="S",0,N11),IF(S12="W",IF(V12="S",0,N11)+INT(REPLACE(B12,1,1,"")),IF(V12="S",0,N11)-INT(REPLACE(B12,1,1,"")))))</f>
        <v>-5</v>
      </c>
      <c r="O12" s="124" t="str">
        <f t="shared" si="10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1"/>
        <v>0</v>
      </c>
      <c r="S12" s="83" t="str">
        <f t="shared" si="12"/>
        <v/>
      </c>
      <c r="T12" s="14">
        <f t="shared" si="5"/>
        <v>0</v>
      </c>
      <c r="U12" s="14">
        <f t="shared" si="25"/>
        <v>0</v>
      </c>
      <c r="V12" s="14" t="str">
        <f t="shared" si="26"/>
        <v>C</v>
      </c>
      <c r="W12" s="14" t="str">
        <f t="shared" si="13"/>
        <v>N</v>
      </c>
      <c r="X12" s="14" t="str">
        <f t="shared" si="27"/>
        <v>N</v>
      </c>
      <c r="Y12" s="14">
        <f t="shared" si="28"/>
        <v>3</v>
      </c>
      <c r="Z12" s="83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2</v>
      </c>
      <c r="AD12" s="14">
        <f t="shared" si="33"/>
        <v>0</v>
      </c>
      <c r="AE12" s="14">
        <f t="shared" si="34"/>
        <v>0</v>
      </c>
      <c r="AF12" s="14">
        <f t="shared" si="35"/>
        <v>2</v>
      </c>
      <c r="AG12" s="159" t="str">
        <f t="shared" si="36"/>
        <v/>
      </c>
      <c r="AH12" s="159" t="str">
        <f t="shared" si="37"/>
        <v>F2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OP</v>
      </c>
      <c r="AS12" s="14" t="str">
        <f>IF(H11="","",IF(AI12="Y","T-C",IF(AJ12="Y","T-B",IF(AK12="Y","T-T",IF(AS11=$AS$5,$AS$5,IF(OR(AND(AS11="T-T",AS10="T-T",M10&amp;M11="LL"),AND(OR(AS11="T-B",AS11="T-C"),M11="L")),$AS$5,AS11))))))</f>
        <v>OB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18"/>
        <v>34560</v>
      </c>
      <c r="AW12" s="14" t="str">
        <f t="shared" si="18"/>
        <v>00001</v>
      </c>
      <c r="AX12" s="14" t="str">
        <f t="shared" si="41"/>
        <v>234560</v>
      </c>
      <c r="AY12" s="14" t="str">
        <f t="shared" si="41"/>
        <v>000001</v>
      </c>
      <c r="AZ12" s="14" t="str">
        <f t="shared" si="42"/>
        <v>P</v>
      </c>
      <c r="BA12" s="14" t="str">
        <f t="shared" si="19"/>
        <v>L5L</v>
      </c>
      <c r="BB12" s="14" t="str">
        <f t="shared" si="43"/>
        <v>F2</v>
      </c>
      <c r="BC12" s="14" t="str">
        <f t="shared" si="20"/>
        <v>L2L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4"/>
        <v>2</v>
      </c>
      <c r="BF12" s="14" t="str">
        <f t="shared" si="45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72" t="str">
        <f t="shared" si="6"/>
        <v>B2</v>
      </c>
      <c r="C13" s="24" t="str">
        <f t="shared" si="2"/>
        <v/>
      </c>
      <c r="D13" s="81" t="str">
        <f t="shared" si="21"/>
        <v>B</v>
      </c>
      <c r="E13" s="121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F3</v>
      </c>
      <c r="M13" s="24" t="str">
        <f t="shared" si="24"/>
        <v>W</v>
      </c>
      <c r="N13" s="24">
        <f t="shared" si="46"/>
        <v>-3</v>
      </c>
      <c r="O13" s="124" t="str">
        <f t="shared" si="10"/>
        <v/>
      </c>
      <c r="P13" s="24">
        <f>IF(H13="","",IF(B13="NB",P12,IF(O13="",SUM($O$5:$O13)+N13,SUM($O$5:$O13))))</f>
        <v>-3</v>
      </c>
      <c r="Q13" s="130" t="str">
        <f t="shared" si="0"/>
        <v/>
      </c>
      <c r="R13" s="128">
        <f t="shared" si="11"/>
        <v>2</v>
      </c>
      <c r="S13" s="83" t="str">
        <f t="shared" si="12"/>
        <v>W</v>
      </c>
      <c r="T13" s="14">
        <f t="shared" si="5"/>
        <v>1</v>
      </c>
      <c r="U13" s="14">
        <f t="shared" si="25"/>
        <v>1</v>
      </c>
      <c r="V13" s="14" t="str">
        <f t="shared" si="26"/>
        <v>C</v>
      </c>
      <c r="W13" s="14" t="str">
        <f t="shared" si="13"/>
        <v>N</v>
      </c>
      <c r="X13" s="14" t="str">
        <f t="shared" si="27"/>
        <v>N</v>
      </c>
      <c r="Y13" s="14">
        <f t="shared" si="28"/>
        <v>4</v>
      </c>
      <c r="Z13" s="83" t="str">
        <f t="shared" si="29"/>
        <v>N</v>
      </c>
      <c r="AA13" s="14" t="str">
        <f t="shared" si="30"/>
        <v>N</v>
      </c>
      <c r="AB13" s="14" t="str">
        <f t="shared" si="31"/>
        <v>N</v>
      </c>
      <c r="AC13" s="14">
        <f t="shared" si="32"/>
        <v>1</v>
      </c>
      <c r="AD13" s="14">
        <f t="shared" si="33"/>
        <v>0</v>
      </c>
      <c r="AE13" s="14">
        <f t="shared" si="34"/>
        <v>0</v>
      </c>
      <c r="AF13" s="14">
        <f t="shared" si="35"/>
        <v>3</v>
      </c>
      <c r="AG13" s="159" t="str">
        <f t="shared" si="36"/>
        <v/>
      </c>
      <c r="AH13" s="159" t="str">
        <f t="shared" si="37"/>
        <v>F3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OP</v>
      </c>
      <c r="AS13" s="14" t="str">
        <f t="shared" si="4"/>
        <v>OB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18"/>
        <v>45601</v>
      </c>
      <c r="AW13" s="14" t="str">
        <f t="shared" si="18"/>
        <v>00010</v>
      </c>
      <c r="AX13" s="14" t="str">
        <f t="shared" si="41"/>
        <v>345601</v>
      </c>
      <c r="AY13" s="14" t="str">
        <f t="shared" si="41"/>
        <v>000010</v>
      </c>
      <c r="AZ13" s="14" t="str">
        <f t="shared" si="42"/>
        <v>P</v>
      </c>
      <c r="BA13" s="14" t="str">
        <f t="shared" si="19"/>
        <v>F2W</v>
      </c>
      <c r="BB13" s="14" t="str">
        <f t="shared" si="43"/>
        <v>B</v>
      </c>
      <c r="BC13" s="14" t="str">
        <f t="shared" si="20"/>
        <v>F2L</v>
      </c>
      <c r="BD13" s="14" t="str">
        <f t="shared" si="47"/>
        <v>F3</v>
      </c>
      <c r="BE13" s="14">
        <f t="shared" si="44"/>
        <v>1</v>
      </c>
      <c r="BF13" s="14" t="str">
        <f t="shared" si="45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21"/>
        <v>F2</v>
      </c>
      <c r="E14" s="122" t="str">
        <f t="shared" si="22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22" t="str">
        <f t="shared" si="9"/>
        <v>F2</v>
      </c>
      <c r="M14" s="25" t="str">
        <f t="shared" si="24"/>
        <v>L</v>
      </c>
      <c r="N14" s="24">
        <f t="shared" si="46"/>
        <v>-3</v>
      </c>
      <c r="O14" s="131">
        <f t="shared" si="10"/>
        <v>-3</v>
      </c>
      <c r="P14" s="25">
        <f>IF(H14="","",IF(B14="NB",P13,IF(O14="",SUM($O$5:$O14)+N14,SUM($O$5:$O14))))</f>
        <v>-3</v>
      </c>
      <c r="Q14" s="132" t="str">
        <f t="shared" si="0"/>
        <v>Rabbit</v>
      </c>
      <c r="R14" s="129">
        <f t="shared" si="11"/>
        <v>0</v>
      </c>
      <c r="S14" s="83" t="str">
        <f t="shared" si="12"/>
        <v/>
      </c>
      <c r="T14" s="14">
        <f t="shared" si="5"/>
        <v>1</v>
      </c>
      <c r="U14" s="14">
        <f t="shared" si="25"/>
        <v>0</v>
      </c>
      <c r="V14" s="14" t="str">
        <f t="shared" si="26"/>
        <v>C</v>
      </c>
      <c r="W14" s="14" t="str">
        <f t="shared" si="13"/>
        <v>Y</v>
      </c>
      <c r="X14" s="14" t="str">
        <f t="shared" si="27"/>
        <v>N</v>
      </c>
      <c r="Y14" s="14">
        <f t="shared" si="28"/>
        <v>5</v>
      </c>
      <c r="Z14" s="83" t="str">
        <f t="shared" si="29"/>
        <v>N</v>
      </c>
      <c r="AA14" s="14" t="str">
        <f t="shared" si="30"/>
        <v>N</v>
      </c>
      <c r="AB14" s="14" t="str">
        <f t="shared" si="31"/>
        <v>R</v>
      </c>
      <c r="AC14" s="14">
        <f t="shared" si="32"/>
        <v>2</v>
      </c>
      <c r="AD14" s="14">
        <f t="shared" si="33"/>
        <v>0</v>
      </c>
      <c r="AE14" s="14">
        <f t="shared" si="34"/>
        <v>0</v>
      </c>
      <c r="AF14" s="14">
        <f t="shared" si="35"/>
        <v>2</v>
      </c>
      <c r="AG14" s="159" t="str">
        <f t="shared" si="36"/>
        <v/>
      </c>
      <c r="AH14" s="159" t="str">
        <f t="shared" si="37"/>
        <v>F2</v>
      </c>
      <c r="AI14" s="44" t="str">
        <f t="shared" si="38"/>
        <v>N</v>
      </c>
      <c r="AJ14" s="44" t="str">
        <f t="shared" si="39"/>
        <v>N</v>
      </c>
      <c r="AK14" s="44" t="str">
        <f t="shared" si="40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OP</v>
      </c>
      <c r="AS14" s="14" t="str">
        <f>IF(H13="","",IF(AI14="Y","T-C",IF(AJ14="Y","T-B",IF(AK14="Y","T-T",IF(AS13=$AS$5,$AS$5,IF(OR(AND(AS13="T-T",AS12="T-T",M12&amp;M13="LL"),AND(OR(AS13="T-B",AS13="T-C"),M13="L")),$AS$5,AS13))))))</f>
        <v>OB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56010</v>
      </c>
      <c r="AW14" s="14" t="str">
        <f t="shared" si="18"/>
        <v>00101</v>
      </c>
      <c r="AX14" s="14" t="str">
        <f t="shared" si="41"/>
        <v>456010</v>
      </c>
      <c r="AY14" s="14" t="str">
        <f t="shared" si="41"/>
        <v>000101</v>
      </c>
      <c r="AZ14" s="14" t="str">
        <f t="shared" si="42"/>
        <v>P</v>
      </c>
      <c r="BA14" s="14" t="str">
        <f t="shared" si="19"/>
        <v>BL</v>
      </c>
      <c r="BB14" s="14" t="str">
        <f t="shared" si="43"/>
        <v>F2</v>
      </c>
      <c r="BC14" s="14" t="str">
        <f t="shared" si="20"/>
        <v>F3W</v>
      </c>
      <c r="BD14" s="14" t="str">
        <f t="shared" si="47"/>
        <v>F2</v>
      </c>
      <c r="BE14" s="14" t="str">
        <f t="shared" si="44"/>
        <v>2</v>
      </c>
      <c r="BF14" s="14" t="str">
        <f t="shared" si="45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1"/>
        <v>B</v>
      </c>
      <c r="E15" s="120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B</v>
      </c>
      <c r="M15" s="36" t="str">
        <f t="shared" si="24"/>
        <v>W</v>
      </c>
      <c r="N15" s="24">
        <f t="shared" si="46"/>
        <v>0</v>
      </c>
      <c r="O15" s="136" t="str">
        <f t="shared" si="10"/>
        <v/>
      </c>
      <c r="P15" s="36">
        <f>IF(H15="","",IF(B15="NB",P14,IF(O15="",SUM($O$5:$O15)+N15,SUM($O$5:$O15))))</f>
        <v>-3</v>
      </c>
      <c r="Q15" s="137" t="str">
        <f t="shared" si="0"/>
        <v/>
      </c>
      <c r="R15" s="127">
        <f t="shared" si="11"/>
        <v>0</v>
      </c>
      <c r="S15" s="83" t="str">
        <f t="shared" si="12"/>
        <v/>
      </c>
      <c r="T15" s="14">
        <f t="shared" si="5"/>
        <v>1</v>
      </c>
      <c r="U15" s="14">
        <f t="shared" si="25"/>
        <v>0</v>
      </c>
      <c r="V15" s="14" t="str">
        <f t="shared" si="26"/>
        <v>S</v>
      </c>
      <c r="W15" s="14" t="str">
        <f t="shared" si="13"/>
        <v>N</v>
      </c>
      <c r="X15" s="14" t="str">
        <f t="shared" si="27"/>
        <v>N</v>
      </c>
      <c r="Y15" s="14">
        <f t="shared" si="28"/>
        <v>1</v>
      </c>
      <c r="Z15" s="83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1</v>
      </c>
      <c r="AD15" s="14">
        <f t="shared" si="33"/>
        <v>0</v>
      </c>
      <c r="AE15" s="14">
        <f t="shared" si="34"/>
        <v>0</v>
      </c>
      <c r="AF15" s="14">
        <f t="shared" si="35"/>
        <v>1</v>
      </c>
      <c r="AG15" s="159" t="str">
        <f t="shared" si="36"/>
        <v/>
      </c>
      <c r="AH15" s="159" t="str">
        <f t="shared" si="37"/>
        <v>B</v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OP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OB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60101</v>
      </c>
      <c r="AW15" s="14" t="str">
        <f t="shared" si="18"/>
        <v>01010</v>
      </c>
      <c r="AX15" s="14" t="str">
        <f t="shared" si="41"/>
        <v>560101</v>
      </c>
      <c r="AY15" s="14" t="str">
        <f t="shared" si="41"/>
        <v>001010</v>
      </c>
      <c r="AZ15" s="14" t="str">
        <f t="shared" si="42"/>
        <v>P</v>
      </c>
      <c r="BA15" s="14" t="str">
        <f t="shared" si="19"/>
        <v>F2W</v>
      </c>
      <c r="BB15" s="14" t="str">
        <f t="shared" si="43"/>
        <v>B</v>
      </c>
      <c r="BC15" s="14" t="str">
        <f t="shared" si="20"/>
        <v>F2L</v>
      </c>
      <c r="BD15" s="14" t="str">
        <f t="shared" si="47"/>
        <v>B</v>
      </c>
      <c r="BE15" s="14">
        <f t="shared" si="44"/>
        <v>1</v>
      </c>
      <c r="BF15" s="14">
        <f t="shared" si="45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72" t="str">
        <f t="shared" si="6"/>
        <v>P7</v>
      </c>
      <c r="C16" s="24" t="str">
        <f t="shared" si="2"/>
        <v>T-C</v>
      </c>
      <c r="D16" s="81" t="str">
        <f t="shared" si="21"/>
        <v>F2</v>
      </c>
      <c r="E16" s="121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L5</v>
      </c>
      <c r="L16" s="121" t="str">
        <f t="shared" si="9"/>
        <v/>
      </c>
      <c r="M16" s="24" t="str">
        <f t="shared" si="24"/>
        <v>W</v>
      </c>
      <c r="N16" s="24">
        <f t="shared" si="46"/>
        <v>7</v>
      </c>
      <c r="O16" s="124">
        <f t="shared" si="10"/>
        <v>7</v>
      </c>
      <c r="P16" s="24">
        <f>IF(H16="","",IF(B16="NB",P15,IF(O16="",SUM($O$5:$O16)+N16,SUM($O$5:$O16))))</f>
        <v>4</v>
      </c>
      <c r="Q16" s="130" t="str">
        <f t="shared" si="0"/>
        <v/>
      </c>
      <c r="R16" s="128">
        <f t="shared" si="11"/>
        <v>7</v>
      </c>
      <c r="S16" s="83" t="str">
        <f t="shared" si="12"/>
        <v>W</v>
      </c>
      <c r="T16" s="14">
        <f t="shared" si="5"/>
        <v>4</v>
      </c>
      <c r="U16" s="14">
        <f t="shared" si="25"/>
        <v>3</v>
      </c>
      <c r="V16" s="14" t="str">
        <f t="shared" si="26"/>
        <v>C</v>
      </c>
      <c r="W16" s="14" t="str">
        <f t="shared" si="13"/>
        <v>Y</v>
      </c>
      <c r="X16" s="14" t="str">
        <f t="shared" si="27"/>
        <v>N</v>
      </c>
      <c r="Y16" s="14">
        <f t="shared" si="28"/>
        <v>2</v>
      </c>
      <c r="Z16" s="83" t="str">
        <f t="shared" si="29"/>
        <v>N</v>
      </c>
      <c r="AA16" s="14" t="str">
        <f t="shared" si="30"/>
        <v>Y</v>
      </c>
      <c r="AB16" s="14" t="str">
        <f t="shared" si="31"/>
        <v>N</v>
      </c>
      <c r="AC16" s="14">
        <f t="shared" si="32"/>
        <v>2</v>
      </c>
      <c r="AD16" s="14">
        <f t="shared" si="33"/>
        <v>0</v>
      </c>
      <c r="AE16" s="14">
        <f t="shared" si="34"/>
        <v>5</v>
      </c>
      <c r="AF16" s="14">
        <f t="shared" si="35"/>
        <v>0</v>
      </c>
      <c r="AG16" s="159" t="str">
        <f t="shared" si="36"/>
        <v>L5</v>
      </c>
      <c r="AH16" s="159" t="str">
        <f t="shared" si="37"/>
        <v/>
      </c>
      <c r="AI16" s="44" t="str">
        <f t="shared" si="38"/>
        <v>Y</v>
      </c>
      <c r="AJ16" s="44" t="str">
        <f t="shared" si="39"/>
        <v>N</v>
      </c>
      <c r="AK16" s="44" t="str">
        <f t="shared" si="40"/>
        <v>N</v>
      </c>
      <c r="AL16" s="75" t="str">
        <f t="shared" si="14"/>
        <v>F2</v>
      </c>
      <c r="AM16" s="75" t="str">
        <f t="shared" si="15"/>
        <v/>
      </c>
      <c r="AN16" s="75" t="str">
        <f t="shared" si="16"/>
        <v>L5</v>
      </c>
      <c r="AO16" s="75" t="str">
        <f t="shared" si="17"/>
        <v/>
      </c>
      <c r="AR16" s="14" t="str">
        <f t="shared" si="3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01010</v>
      </c>
      <c r="AW16" s="14" t="str">
        <f t="shared" si="18"/>
        <v>10101</v>
      </c>
      <c r="AX16" s="14" t="str">
        <f t="shared" si="41"/>
        <v>601010</v>
      </c>
      <c r="AY16" s="14" t="str">
        <f t="shared" si="41"/>
        <v>010101</v>
      </c>
      <c r="AZ16" s="14" t="str">
        <f t="shared" si="42"/>
        <v>B</v>
      </c>
      <c r="BA16" s="14" t="str">
        <f t="shared" si="19"/>
        <v>BL</v>
      </c>
      <c r="BB16" s="14" t="str">
        <f t="shared" si="43"/>
        <v>F2</v>
      </c>
      <c r="BC16" s="14" t="str">
        <f t="shared" si="20"/>
        <v>BW</v>
      </c>
      <c r="BD16" s="14" t="str">
        <f t="shared" si="47"/>
        <v>L5</v>
      </c>
      <c r="BE16" s="14" t="str">
        <f t="shared" si="44"/>
        <v>2</v>
      </c>
      <c r="BF16" s="14" t="str">
        <f t="shared" si="45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72" t="str">
        <f t="shared" si="6"/>
        <v>B2</v>
      </c>
      <c r="C17" s="24" t="str">
        <f t="shared" si="2"/>
        <v/>
      </c>
      <c r="D17" s="81" t="str">
        <f t="shared" si="21"/>
        <v/>
      </c>
      <c r="E17" s="121" t="str">
        <f t="shared" si="22"/>
        <v>B</v>
      </c>
      <c r="F17" s="71" t="str">
        <f t="shared" si="23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B</v>
      </c>
      <c r="M17" s="24" t="str">
        <f t="shared" si="24"/>
        <v>L</v>
      </c>
      <c r="N17" s="24">
        <f t="shared" si="46"/>
        <v>-2</v>
      </c>
      <c r="O17" s="124" t="str">
        <f t="shared" si="10"/>
        <v/>
      </c>
      <c r="P17" s="24">
        <f>IF(H17="","",IF(B17="NB",P16,IF(O17="",SUM($O$5:$O17)+N17,SUM($O$5:$O17))))</f>
        <v>2</v>
      </c>
      <c r="Q17" s="130" t="str">
        <f t="shared" si="0"/>
        <v/>
      </c>
      <c r="R17" s="128">
        <f t="shared" si="11"/>
        <v>-2</v>
      </c>
      <c r="S17" s="83" t="str">
        <f t="shared" si="12"/>
        <v>L</v>
      </c>
      <c r="T17" s="14">
        <f t="shared" si="5"/>
        <v>3</v>
      </c>
      <c r="U17" s="14">
        <f t="shared" si="25"/>
        <v>-1</v>
      </c>
      <c r="V17" s="14" t="str">
        <f t="shared" si="26"/>
        <v>S</v>
      </c>
      <c r="W17" s="14" t="str">
        <f t="shared" si="13"/>
        <v>N</v>
      </c>
      <c r="X17" s="14" t="str">
        <f t="shared" si="27"/>
        <v>Y</v>
      </c>
      <c r="Y17" s="14">
        <f t="shared" si="28"/>
        <v>1</v>
      </c>
      <c r="Z17" s="83" t="str">
        <f t="shared" si="29"/>
        <v>N</v>
      </c>
      <c r="AA17" s="14" t="str">
        <f t="shared" si="30"/>
        <v>N</v>
      </c>
      <c r="AB17" s="14" t="str">
        <f t="shared" si="31"/>
        <v>N</v>
      </c>
      <c r="AC17" s="14">
        <f t="shared" si="32"/>
        <v>0</v>
      </c>
      <c r="AD17" s="14">
        <f t="shared" si="33"/>
        <v>1</v>
      </c>
      <c r="AE17" s="14">
        <f t="shared" si="34"/>
        <v>0</v>
      </c>
      <c r="AF17" s="14">
        <f t="shared" si="35"/>
        <v>1</v>
      </c>
      <c r="AG17" s="159" t="str">
        <f t="shared" si="36"/>
        <v/>
      </c>
      <c r="AH17" s="159" t="str">
        <f t="shared" si="37"/>
        <v>B</v>
      </c>
      <c r="AI17" s="44" t="str">
        <f t="shared" si="38"/>
        <v>Y</v>
      </c>
      <c r="AJ17" s="44" t="str">
        <f t="shared" si="39"/>
        <v>N</v>
      </c>
      <c r="AK17" s="44" t="str">
        <f t="shared" si="40"/>
        <v>N</v>
      </c>
      <c r="AL17" s="75" t="str">
        <f t="shared" si="14"/>
        <v/>
      </c>
      <c r="AM17" s="75" t="str">
        <f t="shared" si="15"/>
        <v>B</v>
      </c>
      <c r="AN17" s="75" t="str">
        <f t="shared" si="16"/>
        <v/>
      </c>
      <c r="AO17" s="75" t="str">
        <f t="shared" si="17"/>
        <v>B</v>
      </c>
      <c r="AR17" s="14" t="str">
        <f t="shared" si="3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18"/>
        <v>10101</v>
      </c>
      <c r="AW17" s="14" t="str">
        <f t="shared" si="18"/>
        <v>01010</v>
      </c>
      <c r="AX17" s="14" t="str">
        <f t="shared" si="41"/>
        <v>010101</v>
      </c>
      <c r="AY17" s="14" t="str">
        <f t="shared" si="41"/>
        <v>101010</v>
      </c>
      <c r="AZ17" s="14" t="str">
        <f t="shared" si="42"/>
        <v>P</v>
      </c>
      <c r="BA17" s="14" t="str">
        <f t="shared" si="19"/>
        <v>F2W</v>
      </c>
      <c r="BB17" s="14" t="str">
        <f t="shared" si="43"/>
        <v>B</v>
      </c>
      <c r="BC17" s="14" t="str">
        <f t="shared" si="20"/>
        <v>L5W</v>
      </c>
      <c r="BD17" s="14" t="str">
        <f t="shared" si="47"/>
        <v>B</v>
      </c>
      <c r="BE17" s="14">
        <f t="shared" si="44"/>
        <v>1</v>
      </c>
      <c r="BF17" s="14">
        <f t="shared" si="45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72" t="str">
        <f t="shared" si="6"/>
        <v>NB</v>
      </c>
      <c r="C18" s="24" t="str">
        <f t="shared" si="2"/>
        <v>OP</v>
      </c>
      <c r="D18" s="81" t="str">
        <f t="shared" si="21"/>
        <v>F2</v>
      </c>
      <c r="E18" s="121" t="str">
        <f t="shared" si="22"/>
        <v/>
      </c>
      <c r="F18" s="71" t="str">
        <f t="shared" si="23"/>
        <v>W</v>
      </c>
      <c r="H18" s="85" t="str">
        <f>IF('Strategy Dashboard'!AU18="","",'Strategy Dashboard'!AU18)</f>
        <v>P</v>
      </c>
      <c r="J18" s="72" t="str">
        <f t="shared" si="7"/>
        <v>OB</v>
      </c>
      <c r="K18" s="81" t="str">
        <f t="shared" si="8"/>
        <v/>
      </c>
      <c r="L18" s="121" t="str">
        <f t="shared" si="9"/>
        <v>F2</v>
      </c>
      <c r="M18" s="24" t="str">
        <f t="shared" si="24"/>
        <v>L</v>
      </c>
      <c r="N18" s="24">
        <f t="shared" si="46"/>
        <v>-2</v>
      </c>
      <c r="O18" s="124" t="str">
        <f t="shared" si="10"/>
        <v/>
      </c>
      <c r="P18" s="24">
        <f>IF(H18="","",IF(B18="NB",P17,IF(O18="",SUM($O$5:$O18)+N18,SUM($O$5:$O18))))</f>
        <v>2</v>
      </c>
      <c r="Q18" s="130" t="str">
        <f t="shared" si="0"/>
        <v/>
      </c>
      <c r="R18" s="128">
        <f t="shared" si="11"/>
        <v>0</v>
      </c>
      <c r="S18" s="83" t="str">
        <f t="shared" si="12"/>
        <v/>
      </c>
      <c r="T18" s="14">
        <f t="shared" si="5"/>
        <v>3</v>
      </c>
      <c r="U18" s="14">
        <f t="shared" si="25"/>
        <v>0</v>
      </c>
      <c r="V18" s="14" t="str">
        <f t="shared" si="26"/>
        <v>C</v>
      </c>
      <c r="W18" s="14" t="str">
        <f t="shared" si="13"/>
        <v>Y</v>
      </c>
      <c r="X18" s="14" t="str">
        <f t="shared" si="27"/>
        <v>Y</v>
      </c>
      <c r="Y18" s="14">
        <f t="shared" si="28"/>
        <v>2</v>
      </c>
      <c r="Z18" s="83" t="str">
        <f t="shared" si="29"/>
        <v>N</v>
      </c>
      <c r="AA18" s="14" t="str">
        <f t="shared" si="30"/>
        <v>N</v>
      </c>
      <c r="AB18" s="14" t="str">
        <f t="shared" si="31"/>
        <v>N</v>
      </c>
      <c r="AC18" s="14">
        <f t="shared" si="32"/>
        <v>2</v>
      </c>
      <c r="AD18" s="14">
        <f t="shared" si="33"/>
        <v>0</v>
      </c>
      <c r="AE18" s="14">
        <f t="shared" si="34"/>
        <v>0</v>
      </c>
      <c r="AF18" s="14">
        <f t="shared" si="35"/>
        <v>2</v>
      </c>
      <c r="AG18" s="159" t="str">
        <f t="shared" si="36"/>
        <v/>
      </c>
      <c r="AH18" s="159" t="str">
        <f t="shared" si="37"/>
        <v>F2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18"/>
        <v>01012</v>
      </c>
      <c r="AW18" s="14" t="str">
        <f t="shared" si="18"/>
        <v>10100</v>
      </c>
      <c r="AX18" s="14" t="str">
        <f t="shared" si="41"/>
        <v>101012</v>
      </c>
      <c r="AY18" s="14" t="str">
        <f t="shared" si="41"/>
        <v>010100</v>
      </c>
      <c r="AZ18" s="14" t="str">
        <f t="shared" si="42"/>
        <v>P</v>
      </c>
      <c r="BA18" s="14" t="str">
        <f t="shared" si="19"/>
        <v>BL</v>
      </c>
      <c r="BB18" s="14" t="str">
        <f t="shared" si="43"/>
        <v>F2</v>
      </c>
      <c r="BC18" s="14" t="str">
        <f t="shared" si="20"/>
        <v>BL</v>
      </c>
      <c r="BD18" s="14" t="str">
        <f t="shared" si="47"/>
        <v>F2</v>
      </c>
      <c r="BE18" s="14" t="str">
        <f t="shared" si="44"/>
        <v>2</v>
      </c>
      <c r="BF18" s="14" t="str">
        <f t="shared" si="45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82" t="str">
        <f t="shared" si="21"/>
        <v>B</v>
      </c>
      <c r="E19" s="122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22" t="str">
        <f t="shared" si="9"/>
        <v>F3</v>
      </c>
      <c r="M19" s="25" t="str">
        <f t="shared" si="24"/>
        <v>L</v>
      </c>
      <c r="N19" s="24">
        <f t="shared" si="46"/>
        <v>-4</v>
      </c>
      <c r="O19" s="131" t="str">
        <f t="shared" si="10"/>
        <v/>
      </c>
      <c r="P19" s="25">
        <f>IF(H19="","",IF(B19="NB",P18,IF(O19="",SUM($O$5:$O19)+N19,SUM($O$5:$O19))))</f>
        <v>0</v>
      </c>
      <c r="Q19" s="132" t="str">
        <f t="shared" si="0"/>
        <v/>
      </c>
      <c r="R19" s="129">
        <f t="shared" si="11"/>
        <v>-2</v>
      </c>
      <c r="S19" s="83" t="str">
        <f t="shared" si="12"/>
        <v>L</v>
      </c>
      <c r="T19" s="14">
        <f t="shared" si="5"/>
        <v>0</v>
      </c>
      <c r="U19" s="14">
        <f t="shared" si="25"/>
        <v>-3</v>
      </c>
      <c r="V19" s="14" t="str">
        <f t="shared" si="26"/>
        <v>C</v>
      </c>
      <c r="W19" s="14" t="str">
        <f t="shared" si="13"/>
        <v>N</v>
      </c>
      <c r="X19" s="14" t="str">
        <f t="shared" si="27"/>
        <v>N</v>
      </c>
      <c r="Y19" s="14">
        <f t="shared" si="28"/>
        <v>3</v>
      </c>
      <c r="Z19" s="83" t="str">
        <f t="shared" si="29"/>
        <v>Y</v>
      </c>
      <c r="AA19" s="14" t="str">
        <f t="shared" si="30"/>
        <v>N</v>
      </c>
      <c r="AB19" s="14" t="str">
        <f t="shared" si="31"/>
        <v>N</v>
      </c>
      <c r="AC19" s="14">
        <f t="shared" si="32"/>
        <v>1</v>
      </c>
      <c r="AD19" s="14">
        <f t="shared" si="33"/>
        <v>0</v>
      </c>
      <c r="AE19" s="14">
        <f t="shared" si="34"/>
        <v>0</v>
      </c>
      <c r="AF19" s="14">
        <f t="shared" si="35"/>
        <v>3</v>
      </c>
      <c r="AG19" s="159" t="str">
        <f t="shared" si="36"/>
        <v/>
      </c>
      <c r="AH19" s="159" t="str">
        <f t="shared" si="37"/>
        <v>F3</v>
      </c>
      <c r="AI19" s="44" t="str">
        <f t="shared" si="38"/>
        <v>N</v>
      </c>
      <c r="AJ19" s="44" t="str">
        <f t="shared" si="39"/>
        <v>N</v>
      </c>
      <c r="AK19" s="44" t="str">
        <f t="shared" si="40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OP</v>
      </c>
      <c r="AS19" s="14" t="str">
        <f t="shared" si="48"/>
        <v>OB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18"/>
        <v>10123</v>
      </c>
      <c r="AW19" s="14" t="str">
        <f t="shared" si="18"/>
        <v>01000</v>
      </c>
      <c r="AX19" s="14" t="str">
        <f t="shared" si="41"/>
        <v>010123</v>
      </c>
      <c r="AY19" s="14" t="str">
        <f t="shared" si="41"/>
        <v>101000</v>
      </c>
      <c r="AZ19" s="14" t="str">
        <f t="shared" si="42"/>
        <v>P</v>
      </c>
      <c r="BA19" s="14" t="str">
        <f t="shared" si="19"/>
        <v>F2W</v>
      </c>
      <c r="BB19" s="14" t="str">
        <f t="shared" si="43"/>
        <v>B</v>
      </c>
      <c r="BC19" s="14" t="str">
        <f t="shared" si="20"/>
        <v>F2L</v>
      </c>
      <c r="BD19" s="14" t="str">
        <f t="shared" si="47"/>
        <v>F3</v>
      </c>
      <c r="BE19" s="14">
        <f t="shared" si="44"/>
        <v>1</v>
      </c>
      <c r="BF19" s="14" t="str">
        <f t="shared" si="45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8" t="str">
        <f t="shared" si="6"/>
        <v>P1</v>
      </c>
      <c r="C20" s="36" t="str">
        <f t="shared" si="2"/>
        <v/>
      </c>
      <c r="D20" s="79" t="str">
        <f t="shared" si="21"/>
        <v>L5</v>
      </c>
      <c r="E20" s="120" t="str">
        <f t="shared" si="22"/>
        <v/>
      </c>
      <c r="F20" s="80" t="str">
        <f t="shared" si="23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F4</v>
      </c>
      <c r="M20" s="36" t="str">
        <f t="shared" si="24"/>
        <v>W</v>
      </c>
      <c r="N20" s="24">
        <f t="shared" si="46"/>
        <v>-5</v>
      </c>
      <c r="O20" s="136" t="str">
        <f t="shared" si="10"/>
        <v/>
      </c>
      <c r="P20" s="36">
        <f>IF(H20="","",IF(B20="NB",P19,IF(O20="",SUM($O$5:$O20)+N20,SUM($O$5:$O20))))</f>
        <v>-1</v>
      </c>
      <c r="Q20" s="137" t="str">
        <f t="shared" si="0"/>
        <v/>
      </c>
      <c r="R20" s="127">
        <f t="shared" si="11"/>
        <v>-1</v>
      </c>
      <c r="S20" s="83" t="str">
        <f t="shared" si="12"/>
        <v>L</v>
      </c>
      <c r="T20" s="14">
        <f t="shared" si="5"/>
        <v>-6</v>
      </c>
      <c r="U20" s="14">
        <f t="shared" si="25"/>
        <v>-6</v>
      </c>
      <c r="V20" s="14" t="str">
        <f t="shared" si="26"/>
        <v>C</v>
      </c>
      <c r="W20" s="14" t="str">
        <f>IF(OR(F16&amp;F17&amp;F18="WLW",F17&amp;F18="WW"),"Y","N")</f>
        <v>Y</v>
      </c>
      <c r="X20" s="14" t="str">
        <f t="shared" si="27"/>
        <v>N</v>
      </c>
      <c r="Y20" s="14">
        <f t="shared" si="28"/>
        <v>4</v>
      </c>
      <c r="Z20" s="83" t="str">
        <f t="shared" si="29"/>
        <v>N</v>
      </c>
      <c r="AA20" s="14" t="str">
        <f t="shared" si="30"/>
        <v>N</v>
      </c>
      <c r="AB20" s="14" t="str">
        <f t="shared" si="31"/>
        <v>N</v>
      </c>
      <c r="AC20" s="14">
        <f t="shared" si="32"/>
        <v>5</v>
      </c>
      <c r="AD20" s="14">
        <f t="shared" si="33"/>
        <v>0</v>
      </c>
      <c r="AE20" s="14">
        <f t="shared" si="34"/>
        <v>0</v>
      </c>
      <c r="AF20" s="14">
        <f t="shared" si="35"/>
        <v>4</v>
      </c>
      <c r="AG20" s="159" t="str">
        <f t="shared" si="36"/>
        <v/>
      </c>
      <c r="AH20" s="159" t="str">
        <f t="shared" si="37"/>
        <v>F4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18"/>
        <v>01234</v>
      </c>
      <c r="AW20" s="14" t="str">
        <f t="shared" si="18"/>
        <v>10000</v>
      </c>
      <c r="AX20" s="14" t="str">
        <f t="shared" si="41"/>
        <v>101234</v>
      </c>
      <c r="AY20" s="14" t="str">
        <f t="shared" si="41"/>
        <v>010000</v>
      </c>
      <c r="AZ20" s="14" t="str">
        <f t="shared" si="42"/>
        <v>P</v>
      </c>
      <c r="BA20" s="14" t="str">
        <f t="shared" si="19"/>
        <v>BW</v>
      </c>
      <c r="BB20" s="14" t="str">
        <f t="shared" si="43"/>
        <v>L5</v>
      </c>
      <c r="BC20" s="14" t="str">
        <f t="shared" si="20"/>
        <v>F3L</v>
      </c>
      <c r="BD20" s="14" t="str">
        <f t="shared" si="47"/>
        <v>F4</v>
      </c>
      <c r="BE20" s="14" t="str">
        <f t="shared" si="44"/>
        <v>5</v>
      </c>
      <c r="BF20" s="14" t="str">
        <f t="shared" si="45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72" t="str">
        <f t="shared" si="6"/>
        <v>B1</v>
      </c>
      <c r="C21" s="24" t="str">
        <f t="shared" si="2"/>
        <v/>
      </c>
      <c r="D21" s="81" t="str">
        <f t="shared" si="21"/>
        <v>F2</v>
      </c>
      <c r="E21" s="121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21" t="str">
        <f t="shared" si="9"/>
        <v>F3</v>
      </c>
      <c r="M21" s="24" t="str">
        <f t="shared" si="24"/>
        <v>L</v>
      </c>
      <c r="N21" s="24">
        <f t="shared" si="46"/>
        <v>-6</v>
      </c>
      <c r="O21" s="124" t="str">
        <f t="shared" si="10"/>
        <v/>
      </c>
      <c r="P21" s="24">
        <f>IF(H21="","",IF(B21="NB",P20,IF(O21="",SUM($O$5:$O21)+N21,SUM($O$5:$O21))))</f>
        <v>-2</v>
      </c>
      <c r="Q21" s="130" t="str">
        <f t="shared" si="0"/>
        <v/>
      </c>
      <c r="R21" s="128">
        <f t="shared" si="11"/>
        <v>-1</v>
      </c>
      <c r="S21" s="83" t="str">
        <f t="shared" si="12"/>
        <v>L</v>
      </c>
      <c r="T21" s="14">
        <f t="shared" si="5"/>
        <v>-10</v>
      </c>
      <c r="U21" s="14">
        <f t="shared" si="25"/>
        <v>-6</v>
      </c>
      <c r="V21" s="14" t="str">
        <f t="shared" si="26"/>
        <v>C</v>
      </c>
      <c r="W21" s="14" t="str">
        <f t="shared" ref="W21:W84" si="49">IF(OR(F17&amp;F18&amp;F19="WLW",F18&amp;F19="WW"),"Y","N")</f>
        <v>Y</v>
      </c>
      <c r="X21" s="14" t="str">
        <f t="shared" si="27"/>
        <v>N</v>
      </c>
      <c r="Y21" s="14">
        <f t="shared" si="28"/>
        <v>5</v>
      </c>
      <c r="Z21" s="83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2</v>
      </c>
      <c r="AD21" s="14">
        <f t="shared" si="33"/>
        <v>0</v>
      </c>
      <c r="AE21" s="14">
        <f t="shared" si="34"/>
        <v>0</v>
      </c>
      <c r="AF21" s="14">
        <f t="shared" si="35"/>
        <v>3</v>
      </c>
      <c r="AG21" s="159" t="str">
        <f t="shared" si="36"/>
        <v/>
      </c>
      <c r="AH21" s="159" t="str">
        <f t="shared" si="37"/>
        <v>F3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18"/>
        <v>12340</v>
      </c>
      <c r="AW21" s="14" t="str">
        <f t="shared" si="18"/>
        <v>00001</v>
      </c>
      <c r="AX21" s="14" t="str">
        <f t="shared" si="41"/>
        <v>012340</v>
      </c>
      <c r="AY21" s="14" t="str">
        <f t="shared" si="41"/>
        <v>100001</v>
      </c>
      <c r="AZ21" s="14" t="str">
        <f t="shared" si="42"/>
        <v>P</v>
      </c>
      <c r="BA21" s="14" t="str">
        <f t="shared" si="19"/>
        <v>L5L</v>
      </c>
      <c r="BB21" s="14" t="str">
        <f t="shared" si="43"/>
        <v>F2</v>
      </c>
      <c r="BC21" s="14" t="str">
        <f t="shared" si="20"/>
        <v>F4W</v>
      </c>
      <c r="BD21" s="14" t="str">
        <f t="shared" si="47"/>
        <v>F3</v>
      </c>
      <c r="BE21" s="14" t="str">
        <f t="shared" si="44"/>
        <v>2</v>
      </c>
      <c r="BF21" s="14" t="str">
        <f t="shared" si="45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72" t="str">
        <f t="shared" si="6"/>
        <v>B3</v>
      </c>
      <c r="C22" s="24" t="str">
        <f t="shared" si="2"/>
        <v/>
      </c>
      <c r="D22" s="81" t="str">
        <f t="shared" si="21"/>
        <v>B</v>
      </c>
      <c r="E22" s="121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F4</v>
      </c>
      <c r="M22" s="24" t="str">
        <f t="shared" si="24"/>
        <v>W</v>
      </c>
      <c r="N22" s="24">
        <f t="shared" si="46"/>
        <v>-3</v>
      </c>
      <c r="O22" s="124">
        <f t="shared" si="10"/>
        <v>-3</v>
      </c>
      <c r="P22" s="24">
        <f>IF(H22="","",IF(B22="NB",P21,IF(O22="",SUM($O$5:$O22)+N22,SUM($O$5:$O22))))</f>
        <v>1</v>
      </c>
      <c r="Q22" s="130" t="str">
        <f t="shared" si="0"/>
        <v>Rabbit</v>
      </c>
      <c r="R22" s="128">
        <f t="shared" si="11"/>
        <v>3</v>
      </c>
      <c r="S22" s="83" t="str">
        <f t="shared" si="12"/>
        <v>W</v>
      </c>
      <c r="T22" s="14">
        <f t="shared" si="5"/>
        <v>-9</v>
      </c>
      <c r="U22" s="14">
        <f t="shared" si="25"/>
        <v>1</v>
      </c>
      <c r="V22" s="14" t="str">
        <f t="shared" si="26"/>
        <v>C</v>
      </c>
      <c r="W22" s="14" t="str">
        <f t="shared" si="49"/>
        <v>N</v>
      </c>
      <c r="X22" s="14" t="str">
        <f t="shared" si="27"/>
        <v>N</v>
      </c>
      <c r="Y22" s="14">
        <f t="shared" si="28"/>
        <v>6</v>
      </c>
      <c r="Z22" s="83" t="str">
        <f t="shared" si="29"/>
        <v>N</v>
      </c>
      <c r="AA22" s="14" t="str">
        <f t="shared" si="30"/>
        <v>Y</v>
      </c>
      <c r="AB22" s="14" t="str">
        <f t="shared" si="31"/>
        <v>R</v>
      </c>
      <c r="AC22" s="14">
        <f t="shared" si="32"/>
        <v>1</v>
      </c>
      <c r="AD22" s="14">
        <f t="shared" si="33"/>
        <v>0</v>
      </c>
      <c r="AE22" s="14">
        <f t="shared" si="34"/>
        <v>0</v>
      </c>
      <c r="AF22" s="14">
        <f t="shared" si="35"/>
        <v>4</v>
      </c>
      <c r="AG22" s="159" t="str">
        <f t="shared" si="36"/>
        <v/>
      </c>
      <c r="AH22" s="159" t="str">
        <f t="shared" si="37"/>
        <v>F4</v>
      </c>
      <c r="AI22" s="44" t="str">
        <f t="shared" si="38"/>
        <v>N</v>
      </c>
      <c r="AJ22" s="44" t="str">
        <f t="shared" si="39"/>
        <v>N</v>
      </c>
      <c r="AK22" s="44" t="str">
        <f t="shared" si="40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23401</v>
      </c>
      <c r="AW22" s="14" t="str">
        <f t="shared" si="18"/>
        <v>00010</v>
      </c>
      <c r="AX22" s="14" t="str">
        <f t="shared" si="41"/>
        <v>123401</v>
      </c>
      <c r="AY22" s="14" t="str">
        <f t="shared" si="41"/>
        <v>000010</v>
      </c>
      <c r="AZ22" s="14" t="str">
        <f t="shared" si="42"/>
        <v>P</v>
      </c>
      <c r="BA22" s="14" t="str">
        <f t="shared" si="19"/>
        <v>F2W</v>
      </c>
      <c r="BB22" s="14" t="str">
        <f t="shared" si="43"/>
        <v>B</v>
      </c>
      <c r="BC22" s="14" t="str">
        <f t="shared" si="20"/>
        <v>F3L</v>
      </c>
      <c r="BD22" s="14" t="str">
        <f t="shared" si="47"/>
        <v>F4</v>
      </c>
      <c r="BE22" s="14">
        <f t="shared" si="44"/>
        <v>1</v>
      </c>
      <c r="BF22" s="14" t="str">
        <f t="shared" si="45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72" t="str">
        <f t="shared" si="6"/>
        <v>NB</v>
      </c>
      <c r="C23" s="24" t="str">
        <f t="shared" si="2"/>
        <v/>
      </c>
      <c r="D23" s="81" t="str">
        <f t="shared" si="21"/>
        <v>B</v>
      </c>
      <c r="E23" s="121" t="str">
        <f t="shared" si="22"/>
        <v/>
      </c>
      <c r="F23" s="71" t="str">
        <f t="shared" si="23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/>
      </c>
      <c r="L23" s="121" t="str">
        <f t="shared" si="9"/>
        <v>B</v>
      </c>
      <c r="M23" s="24" t="str">
        <f t="shared" si="24"/>
        <v>L</v>
      </c>
      <c r="N23" s="24">
        <f t="shared" si="46"/>
        <v>0</v>
      </c>
      <c r="O23" s="124" t="str">
        <f t="shared" si="10"/>
        <v/>
      </c>
      <c r="P23" s="24">
        <f>IF(H23="","",IF(B23="NB",P22,IF(O23="",SUM($O$5:$O23)+N23,SUM($O$5:$O23))))</f>
        <v>1</v>
      </c>
      <c r="Q23" s="130" t="str">
        <f t="shared" si="0"/>
        <v/>
      </c>
      <c r="R23" s="128">
        <f t="shared" si="11"/>
        <v>0</v>
      </c>
      <c r="S23" s="83" t="str">
        <f t="shared" si="12"/>
        <v/>
      </c>
      <c r="T23" s="14">
        <f t="shared" si="5"/>
        <v>-9</v>
      </c>
      <c r="U23" s="14">
        <f t="shared" si="25"/>
        <v>0</v>
      </c>
      <c r="V23" s="14" t="str">
        <f t="shared" si="26"/>
        <v>S</v>
      </c>
      <c r="W23" s="14" t="str">
        <f t="shared" si="49"/>
        <v>Y</v>
      </c>
      <c r="X23" s="14" t="str">
        <f t="shared" si="27"/>
        <v>N</v>
      </c>
      <c r="Y23" s="14">
        <f t="shared" si="28"/>
        <v>1</v>
      </c>
      <c r="Z23" s="83" t="str">
        <f t="shared" si="29"/>
        <v>N</v>
      </c>
      <c r="AA23" s="14" t="str">
        <f t="shared" si="30"/>
        <v>N</v>
      </c>
      <c r="AB23" s="14" t="str">
        <f t="shared" si="31"/>
        <v>N</v>
      </c>
      <c r="AC23" s="14">
        <f t="shared" si="32"/>
        <v>1</v>
      </c>
      <c r="AD23" s="14">
        <f t="shared" si="33"/>
        <v>0</v>
      </c>
      <c r="AE23" s="14">
        <f t="shared" si="34"/>
        <v>0</v>
      </c>
      <c r="AF23" s="14">
        <f t="shared" si="35"/>
        <v>1</v>
      </c>
      <c r="AG23" s="159" t="str">
        <f t="shared" si="36"/>
        <v/>
      </c>
      <c r="AH23" s="159" t="str">
        <f t="shared" si="37"/>
        <v>B</v>
      </c>
      <c r="AI23" s="44" t="str">
        <f t="shared" si="38"/>
        <v>N</v>
      </c>
      <c r="AJ23" s="44" t="str">
        <f t="shared" si="39"/>
        <v>N</v>
      </c>
      <c r="AK23" s="44" t="str">
        <f t="shared" si="40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OP</v>
      </c>
      <c r="AS23" s="14" t="str">
        <f t="shared" si="48"/>
        <v>OB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18"/>
        <v>34010</v>
      </c>
      <c r="AW23" s="14" t="str">
        <f t="shared" si="18"/>
        <v>00101</v>
      </c>
      <c r="AX23" s="14" t="str">
        <f t="shared" si="41"/>
        <v>234010</v>
      </c>
      <c r="AY23" s="14" t="str">
        <f t="shared" si="41"/>
        <v>000101</v>
      </c>
      <c r="AZ23" s="14" t="str">
        <f t="shared" si="42"/>
        <v>P</v>
      </c>
      <c r="BA23" s="14" t="str">
        <f t="shared" si="19"/>
        <v>BL</v>
      </c>
      <c r="BB23" s="14" t="str">
        <f t="shared" si="43"/>
        <v>B</v>
      </c>
      <c r="BC23" s="14" t="str">
        <f t="shared" si="20"/>
        <v>F4W</v>
      </c>
      <c r="BD23" s="14" t="str">
        <f t="shared" si="47"/>
        <v>B</v>
      </c>
      <c r="BE23" s="14">
        <f t="shared" si="44"/>
        <v>1</v>
      </c>
      <c r="BF23" s="14">
        <f t="shared" si="45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P3</v>
      </c>
      <c r="C24" s="25" t="str">
        <f t="shared" si="2"/>
        <v/>
      </c>
      <c r="D24" s="82" t="str">
        <f t="shared" si="21"/>
        <v>L5</v>
      </c>
      <c r="E24" s="122" t="str">
        <f t="shared" si="22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F2</v>
      </c>
      <c r="M24" s="25" t="str">
        <f t="shared" si="24"/>
        <v>W</v>
      </c>
      <c r="N24" s="24">
        <f t="shared" si="46"/>
        <v>-3</v>
      </c>
      <c r="O24" s="131" t="str">
        <f t="shared" si="10"/>
        <v/>
      </c>
      <c r="P24" s="25">
        <f>IF(H24="","",IF(B24="NB",P23,IF(O24="",SUM($O$5:$O24)+N24,SUM($O$5:$O24))))</f>
        <v>-2</v>
      </c>
      <c r="Q24" s="132" t="str">
        <f t="shared" si="0"/>
        <v/>
      </c>
      <c r="R24" s="129">
        <f t="shared" si="11"/>
        <v>-3</v>
      </c>
      <c r="S24" s="83" t="str">
        <f t="shared" si="12"/>
        <v>L</v>
      </c>
      <c r="T24" s="14">
        <f t="shared" si="5"/>
        <v>-10</v>
      </c>
      <c r="U24" s="14">
        <f t="shared" si="25"/>
        <v>-1</v>
      </c>
      <c r="V24" s="14" t="str">
        <f t="shared" si="26"/>
        <v>C</v>
      </c>
      <c r="W24" s="14" t="str">
        <f t="shared" si="49"/>
        <v>N</v>
      </c>
      <c r="X24" s="14" t="str">
        <f t="shared" si="27"/>
        <v>Y</v>
      </c>
      <c r="Y24" s="14">
        <f t="shared" si="28"/>
        <v>2</v>
      </c>
      <c r="Z24" s="83" t="str">
        <f t="shared" si="29"/>
        <v>N</v>
      </c>
      <c r="AA24" s="14" t="str">
        <f t="shared" si="30"/>
        <v>N</v>
      </c>
      <c r="AB24" s="14" t="str">
        <f t="shared" si="31"/>
        <v>N</v>
      </c>
      <c r="AC24" s="14">
        <f t="shared" si="32"/>
        <v>5</v>
      </c>
      <c r="AD24" s="14">
        <f t="shared" si="33"/>
        <v>0</v>
      </c>
      <c r="AE24" s="14">
        <f t="shared" si="34"/>
        <v>0</v>
      </c>
      <c r="AF24" s="14">
        <f t="shared" si="35"/>
        <v>2</v>
      </c>
      <c r="AG24" s="159" t="str">
        <f t="shared" si="36"/>
        <v/>
      </c>
      <c r="AH24" s="159" t="str">
        <f t="shared" si="37"/>
        <v>F2</v>
      </c>
      <c r="AI24" s="44" t="str">
        <f t="shared" si="38"/>
        <v>N</v>
      </c>
      <c r="AJ24" s="44" t="str">
        <f t="shared" si="39"/>
        <v>N</v>
      </c>
      <c r="AK24" s="44" t="str">
        <f t="shared" si="40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OP</v>
      </c>
      <c r="AS24" s="14" t="str">
        <f t="shared" si="48"/>
        <v>OB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18"/>
        <v>40101</v>
      </c>
      <c r="AW24" s="14" t="str">
        <f t="shared" si="18"/>
        <v>01010</v>
      </c>
      <c r="AX24" s="14" t="str">
        <f t="shared" si="41"/>
        <v>340101</v>
      </c>
      <c r="AY24" s="14" t="str">
        <f t="shared" si="41"/>
        <v>001010</v>
      </c>
      <c r="AZ24" s="14" t="str">
        <f t="shared" si="42"/>
        <v>P</v>
      </c>
      <c r="BA24" s="14" t="str">
        <f t="shared" si="19"/>
        <v>BW</v>
      </c>
      <c r="BB24" s="14" t="str">
        <f t="shared" si="43"/>
        <v>L5</v>
      </c>
      <c r="BC24" s="14" t="str">
        <f t="shared" si="20"/>
        <v>BL</v>
      </c>
      <c r="BD24" s="14" t="str">
        <f t="shared" si="47"/>
        <v>F2</v>
      </c>
      <c r="BE24" s="14" t="str">
        <f t="shared" si="44"/>
        <v>5</v>
      </c>
      <c r="BF24" s="14" t="str">
        <f t="shared" si="45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8" t="str">
        <f t="shared" si="6"/>
        <v>P3</v>
      </c>
      <c r="C25" s="36" t="str">
        <f t="shared" si="2"/>
        <v>T-C</v>
      </c>
      <c r="D25" s="79" t="str">
        <f t="shared" si="21"/>
        <v>F2</v>
      </c>
      <c r="E25" s="120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B</v>
      </c>
      <c r="L25" s="120" t="str">
        <f t="shared" si="9"/>
        <v/>
      </c>
      <c r="M25" s="36" t="str">
        <f t="shared" si="24"/>
        <v>W</v>
      </c>
      <c r="N25" s="24">
        <f t="shared" si="46"/>
        <v>0</v>
      </c>
      <c r="O25" s="136" t="str">
        <f t="shared" si="10"/>
        <v/>
      </c>
      <c r="P25" s="36">
        <f>IF(H25="","",IF(B25="NB",P24,IF(O25="",SUM($O$5:$O25)+N25,SUM($O$5:$O25))))</f>
        <v>1</v>
      </c>
      <c r="Q25" s="137" t="str">
        <f t="shared" si="0"/>
        <v/>
      </c>
      <c r="R25" s="127">
        <f t="shared" si="11"/>
        <v>3</v>
      </c>
      <c r="S25" s="83" t="str">
        <f t="shared" si="12"/>
        <v>W</v>
      </c>
      <c r="T25" s="14">
        <f t="shared" si="5"/>
        <v>-9</v>
      </c>
      <c r="U25" s="14">
        <f t="shared" si="25"/>
        <v>1</v>
      </c>
      <c r="V25" s="14" t="str">
        <f t="shared" si="26"/>
        <v>C</v>
      </c>
      <c r="W25" s="14" t="str">
        <f t="shared" si="49"/>
        <v>Y</v>
      </c>
      <c r="X25" s="14" t="str">
        <f t="shared" si="27"/>
        <v>N</v>
      </c>
      <c r="Y25" s="14">
        <f t="shared" si="28"/>
        <v>3</v>
      </c>
      <c r="Z25" s="83" t="str">
        <f t="shared" si="29"/>
        <v>N</v>
      </c>
      <c r="AA25" s="14" t="str">
        <f t="shared" si="30"/>
        <v>Y</v>
      </c>
      <c r="AB25" s="14" t="str">
        <f t="shared" si="31"/>
        <v>N</v>
      </c>
      <c r="AC25" s="14">
        <f t="shared" si="32"/>
        <v>2</v>
      </c>
      <c r="AD25" s="14">
        <f t="shared" si="33"/>
        <v>0</v>
      </c>
      <c r="AE25" s="14">
        <f t="shared" si="34"/>
        <v>1</v>
      </c>
      <c r="AF25" s="14">
        <f t="shared" si="35"/>
        <v>0</v>
      </c>
      <c r="AG25" s="159" t="str">
        <f t="shared" si="36"/>
        <v>B</v>
      </c>
      <c r="AH25" s="159" t="str">
        <f t="shared" si="37"/>
        <v/>
      </c>
      <c r="AI25" s="44" t="str">
        <f t="shared" si="38"/>
        <v>Y</v>
      </c>
      <c r="AJ25" s="44" t="str">
        <f t="shared" si="39"/>
        <v>N</v>
      </c>
      <c r="AK25" s="44" t="str">
        <f t="shared" si="40"/>
        <v>N</v>
      </c>
      <c r="AL25" s="75" t="str">
        <f t="shared" si="14"/>
        <v>F2</v>
      </c>
      <c r="AM25" s="75" t="str">
        <f t="shared" si="15"/>
        <v/>
      </c>
      <c r="AN25" s="75" t="str">
        <f t="shared" si="16"/>
        <v>B</v>
      </c>
      <c r="AO25" s="75" t="str">
        <f t="shared" si="17"/>
        <v/>
      </c>
      <c r="AR25" s="14" t="str">
        <f t="shared" si="3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01010</v>
      </c>
      <c r="AW25" s="14" t="str">
        <f t="shared" si="18"/>
        <v>10101</v>
      </c>
      <c r="AX25" s="14" t="str">
        <f t="shared" si="41"/>
        <v>401010</v>
      </c>
      <c r="AY25" s="14" t="str">
        <f t="shared" si="41"/>
        <v>010101</v>
      </c>
      <c r="AZ25" s="14" t="str">
        <f t="shared" si="42"/>
        <v>B</v>
      </c>
      <c r="BA25" s="14" t="str">
        <f t="shared" si="19"/>
        <v>L5L</v>
      </c>
      <c r="BB25" s="14" t="str">
        <f t="shared" si="43"/>
        <v>F2</v>
      </c>
      <c r="BC25" s="14" t="str">
        <f t="shared" si="20"/>
        <v>F2W</v>
      </c>
      <c r="BD25" s="14" t="str">
        <f t="shared" si="47"/>
        <v>B</v>
      </c>
      <c r="BE25" s="14" t="str">
        <f t="shared" si="44"/>
        <v>2</v>
      </c>
      <c r="BF25" s="14">
        <f t="shared" si="45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72" t="str">
        <f t="shared" si="6"/>
        <v>B6</v>
      </c>
      <c r="C26" s="24" t="str">
        <f t="shared" si="2"/>
        <v/>
      </c>
      <c r="D26" s="81" t="str">
        <f t="shared" si="21"/>
        <v/>
      </c>
      <c r="E26" s="121" t="str">
        <f t="shared" si="22"/>
        <v>B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L5</v>
      </c>
      <c r="M26" s="24" t="str">
        <f t="shared" si="24"/>
        <v>W</v>
      </c>
      <c r="N26" s="24">
        <f t="shared" si="46"/>
        <v>6</v>
      </c>
      <c r="O26" s="124">
        <f t="shared" si="10"/>
        <v>6</v>
      </c>
      <c r="P26" s="24">
        <f>IF(H26="","",IF(B26="NB",P25,IF(O26="",SUM($O$5:$O26)+N26,SUM($O$5:$O26))))</f>
        <v>7</v>
      </c>
      <c r="Q26" s="130" t="str">
        <f t="shared" si="0"/>
        <v/>
      </c>
      <c r="R26" s="128">
        <f t="shared" si="11"/>
        <v>6</v>
      </c>
      <c r="S26" s="83" t="str">
        <f t="shared" si="12"/>
        <v>W</v>
      </c>
      <c r="T26" s="14">
        <f t="shared" si="5"/>
        <v>-6</v>
      </c>
      <c r="U26" s="14">
        <f t="shared" si="25"/>
        <v>3</v>
      </c>
      <c r="V26" s="14" t="str">
        <f t="shared" si="26"/>
        <v>C</v>
      </c>
      <c r="W26" s="14" t="str">
        <f t="shared" si="49"/>
        <v>N</v>
      </c>
      <c r="X26" s="14" t="str">
        <f t="shared" si="27"/>
        <v>Y</v>
      </c>
      <c r="Y26" s="14">
        <f t="shared" si="28"/>
        <v>4</v>
      </c>
      <c r="Z26" s="83" t="str">
        <f t="shared" si="29"/>
        <v>Y</v>
      </c>
      <c r="AA26" s="14" t="str">
        <f t="shared" si="30"/>
        <v>N</v>
      </c>
      <c r="AB26" s="14" t="str">
        <f t="shared" si="31"/>
        <v>N</v>
      </c>
      <c r="AC26" s="14">
        <f t="shared" si="32"/>
        <v>0</v>
      </c>
      <c r="AD26" s="14">
        <f t="shared" si="33"/>
        <v>1</v>
      </c>
      <c r="AE26" s="14">
        <f t="shared" si="34"/>
        <v>0</v>
      </c>
      <c r="AF26" s="14">
        <f t="shared" si="35"/>
        <v>5</v>
      </c>
      <c r="AG26" s="159" t="str">
        <f t="shared" si="36"/>
        <v/>
      </c>
      <c r="AH26" s="159" t="str">
        <f t="shared" si="37"/>
        <v>L5</v>
      </c>
      <c r="AI26" s="44" t="str">
        <f t="shared" si="38"/>
        <v>Y</v>
      </c>
      <c r="AJ26" s="44" t="str">
        <f t="shared" si="39"/>
        <v>N</v>
      </c>
      <c r="AK26" s="44" t="str">
        <f t="shared" si="40"/>
        <v>N</v>
      </c>
      <c r="AL26" s="75" t="str">
        <f t="shared" si="14"/>
        <v/>
      </c>
      <c r="AM26" s="75" t="str">
        <f t="shared" si="15"/>
        <v>B</v>
      </c>
      <c r="AN26" s="75" t="str">
        <f t="shared" si="16"/>
        <v/>
      </c>
      <c r="AO26" s="75" t="str">
        <f t="shared" si="17"/>
        <v>L5</v>
      </c>
      <c r="AR26" s="14" t="str">
        <f t="shared" si="3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1"/>
        <v>010101</v>
      </c>
      <c r="AY26" s="14" t="str">
        <f t="shared" si="41"/>
        <v>101010</v>
      </c>
      <c r="AZ26" s="14" t="str">
        <f t="shared" si="42"/>
        <v>P</v>
      </c>
      <c r="BA26" s="14" t="str">
        <f t="shared" si="19"/>
        <v>F2W</v>
      </c>
      <c r="BB26" s="14" t="str">
        <f t="shared" si="43"/>
        <v>B</v>
      </c>
      <c r="BC26" s="14" t="str">
        <f t="shared" si="20"/>
        <v>BW</v>
      </c>
      <c r="BD26" s="14" t="str">
        <f t="shared" si="47"/>
        <v>L5</v>
      </c>
      <c r="BE26" s="14">
        <f t="shared" si="44"/>
        <v>1</v>
      </c>
      <c r="BF26" s="14" t="str">
        <f t="shared" si="45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72" t="str">
        <f t="shared" si="6"/>
        <v>P2</v>
      </c>
      <c r="C27" s="24" t="str">
        <f t="shared" si="2"/>
        <v/>
      </c>
      <c r="D27" s="81" t="str">
        <f t="shared" si="21"/>
        <v>B</v>
      </c>
      <c r="E27" s="121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21" t="str">
        <f t="shared" si="9"/>
        <v/>
      </c>
      <c r="M27" s="24" t="str">
        <f t="shared" si="24"/>
        <v>W</v>
      </c>
      <c r="N27" s="24">
        <f t="shared" si="46"/>
        <v>2</v>
      </c>
      <c r="O27" s="124" t="str">
        <f t="shared" si="10"/>
        <v/>
      </c>
      <c r="P27" s="24">
        <f>IF(H27="","",IF(B27="NB",P26,IF(O27="",SUM($O$5:$O27)+N27,SUM($O$5:$O27))))</f>
        <v>9</v>
      </c>
      <c r="Q27" s="130" t="str">
        <f t="shared" si="0"/>
        <v/>
      </c>
      <c r="R27" s="128">
        <f t="shared" si="11"/>
        <v>2</v>
      </c>
      <c r="S27" s="83" t="str">
        <f t="shared" si="12"/>
        <v>W</v>
      </c>
      <c r="T27" s="14">
        <f t="shared" si="5"/>
        <v>0</v>
      </c>
      <c r="U27" s="14">
        <f t="shared" si="25"/>
        <v>6</v>
      </c>
      <c r="V27" s="14" t="str">
        <f t="shared" si="26"/>
        <v>S</v>
      </c>
      <c r="W27" s="14" t="str">
        <f t="shared" si="49"/>
        <v>Y</v>
      </c>
      <c r="X27" s="14" t="str">
        <f t="shared" si="27"/>
        <v>Y</v>
      </c>
      <c r="Y27" s="14">
        <f t="shared" si="28"/>
        <v>1</v>
      </c>
      <c r="Z27" s="83" t="str">
        <f t="shared" si="29"/>
        <v>N</v>
      </c>
      <c r="AA27" s="14" t="str">
        <f t="shared" si="30"/>
        <v>N</v>
      </c>
      <c r="AB27" s="14" t="str">
        <f t="shared" si="31"/>
        <v>N</v>
      </c>
      <c r="AC27" s="14">
        <f t="shared" si="32"/>
        <v>1</v>
      </c>
      <c r="AD27" s="14">
        <f t="shared" si="33"/>
        <v>0</v>
      </c>
      <c r="AE27" s="14">
        <f t="shared" si="34"/>
        <v>1</v>
      </c>
      <c r="AF27" s="14">
        <f t="shared" si="35"/>
        <v>0</v>
      </c>
      <c r="AG27" s="159" t="str">
        <f t="shared" si="36"/>
        <v>B</v>
      </c>
      <c r="AH27" s="159" t="str">
        <f t="shared" si="37"/>
        <v/>
      </c>
      <c r="AI27" s="44" t="str">
        <f t="shared" si="38"/>
        <v>Y</v>
      </c>
      <c r="AJ27" s="44" t="str">
        <f t="shared" si="39"/>
        <v>N</v>
      </c>
      <c r="AK27" s="44" t="str">
        <f t="shared" si="40"/>
        <v>N</v>
      </c>
      <c r="AL27" s="75" t="str">
        <f t="shared" si="14"/>
        <v>B</v>
      </c>
      <c r="AM27" s="75" t="str">
        <f t="shared" si="15"/>
        <v/>
      </c>
      <c r="AN27" s="75" t="str">
        <f t="shared" si="16"/>
        <v>B</v>
      </c>
      <c r="AO27" s="75" t="str">
        <f t="shared" si="17"/>
        <v/>
      </c>
      <c r="AR27" s="14" t="str">
        <f t="shared" si="3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1"/>
        <v>101010</v>
      </c>
      <c r="AY27" s="14" t="str">
        <f t="shared" si="41"/>
        <v>010101</v>
      </c>
      <c r="AZ27" s="14" t="str">
        <f t="shared" si="42"/>
        <v>B</v>
      </c>
      <c r="BA27" s="14" t="str">
        <f t="shared" si="19"/>
        <v>BW</v>
      </c>
      <c r="BB27" s="14" t="str">
        <f t="shared" si="43"/>
        <v>B</v>
      </c>
      <c r="BC27" s="14" t="str">
        <f t="shared" si="20"/>
        <v>L5W</v>
      </c>
      <c r="BD27" s="14" t="str">
        <f t="shared" si="47"/>
        <v>B</v>
      </c>
      <c r="BE27" s="14">
        <f t="shared" si="44"/>
        <v>1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72" t="str">
        <f t="shared" si="6"/>
        <v>B7</v>
      </c>
      <c r="C28" s="24" t="str">
        <f t="shared" si="2"/>
        <v/>
      </c>
      <c r="D28" s="81" t="str">
        <f t="shared" si="21"/>
        <v/>
      </c>
      <c r="E28" s="121" t="str">
        <f t="shared" si="22"/>
        <v>L5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L2</v>
      </c>
      <c r="M28" s="24" t="str">
        <f t="shared" si="24"/>
        <v>W</v>
      </c>
      <c r="N28" s="24">
        <f t="shared" si="46"/>
        <v>9</v>
      </c>
      <c r="O28" s="124">
        <f t="shared" si="10"/>
        <v>9</v>
      </c>
      <c r="P28" s="24">
        <f>IF(H28="","",IF(B28="NB",P27,IF(O28="",SUM($O$5:$O28)+N28,SUM($O$5:$O28))))</f>
        <v>16</v>
      </c>
      <c r="Q28" s="130" t="str">
        <f t="shared" si="0"/>
        <v/>
      </c>
      <c r="R28" s="128">
        <f t="shared" si="11"/>
        <v>10</v>
      </c>
      <c r="S28" s="83" t="str">
        <f t="shared" si="12"/>
        <v>W</v>
      </c>
      <c r="T28" s="14">
        <f t="shared" si="5"/>
        <v>6</v>
      </c>
      <c r="U28" s="14">
        <f t="shared" si="25"/>
        <v>6</v>
      </c>
      <c r="V28" s="14" t="str">
        <f t="shared" si="26"/>
        <v>C</v>
      </c>
      <c r="W28" s="14" t="str">
        <f t="shared" si="49"/>
        <v>Y</v>
      </c>
      <c r="X28" s="14" t="str">
        <f t="shared" si="27"/>
        <v>Y</v>
      </c>
      <c r="Y28" s="14">
        <f t="shared" si="28"/>
        <v>2</v>
      </c>
      <c r="Z28" s="83" t="str">
        <f t="shared" si="29"/>
        <v>Y</v>
      </c>
      <c r="AA28" s="14" t="str">
        <f t="shared" si="30"/>
        <v>Y</v>
      </c>
      <c r="AB28" s="14" t="str">
        <f t="shared" si="31"/>
        <v>N</v>
      </c>
      <c r="AC28" s="14">
        <f t="shared" si="32"/>
        <v>0</v>
      </c>
      <c r="AD28" s="14">
        <f t="shared" si="33"/>
        <v>5</v>
      </c>
      <c r="AE28" s="14">
        <f t="shared" si="34"/>
        <v>0</v>
      </c>
      <c r="AF28" s="14">
        <f t="shared" si="35"/>
        <v>2</v>
      </c>
      <c r="AG28" s="159" t="str">
        <f t="shared" si="36"/>
        <v/>
      </c>
      <c r="AH28" s="159" t="str">
        <f t="shared" si="37"/>
        <v>L5</v>
      </c>
      <c r="AI28" s="44" t="str">
        <f t="shared" si="38"/>
        <v>Y</v>
      </c>
      <c r="AJ28" s="44" t="str">
        <f t="shared" si="39"/>
        <v>N</v>
      </c>
      <c r="AK28" s="44" t="str">
        <f t="shared" si="40"/>
        <v>N</v>
      </c>
      <c r="AL28" s="75" t="str">
        <f t="shared" si="14"/>
        <v/>
      </c>
      <c r="AM28" s="75" t="str">
        <f t="shared" si="15"/>
        <v>L5</v>
      </c>
      <c r="AN28" s="75" t="str">
        <f t="shared" si="16"/>
        <v/>
      </c>
      <c r="AO28" s="75" t="str">
        <f t="shared" si="17"/>
        <v>L5</v>
      </c>
      <c r="AR28" s="14" t="str">
        <f t="shared" si="3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1"/>
        <v>010101</v>
      </c>
      <c r="AY28" s="14" t="str">
        <f t="shared" si="41"/>
        <v>101010</v>
      </c>
      <c r="AZ28" s="14" t="str">
        <f t="shared" si="42"/>
        <v>P</v>
      </c>
      <c r="BA28" s="14" t="str">
        <f t="shared" si="19"/>
        <v>BW</v>
      </c>
      <c r="BB28" s="14" t="str">
        <f t="shared" si="43"/>
        <v>L5</v>
      </c>
      <c r="BC28" s="14" t="str">
        <f t="shared" si="20"/>
        <v>BW</v>
      </c>
      <c r="BD28" s="14" t="str">
        <f t="shared" si="47"/>
        <v>L5</v>
      </c>
      <c r="BE28" s="14" t="str">
        <f t="shared" si="44"/>
        <v>5</v>
      </c>
      <c r="BF28" s="14" t="str">
        <f t="shared" si="45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P2</v>
      </c>
      <c r="C29" s="25" t="str">
        <f t="shared" si="2"/>
        <v/>
      </c>
      <c r="D29" s="82" t="str">
        <f t="shared" si="21"/>
        <v>B</v>
      </c>
      <c r="E29" s="122" t="str">
        <f t="shared" si="22"/>
        <v/>
      </c>
      <c r="F29" s="74" t="str">
        <f t="shared" si="23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B</v>
      </c>
      <c r="L29" s="122" t="str">
        <f t="shared" si="9"/>
        <v/>
      </c>
      <c r="M29" s="25" t="str">
        <f t="shared" si="24"/>
        <v/>
      </c>
      <c r="N29" s="24" t="str">
        <f t="shared" si="46"/>
        <v/>
      </c>
      <c r="O29" s="131" t="str">
        <f t="shared" si="10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1"/>
        <v/>
      </c>
      <c r="S29" s="83" t="str">
        <f t="shared" si="12"/>
        <v/>
      </c>
      <c r="T29" s="14" t="str">
        <f t="shared" si="5"/>
        <v/>
      </c>
      <c r="U29" s="14">
        <f t="shared" si="25"/>
        <v>0</v>
      </c>
      <c r="V29" s="14" t="str">
        <f t="shared" si="26"/>
        <v>S</v>
      </c>
      <c r="W29" s="14" t="str">
        <f t="shared" si="49"/>
        <v>Y</v>
      </c>
      <c r="X29" s="14" t="str">
        <f t="shared" si="27"/>
        <v>Y</v>
      </c>
      <c r="Y29" s="14">
        <f t="shared" si="28"/>
        <v>1</v>
      </c>
      <c r="Z29" s="83" t="str">
        <f t="shared" si="29"/>
        <v>N</v>
      </c>
      <c r="AA29" s="14" t="str">
        <f t="shared" si="30"/>
        <v>N</v>
      </c>
      <c r="AB29" s="14" t="str">
        <f t="shared" si="31"/>
        <v>N</v>
      </c>
      <c r="AC29" s="14">
        <f t="shared" si="32"/>
        <v>1</v>
      </c>
      <c r="AD29" s="14">
        <f t="shared" si="33"/>
        <v>0</v>
      </c>
      <c r="AE29" s="14">
        <f t="shared" si="34"/>
        <v>1</v>
      </c>
      <c r="AF29" s="14">
        <f t="shared" si="35"/>
        <v>0</v>
      </c>
      <c r="AG29" s="159" t="str">
        <f t="shared" si="36"/>
        <v>B</v>
      </c>
      <c r="AH29" s="159" t="str">
        <f t="shared" si="37"/>
        <v/>
      </c>
      <c r="AI29" s="44" t="str">
        <f t="shared" si="38"/>
        <v>Y</v>
      </c>
      <c r="AJ29" s="44" t="str">
        <f t="shared" si="39"/>
        <v>N</v>
      </c>
      <c r="AK29" s="44" t="str">
        <f t="shared" si="40"/>
        <v>N</v>
      </c>
      <c r="AL29" s="75" t="str">
        <f t="shared" si="14"/>
        <v>B</v>
      </c>
      <c r="AM29" s="75" t="str">
        <f t="shared" si="15"/>
        <v/>
      </c>
      <c r="AN29" s="75" t="str">
        <f t="shared" si="16"/>
        <v>B</v>
      </c>
      <c r="AO29" s="75" t="str">
        <f t="shared" si="17"/>
        <v/>
      </c>
      <c r="AR29" s="14" t="str">
        <f t="shared" si="3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1"/>
        <v>101010</v>
      </c>
      <c r="AY29" s="14" t="str">
        <f t="shared" si="41"/>
        <v>010101</v>
      </c>
      <c r="AZ29" s="14" t="str">
        <f t="shared" si="42"/>
        <v>B</v>
      </c>
      <c r="BA29" s="14" t="str">
        <f t="shared" si="19"/>
        <v>L5W</v>
      </c>
      <c r="BB29" s="14" t="str">
        <f t="shared" si="43"/>
        <v>B</v>
      </c>
      <c r="BC29" s="14" t="str">
        <f t="shared" si="20"/>
        <v>L2W</v>
      </c>
      <c r="BD29" s="14" t="str">
        <f t="shared" si="47"/>
        <v>B</v>
      </c>
      <c r="BE29" s="14">
        <f t="shared" si="44"/>
        <v>1</v>
      </c>
      <c r="BF29" s="14">
        <f t="shared" si="45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79" t="str">
        <f t="shared" si="21"/>
        <v/>
      </c>
      <c r="E30" s="120" t="str">
        <f t="shared" si="22"/>
        <v/>
      </c>
      <c r="F30" s="80" t="str">
        <f t="shared" si="23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4"/>
        <v/>
      </c>
      <c r="N30" s="24" t="str">
        <f t="shared" si="46"/>
        <v/>
      </c>
      <c r="O30" s="136" t="str">
        <f t="shared" si="10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1"/>
        <v/>
      </c>
      <c r="S30" s="83" t="str">
        <f t="shared" si="12"/>
        <v/>
      </c>
      <c r="T30" s="14" t="str">
        <f t="shared" si="5"/>
        <v/>
      </c>
      <c r="U30" s="14">
        <f t="shared" si="25"/>
        <v>0</v>
      </c>
      <c r="V30" s="14" t="str">
        <f t="shared" si="26"/>
        <v/>
      </c>
      <c r="W30" s="14" t="str">
        <f t="shared" si="49"/>
        <v>Y</v>
      </c>
      <c r="X30" s="14" t="str">
        <f t="shared" si="27"/>
        <v>Y</v>
      </c>
      <c r="Y30" s="14" t="str">
        <f t="shared" si="28"/>
        <v/>
      </c>
      <c r="Z30" s="83" t="str">
        <f t="shared" si="29"/>
        <v/>
      </c>
      <c r="AA30" s="14" t="str">
        <f t="shared" si="30"/>
        <v/>
      </c>
      <c r="AB30" s="14" t="str">
        <f t="shared" si="31"/>
        <v/>
      </c>
      <c r="AC30" s="14" t="str">
        <f t="shared" si="32"/>
        <v/>
      </c>
      <c r="AD30" s="14" t="str">
        <f t="shared" si="33"/>
        <v/>
      </c>
      <c r="AE30" s="14" t="str">
        <f t="shared" si="34"/>
        <v/>
      </c>
      <c r="AF30" s="14" t="str">
        <f t="shared" si="35"/>
        <v/>
      </c>
      <c r="AG30" s="159" t="str">
        <f t="shared" si="36"/>
        <v/>
      </c>
      <c r="AH30" s="159" t="str">
        <f t="shared" si="37"/>
        <v/>
      </c>
      <c r="AI30" s="44" t="str">
        <f t="shared" si="38"/>
        <v/>
      </c>
      <c r="AJ30" s="44" t="str">
        <f t="shared" si="39"/>
        <v/>
      </c>
      <c r="AK30" s="44" t="str">
        <f t="shared" si="40"/>
        <v/>
      </c>
      <c r="AL30" s="75" t="str">
        <f t="shared" si="14"/>
        <v/>
      </c>
      <c r="AM30" s="75" t="str">
        <f t="shared" si="15"/>
        <v/>
      </c>
      <c r="AN30" s="75" t="str">
        <f t="shared" si="16"/>
        <v/>
      </c>
      <c r="AO30" s="75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1"/>
        <v>010100</v>
      </c>
      <c r="AY30" s="14" t="str">
        <f t="shared" si="41"/>
        <v>101010</v>
      </c>
      <c r="AZ30" s="14" t="str">
        <f t="shared" si="42"/>
        <v>B</v>
      </c>
      <c r="BA30" s="14" t="str">
        <f t="shared" si="19"/>
        <v>B</v>
      </c>
      <c r="BB30" s="14" t="str">
        <f t="shared" si="43"/>
        <v/>
      </c>
      <c r="BC30" s="14" t="str">
        <f t="shared" si="20"/>
        <v>B</v>
      </c>
      <c r="BD30" s="14" t="str">
        <f t="shared" si="47"/>
        <v/>
      </c>
      <c r="BE30" s="14">
        <f t="shared" si="44"/>
        <v>1</v>
      </c>
      <c r="BF30" s="14">
        <f t="shared" si="45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81" t="str">
        <f t="shared" si="21"/>
        <v/>
      </c>
      <c r="E31" s="121" t="str">
        <f t="shared" si="22"/>
        <v/>
      </c>
      <c r="F31" s="71" t="str">
        <f t="shared" si="23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4"/>
        <v/>
      </c>
      <c r="N31" s="24" t="str">
        <f t="shared" si="46"/>
        <v/>
      </c>
      <c r="O31" s="124" t="str">
        <f t="shared" si="10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1"/>
        <v/>
      </c>
      <c r="S31" s="83" t="str">
        <f t="shared" si="12"/>
        <v/>
      </c>
      <c r="T31" s="14" t="str">
        <f t="shared" si="5"/>
        <v/>
      </c>
      <c r="U31" s="14">
        <f t="shared" si="25"/>
        <v>0</v>
      </c>
      <c r="V31" s="14" t="str">
        <f t="shared" si="26"/>
        <v/>
      </c>
      <c r="W31" s="14" t="str">
        <f t="shared" si="49"/>
        <v>N</v>
      </c>
      <c r="X31" s="14" t="str">
        <f t="shared" si="27"/>
        <v>N</v>
      </c>
      <c r="Y31" s="14" t="str">
        <f t="shared" si="28"/>
        <v/>
      </c>
      <c r="Z31" s="83" t="str">
        <f t="shared" si="29"/>
        <v/>
      </c>
      <c r="AA31" s="14" t="str">
        <f t="shared" si="30"/>
        <v/>
      </c>
      <c r="AB31" s="14" t="str">
        <f t="shared" si="31"/>
        <v/>
      </c>
      <c r="AC31" s="14" t="str">
        <f t="shared" si="32"/>
        <v/>
      </c>
      <c r="AD31" s="14" t="str">
        <f t="shared" si="33"/>
        <v/>
      </c>
      <c r="AE31" s="14" t="str">
        <f t="shared" si="34"/>
        <v/>
      </c>
      <c r="AF31" s="14" t="str">
        <f t="shared" si="35"/>
        <v/>
      </c>
      <c r="AG31" s="159" t="str">
        <f t="shared" si="36"/>
        <v/>
      </c>
      <c r="AH31" s="159" t="str">
        <f t="shared" si="37"/>
        <v/>
      </c>
      <c r="AI31" s="44" t="str">
        <f t="shared" si="38"/>
        <v/>
      </c>
      <c r="AJ31" s="44" t="str">
        <f t="shared" si="39"/>
        <v/>
      </c>
      <c r="AK31" s="44" t="str">
        <f t="shared" si="40"/>
        <v/>
      </c>
      <c r="AL31" s="75" t="str">
        <f t="shared" si="14"/>
        <v/>
      </c>
      <c r="AM31" s="75" t="str">
        <f t="shared" si="15"/>
        <v/>
      </c>
      <c r="AN31" s="75" t="str">
        <f t="shared" si="16"/>
        <v/>
      </c>
      <c r="AO31" s="75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1"/>
        <v>101000</v>
      </c>
      <c r="AY31" s="14" t="str">
        <f t="shared" si="41"/>
        <v>010100</v>
      </c>
      <c r="AZ31" s="14" t="str">
        <f t="shared" si="42"/>
        <v>B</v>
      </c>
      <c r="BA31" s="14" t="str">
        <f t="shared" si="19"/>
        <v/>
      </c>
      <c r="BB31" s="14" t="str">
        <f t="shared" si="43"/>
        <v/>
      </c>
      <c r="BC31" s="14" t="str">
        <f t="shared" si="20"/>
        <v/>
      </c>
      <c r="BD31" s="14" t="str">
        <f t="shared" si="47"/>
        <v/>
      </c>
      <c r="BE31" s="14">
        <f t="shared" si="44"/>
        <v>1</v>
      </c>
      <c r="BF31" s="14">
        <f t="shared" si="45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81" t="str">
        <f t="shared" si="21"/>
        <v/>
      </c>
      <c r="E32" s="121" t="str">
        <f t="shared" si="22"/>
        <v/>
      </c>
      <c r="F32" s="71" t="str">
        <f t="shared" si="23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4"/>
        <v/>
      </c>
      <c r="N32" s="24" t="str">
        <f t="shared" si="46"/>
        <v/>
      </c>
      <c r="O32" s="124" t="str">
        <f t="shared" si="10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1"/>
        <v/>
      </c>
      <c r="S32" s="83" t="str">
        <f t="shared" si="12"/>
        <v/>
      </c>
      <c r="T32" s="14" t="str">
        <f t="shared" si="5"/>
        <v/>
      </c>
      <c r="U32" s="14">
        <f t="shared" si="25"/>
        <v>0</v>
      </c>
      <c r="V32" s="14" t="str">
        <f t="shared" si="26"/>
        <v/>
      </c>
      <c r="W32" s="14" t="str">
        <f t="shared" si="49"/>
        <v>N</v>
      </c>
      <c r="X32" s="14" t="str">
        <f t="shared" si="27"/>
        <v>N</v>
      </c>
      <c r="Y32" s="14" t="str">
        <f t="shared" si="28"/>
        <v/>
      </c>
      <c r="Z32" s="83" t="str">
        <f t="shared" si="29"/>
        <v/>
      </c>
      <c r="AA32" s="14" t="str">
        <f t="shared" si="30"/>
        <v/>
      </c>
      <c r="AB32" s="14" t="str">
        <f t="shared" si="31"/>
        <v/>
      </c>
      <c r="AC32" s="14" t="str">
        <f t="shared" si="32"/>
        <v/>
      </c>
      <c r="AD32" s="14" t="str">
        <f t="shared" si="33"/>
        <v/>
      </c>
      <c r="AE32" s="14" t="str">
        <f t="shared" si="34"/>
        <v/>
      </c>
      <c r="AF32" s="14" t="str">
        <f t="shared" si="35"/>
        <v/>
      </c>
      <c r="AG32" s="159" t="str">
        <f t="shared" si="36"/>
        <v/>
      </c>
      <c r="AH32" s="159" t="str">
        <f t="shared" si="37"/>
        <v/>
      </c>
      <c r="AI32" s="44" t="str">
        <f t="shared" si="38"/>
        <v/>
      </c>
      <c r="AJ32" s="44" t="str">
        <f t="shared" si="39"/>
        <v/>
      </c>
      <c r="AK32" s="44" t="str">
        <f t="shared" si="40"/>
        <v/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1"/>
        <v>010000</v>
      </c>
      <c r="AY32" s="14" t="str">
        <f t="shared" si="41"/>
        <v>101000</v>
      </c>
      <c r="AZ32" s="14" t="str">
        <f t="shared" si="42"/>
        <v>B</v>
      </c>
      <c r="BA32" s="14" t="str">
        <f t="shared" si="19"/>
        <v/>
      </c>
      <c r="BB32" s="14" t="str">
        <f t="shared" si="43"/>
        <v/>
      </c>
      <c r="BC32" s="14" t="str">
        <f t="shared" si="20"/>
        <v/>
      </c>
      <c r="BD32" s="14" t="str">
        <f t="shared" si="47"/>
        <v/>
      </c>
      <c r="BE32" s="14">
        <f t="shared" si="44"/>
        <v>1</v>
      </c>
      <c r="BF32" s="14">
        <f t="shared" si="45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81" t="str">
        <f t="shared" si="21"/>
        <v/>
      </c>
      <c r="E33" s="121" t="str">
        <f t="shared" si="22"/>
        <v/>
      </c>
      <c r="F33" s="71" t="str">
        <f t="shared" si="23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4"/>
        <v/>
      </c>
      <c r="N33" s="24" t="str">
        <f t="shared" si="46"/>
        <v/>
      </c>
      <c r="O33" s="124" t="str">
        <f t="shared" si="10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1"/>
        <v/>
      </c>
      <c r="S33" s="83" t="str">
        <f t="shared" si="12"/>
        <v/>
      </c>
      <c r="T33" s="14" t="str">
        <f t="shared" si="5"/>
        <v/>
      </c>
      <c r="U33" s="14">
        <f t="shared" si="25"/>
        <v>0</v>
      </c>
      <c r="V33" s="14" t="str">
        <f t="shared" si="26"/>
        <v/>
      </c>
      <c r="W33" s="14" t="str">
        <f t="shared" si="49"/>
        <v>N</v>
      </c>
      <c r="X33" s="14" t="str">
        <f t="shared" si="27"/>
        <v>N</v>
      </c>
      <c r="Y33" s="14" t="str">
        <f t="shared" si="28"/>
        <v/>
      </c>
      <c r="Z33" s="83" t="str">
        <f t="shared" si="29"/>
        <v/>
      </c>
      <c r="AA33" s="14" t="str">
        <f t="shared" si="30"/>
        <v/>
      </c>
      <c r="AB33" s="14" t="str">
        <f t="shared" si="31"/>
        <v/>
      </c>
      <c r="AC33" s="14" t="str">
        <f t="shared" si="32"/>
        <v/>
      </c>
      <c r="AD33" s="14" t="str">
        <f t="shared" si="33"/>
        <v/>
      </c>
      <c r="AE33" s="14" t="str">
        <f t="shared" si="34"/>
        <v/>
      </c>
      <c r="AF33" s="14" t="str">
        <f t="shared" si="35"/>
        <v/>
      </c>
      <c r="AG33" s="159" t="str">
        <f t="shared" si="36"/>
        <v/>
      </c>
      <c r="AH33" s="159" t="str">
        <f t="shared" si="37"/>
        <v/>
      </c>
      <c r="AI33" s="44" t="str">
        <f t="shared" si="38"/>
        <v/>
      </c>
      <c r="AJ33" s="44" t="str">
        <f t="shared" si="39"/>
        <v/>
      </c>
      <c r="AK33" s="44" t="str">
        <f t="shared" si="40"/>
        <v/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1"/>
        <v>100000</v>
      </c>
      <c r="AY33" s="14" t="str">
        <f t="shared" si="41"/>
        <v>010000</v>
      </c>
      <c r="AZ33" s="14" t="str">
        <f t="shared" si="42"/>
        <v>B</v>
      </c>
      <c r="BA33" s="14" t="str">
        <f t="shared" si="19"/>
        <v/>
      </c>
      <c r="BB33" s="14" t="str">
        <f t="shared" si="43"/>
        <v/>
      </c>
      <c r="BC33" s="14" t="str">
        <f t="shared" si="20"/>
        <v/>
      </c>
      <c r="BD33" s="14" t="str">
        <f t="shared" si="47"/>
        <v/>
      </c>
      <c r="BE33" s="14">
        <f t="shared" si="44"/>
        <v>1</v>
      </c>
      <c r="BF33" s="14">
        <f t="shared" si="45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82" t="str">
        <f t="shared" si="21"/>
        <v/>
      </c>
      <c r="E34" s="122" t="str">
        <f t="shared" si="22"/>
        <v/>
      </c>
      <c r="F34" s="74" t="str">
        <f t="shared" si="23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4"/>
        <v/>
      </c>
      <c r="N34" s="24" t="str">
        <f t="shared" si="46"/>
        <v/>
      </c>
      <c r="O34" s="131" t="str">
        <f t="shared" si="10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1"/>
        <v/>
      </c>
      <c r="S34" s="83" t="str">
        <f t="shared" si="12"/>
        <v/>
      </c>
      <c r="T34" s="14" t="str">
        <f t="shared" si="5"/>
        <v/>
      </c>
      <c r="U34" s="14">
        <f t="shared" si="25"/>
        <v>0</v>
      </c>
      <c r="V34" s="14" t="str">
        <f t="shared" si="26"/>
        <v/>
      </c>
      <c r="W34" s="14" t="str">
        <f t="shared" si="49"/>
        <v>N</v>
      </c>
      <c r="X34" s="14" t="str">
        <f t="shared" si="27"/>
        <v>N</v>
      </c>
      <c r="Y34" s="14" t="str">
        <f t="shared" si="28"/>
        <v/>
      </c>
      <c r="Z34" s="83" t="str">
        <f t="shared" si="29"/>
        <v/>
      </c>
      <c r="AA34" s="14" t="str">
        <f t="shared" si="30"/>
        <v/>
      </c>
      <c r="AB34" s="14" t="str">
        <f t="shared" si="31"/>
        <v/>
      </c>
      <c r="AC34" s="14" t="str">
        <f t="shared" si="32"/>
        <v/>
      </c>
      <c r="AD34" s="14" t="str">
        <f t="shared" si="33"/>
        <v/>
      </c>
      <c r="AE34" s="14" t="str">
        <f t="shared" si="34"/>
        <v/>
      </c>
      <c r="AF34" s="14" t="str">
        <f t="shared" si="35"/>
        <v/>
      </c>
      <c r="AG34" s="159" t="str">
        <f t="shared" si="36"/>
        <v/>
      </c>
      <c r="AH34" s="159" t="str">
        <f t="shared" si="37"/>
        <v/>
      </c>
      <c r="AI34" s="44" t="str">
        <f t="shared" si="38"/>
        <v/>
      </c>
      <c r="AJ34" s="44" t="str">
        <f t="shared" si="39"/>
        <v/>
      </c>
      <c r="AK34" s="44" t="str">
        <f t="shared" si="40"/>
        <v/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1"/>
        <v>000000</v>
      </c>
      <c r="AY34" s="14" t="str">
        <f t="shared" si="41"/>
        <v>100000</v>
      </c>
      <c r="AZ34" s="14" t="str">
        <f t="shared" si="42"/>
        <v>B</v>
      </c>
      <c r="BA34" s="14" t="str">
        <f t="shared" si="19"/>
        <v/>
      </c>
      <c r="BB34" s="14" t="str">
        <f t="shared" si="43"/>
        <v/>
      </c>
      <c r="BC34" s="14" t="str">
        <f t="shared" si="20"/>
        <v/>
      </c>
      <c r="BD34" s="14" t="str">
        <f t="shared" si="47"/>
        <v/>
      </c>
      <c r="BE34" s="14">
        <f t="shared" si="44"/>
        <v>1</v>
      </c>
      <c r="BF34" s="14">
        <f t="shared" si="45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79" t="str">
        <f t="shared" si="21"/>
        <v/>
      </c>
      <c r="E35" s="120" t="str">
        <f t="shared" si="22"/>
        <v/>
      </c>
      <c r="F35" s="80" t="str">
        <f t="shared" si="23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4"/>
        <v/>
      </c>
      <c r="N35" s="24" t="str">
        <f t="shared" si="46"/>
        <v/>
      </c>
      <c r="O35" s="136" t="str">
        <f t="shared" si="10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1"/>
        <v/>
      </c>
      <c r="S35" s="83" t="str">
        <f t="shared" si="12"/>
        <v/>
      </c>
      <c r="T35" s="14" t="str">
        <f t="shared" si="5"/>
        <v/>
      </c>
      <c r="U35" s="14">
        <f t="shared" si="25"/>
        <v>0</v>
      </c>
      <c r="V35" s="14" t="str">
        <f t="shared" si="26"/>
        <v/>
      </c>
      <c r="W35" s="14" t="str">
        <f t="shared" si="49"/>
        <v>N</v>
      </c>
      <c r="X35" s="14" t="str">
        <f t="shared" si="27"/>
        <v>N</v>
      </c>
      <c r="Y35" s="14" t="str">
        <f t="shared" si="28"/>
        <v/>
      </c>
      <c r="Z35" s="83" t="str">
        <f t="shared" si="29"/>
        <v/>
      </c>
      <c r="AA35" s="14" t="str">
        <f t="shared" si="30"/>
        <v/>
      </c>
      <c r="AB35" s="14" t="str">
        <f t="shared" si="31"/>
        <v/>
      </c>
      <c r="AC35" s="14" t="str">
        <f t="shared" si="32"/>
        <v/>
      </c>
      <c r="AD35" s="14" t="str">
        <f t="shared" si="33"/>
        <v/>
      </c>
      <c r="AE35" s="14" t="str">
        <f t="shared" si="34"/>
        <v/>
      </c>
      <c r="AF35" s="14" t="str">
        <f t="shared" si="35"/>
        <v/>
      </c>
      <c r="AG35" s="159" t="str">
        <f t="shared" si="36"/>
        <v/>
      </c>
      <c r="AH35" s="159" t="str">
        <f t="shared" si="37"/>
        <v/>
      </c>
      <c r="AI35" s="44" t="str">
        <f t="shared" si="38"/>
        <v/>
      </c>
      <c r="AJ35" s="44" t="str">
        <f t="shared" si="39"/>
        <v/>
      </c>
      <c r="AK35" s="44" t="str">
        <f t="shared" si="40"/>
        <v/>
      </c>
      <c r="AL35" s="75" t="str">
        <f t="shared" si="14"/>
        <v/>
      </c>
      <c r="AM35" s="75" t="str">
        <f t="shared" si="15"/>
        <v/>
      </c>
      <c r="AN35" s="75" t="str">
        <f t="shared" si="16"/>
        <v/>
      </c>
      <c r="AO35" s="75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1"/>
        <v>000000</v>
      </c>
      <c r="AY35" s="14" t="str">
        <f t="shared" si="41"/>
        <v>000000</v>
      </c>
      <c r="AZ35" s="14" t="str">
        <f t="shared" si="42"/>
        <v>B</v>
      </c>
      <c r="BA35" s="14" t="str">
        <f t="shared" si="19"/>
        <v/>
      </c>
      <c r="BB35" s="14" t="str">
        <f t="shared" si="43"/>
        <v/>
      </c>
      <c r="BC35" s="14" t="str">
        <f t="shared" si="20"/>
        <v/>
      </c>
      <c r="BD35" s="14" t="str">
        <f t="shared" si="47"/>
        <v/>
      </c>
      <c r="BE35" s="14">
        <f t="shared" si="44"/>
        <v>1</v>
      </c>
      <c r="BF35" s="14">
        <f t="shared" si="45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81" t="str">
        <f t="shared" si="21"/>
        <v/>
      </c>
      <c r="E36" s="121" t="str">
        <f t="shared" si="22"/>
        <v/>
      </c>
      <c r="F36" s="71" t="str">
        <f t="shared" si="23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4"/>
        <v/>
      </c>
      <c r="N36" s="24" t="str">
        <f t="shared" si="46"/>
        <v/>
      </c>
      <c r="O36" s="124" t="str">
        <f t="shared" si="10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1"/>
        <v/>
      </c>
      <c r="S36" s="83" t="str">
        <f t="shared" si="12"/>
        <v/>
      </c>
      <c r="T36" s="14" t="str">
        <f t="shared" si="5"/>
        <v/>
      </c>
      <c r="U36" s="14">
        <f t="shared" si="25"/>
        <v>0</v>
      </c>
      <c r="V36" s="14" t="str">
        <f t="shared" si="26"/>
        <v/>
      </c>
      <c r="W36" s="14" t="str">
        <f t="shared" si="49"/>
        <v>N</v>
      </c>
      <c r="X36" s="14" t="str">
        <f t="shared" si="27"/>
        <v>N</v>
      </c>
      <c r="Y36" s="14" t="str">
        <f t="shared" si="28"/>
        <v/>
      </c>
      <c r="Z36" s="83" t="str">
        <f t="shared" si="29"/>
        <v/>
      </c>
      <c r="AA36" s="14" t="str">
        <f t="shared" si="30"/>
        <v/>
      </c>
      <c r="AB36" s="14" t="str">
        <f t="shared" si="31"/>
        <v/>
      </c>
      <c r="AC36" s="14" t="str">
        <f t="shared" si="32"/>
        <v/>
      </c>
      <c r="AD36" s="14" t="str">
        <f t="shared" si="33"/>
        <v/>
      </c>
      <c r="AE36" s="14" t="str">
        <f t="shared" si="34"/>
        <v/>
      </c>
      <c r="AF36" s="14" t="str">
        <f t="shared" si="35"/>
        <v/>
      </c>
      <c r="AG36" s="159" t="str">
        <f t="shared" si="36"/>
        <v/>
      </c>
      <c r="AH36" s="159" t="str">
        <f t="shared" si="37"/>
        <v/>
      </c>
      <c r="AI36" s="44" t="str">
        <f t="shared" si="38"/>
        <v/>
      </c>
      <c r="AJ36" s="44" t="str">
        <f t="shared" si="39"/>
        <v/>
      </c>
      <c r="AK36" s="44" t="str">
        <f t="shared" si="40"/>
        <v/>
      </c>
      <c r="AL36" s="75" t="str">
        <f t="shared" si="14"/>
        <v/>
      </c>
      <c r="AM36" s="75" t="str">
        <f t="shared" si="15"/>
        <v/>
      </c>
      <c r="AN36" s="75" t="str">
        <f t="shared" si="16"/>
        <v/>
      </c>
      <c r="AO36" s="75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1"/>
        <v>000000</v>
      </c>
      <c r="AY36" s="14" t="str">
        <f t="shared" si="41"/>
        <v>000000</v>
      </c>
      <c r="AZ36" s="14" t="str">
        <f t="shared" si="42"/>
        <v>B</v>
      </c>
      <c r="BA36" s="14" t="str">
        <f t="shared" si="19"/>
        <v/>
      </c>
      <c r="BB36" s="14" t="str">
        <f t="shared" si="43"/>
        <v/>
      </c>
      <c r="BC36" s="14" t="str">
        <f t="shared" si="20"/>
        <v/>
      </c>
      <c r="BD36" s="14" t="str">
        <f t="shared" si="47"/>
        <v/>
      </c>
      <c r="BE36" s="14">
        <f t="shared" si="44"/>
        <v>1</v>
      </c>
      <c r="BF36" s="14">
        <f t="shared" si="45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81" t="str">
        <f t="shared" si="21"/>
        <v/>
      </c>
      <c r="E37" s="121" t="str">
        <f t="shared" si="22"/>
        <v/>
      </c>
      <c r="F37" s="71" t="str">
        <f t="shared" si="23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4"/>
        <v/>
      </c>
      <c r="N37" s="24" t="str">
        <f t="shared" si="46"/>
        <v/>
      </c>
      <c r="O37" s="124" t="str">
        <f t="shared" si="10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1"/>
        <v/>
      </c>
      <c r="S37" s="83" t="str">
        <f t="shared" si="12"/>
        <v/>
      </c>
      <c r="T37" s="14" t="str">
        <f t="shared" si="5"/>
        <v/>
      </c>
      <c r="U37" s="14">
        <f t="shared" si="25"/>
        <v>0</v>
      </c>
      <c r="V37" s="14" t="str">
        <f t="shared" si="26"/>
        <v/>
      </c>
      <c r="W37" s="14" t="str">
        <f t="shared" si="49"/>
        <v>N</v>
      </c>
      <c r="X37" s="14" t="str">
        <f t="shared" si="27"/>
        <v>N</v>
      </c>
      <c r="Y37" s="14" t="str">
        <f t="shared" si="28"/>
        <v/>
      </c>
      <c r="Z37" s="83" t="str">
        <f t="shared" si="29"/>
        <v/>
      </c>
      <c r="AA37" s="14" t="str">
        <f t="shared" si="30"/>
        <v/>
      </c>
      <c r="AB37" s="14" t="str">
        <f t="shared" si="31"/>
        <v/>
      </c>
      <c r="AC37" s="14" t="str">
        <f t="shared" si="32"/>
        <v/>
      </c>
      <c r="AD37" s="14" t="str">
        <f t="shared" si="33"/>
        <v/>
      </c>
      <c r="AE37" s="14" t="str">
        <f t="shared" si="34"/>
        <v/>
      </c>
      <c r="AF37" s="14" t="str">
        <f t="shared" si="35"/>
        <v/>
      </c>
      <c r="AG37" s="159" t="str">
        <f t="shared" si="36"/>
        <v/>
      </c>
      <c r="AH37" s="159" t="str">
        <f t="shared" si="37"/>
        <v/>
      </c>
      <c r="AI37" s="44" t="str">
        <f t="shared" si="38"/>
        <v/>
      </c>
      <c r="AJ37" s="44" t="str">
        <f t="shared" si="39"/>
        <v/>
      </c>
      <c r="AK37" s="44" t="str">
        <f t="shared" si="40"/>
        <v/>
      </c>
      <c r="AL37" s="75" t="str">
        <f t="shared" si="14"/>
        <v/>
      </c>
      <c r="AM37" s="75" t="str">
        <f t="shared" si="15"/>
        <v/>
      </c>
      <c r="AN37" s="75" t="str">
        <f t="shared" si="16"/>
        <v/>
      </c>
      <c r="AO37" s="75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1"/>
        <v>000000</v>
      </c>
      <c r="AY37" s="14" t="str">
        <f t="shared" si="41"/>
        <v>000000</v>
      </c>
      <c r="AZ37" s="14" t="str">
        <f t="shared" si="42"/>
        <v>B</v>
      </c>
      <c r="BA37" s="14" t="str">
        <f t="shared" si="19"/>
        <v/>
      </c>
      <c r="BB37" s="14" t="str">
        <f t="shared" si="43"/>
        <v/>
      </c>
      <c r="BC37" s="14" t="str">
        <f t="shared" si="20"/>
        <v/>
      </c>
      <c r="BD37" s="14" t="str">
        <f t="shared" si="47"/>
        <v/>
      </c>
      <c r="BE37" s="14">
        <f t="shared" si="44"/>
        <v>1</v>
      </c>
      <c r="BF37" s="14">
        <f t="shared" si="45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81" t="str">
        <f t="shared" si="21"/>
        <v/>
      </c>
      <c r="E38" s="121" t="str">
        <f t="shared" si="22"/>
        <v/>
      </c>
      <c r="F38" s="71" t="str">
        <f t="shared" si="23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4"/>
        <v/>
      </c>
      <c r="N38" s="24" t="str">
        <f t="shared" si="46"/>
        <v/>
      </c>
      <c r="O38" s="124" t="str">
        <f t="shared" si="10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1"/>
        <v/>
      </c>
      <c r="S38" s="83" t="str">
        <f t="shared" si="12"/>
        <v/>
      </c>
      <c r="T38" s="14" t="str">
        <f t="shared" si="5"/>
        <v/>
      </c>
      <c r="U38" s="14">
        <f t="shared" si="25"/>
        <v>0</v>
      </c>
      <c r="V38" s="14" t="str">
        <f t="shared" si="26"/>
        <v/>
      </c>
      <c r="W38" s="14" t="str">
        <f t="shared" si="49"/>
        <v>N</v>
      </c>
      <c r="X38" s="14" t="str">
        <f t="shared" si="27"/>
        <v>N</v>
      </c>
      <c r="Y38" s="14" t="str">
        <f t="shared" si="28"/>
        <v/>
      </c>
      <c r="Z38" s="83" t="str">
        <f t="shared" si="29"/>
        <v/>
      </c>
      <c r="AA38" s="14" t="str">
        <f t="shared" si="30"/>
        <v/>
      </c>
      <c r="AB38" s="14" t="str">
        <f t="shared" si="31"/>
        <v/>
      </c>
      <c r="AC38" s="14" t="str">
        <f t="shared" si="32"/>
        <v/>
      </c>
      <c r="AD38" s="14" t="str">
        <f t="shared" si="33"/>
        <v/>
      </c>
      <c r="AE38" s="14" t="str">
        <f t="shared" si="34"/>
        <v/>
      </c>
      <c r="AF38" s="14" t="str">
        <f t="shared" si="35"/>
        <v/>
      </c>
      <c r="AG38" s="159" t="str">
        <f t="shared" si="36"/>
        <v/>
      </c>
      <c r="AH38" s="159" t="str">
        <f t="shared" si="37"/>
        <v/>
      </c>
      <c r="AI38" s="44" t="str">
        <f t="shared" si="38"/>
        <v/>
      </c>
      <c r="AJ38" s="44" t="str">
        <f t="shared" si="39"/>
        <v/>
      </c>
      <c r="AK38" s="44" t="str">
        <f t="shared" si="40"/>
        <v/>
      </c>
      <c r="AL38" s="75" t="str">
        <f t="shared" si="14"/>
        <v/>
      </c>
      <c r="AM38" s="75" t="str">
        <f t="shared" si="15"/>
        <v/>
      </c>
      <c r="AN38" s="75" t="str">
        <f t="shared" si="16"/>
        <v/>
      </c>
      <c r="AO38" s="75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1"/>
        <v>000000</v>
      </c>
      <c r="AY38" s="14" t="str">
        <f t="shared" si="41"/>
        <v>000000</v>
      </c>
      <c r="AZ38" s="14" t="str">
        <f t="shared" si="42"/>
        <v>B</v>
      </c>
      <c r="BA38" s="14" t="str">
        <f t="shared" si="19"/>
        <v/>
      </c>
      <c r="BB38" s="14" t="str">
        <f t="shared" si="43"/>
        <v/>
      </c>
      <c r="BC38" s="14" t="str">
        <f t="shared" si="20"/>
        <v/>
      </c>
      <c r="BD38" s="14" t="str">
        <f t="shared" si="47"/>
        <v/>
      </c>
      <c r="BE38" s="14">
        <f t="shared" si="44"/>
        <v>1</v>
      </c>
      <c r="BF38" s="14">
        <f t="shared" si="45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82" t="str">
        <f t="shared" si="21"/>
        <v/>
      </c>
      <c r="E39" s="122" t="str">
        <f t="shared" si="22"/>
        <v/>
      </c>
      <c r="F39" s="74" t="str">
        <f t="shared" si="23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4"/>
        <v/>
      </c>
      <c r="N39" s="24" t="str">
        <f t="shared" si="46"/>
        <v/>
      </c>
      <c r="O39" s="131" t="str">
        <f t="shared" si="10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1"/>
        <v/>
      </c>
      <c r="S39" s="83" t="str">
        <f t="shared" si="12"/>
        <v/>
      </c>
      <c r="T39" s="14" t="str">
        <f t="shared" si="5"/>
        <v/>
      </c>
      <c r="U39" s="14">
        <f t="shared" si="25"/>
        <v>0</v>
      </c>
      <c r="V39" s="14" t="str">
        <f t="shared" si="26"/>
        <v/>
      </c>
      <c r="W39" s="14" t="str">
        <f t="shared" si="49"/>
        <v>N</v>
      </c>
      <c r="X39" s="14" t="str">
        <f t="shared" si="27"/>
        <v>N</v>
      </c>
      <c r="Y39" s="14" t="str">
        <f t="shared" si="28"/>
        <v/>
      </c>
      <c r="Z39" s="83" t="str">
        <f t="shared" si="29"/>
        <v/>
      </c>
      <c r="AA39" s="14" t="str">
        <f t="shared" si="30"/>
        <v/>
      </c>
      <c r="AB39" s="14" t="str">
        <f t="shared" si="31"/>
        <v/>
      </c>
      <c r="AC39" s="14" t="str">
        <f t="shared" si="32"/>
        <v/>
      </c>
      <c r="AD39" s="14" t="str">
        <f t="shared" si="33"/>
        <v/>
      </c>
      <c r="AE39" s="14" t="str">
        <f t="shared" si="34"/>
        <v/>
      </c>
      <c r="AF39" s="14" t="str">
        <f t="shared" si="35"/>
        <v/>
      </c>
      <c r="AG39" s="159" t="str">
        <f t="shared" si="36"/>
        <v/>
      </c>
      <c r="AH39" s="159" t="str">
        <f t="shared" si="37"/>
        <v/>
      </c>
      <c r="AI39" s="44" t="str">
        <f t="shared" si="38"/>
        <v/>
      </c>
      <c r="AJ39" s="44" t="str">
        <f t="shared" si="39"/>
        <v/>
      </c>
      <c r="AK39" s="44" t="str">
        <f t="shared" si="40"/>
        <v/>
      </c>
      <c r="AL39" s="75" t="str">
        <f t="shared" si="14"/>
        <v/>
      </c>
      <c r="AM39" s="75" t="str">
        <f t="shared" si="15"/>
        <v/>
      </c>
      <c r="AN39" s="75" t="str">
        <f t="shared" si="16"/>
        <v/>
      </c>
      <c r="AO39" s="75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1"/>
        <v>000000</v>
      </c>
      <c r="AY39" s="14" t="str">
        <f t="shared" si="41"/>
        <v>000000</v>
      </c>
      <c r="AZ39" s="14" t="str">
        <f t="shared" si="42"/>
        <v>B</v>
      </c>
      <c r="BA39" s="14" t="str">
        <f t="shared" si="19"/>
        <v/>
      </c>
      <c r="BB39" s="14" t="str">
        <f t="shared" si="43"/>
        <v/>
      </c>
      <c r="BC39" s="14" t="str">
        <f t="shared" si="20"/>
        <v/>
      </c>
      <c r="BD39" s="14" t="str">
        <f t="shared" si="47"/>
        <v/>
      </c>
      <c r="BE39" s="14">
        <f t="shared" si="44"/>
        <v>1</v>
      </c>
      <c r="BF39" s="14">
        <f t="shared" si="45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79" t="str">
        <f t="shared" si="21"/>
        <v/>
      </c>
      <c r="E40" s="120" t="str">
        <f t="shared" si="22"/>
        <v/>
      </c>
      <c r="F40" s="80" t="str">
        <f t="shared" si="23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4"/>
        <v/>
      </c>
      <c r="N40" s="24" t="str">
        <f t="shared" si="46"/>
        <v/>
      </c>
      <c r="O40" s="136" t="str">
        <f t="shared" si="10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1"/>
        <v/>
      </c>
      <c r="S40" s="83" t="str">
        <f t="shared" si="12"/>
        <v/>
      </c>
      <c r="T40" s="14" t="str">
        <f t="shared" si="5"/>
        <v/>
      </c>
      <c r="U40" s="14">
        <f t="shared" si="25"/>
        <v>0</v>
      </c>
      <c r="V40" s="14" t="str">
        <f t="shared" si="26"/>
        <v/>
      </c>
      <c r="W40" s="14" t="str">
        <f t="shared" si="49"/>
        <v>N</v>
      </c>
      <c r="X40" s="14" t="str">
        <f t="shared" si="27"/>
        <v>N</v>
      </c>
      <c r="Y40" s="14" t="str">
        <f t="shared" si="28"/>
        <v/>
      </c>
      <c r="Z40" s="83" t="str">
        <f t="shared" si="29"/>
        <v/>
      </c>
      <c r="AA40" s="14" t="str">
        <f t="shared" si="30"/>
        <v/>
      </c>
      <c r="AB40" s="14" t="str">
        <f t="shared" si="31"/>
        <v/>
      </c>
      <c r="AC40" s="14" t="str">
        <f t="shared" si="32"/>
        <v/>
      </c>
      <c r="AD40" s="14" t="str">
        <f t="shared" si="33"/>
        <v/>
      </c>
      <c r="AE40" s="14" t="str">
        <f t="shared" si="34"/>
        <v/>
      </c>
      <c r="AF40" s="14" t="str">
        <f t="shared" si="35"/>
        <v/>
      </c>
      <c r="AG40" s="159" t="str">
        <f t="shared" si="36"/>
        <v/>
      </c>
      <c r="AH40" s="159" t="str">
        <f t="shared" si="37"/>
        <v/>
      </c>
      <c r="AI40" s="44" t="str">
        <f t="shared" si="38"/>
        <v/>
      </c>
      <c r="AJ40" s="44" t="str">
        <f t="shared" si="39"/>
        <v/>
      </c>
      <c r="AK40" s="44" t="str">
        <f t="shared" si="40"/>
        <v/>
      </c>
      <c r="AL40" s="75" t="str">
        <f t="shared" si="14"/>
        <v/>
      </c>
      <c r="AM40" s="75" t="str">
        <f t="shared" si="15"/>
        <v/>
      </c>
      <c r="AN40" s="75" t="str">
        <f t="shared" si="16"/>
        <v/>
      </c>
      <c r="AO40" s="75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1"/>
        <v>000000</v>
      </c>
      <c r="AY40" s="14" t="str">
        <f t="shared" si="41"/>
        <v>000000</v>
      </c>
      <c r="AZ40" s="14" t="str">
        <f t="shared" si="42"/>
        <v>B</v>
      </c>
      <c r="BA40" s="14" t="str">
        <f t="shared" si="19"/>
        <v/>
      </c>
      <c r="BB40" s="14" t="str">
        <f t="shared" si="43"/>
        <v/>
      </c>
      <c r="BC40" s="14" t="str">
        <f t="shared" si="20"/>
        <v/>
      </c>
      <c r="BD40" s="14" t="str">
        <f t="shared" si="47"/>
        <v/>
      </c>
      <c r="BE40" s="14">
        <f t="shared" si="44"/>
        <v>1</v>
      </c>
      <c r="BF40" s="14">
        <f t="shared" si="45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81" t="str">
        <f t="shared" si="21"/>
        <v/>
      </c>
      <c r="E41" s="121" t="str">
        <f t="shared" si="22"/>
        <v/>
      </c>
      <c r="F41" s="71" t="str">
        <f t="shared" si="23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4"/>
        <v/>
      </c>
      <c r="N41" s="24" t="str">
        <f t="shared" si="46"/>
        <v/>
      </c>
      <c r="O41" s="124" t="str">
        <f t="shared" si="10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1"/>
        <v/>
      </c>
      <c r="S41" s="83" t="str">
        <f t="shared" si="12"/>
        <v/>
      </c>
      <c r="T41" s="14" t="str">
        <f t="shared" si="5"/>
        <v/>
      </c>
      <c r="U41" s="14">
        <f t="shared" si="25"/>
        <v>0</v>
      </c>
      <c r="V41" s="14" t="str">
        <f t="shared" si="26"/>
        <v/>
      </c>
      <c r="W41" s="14" t="str">
        <f t="shared" si="49"/>
        <v>N</v>
      </c>
      <c r="X41" s="14" t="str">
        <f t="shared" si="27"/>
        <v>N</v>
      </c>
      <c r="Y41" s="14" t="str">
        <f t="shared" si="28"/>
        <v/>
      </c>
      <c r="Z41" s="83" t="str">
        <f t="shared" si="29"/>
        <v/>
      </c>
      <c r="AA41" s="14" t="str">
        <f t="shared" si="30"/>
        <v/>
      </c>
      <c r="AB41" s="14" t="str">
        <f t="shared" si="31"/>
        <v/>
      </c>
      <c r="AC41" s="14" t="str">
        <f t="shared" si="32"/>
        <v/>
      </c>
      <c r="AD41" s="14" t="str">
        <f t="shared" si="33"/>
        <v/>
      </c>
      <c r="AE41" s="14" t="str">
        <f t="shared" si="34"/>
        <v/>
      </c>
      <c r="AF41" s="14" t="str">
        <f t="shared" si="35"/>
        <v/>
      </c>
      <c r="AG41" s="159" t="str">
        <f t="shared" si="36"/>
        <v/>
      </c>
      <c r="AH41" s="159" t="str">
        <f t="shared" si="37"/>
        <v/>
      </c>
      <c r="AI41" s="44" t="str">
        <f t="shared" si="38"/>
        <v/>
      </c>
      <c r="AJ41" s="44" t="str">
        <f t="shared" si="39"/>
        <v/>
      </c>
      <c r="AK41" s="44" t="str">
        <f t="shared" si="40"/>
        <v/>
      </c>
      <c r="AL41" s="75" t="str">
        <f t="shared" si="14"/>
        <v/>
      </c>
      <c r="AM41" s="75" t="str">
        <f t="shared" si="15"/>
        <v/>
      </c>
      <c r="AN41" s="75" t="str">
        <f t="shared" si="16"/>
        <v/>
      </c>
      <c r="AO41" s="75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1"/>
        <v>000000</v>
      </c>
      <c r="AY41" s="14" t="str">
        <f t="shared" si="41"/>
        <v>000000</v>
      </c>
      <c r="AZ41" s="14" t="str">
        <f t="shared" si="42"/>
        <v>B</v>
      </c>
      <c r="BA41" s="14" t="str">
        <f t="shared" si="19"/>
        <v/>
      </c>
      <c r="BB41" s="14" t="str">
        <f t="shared" si="43"/>
        <v/>
      </c>
      <c r="BC41" s="14" t="str">
        <f t="shared" si="20"/>
        <v/>
      </c>
      <c r="BD41" s="14" t="str">
        <f t="shared" si="47"/>
        <v/>
      </c>
      <c r="BE41" s="14">
        <f t="shared" si="44"/>
        <v>1</v>
      </c>
      <c r="BF41" s="14">
        <f t="shared" si="45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81" t="str">
        <f t="shared" si="21"/>
        <v/>
      </c>
      <c r="E42" s="121" t="str">
        <f t="shared" si="22"/>
        <v/>
      </c>
      <c r="F42" s="71" t="str">
        <f t="shared" si="23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4"/>
        <v/>
      </c>
      <c r="N42" s="24" t="str">
        <f t="shared" si="46"/>
        <v/>
      </c>
      <c r="O42" s="124" t="str">
        <f t="shared" si="10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1"/>
        <v/>
      </c>
      <c r="S42" s="83" t="str">
        <f t="shared" si="12"/>
        <v/>
      </c>
      <c r="T42" s="14" t="str">
        <f t="shared" si="5"/>
        <v/>
      </c>
      <c r="U42" s="14">
        <f t="shared" si="25"/>
        <v>0</v>
      </c>
      <c r="V42" s="14" t="str">
        <f t="shared" si="26"/>
        <v/>
      </c>
      <c r="W42" s="14" t="str">
        <f t="shared" si="49"/>
        <v>N</v>
      </c>
      <c r="X42" s="14" t="str">
        <f t="shared" si="27"/>
        <v>N</v>
      </c>
      <c r="Y42" s="14" t="str">
        <f t="shared" si="28"/>
        <v/>
      </c>
      <c r="Z42" s="83" t="str">
        <f t="shared" si="29"/>
        <v/>
      </c>
      <c r="AA42" s="14" t="str">
        <f t="shared" si="30"/>
        <v/>
      </c>
      <c r="AB42" s="14" t="str">
        <f t="shared" si="31"/>
        <v/>
      </c>
      <c r="AC42" s="14" t="str">
        <f t="shared" si="32"/>
        <v/>
      </c>
      <c r="AD42" s="14" t="str">
        <f t="shared" si="33"/>
        <v/>
      </c>
      <c r="AE42" s="14" t="str">
        <f t="shared" si="34"/>
        <v/>
      </c>
      <c r="AF42" s="14" t="str">
        <f t="shared" si="35"/>
        <v/>
      </c>
      <c r="AG42" s="159" t="str">
        <f t="shared" si="36"/>
        <v/>
      </c>
      <c r="AH42" s="159" t="str">
        <f t="shared" si="37"/>
        <v/>
      </c>
      <c r="AI42" s="44" t="str">
        <f t="shared" si="38"/>
        <v/>
      </c>
      <c r="AJ42" s="44" t="str">
        <f t="shared" si="39"/>
        <v/>
      </c>
      <c r="AK42" s="44" t="str">
        <f t="shared" si="40"/>
        <v/>
      </c>
      <c r="AL42" s="75" t="str">
        <f t="shared" si="14"/>
        <v/>
      </c>
      <c r="AM42" s="75" t="str">
        <f t="shared" si="15"/>
        <v/>
      </c>
      <c r="AN42" s="75" t="str">
        <f t="shared" si="16"/>
        <v/>
      </c>
      <c r="AO42" s="75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1"/>
        <v>000000</v>
      </c>
      <c r="AY42" s="14" t="str">
        <f t="shared" si="41"/>
        <v>000000</v>
      </c>
      <c r="AZ42" s="14" t="str">
        <f t="shared" si="42"/>
        <v>B</v>
      </c>
      <c r="BA42" s="14" t="str">
        <f t="shared" si="19"/>
        <v/>
      </c>
      <c r="BB42" s="14" t="str">
        <f t="shared" si="43"/>
        <v/>
      </c>
      <c r="BC42" s="14" t="str">
        <f t="shared" si="20"/>
        <v/>
      </c>
      <c r="BD42" s="14" t="str">
        <f t="shared" si="47"/>
        <v/>
      </c>
      <c r="BE42" s="14">
        <f t="shared" si="44"/>
        <v>1</v>
      </c>
      <c r="BF42" s="14">
        <f t="shared" si="45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81" t="str">
        <f t="shared" si="21"/>
        <v/>
      </c>
      <c r="E43" s="121" t="str">
        <f t="shared" si="22"/>
        <v/>
      </c>
      <c r="F43" s="71" t="str">
        <f t="shared" si="23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4"/>
        <v/>
      </c>
      <c r="N43" s="24" t="str">
        <f t="shared" si="46"/>
        <v/>
      </c>
      <c r="O43" s="124" t="str">
        <f t="shared" si="10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1"/>
        <v/>
      </c>
      <c r="S43" s="83" t="str">
        <f t="shared" si="12"/>
        <v/>
      </c>
      <c r="T43" s="14" t="str">
        <f t="shared" si="5"/>
        <v/>
      </c>
      <c r="U43" s="14">
        <f t="shared" si="25"/>
        <v>0</v>
      </c>
      <c r="V43" s="14" t="str">
        <f t="shared" si="26"/>
        <v/>
      </c>
      <c r="W43" s="14" t="str">
        <f t="shared" si="49"/>
        <v>N</v>
      </c>
      <c r="X43" s="14" t="str">
        <f t="shared" si="27"/>
        <v>N</v>
      </c>
      <c r="Y43" s="14" t="str">
        <f t="shared" si="28"/>
        <v/>
      </c>
      <c r="Z43" s="83" t="str">
        <f t="shared" si="29"/>
        <v/>
      </c>
      <c r="AA43" s="14" t="str">
        <f t="shared" si="30"/>
        <v/>
      </c>
      <c r="AB43" s="14" t="str">
        <f t="shared" si="31"/>
        <v/>
      </c>
      <c r="AC43" s="14" t="str">
        <f t="shared" si="32"/>
        <v/>
      </c>
      <c r="AD43" s="14" t="str">
        <f t="shared" si="33"/>
        <v/>
      </c>
      <c r="AE43" s="14" t="str">
        <f t="shared" si="34"/>
        <v/>
      </c>
      <c r="AF43" s="14" t="str">
        <f t="shared" si="35"/>
        <v/>
      </c>
      <c r="AG43" s="159" t="str">
        <f t="shared" si="36"/>
        <v/>
      </c>
      <c r="AH43" s="159" t="str">
        <f t="shared" si="37"/>
        <v/>
      </c>
      <c r="AI43" s="44" t="str">
        <f t="shared" si="38"/>
        <v/>
      </c>
      <c r="AJ43" s="44" t="str">
        <f t="shared" si="39"/>
        <v/>
      </c>
      <c r="AK43" s="44" t="str">
        <f t="shared" si="40"/>
        <v/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1"/>
        <v>000000</v>
      </c>
      <c r="AY43" s="14" t="str">
        <f t="shared" si="41"/>
        <v>000000</v>
      </c>
      <c r="AZ43" s="14" t="str">
        <f t="shared" si="42"/>
        <v>B</v>
      </c>
      <c r="BA43" s="14" t="str">
        <f t="shared" si="19"/>
        <v/>
      </c>
      <c r="BB43" s="14" t="str">
        <f t="shared" si="43"/>
        <v/>
      </c>
      <c r="BC43" s="14" t="str">
        <f t="shared" si="20"/>
        <v/>
      </c>
      <c r="BD43" s="14" t="str">
        <f t="shared" si="47"/>
        <v/>
      </c>
      <c r="BE43" s="14">
        <f t="shared" si="44"/>
        <v>1</v>
      </c>
      <c r="BF43" s="14">
        <f t="shared" si="45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82" t="str">
        <f t="shared" si="21"/>
        <v/>
      </c>
      <c r="E44" s="122" t="str">
        <f t="shared" si="22"/>
        <v/>
      </c>
      <c r="F44" s="74" t="str">
        <f t="shared" si="23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4"/>
        <v/>
      </c>
      <c r="N44" s="24" t="str">
        <f t="shared" si="46"/>
        <v/>
      </c>
      <c r="O44" s="131" t="str">
        <f t="shared" si="10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1"/>
        <v/>
      </c>
      <c r="S44" s="83" t="str">
        <f t="shared" si="12"/>
        <v/>
      </c>
      <c r="T44" s="14" t="str">
        <f t="shared" si="5"/>
        <v/>
      </c>
      <c r="U44" s="14">
        <f t="shared" si="25"/>
        <v>0</v>
      </c>
      <c r="V44" s="14" t="str">
        <f t="shared" si="26"/>
        <v/>
      </c>
      <c r="W44" s="14" t="str">
        <f t="shared" si="49"/>
        <v>N</v>
      </c>
      <c r="X44" s="14" t="str">
        <f t="shared" si="27"/>
        <v>N</v>
      </c>
      <c r="Y44" s="14" t="str">
        <f t="shared" si="28"/>
        <v/>
      </c>
      <c r="Z44" s="83" t="str">
        <f t="shared" si="29"/>
        <v/>
      </c>
      <c r="AA44" s="14" t="str">
        <f t="shared" si="30"/>
        <v/>
      </c>
      <c r="AB44" s="14" t="str">
        <f t="shared" si="31"/>
        <v/>
      </c>
      <c r="AC44" s="14" t="str">
        <f t="shared" si="32"/>
        <v/>
      </c>
      <c r="AD44" s="14" t="str">
        <f t="shared" si="33"/>
        <v/>
      </c>
      <c r="AE44" s="14" t="str">
        <f t="shared" si="34"/>
        <v/>
      </c>
      <c r="AF44" s="14" t="str">
        <f t="shared" si="35"/>
        <v/>
      </c>
      <c r="AG44" s="159" t="str">
        <f t="shared" si="36"/>
        <v/>
      </c>
      <c r="AH44" s="159" t="str">
        <f t="shared" si="37"/>
        <v/>
      </c>
      <c r="AI44" s="44" t="str">
        <f t="shared" si="38"/>
        <v/>
      </c>
      <c r="AJ44" s="44" t="str">
        <f t="shared" si="39"/>
        <v/>
      </c>
      <c r="AK44" s="44" t="str">
        <f t="shared" si="40"/>
        <v/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1"/>
        <v>000000</v>
      </c>
      <c r="AY44" s="14" t="str">
        <f t="shared" si="41"/>
        <v>000000</v>
      </c>
      <c r="AZ44" s="14" t="str">
        <f t="shared" si="42"/>
        <v>B</v>
      </c>
      <c r="BA44" s="14" t="str">
        <f t="shared" si="19"/>
        <v/>
      </c>
      <c r="BB44" s="14" t="str">
        <f t="shared" si="43"/>
        <v/>
      </c>
      <c r="BC44" s="14" t="str">
        <f t="shared" si="20"/>
        <v/>
      </c>
      <c r="BD44" s="14" t="str">
        <f t="shared" si="47"/>
        <v/>
      </c>
      <c r="BE44" s="14">
        <f t="shared" si="44"/>
        <v>1</v>
      </c>
      <c r="BF44" s="14">
        <f t="shared" si="45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79" t="str">
        <f t="shared" si="21"/>
        <v/>
      </c>
      <c r="E45" s="120" t="str">
        <f t="shared" si="22"/>
        <v/>
      </c>
      <c r="F45" s="80" t="str">
        <f t="shared" si="23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4"/>
        <v/>
      </c>
      <c r="N45" s="24" t="str">
        <f t="shared" si="46"/>
        <v/>
      </c>
      <c r="O45" s="136" t="str">
        <f t="shared" si="10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1"/>
        <v/>
      </c>
      <c r="S45" s="83" t="str">
        <f t="shared" si="12"/>
        <v/>
      </c>
      <c r="T45" s="14" t="str">
        <f t="shared" si="5"/>
        <v/>
      </c>
      <c r="U45" s="14">
        <f t="shared" si="25"/>
        <v>0</v>
      </c>
      <c r="V45" s="14" t="str">
        <f t="shared" si="26"/>
        <v/>
      </c>
      <c r="W45" s="14" t="str">
        <f t="shared" si="49"/>
        <v>N</v>
      </c>
      <c r="X45" s="14" t="str">
        <f t="shared" si="27"/>
        <v>N</v>
      </c>
      <c r="Y45" s="14" t="str">
        <f t="shared" si="28"/>
        <v/>
      </c>
      <c r="Z45" s="83" t="str">
        <f t="shared" si="29"/>
        <v/>
      </c>
      <c r="AA45" s="14" t="str">
        <f t="shared" si="30"/>
        <v/>
      </c>
      <c r="AB45" s="14" t="str">
        <f t="shared" si="31"/>
        <v/>
      </c>
      <c r="AC45" s="14" t="str">
        <f t="shared" si="32"/>
        <v/>
      </c>
      <c r="AD45" s="14" t="str">
        <f t="shared" si="33"/>
        <v/>
      </c>
      <c r="AE45" s="14" t="str">
        <f t="shared" si="34"/>
        <v/>
      </c>
      <c r="AF45" s="14" t="str">
        <f t="shared" si="35"/>
        <v/>
      </c>
      <c r="AG45" s="159" t="str">
        <f t="shared" si="36"/>
        <v/>
      </c>
      <c r="AH45" s="159" t="str">
        <f t="shared" si="37"/>
        <v/>
      </c>
      <c r="AI45" s="44" t="str">
        <f t="shared" si="38"/>
        <v/>
      </c>
      <c r="AJ45" s="44" t="str">
        <f t="shared" si="39"/>
        <v/>
      </c>
      <c r="AK45" s="44" t="str">
        <f t="shared" si="40"/>
        <v/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1"/>
        <v>000000</v>
      </c>
      <c r="AY45" s="14" t="str">
        <f t="shared" si="41"/>
        <v>000000</v>
      </c>
      <c r="AZ45" s="14" t="str">
        <f t="shared" si="42"/>
        <v>B</v>
      </c>
      <c r="BA45" s="14" t="str">
        <f t="shared" si="19"/>
        <v/>
      </c>
      <c r="BB45" s="14" t="str">
        <f t="shared" si="43"/>
        <v/>
      </c>
      <c r="BC45" s="14" t="str">
        <f t="shared" si="20"/>
        <v/>
      </c>
      <c r="BD45" s="14" t="str">
        <f t="shared" si="47"/>
        <v/>
      </c>
      <c r="BE45" s="14">
        <f t="shared" si="44"/>
        <v>1</v>
      </c>
      <c r="BF45" s="14">
        <f t="shared" si="45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81" t="str">
        <f t="shared" si="21"/>
        <v/>
      </c>
      <c r="E46" s="121" t="str">
        <f t="shared" si="22"/>
        <v/>
      </c>
      <c r="F46" s="71" t="str">
        <f t="shared" si="23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4"/>
        <v/>
      </c>
      <c r="N46" s="24" t="str">
        <f t="shared" si="46"/>
        <v/>
      </c>
      <c r="O46" s="124" t="str">
        <f t="shared" si="10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1"/>
        <v/>
      </c>
      <c r="S46" s="83" t="str">
        <f t="shared" si="12"/>
        <v/>
      </c>
      <c r="T46" s="14" t="str">
        <f t="shared" si="5"/>
        <v/>
      </c>
      <c r="U46" s="14">
        <f t="shared" si="25"/>
        <v>0</v>
      </c>
      <c r="V46" s="14" t="str">
        <f t="shared" si="26"/>
        <v/>
      </c>
      <c r="W46" s="14" t="str">
        <f t="shared" si="49"/>
        <v>N</v>
      </c>
      <c r="X46" s="14" t="str">
        <f t="shared" si="27"/>
        <v>N</v>
      </c>
      <c r="Y46" s="14" t="str">
        <f>IF(H45="","",IF(V46="S",1,Y45+1))</f>
        <v/>
      </c>
      <c r="Z46" s="83" t="str">
        <f t="shared" si="29"/>
        <v/>
      </c>
      <c r="AA46" s="14" t="str">
        <f t="shared" si="30"/>
        <v/>
      </c>
      <c r="AB46" s="14" t="str">
        <f>IF(H45="","",IF(AND(N46&lt;0,Y46&gt;2,N46&gt;=(2-Y46)),"R","N"))</f>
        <v/>
      </c>
      <c r="AC46" s="14" t="str">
        <f t="shared" si="32"/>
        <v/>
      </c>
      <c r="AD46" s="14" t="str">
        <f t="shared" si="33"/>
        <v/>
      </c>
      <c r="AE46" s="14" t="str">
        <f t="shared" si="34"/>
        <v/>
      </c>
      <c r="AF46" s="14" t="str">
        <f t="shared" si="35"/>
        <v/>
      </c>
      <c r="AG46" s="159" t="str">
        <f t="shared" si="36"/>
        <v/>
      </c>
      <c r="AH46" s="159" t="str">
        <f t="shared" si="3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2"/>
        <v>B</v>
      </c>
      <c r="BA46" s="14" t="str">
        <f t="shared" si="19"/>
        <v/>
      </c>
      <c r="BB46" s="14" t="str">
        <f t="shared" si="43"/>
        <v/>
      </c>
      <c r="BC46" s="14" t="str">
        <f t="shared" si="20"/>
        <v/>
      </c>
      <c r="BD46" s="14" t="str">
        <f t="shared" si="47"/>
        <v/>
      </c>
      <c r="BE46" s="14">
        <f t="shared" si="44"/>
        <v>1</v>
      </c>
      <c r="BF46" s="14">
        <f t="shared" si="45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81" t="str">
        <f t="shared" si="21"/>
        <v/>
      </c>
      <c r="E47" s="121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4"/>
        <v/>
      </c>
      <c r="N47" s="24" t="str">
        <f t="shared" si="46"/>
        <v/>
      </c>
      <c r="O47" s="124" t="str">
        <f t="shared" si="10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5"/>
        <v>0</v>
      </c>
      <c r="V47" s="14" t="str">
        <f t="shared" si="26"/>
        <v/>
      </c>
      <c r="W47" s="14" t="str">
        <f t="shared" si="49"/>
        <v>N</v>
      </c>
      <c r="X47" s="14" t="str">
        <f t="shared" si="27"/>
        <v>N</v>
      </c>
      <c r="Y47" s="14" t="str">
        <f t="shared" ref="Y47:Y109" si="53">IF(H46="","",IF(V47="S",1,Y46+1))</f>
        <v/>
      </c>
      <c r="Z47" s="83" t="str">
        <f t="shared" si="29"/>
        <v/>
      </c>
      <c r="AA47" s="14" t="str">
        <f t="shared" si="30"/>
        <v/>
      </c>
      <c r="AB47" s="14" t="str">
        <f t="shared" ref="AB47:AB109" si="54">IF(H46="","",IF(AND(N47&lt;0,Y47&gt;2,N47&gt;=(2-Y47)),"R","N"))</f>
        <v/>
      </c>
      <c r="AC47" s="14" t="str">
        <f t="shared" si="32"/>
        <v/>
      </c>
      <c r="AD47" s="14" t="str">
        <f t="shared" si="33"/>
        <v/>
      </c>
      <c r="AE47" s="14" t="str">
        <f t="shared" si="34"/>
        <v/>
      </c>
      <c r="AF47" s="14" t="str">
        <f t="shared" si="35"/>
        <v/>
      </c>
      <c r="AG47" s="159" t="str">
        <f t="shared" si="36"/>
        <v/>
      </c>
      <c r="AH47" s="159" t="str">
        <f t="shared" si="3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4"/>
        <v/>
      </c>
      <c r="AM47" s="75" t="str">
        <f t="shared" si="15"/>
        <v/>
      </c>
      <c r="AN47" s="75" t="str">
        <f t="shared" si="16"/>
        <v/>
      </c>
      <c r="AO47" s="75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2"/>
        <v>B</v>
      </c>
      <c r="BA47" s="14" t="str">
        <f t="shared" si="19"/>
        <v/>
      </c>
      <c r="BB47" s="14" t="str">
        <f t="shared" si="43"/>
        <v/>
      </c>
      <c r="BC47" s="14" t="str">
        <f t="shared" si="20"/>
        <v/>
      </c>
      <c r="BD47" s="14" t="str">
        <f t="shared" si="47"/>
        <v/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1"/>
        <v/>
      </c>
      <c r="E48" s="121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4"/>
        <v/>
      </c>
      <c r="N48" s="24" t="str">
        <f t="shared" si="46"/>
        <v/>
      </c>
      <c r="O48" s="124" t="str">
        <f t="shared" si="10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/>
      </c>
      <c r="W48" s="14" t="str">
        <f t="shared" si="49"/>
        <v>N</v>
      </c>
      <c r="X48" s="14" t="str">
        <f t="shared" si="27"/>
        <v>N</v>
      </c>
      <c r="Y48" s="14" t="str">
        <f t="shared" si="53"/>
        <v/>
      </c>
      <c r="Z48" s="83" t="str">
        <f t="shared" si="29"/>
        <v/>
      </c>
      <c r="AA48" s="14" t="str">
        <f t="shared" si="30"/>
        <v/>
      </c>
      <c r="AB48" s="14" t="str">
        <f t="shared" si="54"/>
        <v/>
      </c>
      <c r="AC48" s="14" t="str">
        <f t="shared" si="32"/>
        <v/>
      </c>
      <c r="AD48" s="14" t="str">
        <f t="shared" si="33"/>
        <v/>
      </c>
      <c r="AE48" s="14" t="str">
        <f t="shared" si="34"/>
        <v/>
      </c>
      <c r="AF48" s="14" t="str">
        <f t="shared" si="35"/>
        <v/>
      </c>
      <c r="AG48" s="159" t="str">
        <f t="shared" si="36"/>
        <v/>
      </c>
      <c r="AH48" s="159" t="str">
        <f t="shared" si="3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2"/>
        <v>B</v>
      </c>
      <c r="BA48" s="14" t="str">
        <f t="shared" si="19"/>
        <v/>
      </c>
      <c r="BB48" s="14" t="str">
        <f t="shared" si="43"/>
        <v/>
      </c>
      <c r="BC48" s="14" t="str">
        <f t="shared" si="20"/>
        <v/>
      </c>
      <c r="BD48" s="14" t="str">
        <f t="shared" si="47"/>
        <v/>
      </c>
      <c r="BE48" s="14">
        <f t="shared" si="44"/>
        <v>1</v>
      </c>
      <c r="BF48" s="14">
        <f t="shared" si="45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22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4"/>
        <v/>
      </c>
      <c r="N49" s="24" t="str">
        <f t="shared" si="46"/>
        <v/>
      </c>
      <c r="O49" s="131" t="str">
        <f t="shared" si="10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N</v>
      </c>
      <c r="X49" s="14" t="str">
        <f t="shared" si="27"/>
        <v>N</v>
      </c>
      <c r="Y49" s="14" t="str">
        <f t="shared" si="53"/>
        <v/>
      </c>
      <c r="Z49" s="83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59" t="str">
        <f t="shared" si="36"/>
        <v/>
      </c>
      <c r="AH49" s="159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2"/>
        <v>B</v>
      </c>
      <c r="BA49" s="14" t="str">
        <f t="shared" si="19"/>
        <v/>
      </c>
      <c r="BB49" s="14" t="str">
        <f t="shared" si="43"/>
        <v/>
      </c>
      <c r="BC49" s="14" t="str">
        <f t="shared" si="20"/>
        <v/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20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4"/>
        <v/>
      </c>
      <c r="N50" s="24" t="str">
        <f t="shared" si="46"/>
        <v/>
      </c>
      <c r="O50" s="136" t="str">
        <f t="shared" si="10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83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59" t="str">
        <f t="shared" si="36"/>
        <v/>
      </c>
      <c r="AH50" s="159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2"/>
        <v>B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21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4"/>
        <v/>
      </c>
      <c r="N51" s="24" t="str">
        <f t="shared" si="46"/>
        <v/>
      </c>
      <c r="O51" s="124" t="str">
        <f t="shared" si="10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83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59" t="str">
        <f t="shared" si="36"/>
        <v/>
      </c>
      <c r="AH51" s="159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21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4"/>
        <v/>
      </c>
      <c r="N52" s="24" t="str">
        <f t="shared" si="46"/>
        <v/>
      </c>
      <c r="O52" s="124" t="str">
        <f t="shared" si="10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83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59" t="str">
        <f t="shared" si="36"/>
        <v/>
      </c>
      <c r="AH52" s="159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21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4"/>
        <v/>
      </c>
      <c r="N53" s="24" t="str">
        <f t="shared" si="46"/>
        <v/>
      </c>
      <c r="O53" s="124" t="str">
        <f t="shared" si="10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83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59" t="str">
        <f t="shared" si="36"/>
        <v/>
      </c>
      <c r="AH53" s="159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22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4"/>
        <v/>
      </c>
      <c r="N54" s="24" t="str">
        <f t="shared" si="46"/>
        <v/>
      </c>
      <c r="O54" s="131" t="str">
        <f t="shared" si="10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83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59" t="str">
        <f t="shared" si="36"/>
        <v/>
      </c>
      <c r="AH54" s="159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20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4"/>
        <v/>
      </c>
      <c r="N55" s="24" t="str">
        <f t="shared" si="46"/>
        <v/>
      </c>
      <c r="O55" s="136" t="str">
        <f t="shared" si="10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83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59" t="str">
        <f t="shared" si="36"/>
        <v/>
      </c>
      <c r="AH55" s="159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21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4"/>
        <v/>
      </c>
      <c r="N56" s="24" t="str">
        <f t="shared" si="46"/>
        <v/>
      </c>
      <c r="O56" s="124" t="str">
        <f t="shared" si="10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83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59" t="str">
        <f t="shared" si="36"/>
        <v/>
      </c>
      <c r="AH56" s="159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21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4"/>
        <v/>
      </c>
      <c r="N57" s="24" t="str">
        <f t="shared" si="46"/>
        <v/>
      </c>
      <c r="O57" s="124" t="str">
        <f t="shared" si="10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83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59" t="str">
        <f t="shared" si="36"/>
        <v/>
      </c>
      <c r="AH57" s="159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21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4"/>
        <v/>
      </c>
      <c r="N58" s="24" t="str">
        <f t="shared" si="46"/>
        <v/>
      </c>
      <c r="O58" s="124" t="str">
        <f t="shared" si="10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83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59" t="str">
        <f t="shared" si="36"/>
        <v/>
      </c>
      <c r="AH58" s="159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22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4"/>
        <v/>
      </c>
      <c r="N59" s="24" t="str">
        <f t="shared" si="46"/>
        <v/>
      </c>
      <c r="O59" s="131" t="str">
        <f t="shared" si="10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83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59" t="str">
        <f t="shared" si="36"/>
        <v/>
      </c>
      <c r="AH59" s="159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20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4"/>
        <v/>
      </c>
      <c r="N60" s="24" t="str">
        <f t="shared" si="46"/>
        <v/>
      </c>
      <c r="O60" s="136" t="str">
        <f t="shared" si="10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83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59" t="str">
        <f t="shared" si="36"/>
        <v/>
      </c>
      <c r="AH60" s="159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21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4"/>
        <v/>
      </c>
      <c r="N61" s="24" t="str">
        <f t="shared" si="46"/>
        <v/>
      </c>
      <c r="O61" s="124" t="str">
        <f t="shared" si="10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83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59" t="str">
        <f t="shared" si="36"/>
        <v/>
      </c>
      <c r="AH61" s="159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21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4"/>
        <v/>
      </c>
      <c r="N62" s="24" t="str">
        <f t="shared" si="46"/>
        <v/>
      </c>
      <c r="O62" s="124" t="str">
        <f t="shared" si="10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83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59" t="str">
        <f t="shared" si="36"/>
        <v/>
      </c>
      <c r="AH62" s="159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21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4"/>
        <v/>
      </c>
      <c r="N63" s="24" t="str">
        <f t="shared" si="46"/>
        <v/>
      </c>
      <c r="O63" s="124" t="str">
        <f t="shared" si="10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83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59" t="str">
        <f t="shared" si="36"/>
        <v/>
      </c>
      <c r="AH63" s="159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22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4"/>
        <v/>
      </c>
      <c r="N64" s="24" t="str">
        <f t="shared" si="46"/>
        <v/>
      </c>
      <c r="O64" s="131" t="str">
        <f t="shared" si="10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83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59" t="str">
        <f t="shared" si="36"/>
        <v/>
      </c>
      <c r="AH64" s="159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20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4"/>
        <v/>
      </c>
      <c r="N65" s="24" t="str">
        <f t="shared" si="46"/>
        <v/>
      </c>
      <c r="O65" s="136" t="str">
        <f t="shared" si="10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83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59" t="str">
        <f t="shared" si="36"/>
        <v/>
      </c>
      <c r="AH65" s="159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21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4"/>
        <v/>
      </c>
      <c r="N66" s="24" t="str">
        <f t="shared" si="46"/>
        <v/>
      </c>
      <c r="O66" s="124" t="str">
        <f t="shared" si="10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83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59" t="str">
        <f t="shared" si="36"/>
        <v/>
      </c>
      <c r="AH66" s="159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21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4"/>
        <v/>
      </c>
      <c r="N67" s="24" t="str">
        <f t="shared" si="46"/>
        <v/>
      </c>
      <c r="O67" s="124" t="str">
        <f t="shared" si="10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83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59" t="str">
        <f t="shared" si="36"/>
        <v/>
      </c>
      <c r="AH67" s="159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21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4"/>
        <v/>
      </c>
      <c r="N68" s="24" t="str">
        <f t="shared" si="46"/>
        <v/>
      </c>
      <c r="O68" s="124" t="str">
        <f t="shared" si="10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83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59" t="str">
        <f t="shared" si="36"/>
        <v/>
      </c>
      <c r="AH68" s="159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22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4"/>
        <v/>
      </c>
      <c r="N69" s="24" t="str">
        <f t="shared" si="46"/>
        <v/>
      </c>
      <c r="O69" s="131" t="str">
        <f t="shared" si="10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83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59" t="str">
        <f t="shared" si="36"/>
        <v/>
      </c>
      <c r="AH69" s="159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20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4"/>
        <v/>
      </c>
      <c r="N70" s="24" t="str">
        <f t="shared" si="46"/>
        <v/>
      </c>
      <c r="O70" s="136" t="str">
        <f t="shared" si="10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83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59" t="str">
        <f t="shared" si="36"/>
        <v/>
      </c>
      <c r="AH70" s="159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21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4"/>
        <v/>
      </c>
      <c r="N71" s="24" t="str">
        <f t="shared" si="46"/>
        <v/>
      </c>
      <c r="O71" s="124" t="str">
        <f t="shared" si="10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83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59" t="str">
        <f t="shared" si="36"/>
        <v/>
      </c>
      <c r="AH71" s="159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21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4"/>
        <v/>
      </c>
      <c r="N72" s="24" t="str">
        <f t="shared" si="46"/>
        <v/>
      </c>
      <c r="O72" s="124" t="str">
        <f t="shared" si="10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83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59" t="str">
        <f t="shared" si="36"/>
        <v/>
      </c>
      <c r="AH72" s="159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21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4"/>
        <v/>
      </c>
      <c r="N73" s="24" t="str">
        <f t="shared" si="46"/>
        <v/>
      </c>
      <c r="O73" s="124" t="str">
        <f t="shared" si="10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83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59" t="str">
        <f t="shared" si="36"/>
        <v/>
      </c>
      <c r="AH73" s="159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22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22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4" t="str">
        <f t="shared" si="46"/>
        <v/>
      </c>
      <c r="O74" s="131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83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59" t="str">
        <f t="shared" si="36"/>
        <v/>
      </c>
      <c r="AH74" s="159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IF(H74="","",IF(AR75="OP",BB75,AL75))</f>
        <v/>
      </c>
      <c r="E75" s="120" t="str">
        <f t="shared" ref="E75:E109" si="78">IF(H74="","",IF(AR75="OP","",AM75))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20" t="str">
        <f t="shared" si="67"/>
        <v/>
      </c>
      <c r="M75" s="36" t="str">
        <f t="shared" ref="M75:M109" si="80">IF(H75="","",IF(H75="P",IF(K75="","L","W"),IF(L75="","L","W")))</f>
        <v/>
      </c>
      <c r="N75" s="24" t="str">
        <f t="shared" si="46"/>
        <v/>
      </c>
      <c r="O75" s="136" t="str">
        <f t="shared" si="68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83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59" t="str">
        <f t="shared" ref="AG75:AG109" si="90">IF(H74="","",IF(AS75="OB","",AN75))</f>
        <v/>
      </c>
      <c r="AH75" s="159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21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21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24" t="str">
        <f t="shared" si="68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83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59" t="str">
        <f t="shared" si="90"/>
        <v/>
      </c>
      <c r="AH76" s="159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21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21" t="str">
        <f t="shared" si="67"/>
        <v/>
      </c>
      <c r="M77" s="24" t="str">
        <f t="shared" si="80"/>
        <v/>
      </c>
      <c r="N77" s="24" t="str">
        <f t="shared" si="96"/>
        <v/>
      </c>
      <c r="O77" s="124" t="str">
        <f t="shared" si="68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83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59" t="str">
        <f t="shared" si="90"/>
        <v/>
      </c>
      <c r="AH77" s="159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21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21" t="str">
        <f t="shared" si="67"/>
        <v/>
      </c>
      <c r="M78" s="24" t="str">
        <f t="shared" si="80"/>
        <v/>
      </c>
      <c r="N78" s="24" t="str">
        <f t="shared" si="96"/>
        <v/>
      </c>
      <c r="O78" s="124" t="str">
        <f t="shared" si="68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83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59" t="str">
        <f t="shared" si="90"/>
        <v/>
      </c>
      <c r="AH78" s="159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22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22" t="str">
        <f t="shared" si="67"/>
        <v/>
      </c>
      <c r="M79" s="25" t="str">
        <f t="shared" si="80"/>
        <v/>
      </c>
      <c r="N79" s="24" t="str">
        <f t="shared" si="96"/>
        <v/>
      </c>
      <c r="O79" s="131" t="str">
        <f t="shared" si="68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83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59" t="str">
        <f t="shared" si="90"/>
        <v/>
      </c>
      <c r="AH79" s="159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20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20" t="str">
        <f t="shared" si="67"/>
        <v/>
      </c>
      <c r="M80" s="36" t="str">
        <f t="shared" si="80"/>
        <v/>
      </c>
      <c r="N80" s="24" t="str">
        <f t="shared" si="96"/>
        <v/>
      </c>
      <c r="O80" s="136" t="str">
        <f t="shared" si="68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83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59" t="str">
        <f t="shared" si="90"/>
        <v/>
      </c>
      <c r="AH80" s="159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21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21" t="str">
        <f t="shared" si="67"/>
        <v/>
      </c>
      <c r="M81" s="24" t="str">
        <f t="shared" si="80"/>
        <v/>
      </c>
      <c r="N81" s="24" t="str">
        <f t="shared" si="96"/>
        <v/>
      </c>
      <c r="O81" s="124" t="str">
        <f t="shared" si="68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83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59" t="str">
        <f t="shared" si="90"/>
        <v/>
      </c>
      <c r="AH81" s="159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21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21" t="str">
        <f t="shared" si="67"/>
        <v/>
      </c>
      <c r="M82" s="24" t="str">
        <f t="shared" si="80"/>
        <v/>
      </c>
      <c r="N82" s="24" t="str">
        <f t="shared" si="96"/>
        <v/>
      </c>
      <c r="O82" s="124" t="str">
        <f t="shared" si="68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83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59" t="str">
        <f t="shared" si="90"/>
        <v/>
      </c>
      <c r="AH82" s="159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21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21" t="str">
        <f t="shared" si="67"/>
        <v/>
      </c>
      <c r="M83" s="24" t="str">
        <f t="shared" si="80"/>
        <v/>
      </c>
      <c r="N83" s="24" t="str">
        <f t="shared" si="96"/>
        <v/>
      </c>
      <c r="O83" s="124" t="str">
        <f t="shared" si="68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83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59" t="str">
        <f t="shared" si="90"/>
        <v/>
      </c>
      <c r="AH83" s="159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22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22" t="str">
        <f t="shared" si="67"/>
        <v/>
      </c>
      <c r="M84" s="25" t="str">
        <f t="shared" si="80"/>
        <v/>
      </c>
      <c r="N84" s="24" t="str">
        <f t="shared" si="96"/>
        <v/>
      </c>
      <c r="O84" s="131" t="str">
        <f t="shared" si="68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83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59" t="str">
        <f t="shared" si="90"/>
        <v/>
      </c>
      <c r="AH84" s="159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20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20" t="str">
        <f t="shared" si="67"/>
        <v/>
      </c>
      <c r="M85" s="36" t="str">
        <f t="shared" si="80"/>
        <v/>
      </c>
      <c r="N85" s="24" t="str">
        <f t="shared" si="96"/>
        <v/>
      </c>
      <c r="O85" s="136" t="str">
        <f t="shared" si="68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83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59" t="str">
        <f t="shared" si="90"/>
        <v/>
      </c>
      <c r="AH85" s="159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21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21" t="str">
        <f t="shared" si="67"/>
        <v/>
      </c>
      <c r="M86" s="24" t="str">
        <f t="shared" si="80"/>
        <v/>
      </c>
      <c r="N86" s="24" t="str">
        <f t="shared" si="96"/>
        <v/>
      </c>
      <c r="O86" s="124" t="str">
        <f t="shared" si="68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83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59" t="str">
        <f t="shared" si="90"/>
        <v/>
      </c>
      <c r="AH86" s="159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21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21" t="str">
        <f t="shared" si="67"/>
        <v/>
      </c>
      <c r="M87" s="24" t="str">
        <f t="shared" si="80"/>
        <v/>
      </c>
      <c r="N87" s="24" t="str">
        <f t="shared" si="96"/>
        <v/>
      </c>
      <c r="O87" s="124" t="str">
        <f t="shared" si="68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83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59" t="str">
        <f t="shared" si="90"/>
        <v/>
      </c>
      <c r="AH87" s="159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21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21" t="str">
        <f t="shared" si="67"/>
        <v/>
      </c>
      <c r="M88" s="24" t="str">
        <f t="shared" si="80"/>
        <v/>
      </c>
      <c r="N88" s="24" t="str">
        <f t="shared" si="96"/>
        <v/>
      </c>
      <c r="O88" s="124" t="str">
        <f t="shared" si="68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83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59" t="str">
        <f t="shared" si="90"/>
        <v/>
      </c>
      <c r="AH88" s="159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22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22" t="str">
        <f t="shared" si="67"/>
        <v/>
      </c>
      <c r="M89" s="25" t="str">
        <f t="shared" si="80"/>
        <v/>
      </c>
      <c r="N89" s="24" t="str">
        <f t="shared" si="96"/>
        <v/>
      </c>
      <c r="O89" s="131" t="str">
        <f t="shared" si="68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83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59" t="str">
        <f t="shared" si="90"/>
        <v/>
      </c>
      <c r="AH89" s="159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20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20" t="str">
        <f t="shared" si="67"/>
        <v/>
      </c>
      <c r="M90" s="36" t="str">
        <f t="shared" si="80"/>
        <v/>
      </c>
      <c r="N90" s="24" t="str">
        <f t="shared" si="96"/>
        <v/>
      </c>
      <c r="O90" s="136" t="str">
        <f t="shared" si="68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83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59" t="str">
        <f t="shared" si="90"/>
        <v/>
      </c>
      <c r="AH90" s="159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21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21" t="str">
        <f t="shared" si="67"/>
        <v/>
      </c>
      <c r="M91" s="24" t="str">
        <f t="shared" si="80"/>
        <v/>
      </c>
      <c r="N91" s="24" t="str">
        <f t="shared" si="96"/>
        <v/>
      </c>
      <c r="O91" s="124" t="str">
        <f t="shared" si="68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83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59" t="str">
        <f t="shared" si="90"/>
        <v/>
      </c>
      <c r="AH91" s="159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21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21" t="str">
        <f t="shared" si="67"/>
        <v/>
      </c>
      <c r="M92" s="24" t="str">
        <f t="shared" si="80"/>
        <v/>
      </c>
      <c r="N92" s="24" t="str">
        <f t="shared" si="96"/>
        <v/>
      </c>
      <c r="O92" s="124" t="str">
        <f t="shared" si="68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83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59" t="str">
        <f t="shared" si="90"/>
        <v/>
      </c>
      <c r="AH92" s="159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21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21" t="str">
        <f t="shared" si="67"/>
        <v/>
      </c>
      <c r="M93" s="24" t="str">
        <f t="shared" si="80"/>
        <v/>
      </c>
      <c r="N93" s="24" t="str">
        <f t="shared" si="96"/>
        <v/>
      </c>
      <c r="O93" s="124" t="str">
        <f t="shared" si="68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83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59" t="str">
        <f t="shared" si="90"/>
        <v/>
      </c>
      <c r="AH93" s="159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22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22" t="str">
        <f t="shared" si="67"/>
        <v/>
      </c>
      <c r="M94" s="25" t="str">
        <f t="shared" si="80"/>
        <v/>
      </c>
      <c r="N94" s="24" t="str">
        <f t="shared" si="96"/>
        <v/>
      </c>
      <c r="O94" s="131" t="str">
        <f t="shared" si="68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83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59" t="str">
        <f t="shared" si="90"/>
        <v/>
      </c>
      <c r="AH94" s="159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20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20" t="str">
        <f t="shared" si="67"/>
        <v/>
      </c>
      <c r="M95" s="36" t="str">
        <f t="shared" si="80"/>
        <v/>
      </c>
      <c r="N95" s="24" t="str">
        <f t="shared" si="96"/>
        <v/>
      </c>
      <c r="O95" s="136" t="str">
        <f t="shared" si="68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83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59" t="str">
        <f t="shared" si="90"/>
        <v/>
      </c>
      <c r="AH95" s="159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21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21" t="str">
        <f t="shared" si="67"/>
        <v/>
      </c>
      <c r="M96" s="24" t="str">
        <f t="shared" si="80"/>
        <v/>
      </c>
      <c r="N96" s="24" t="str">
        <f t="shared" si="96"/>
        <v/>
      </c>
      <c r="O96" s="124" t="str">
        <f t="shared" si="68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83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59" t="str">
        <f t="shared" si="90"/>
        <v/>
      </c>
      <c r="AH96" s="159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21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21" t="str">
        <f t="shared" si="67"/>
        <v/>
      </c>
      <c r="M97" s="24" t="str">
        <f t="shared" si="80"/>
        <v/>
      </c>
      <c r="N97" s="24" t="str">
        <f t="shared" si="96"/>
        <v/>
      </c>
      <c r="O97" s="124" t="str">
        <f t="shared" si="68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83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59" t="str">
        <f t="shared" si="90"/>
        <v/>
      </c>
      <c r="AH97" s="159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21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21" t="str">
        <f t="shared" si="67"/>
        <v/>
      </c>
      <c r="M98" s="24" t="str">
        <f t="shared" si="80"/>
        <v/>
      </c>
      <c r="N98" s="24" t="str">
        <f t="shared" si="96"/>
        <v/>
      </c>
      <c r="O98" s="124" t="str">
        <f t="shared" si="68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83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59" t="str">
        <f t="shared" si="90"/>
        <v/>
      </c>
      <c r="AH98" s="159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22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22" t="str">
        <f t="shared" si="67"/>
        <v/>
      </c>
      <c r="M99" s="25" t="str">
        <f t="shared" si="80"/>
        <v/>
      </c>
      <c r="N99" s="24" t="str">
        <f t="shared" si="96"/>
        <v/>
      </c>
      <c r="O99" s="131" t="str">
        <f t="shared" si="68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83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59" t="str">
        <f t="shared" si="90"/>
        <v/>
      </c>
      <c r="AH99" s="159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20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20" t="str">
        <f t="shared" si="67"/>
        <v/>
      </c>
      <c r="M100" s="36" t="str">
        <f t="shared" si="80"/>
        <v/>
      </c>
      <c r="N100" s="24" t="str">
        <f t="shared" si="96"/>
        <v/>
      </c>
      <c r="O100" s="136" t="str">
        <f t="shared" si="68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83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59" t="str">
        <f t="shared" si="90"/>
        <v/>
      </c>
      <c r="AH100" s="159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21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21" t="str">
        <f t="shared" si="67"/>
        <v/>
      </c>
      <c r="M101" s="24" t="str">
        <f t="shared" si="80"/>
        <v/>
      </c>
      <c r="N101" s="24" t="str">
        <f t="shared" si="96"/>
        <v/>
      </c>
      <c r="O101" s="124" t="str">
        <f t="shared" si="68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83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59" t="str">
        <f t="shared" si="90"/>
        <v/>
      </c>
      <c r="AH101" s="159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21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21" t="str">
        <f t="shared" si="67"/>
        <v/>
      </c>
      <c r="M102" s="24" t="str">
        <f t="shared" si="80"/>
        <v/>
      </c>
      <c r="N102" s="24" t="str">
        <f t="shared" si="96"/>
        <v/>
      </c>
      <c r="O102" s="124" t="str">
        <f t="shared" si="68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83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59" t="str">
        <f t="shared" si="90"/>
        <v/>
      </c>
      <c r="AH102" s="159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21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21" t="str">
        <f t="shared" si="67"/>
        <v/>
      </c>
      <c r="M103" s="24" t="str">
        <f t="shared" si="80"/>
        <v/>
      </c>
      <c r="N103" s="24" t="str">
        <f t="shared" si="96"/>
        <v/>
      </c>
      <c r="O103" s="124" t="str">
        <f t="shared" si="68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83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59" t="str">
        <f t="shared" si="90"/>
        <v/>
      </c>
      <c r="AH103" s="159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22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22" t="str">
        <f t="shared" si="67"/>
        <v/>
      </c>
      <c r="M104" s="25" t="str">
        <f t="shared" si="80"/>
        <v/>
      </c>
      <c r="N104" s="24" t="str">
        <f t="shared" si="96"/>
        <v/>
      </c>
      <c r="O104" s="131" t="str">
        <f t="shared" si="68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83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59" t="str">
        <f t="shared" si="90"/>
        <v/>
      </c>
      <c r="AH104" s="159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20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20" t="str">
        <f t="shared" si="67"/>
        <v/>
      </c>
      <c r="M105" s="36" t="str">
        <f t="shared" si="80"/>
        <v/>
      </c>
      <c r="N105" s="24" t="str">
        <f t="shared" si="96"/>
        <v/>
      </c>
      <c r="O105" s="136" t="str">
        <f t="shared" si="68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83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59" t="str">
        <f t="shared" si="90"/>
        <v/>
      </c>
      <c r="AH105" s="159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21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21" t="str">
        <f t="shared" si="67"/>
        <v/>
      </c>
      <c r="M106" s="24" t="str">
        <f t="shared" si="80"/>
        <v/>
      </c>
      <c r="N106" s="24" t="str">
        <f t="shared" si="96"/>
        <v/>
      </c>
      <c r="O106" s="124" t="str">
        <f t="shared" si="68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83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59" t="str">
        <f t="shared" si="90"/>
        <v/>
      </c>
      <c r="AH106" s="159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21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21" t="str">
        <f t="shared" si="67"/>
        <v/>
      </c>
      <c r="M107" s="24" t="str">
        <f t="shared" si="80"/>
        <v/>
      </c>
      <c r="N107" s="24" t="str">
        <f t="shared" si="96"/>
        <v/>
      </c>
      <c r="O107" s="124" t="str">
        <f t="shared" si="68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83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59" t="str">
        <f t="shared" si="90"/>
        <v/>
      </c>
      <c r="AH107" s="159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21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21" t="str">
        <f t="shared" si="67"/>
        <v/>
      </c>
      <c r="M108" s="24" t="str">
        <f t="shared" si="80"/>
        <v/>
      </c>
      <c r="N108" s="24" t="str">
        <f t="shared" si="96"/>
        <v/>
      </c>
      <c r="O108" s="124" t="str">
        <f t="shared" si="68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83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59" t="str">
        <f t="shared" si="90"/>
        <v/>
      </c>
      <c r="AH108" s="159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22" t="str">
        <f t="shared" si="78"/>
        <v/>
      </c>
      <c r="F109" s="74" t="str">
        <f t="shared" si="79"/>
        <v/>
      </c>
      <c r="H109" s="155" t="str">
        <f>IF('Strategy Dashboard'!AU109="","",'Strategy Dashboard'!AU109)</f>
        <v/>
      </c>
      <c r="J109" s="73" t="str">
        <f t="shared" si="65"/>
        <v/>
      </c>
      <c r="K109" s="82" t="str">
        <f t="shared" si="66"/>
        <v/>
      </c>
      <c r="L109" s="122" t="str">
        <f t="shared" si="67"/>
        <v/>
      </c>
      <c r="M109" s="25" t="str">
        <f t="shared" si="80"/>
        <v/>
      </c>
      <c r="N109" s="24" t="str">
        <f t="shared" si="96"/>
        <v/>
      </c>
      <c r="O109" s="131" t="str">
        <f t="shared" si="68"/>
        <v/>
      </c>
      <c r="P109" s="25" t="str">
        <f>IF(H109="","",IF(B109="NB",P108,IF(O109="",SUM($O$5:$O109)+N109,SUM($O$5:$O109))))</f>
        <v/>
      </c>
      <c r="Q109" s="132" t="str">
        <f t="shared" si="60"/>
        <v/>
      </c>
      <c r="R109" s="129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83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59" t="str">
        <f t="shared" si="90"/>
        <v/>
      </c>
      <c r="AH109" s="159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89" t="s">
        <v>255</v>
      </c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1"/>
      <c r="R110" s="158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80" t="s">
        <v>257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2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94" t="s">
        <v>258</v>
      </c>
      <c r="B112" s="295"/>
      <c r="C112" s="295"/>
      <c r="D112" s="295"/>
      <c r="E112" s="295"/>
      <c r="F112" s="295"/>
      <c r="G112" s="295"/>
      <c r="H112" s="295"/>
      <c r="I112" s="295"/>
      <c r="J112" s="295">
        <f>COUNTIF(H5:H109,"P")</f>
        <v>16</v>
      </c>
      <c r="K112" s="295"/>
      <c r="L112" s="295"/>
      <c r="M112" s="295"/>
      <c r="N112" s="295"/>
      <c r="O112" s="295"/>
      <c r="P112" s="295"/>
      <c r="Q112" s="296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94" t="s">
        <v>259</v>
      </c>
      <c r="B113" s="295"/>
      <c r="C113" s="295"/>
      <c r="D113" s="295"/>
      <c r="E113" s="295"/>
      <c r="F113" s="295"/>
      <c r="G113" s="295"/>
      <c r="H113" s="295"/>
      <c r="I113" s="295"/>
      <c r="J113" s="295">
        <f>COUNTIF(H5:H109,"B")</f>
        <v>8</v>
      </c>
      <c r="K113" s="295"/>
      <c r="L113" s="295"/>
      <c r="M113" s="295"/>
      <c r="N113" s="295"/>
      <c r="O113" s="295"/>
      <c r="P113" s="295"/>
      <c r="Q113" s="296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92" t="s">
        <v>260</v>
      </c>
      <c r="B114" s="293"/>
      <c r="C114" s="293"/>
      <c r="D114" s="293"/>
      <c r="E114" s="293"/>
      <c r="F114" s="293"/>
      <c r="G114" s="293"/>
      <c r="H114" s="293"/>
      <c r="I114" s="293"/>
      <c r="J114" s="293" cm="1">
        <f t="array" ref="J114">LOOKUP(2,1/(P10:P109&lt;&gt;""),P10:P109)</f>
        <v>16</v>
      </c>
      <c r="K114" s="293"/>
      <c r="L114" s="293"/>
      <c r="M114" s="293"/>
      <c r="N114" s="293"/>
      <c r="O114" s="293"/>
      <c r="P114" s="293"/>
      <c r="Q114" s="297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92" t="s">
        <v>261</v>
      </c>
      <c r="B115" s="293"/>
      <c r="C115" s="293"/>
      <c r="D115" s="293"/>
      <c r="E115" s="293"/>
      <c r="F115" s="293"/>
      <c r="G115" s="293"/>
      <c r="H115" s="293"/>
      <c r="I115" s="293"/>
      <c r="J115" s="293">
        <f>COUNTIF(S5:S109,"W")</f>
        <v>8</v>
      </c>
      <c r="K115" s="293"/>
      <c r="L115" s="293"/>
      <c r="M115" s="293"/>
      <c r="N115" s="293"/>
      <c r="O115" s="293"/>
      <c r="P115" s="293"/>
      <c r="Q115" s="297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92" t="s">
        <v>262</v>
      </c>
      <c r="B116" s="293"/>
      <c r="C116" s="293"/>
      <c r="D116" s="293"/>
      <c r="E116" s="293"/>
      <c r="F116" s="293"/>
      <c r="G116" s="293"/>
      <c r="H116" s="293"/>
      <c r="I116" s="293"/>
      <c r="J116" s="293">
        <f>COUNTIF(S5:S109,"L")</f>
        <v>6</v>
      </c>
      <c r="K116" s="293"/>
      <c r="L116" s="293"/>
      <c r="M116" s="293"/>
      <c r="N116" s="293"/>
      <c r="O116" s="293"/>
      <c r="P116" s="293"/>
      <c r="Q116" s="297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92"/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7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92"/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7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92"/>
      <c r="B119" s="293"/>
      <c r="C119" s="293"/>
      <c r="D119" s="293"/>
      <c r="E119" s="293"/>
      <c r="F119" s="293"/>
      <c r="G119" s="293"/>
      <c r="H119" s="293"/>
      <c r="I119" s="293"/>
      <c r="J119" s="293"/>
      <c r="K119" s="293"/>
      <c r="L119" s="293"/>
      <c r="M119" s="293"/>
      <c r="N119" s="293"/>
      <c r="O119" s="293"/>
      <c r="P119" s="293"/>
      <c r="Q119" s="297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92"/>
      <c r="B120" s="293"/>
      <c r="C120" s="293"/>
      <c r="D120" s="293"/>
      <c r="E120" s="293"/>
      <c r="F120" s="293"/>
      <c r="G120" s="293"/>
      <c r="H120" s="293"/>
      <c r="I120" s="293"/>
      <c r="J120" s="293"/>
      <c r="K120" s="293"/>
      <c r="L120" s="293"/>
      <c r="M120" s="293"/>
      <c r="N120" s="293"/>
      <c r="O120" s="293"/>
      <c r="P120" s="293"/>
      <c r="Q120" s="297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92"/>
      <c r="B121" s="293"/>
      <c r="C121" s="293"/>
      <c r="D121" s="293"/>
      <c r="E121" s="293"/>
      <c r="F121" s="293"/>
      <c r="G121" s="293"/>
      <c r="H121" s="293"/>
      <c r="I121" s="293"/>
      <c r="J121" s="293"/>
      <c r="K121" s="293"/>
      <c r="L121" s="293"/>
      <c r="M121" s="293"/>
      <c r="N121" s="293"/>
      <c r="O121" s="293"/>
      <c r="P121" s="293"/>
      <c r="Q121" s="297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92"/>
      <c r="B122" s="29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7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92"/>
      <c r="B123" s="293"/>
      <c r="C123" s="293"/>
      <c r="D123" s="293"/>
      <c r="E123" s="293"/>
      <c r="F123" s="293"/>
      <c r="G123" s="293"/>
      <c r="H123" s="293"/>
      <c r="I123" s="293"/>
      <c r="J123" s="293"/>
      <c r="K123" s="293"/>
      <c r="L123" s="293"/>
      <c r="M123" s="293"/>
      <c r="N123" s="293"/>
      <c r="O123" s="293"/>
      <c r="P123" s="293"/>
      <c r="Q123" s="297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92"/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7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92"/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7"/>
      <c r="BP125" s="14">
        <f>General!F123</f>
        <v>0</v>
      </c>
      <c r="BQ125" s="14">
        <f>General!G123</f>
        <v>0</v>
      </c>
    </row>
    <row r="126" spans="1:69">
      <c r="A126" s="292"/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7"/>
      <c r="BP126" s="14">
        <f>General!F124</f>
        <v>0</v>
      </c>
      <c r="BQ126" s="14">
        <f>General!G124</f>
        <v>0</v>
      </c>
    </row>
    <row r="127" spans="1:69" ht="15.75" thickBot="1">
      <c r="A127" s="301"/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9"/>
      <c r="BP127" s="14">
        <f>General!F125</f>
        <v>0</v>
      </c>
      <c r="BQ127" s="14">
        <f>General!G125</f>
        <v>0</v>
      </c>
    </row>
    <row r="128" spans="1:69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14" priority="4" operator="equal">
      <formula>"P"</formula>
    </cfRule>
  </conditionalFormatting>
  <conditionalFormatting sqref="H129:H1048576 H5:H109">
    <cfRule type="cellIs" dxfId="13" priority="2" operator="equal">
      <formula>"B"</formula>
    </cfRule>
    <cfRule type="cellIs" dxfId="12" priority="3" operator="equal">
      <formula>"P"</formula>
    </cfRule>
  </conditionalFormatting>
  <conditionalFormatting sqref="O10:O109">
    <cfRule type="cellIs" dxfId="11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Combo Dashboard-info</vt:lpstr>
      <vt:lpstr>Combo Dashboard</vt:lpstr>
      <vt:lpstr>Strategy Dashboard</vt:lpstr>
      <vt:lpstr>Sheet1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2023-05-31T18:22:13Z</dcterms:modified>
</cp:coreProperties>
</file>