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ramid\Abhay\DreamOnAction\Other\"/>
    </mc:Choice>
  </mc:AlternateContent>
  <xr:revisionPtr revIDLastSave="0" documentId="13_ncr:1_{6D523290-02B6-4CD7-8D65-C6B0E2423A28}" xr6:coauthVersionLast="47" xr6:coauthVersionMax="47" xr10:uidLastSave="{00000000-0000-0000-0000-000000000000}"/>
  <bookViews>
    <workbookView xWindow="-120" yWindow="-120" windowWidth="20730" windowHeight="11160" activeTab="4" xr2:uid="{9E43CFE7-7B28-496C-83C0-D6006F05F97B}"/>
  </bookViews>
  <sheets>
    <sheet name="Dashboard" sheetId="1" r:id="rId1"/>
    <sheet name="Sheet1" sheetId="5" r:id="rId2"/>
    <sheet name="Strategy1-Old" sheetId="2" r:id="rId3"/>
    <sheet name="Strategy-Rule" sheetId="3" r:id="rId4"/>
    <sheet name="Strategy1-PD-TG" sheetId="4" r:id="rId5"/>
  </sheets>
  <definedNames>
    <definedName name="_xlnm._FilterDatabase" localSheetId="0" hidden="1">Dashboard!$A$4:$U$106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1" i="4" l="1"/>
  <c r="T11" i="4"/>
  <c r="U11" i="4"/>
  <c r="V11" i="4"/>
  <c r="V10" i="4"/>
  <c r="U10" i="4"/>
  <c r="S253" i="4"/>
  <c r="T253" i="4"/>
  <c r="V253" i="4" s="1"/>
  <c r="S254" i="4"/>
  <c r="T254" i="4"/>
  <c r="V254" i="4" s="1"/>
  <c r="S255" i="4"/>
  <c r="T255" i="4"/>
  <c r="S256" i="4"/>
  <c r="T256" i="4"/>
  <c r="S257" i="4"/>
  <c r="T257" i="4"/>
  <c r="V257" i="4" s="1"/>
  <c r="S258" i="4"/>
  <c r="T258" i="4"/>
  <c r="V258" i="4" s="1"/>
  <c r="S259" i="4"/>
  <c r="T259" i="4"/>
  <c r="S260" i="4"/>
  <c r="T260" i="4"/>
  <c r="S261" i="4"/>
  <c r="T261" i="4"/>
  <c r="V261" i="4" s="1"/>
  <c r="S262" i="4"/>
  <c r="T262" i="4"/>
  <c r="V262" i="4" s="1"/>
  <c r="S263" i="4"/>
  <c r="T263" i="4"/>
  <c r="S264" i="4"/>
  <c r="T264" i="4"/>
  <c r="S265" i="4"/>
  <c r="T265" i="4"/>
  <c r="V265" i="4" s="1"/>
  <c r="S266" i="4"/>
  <c r="T266" i="4"/>
  <c r="V266" i="4" s="1"/>
  <c r="S267" i="4"/>
  <c r="T267" i="4"/>
  <c r="S268" i="4"/>
  <c r="T268" i="4"/>
  <c r="S269" i="4"/>
  <c r="T269" i="4"/>
  <c r="V269" i="4" s="1"/>
  <c r="S270" i="4"/>
  <c r="T270" i="4"/>
  <c r="V270" i="4" s="1"/>
  <c r="S271" i="4"/>
  <c r="T271" i="4"/>
  <c r="S272" i="4"/>
  <c r="T272" i="4"/>
  <c r="S273" i="4"/>
  <c r="T273" i="4"/>
  <c r="V273" i="4" s="1"/>
  <c r="S274" i="4"/>
  <c r="T274" i="4"/>
  <c r="V274" i="4" s="1"/>
  <c r="S275" i="4"/>
  <c r="T275" i="4"/>
  <c r="S276" i="4"/>
  <c r="T276" i="4"/>
  <c r="S277" i="4"/>
  <c r="T277" i="4"/>
  <c r="V277" i="4" s="1"/>
  <c r="S278" i="4"/>
  <c r="T278" i="4"/>
  <c r="V278" i="4" s="1"/>
  <c r="S279" i="4"/>
  <c r="T279" i="4"/>
  <c r="S280" i="4"/>
  <c r="T280" i="4"/>
  <c r="S281" i="4"/>
  <c r="T281" i="4"/>
  <c r="V281" i="4" s="1"/>
  <c r="S282" i="4"/>
  <c r="T282" i="4"/>
  <c r="V282" i="4" s="1"/>
  <c r="S283" i="4"/>
  <c r="T283" i="4"/>
  <c r="S284" i="4"/>
  <c r="T284" i="4"/>
  <c r="S285" i="4"/>
  <c r="T285" i="4"/>
  <c r="V285" i="4" s="1"/>
  <c r="S286" i="4"/>
  <c r="T286" i="4"/>
  <c r="V286" i="4" s="1"/>
  <c r="S287" i="4"/>
  <c r="T287" i="4"/>
  <c r="S288" i="4"/>
  <c r="T288" i="4"/>
  <c r="S289" i="4"/>
  <c r="T289" i="4"/>
  <c r="S290" i="4"/>
  <c r="T290" i="4"/>
  <c r="S291" i="4"/>
  <c r="T291" i="4"/>
  <c r="S292" i="4"/>
  <c r="T292" i="4"/>
  <c r="S293" i="4"/>
  <c r="T293" i="4"/>
  <c r="S294" i="4"/>
  <c r="T294" i="4"/>
  <c r="S295" i="4"/>
  <c r="T295" i="4"/>
  <c r="S296" i="4"/>
  <c r="T296" i="4"/>
  <c r="S297" i="4"/>
  <c r="T297" i="4"/>
  <c r="S298" i="4"/>
  <c r="T298" i="4"/>
  <c r="S299" i="4"/>
  <c r="T299" i="4"/>
  <c r="S300" i="4"/>
  <c r="T300" i="4"/>
  <c r="S301" i="4"/>
  <c r="T301" i="4"/>
  <c r="S302" i="4"/>
  <c r="T302" i="4"/>
  <c r="S303" i="4"/>
  <c r="T303" i="4"/>
  <c r="S304" i="4"/>
  <c r="T304" i="4"/>
  <c r="S305" i="4"/>
  <c r="T305" i="4"/>
  <c r="S306" i="4"/>
  <c r="T306" i="4"/>
  <c r="S307" i="4"/>
  <c r="T307" i="4"/>
  <c r="S308" i="4"/>
  <c r="T308" i="4"/>
  <c r="S309" i="4"/>
  <c r="T309" i="4"/>
  <c r="S310" i="4"/>
  <c r="T310" i="4"/>
  <c r="S311" i="4"/>
  <c r="T311" i="4"/>
  <c r="S312" i="4"/>
  <c r="T312" i="4"/>
  <c r="S313" i="4"/>
  <c r="T313" i="4"/>
  <c r="S314" i="4"/>
  <c r="T314" i="4"/>
  <c r="S315" i="4"/>
  <c r="T315" i="4"/>
  <c r="S316" i="4"/>
  <c r="T316" i="4"/>
  <c r="S317" i="4"/>
  <c r="T317" i="4"/>
  <c r="S318" i="4"/>
  <c r="T318" i="4"/>
  <c r="S319" i="4"/>
  <c r="T319" i="4"/>
  <c r="S320" i="4"/>
  <c r="T320" i="4"/>
  <c r="S321" i="4"/>
  <c r="T321" i="4"/>
  <c r="S322" i="4"/>
  <c r="T322" i="4"/>
  <c r="S323" i="4"/>
  <c r="T323" i="4"/>
  <c r="S324" i="4"/>
  <c r="T324" i="4"/>
  <c r="S325" i="4"/>
  <c r="T325" i="4"/>
  <c r="S326" i="4"/>
  <c r="T326" i="4"/>
  <c r="S327" i="4"/>
  <c r="T327" i="4"/>
  <c r="S328" i="4"/>
  <c r="T328" i="4"/>
  <c r="S329" i="4"/>
  <c r="T329" i="4"/>
  <c r="S330" i="4"/>
  <c r="T330" i="4"/>
  <c r="S331" i="4"/>
  <c r="T331" i="4"/>
  <c r="S332" i="4"/>
  <c r="T332" i="4"/>
  <c r="S333" i="4"/>
  <c r="T333" i="4"/>
  <c r="S334" i="4"/>
  <c r="T334" i="4"/>
  <c r="S335" i="4"/>
  <c r="T335" i="4"/>
  <c r="S336" i="4"/>
  <c r="T336" i="4"/>
  <c r="S337" i="4"/>
  <c r="T337" i="4"/>
  <c r="S338" i="4"/>
  <c r="T338" i="4"/>
  <c r="S339" i="4"/>
  <c r="T339" i="4"/>
  <c r="S340" i="4"/>
  <c r="T340" i="4"/>
  <c r="S341" i="4"/>
  <c r="T341" i="4"/>
  <c r="S342" i="4"/>
  <c r="T342" i="4"/>
  <c r="S343" i="4"/>
  <c r="T343" i="4"/>
  <c r="S344" i="4"/>
  <c r="T344" i="4"/>
  <c r="S345" i="4"/>
  <c r="T345" i="4"/>
  <c r="S346" i="4"/>
  <c r="T346" i="4"/>
  <c r="S347" i="4"/>
  <c r="T347" i="4"/>
  <c r="S348" i="4"/>
  <c r="T348" i="4"/>
  <c r="S349" i="4"/>
  <c r="T349" i="4"/>
  <c r="S350" i="4"/>
  <c r="T350" i="4"/>
  <c r="S351" i="4"/>
  <c r="T351" i="4"/>
  <c r="S352" i="4"/>
  <c r="T352" i="4"/>
  <c r="S353" i="4"/>
  <c r="T353" i="4"/>
  <c r="S354" i="4"/>
  <c r="T354" i="4"/>
  <c r="S355" i="4"/>
  <c r="T355" i="4"/>
  <c r="S356" i="4"/>
  <c r="T356" i="4"/>
  <c r="S357" i="4"/>
  <c r="T357" i="4"/>
  <c r="S358" i="4"/>
  <c r="T358" i="4"/>
  <c r="S359" i="4"/>
  <c r="T359" i="4"/>
  <c r="S360" i="4"/>
  <c r="T360" i="4"/>
  <c r="S361" i="4"/>
  <c r="T361" i="4"/>
  <c r="S362" i="4"/>
  <c r="T362" i="4"/>
  <c r="S363" i="4"/>
  <c r="T363" i="4"/>
  <c r="S364" i="4"/>
  <c r="T364" i="4"/>
  <c r="S365" i="4"/>
  <c r="T365" i="4"/>
  <c r="S366" i="4"/>
  <c r="T366" i="4"/>
  <c r="S367" i="4"/>
  <c r="T367" i="4"/>
  <c r="S368" i="4"/>
  <c r="T368" i="4"/>
  <c r="S369" i="4"/>
  <c r="T369" i="4"/>
  <c r="S370" i="4"/>
  <c r="T370" i="4"/>
  <c r="S371" i="4"/>
  <c r="T371" i="4"/>
  <c r="S372" i="4"/>
  <c r="T372" i="4"/>
  <c r="S373" i="4"/>
  <c r="T373" i="4"/>
  <c r="S374" i="4"/>
  <c r="T374" i="4"/>
  <c r="S375" i="4"/>
  <c r="T375" i="4"/>
  <c r="S376" i="4"/>
  <c r="T376" i="4"/>
  <c r="S377" i="4"/>
  <c r="T377" i="4"/>
  <c r="S378" i="4"/>
  <c r="T378" i="4"/>
  <c r="S379" i="4"/>
  <c r="T379" i="4"/>
  <c r="S380" i="4"/>
  <c r="T380" i="4"/>
  <c r="S381" i="4"/>
  <c r="T381" i="4"/>
  <c r="S382" i="4"/>
  <c r="T382" i="4"/>
  <c r="S383" i="4"/>
  <c r="T383" i="4"/>
  <c r="S384" i="4"/>
  <c r="T384" i="4"/>
  <c r="S385" i="4"/>
  <c r="T385" i="4"/>
  <c r="S386" i="4"/>
  <c r="T386" i="4"/>
  <c r="S387" i="4"/>
  <c r="T387" i="4"/>
  <c r="S388" i="4"/>
  <c r="T388" i="4"/>
  <c r="S389" i="4"/>
  <c r="T389" i="4"/>
  <c r="S390" i="4"/>
  <c r="T390" i="4"/>
  <c r="S391" i="4"/>
  <c r="T391" i="4"/>
  <c r="S392" i="4"/>
  <c r="T392" i="4"/>
  <c r="S393" i="4"/>
  <c r="T393" i="4"/>
  <c r="S394" i="4"/>
  <c r="T394" i="4"/>
  <c r="S395" i="4"/>
  <c r="T395" i="4"/>
  <c r="S396" i="4"/>
  <c r="T396" i="4"/>
  <c r="S397" i="4"/>
  <c r="T397" i="4"/>
  <c r="S398" i="4"/>
  <c r="T398" i="4"/>
  <c r="S399" i="4"/>
  <c r="T399" i="4"/>
  <c r="S400" i="4"/>
  <c r="T400" i="4"/>
  <c r="S401" i="4"/>
  <c r="T401" i="4"/>
  <c r="S402" i="4"/>
  <c r="T402" i="4"/>
  <c r="S403" i="4"/>
  <c r="T403" i="4"/>
  <c r="S404" i="4"/>
  <c r="T404" i="4"/>
  <c r="S405" i="4"/>
  <c r="T405" i="4"/>
  <c r="S406" i="4"/>
  <c r="T406" i="4"/>
  <c r="S407" i="4"/>
  <c r="T407" i="4"/>
  <c r="S408" i="4"/>
  <c r="T408" i="4"/>
  <c r="S409" i="4"/>
  <c r="T409" i="4"/>
  <c r="S410" i="4"/>
  <c r="T410" i="4"/>
  <c r="S411" i="4"/>
  <c r="T411" i="4"/>
  <c r="S412" i="4"/>
  <c r="T412" i="4"/>
  <c r="S413" i="4"/>
  <c r="T413" i="4"/>
  <c r="S414" i="4"/>
  <c r="T414" i="4"/>
  <c r="S415" i="4"/>
  <c r="T415" i="4"/>
  <c r="S416" i="4"/>
  <c r="T416" i="4"/>
  <c r="S417" i="4"/>
  <c r="T417" i="4"/>
  <c r="S418" i="4"/>
  <c r="T418" i="4"/>
  <c r="S419" i="4"/>
  <c r="T419" i="4"/>
  <c r="S420" i="4"/>
  <c r="T420" i="4"/>
  <c r="S421" i="4"/>
  <c r="T421" i="4"/>
  <c r="S422" i="4"/>
  <c r="T422" i="4"/>
  <c r="S423" i="4"/>
  <c r="T423" i="4"/>
  <c r="S424" i="4"/>
  <c r="T424" i="4"/>
  <c r="S425" i="4"/>
  <c r="T425" i="4"/>
  <c r="S426" i="4"/>
  <c r="T426" i="4"/>
  <c r="S427" i="4"/>
  <c r="T427" i="4"/>
  <c r="S428" i="4"/>
  <c r="T428" i="4"/>
  <c r="S429" i="4"/>
  <c r="T429" i="4"/>
  <c r="T10" i="4"/>
  <c r="S10" i="4"/>
  <c r="Z10" i="4"/>
  <c r="K10" i="4"/>
  <c r="J31" i="4"/>
  <c r="J32" i="4"/>
  <c r="K33" i="4" a="1"/>
  <c r="K33" i="4" s="1"/>
  <c r="J34" i="4"/>
  <c r="K35" i="4" a="1"/>
  <c r="K35" i="4" s="1"/>
  <c r="J36" i="4"/>
  <c r="J37" i="4"/>
  <c r="K38" i="4" a="1"/>
  <c r="K38" i="4" s="1"/>
  <c r="K39" i="4" a="1"/>
  <c r="K39" i="4" s="1"/>
  <c r="K40" i="4" a="1"/>
  <c r="K40" i="4" s="1"/>
  <c r="J41" i="4"/>
  <c r="K42" i="4" a="1"/>
  <c r="K42" i="4" s="1"/>
  <c r="J43" i="4"/>
  <c r="K44" i="4" a="1"/>
  <c r="K44" i="4" s="1"/>
  <c r="J45" i="4"/>
  <c r="K46" i="4" a="1"/>
  <c r="K46" i="4" s="1"/>
  <c r="K47" i="4" a="1"/>
  <c r="K47" i="4" s="1"/>
  <c r="K48" i="4" a="1"/>
  <c r="K48" i="4" s="1"/>
  <c r="K49" i="4" a="1"/>
  <c r="K49" i="4" s="1"/>
  <c r="K50" i="4" a="1"/>
  <c r="K50" i="4" s="1"/>
  <c r="K51" i="4" a="1"/>
  <c r="K51" i="4" s="1"/>
  <c r="K52" i="4" a="1"/>
  <c r="K52" i="4" s="1"/>
  <c r="K53" i="4" a="1"/>
  <c r="K53" i="4" s="1"/>
  <c r="K54" i="4" a="1"/>
  <c r="K54" i="4" s="1"/>
  <c r="K55" i="4" a="1"/>
  <c r="K55" i="4" s="1"/>
  <c r="K56" i="4" a="1"/>
  <c r="K56" i="4" s="1"/>
  <c r="K57" i="4" a="1"/>
  <c r="K57" i="4" s="1"/>
  <c r="K58" i="4" a="1"/>
  <c r="K58" i="4" s="1"/>
  <c r="K59" i="4" a="1"/>
  <c r="K59" i="4" s="1"/>
  <c r="J60" i="4"/>
  <c r="K60" i="4" a="1"/>
  <c r="K60" i="4" s="1"/>
  <c r="J61" i="4"/>
  <c r="K61" i="4" a="1"/>
  <c r="K61" i="4" s="1"/>
  <c r="J62" i="4"/>
  <c r="K62" i="4" a="1"/>
  <c r="K62" i="4" s="1"/>
  <c r="J63" i="4"/>
  <c r="K63" i="4" a="1"/>
  <c r="K63" i="4" s="1"/>
  <c r="J64" i="4"/>
  <c r="K64" i="4" a="1"/>
  <c r="K64" i="4" s="1"/>
  <c r="J65" i="4"/>
  <c r="K65" i="4" a="1"/>
  <c r="K65" i="4" s="1"/>
  <c r="J66" i="4"/>
  <c r="K66" i="4" a="1"/>
  <c r="K66" i="4" s="1"/>
  <c r="J67" i="4"/>
  <c r="K67" i="4" a="1"/>
  <c r="K67" i="4" s="1"/>
  <c r="J68" i="4"/>
  <c r="K68" i="4" a="1"/>
  <c r="K68" i="4" s="1"/>
  <c r="J69" i="4"/>
  <c r="K69" i="4" a="1"/>
  <c r="K69" i="4" s="1"/>
  <c r="J70" i="4"/>
  <c r="K70" i="4" a="1"/>
  <c r="K70" i="4" s="1"/>
  <c r="J71" i="4"/>
  <c r="K71" i="4" a="1"/>
  <c r="K71" i="4" s="1"/>
  <c r="J72" i="4"/>
  <c r="K72" i="4" a="1"/>
  <c r="K72" i="4" s="1"/>
  <c r="J73" i="4"/>
  <c r="K73" i="4" a="1"/>
  <c r="K73" i="4" s="1"/>
  <c r="J74" i="4"/>
  <c r="K74" i="4" a="1"/>
  <c r="K74" i="4" s="1"/>
  <c r="J75" i="4"/>
  <c r="K75" i="4" a="1"/>
  <c r="K75" i="4" s="1"/>
  <c r="J76" i="4"/>
  <c r="K76" i="4" a="1"/>
  <c r="K76" i="4" s="1"/>
  <c r="J77" i="4"/>
  <c r="K77" i="4" a="1"/>
  <c r="K77" i="4" s="1"/>
  <c r="J78" i="4"/>
  <c r="K78" i="4" a="1"/>
  <c r="K78" i="4" s="1"/>
  <c r="J79" i="4"/>
  <c r="K79" i="4" a="1"/>
  <c r="K79" i="4" s="1"/>
  <c r="J80" i="4"/>
  <c r="K80" i="4" a="1"/>
  <c r="K80" i="4" s="1"/>
  <c r="J81" i="4"/>
  <c r="K81" i="4" a="1"/>
  <c r="K81" i="4" s="1"/>
  <c r="J82" i="4"/>
  <c r="K82" i="4" a="1"/>
  <c r="K82" i="4" s="1"/>
  <c r="J83" i="4"/>
  <c r="K83" i="4" a="1"/>
  <c r="K83" i="4" s="1"/>
  <c r="J84" i="4"/>
  <c r="K84" i="4" a="1"/>
  <c r="K84" i="4" s="1"/>
  <c r="J85" i="4"/>
  <c r="K85" i="4" a="1"/>
  <c r="K85" i="4" s="1"/>
  <c r="J86" i="4"/>
  <c r="K86" i="4" a="1"/>
  <c r="K86" i="4" s="1"/>
  <c r="J87" i="4"/>
  <c r="K87" i="4" a="1"/>
  <c r="K87" i="4" s="1"/>
  <c r="J88" i="4"/>
  <c r="K88" i="4" a="1"/>
  <c r="K88" i="4" s="1"/>
  <c r="J89" i="4"/>
  <c r="K89" i="4" a="1"/>
  <c r="K89" i="4" s="1"/>
  <c r="J90" i="4"/>
  <c r="K90" i="4" a="1"/>
  <c r="K90" i="4" s="1"/>
  <c r="J91" i="4"/>
  <c r="K91" i="4" a="1"/>
  <c r="K91" i="4" s="1"/>
  <c r="J92" i="4"/>
  <c r="K92" i="4" a="1"/>
  <c r="K92" i="4" s="1"/>
  <c r="J93" i="4"/>
  <c r="K93" i="4" a="1"/>
  <c r="K93" i="4" s="1"/>
  <c r="J94" i="4"/>
  <c r="K94" i="4" a="1"/>
  <c r="K94" i="4" s="1"/>
  <c r="J95" i="4"/>
  <c r="K95" i="4" a="1"/>
  <c r="K95" i="4" s="1"/>
  <c r="J96" i="4"/>
  <c r="K96" i="4" a="1"/>
  <c r="K96" i="4" s="1"/>
  <c r="J97" i="4"/>
  <c r="K97" i="4" a="1"/>
  <c r="K97" i="4" s="1"/>
  <c r="J98" i="4"/>
  <c r="K98" i="4" a="1"/>
  <c r="K98" i="4"/>
  <c r="J99" i="4"/>
  <c r="K99" i="4" a="1"/>
  <c r="K99" i="4" s="1"/>
  <c r="J100" i="4"/>
  <c r="K100" i="4" a="1"/>
  <c r="K100" i="4"/>
  <c r="K101" i="4" a="1"/>
  <c r="K101" i="4" s="1"/>
  <c r="K102" i="4" a="1"/>
  <c r="K102" i="4" s="1"/>
  <c r="K103" i="4" a="1"/>
  <c r="K103" i="4" s="1"/>
  <c r="K104" i="4" a="1"/>
  <c r="K104" i="4" s="1"/>
  <c r="K105" i="4" a="1"/>
  <c r="K105" i="4"/>
  <c r="K106" i="4" a="1"/>
  <c r="K106" i="4"/>
  <c r="K107" i="4" a="1"/>
  <c r="K107" i="4"/>
  <c r="K108" i="4" a="1"/>
  <c r="K108" i="4"/>
  <c r="K109" i="4" a="1"/>
  <c r="K109" i="4" s="1"/>
  <c r="K110" i="4" a="1"/>
  <c r="K110" i="4" s="1"/>
  <c r="K111" i="4" a="1"/>
  <c r="K111" i="4" s="1"/>
  <c r="K112" i="4" a="1"/>
  <c r="K112" i="4" s="1"/>
  <c r="K113" i="4" a="1"/>
  <c r="K113" i="4"/>
  <c r="K114" i="4" a="1"/>
  <c r="K114" i="4"/>
  <c r="K115" i="4" a="1"/>
  <c r="K115" i="4" s="1"/>
  <c r="K116" i="4" a="1"/>
  <c r="K116" i="4"/>
  <c r="K117" i="4" a="1"/>
  <c r="K117" i="4" s="1"/>
  <c r="K118" i="4" a="1"/>
  <c r="K118" i="4" s="1"/>
  <c r="K119" i="4" a="1"/>
  <c r="K119" i="4" s="1"/>
  <c r="K120" i="4" a="1"/>
  <c r="K120" i="4" s="1"/>
  <c r="K121" i="4" a="1"/>
  <c r="K121" i="4"/>
  <c r="K122" i="4" a="1"/>
  <c r="K122" i="4"/>
  <c r="K123" i="4" a="1"/>
  <c r="K123" i="4" s="1"/>
  <c r="K124" i="4" a="1"/>
  <c r="K124" i="4"/>
  <c r="K125" i="4" a="1"/>
  <c r="K125" i="4" s="1"/>
  <c r="K126" i="4" a="1"/>
  <c r="K126" i="4" s="1"/>
  <c r="K127" i="4" a="1"/>
  <c r="K127" i="4" s="1"/>
  <c r="K128" i="4" a="1"/>
  <c r="K128" i="4" s="1"/>
  <c r="K129" i="4" a="1"/>
  <c r="K129" i="4"/>
  <c r="K130" i="4" a="1"/>
  <c r="K130" i="4"/>
  <c r="K131" i="4" a="1"/>
  <c r="K131" i="4" s="1"/>
  <c r="K132" i="4" a="1"/>
  <c r="K132" i="4"/>
  <c r="K133" i="4" a="1"/>
  <c r="K133" i="4" s="1"/>
  <c r="K134" i="4" a="1"/>
  <c r="K134" i="4" s="1"/>
  <c r="K135" i="4" a="1"/>
  <c r="K135" i="4" s="1"/>
  <c r="K136" i="4" a="1"/>
  <c r="K136" i="4" s="1"/>
  <c r="K137" i="4" a="1"/>
  <c r="K137" i="4"/>
  <c r="K138" i="4" a="1"/>
  <c r="K138" i="4"/>
  <c r="K139" i="4" a="1"/>
  <c r="K139" i="4" s="1"/>
  <c r="K140" i="4" a="1"/>
  <c r="K140" i="4"/>
  <c r="K141" i="4" a="1"/>
  <c r="K141" i="4" s="1"/>
  <c r="K142" i="4" a="1"/>
  <c r="K142" i="4" s="1"/>
  <c r="K143" i="4" a="1"/>
  <c r="K143" i="4" s="1"/>
  <c r="K144" i="4" a="1"/>
  <c r="K144" i="4" s="1"/>
  <c r="K145" i="4" a="1"/>
  <c r="K145" i="4"/>
  <c r="K146" i="4" a="1"/>
  <c r="K146" i="4"/>
  <c r="K147" i="4" a="1"/>
  <c r="K147" i="4" s="1"/>
  <c r="K148" i="4" a="1"/>
  <c r="K148" i="4"/>
  <c r="K149" i="4" a="1"/>
  <c r="K149" i="4" s="1"/>
  <c r="K150" i="4" a="1"/>
  <c r="K150" i="4" s="1"/>
  <c r="K151" i="4" a="1"/>
  <c r="K151" i="4" s="1"/>
  <c r="K152" i="4" a="1"/>
  <c r="K152" i="4" s="1"/>
  <c r="K153" i="4" a="1"/>
  <c r="K153" i="4"/>
  <c r="K154" i="4" a="1"/>
  <c r="K154" i="4"/>
  <c r="K155" i="4" a="1"/>
  <c r="K155" i="4" s="1"/>
  <c r="K156" i="4" a="1"/>
  <c r="K156" i="4"/>
  <c r="K157" i="4" a="1"/>
  <c r="K157" i="4" s="1"/>
  <c r="K158" i="4" a="1"/>
  <c r="K158" i="4" s="1"/>
  <c r="K159" i="4" a="1"/>
  <c r="K159" i="4" s="1"/>
  <c r="K160" i="4" a="1"/>
  <c r="K160" i="4" s="1"/>
  <c r="K161" i="4" a="1"/>
  <c r="K161" i="4"/>
  <c r="K162" i="4" a="1"/>
  <c r="K162" i="4"/>
  <c r="K163" i="4" a="1"/>
  <c r="K163" i="4" s="1"/>
  <c r="K164" i="4" a="1"/>
  <c r="K164" i="4"/>
  <c r="K165" i="4" a="1"/>
  <c r="K165" i="4" s="1"/>
  <c r="K166" i="4" a="1"/>
  <c r="K166" i="4"/>
  <c r="K167" i="4" a="1"/>
  <c r="K167" i="4" s="1"/>
  <c r="K168" i="4" a="1"/>
  <c r="K168" i="4" s="1"/>
  <c r="K169" i="4" a="1"/>
  <c r="K169" i="4"/>
  <c r="K170" i="4" a="1"/>
  <c r="K170" i="4"/>
  <c r="K171" i="4" a="1"/>
  <c r="K171" i="4" s="1"/>
  <c r="K172" i="4" a="1"/>
  <c r="K172" i="4"/>
  <c r="K173" i="4" a="1"/>
  <c r="K173" i="4" s="1"/>
  <c r="K174" i="4" a="1"/>
  <c r="K174" i="4"/>
  <c r="K175" i="4" a="1"/>
  <c r="K175" i="4" s="1"/>
  <c r="K176" i="4" a="1"/>
  <c r="K176" i="4" s="1"/>
  <c r="K177" i="4" a="1"/>
  <c r="K177" i="4"/>
  <c r="K178" i="4" a="1"/>
  <c r="K178" i="4"/>
  <c r="K179" i="4" a="1"/>
  <c r="K179" i="4" s="1"/>
  <c r="K180" i="4" a="1"/>
  <c r="K180" i="4"/>
  <c r="K181" i="4" a="1"/>
  <c r="K181" i="4" s="1"/>
  <c r="K182" i="4" a="1"/>
  <c r="K182" i="4" s="1"/>
  <c r="K183" i="4" a="1"/>
  <c r="K183" i="4" s="1"/>
  <c r="K184" i="4" a="1"/>
  <c r="K184" i="4" s="1"/>
  <c r="K185" i="4" a="1"/>
  <c r="K185" i="4"/>
  <c r="K186" i="4" a="1"/>
  <c r="K186" i="4"/>
  <c r="K187" i="4" a="1"/>
  <c r="K187" i="4" s="1"/>
  <c r="K188" i="4" a="1"/>
  <c r="K188" i="4"/>
  <c r="K189" i="4" a="1"/>
  <c r="K189" i="4" s="1"/>
  <c r="K190" i="4" a="1"/>
  <c r="K190" i="4" s="1"/>
  <c r="K191" i="4" a="1"/>
  <c r="K191" i="4" s="1"/>
  <c r="K192" i="4" a="1"/>
  <c r="K192" i="4" s="1"/>
  <c r="K193" i="4" a="1"/>
  <c r="K193" i="4"/>
  <c r="K194" i="4" a="1"/>
  <c r="K194" i="4"/>
  <c r="K195" i="4" a="1"/>
  <c r="K195" i="4" s="1"/>
  <c r="K196" i="4" a="1"/>
  <c r="K196" i="4"/>
  <c r="K197" i="4" a="1"/>
  <c r="K197" i="4" s="1"/>
  <c r="K198" i="4" a="1"/>
  <c r="K198" i="4" s="1"/>
  <c r="K199" i="4" a="1"/>
  <c r="K199" i="4" s="1"/>
  <c r="K200" i="4" a="1"/>
  <c r="K200" i="4" s="1"/>
  <c r="K201" i="4" a="1"/>
  <c r="K201" i="4"/>
  <c r="K202" i="4" a="1"/>
  <c r="K202" i="4"/>
  <c r="K203" i="4" a="1"/>
  <c r="K203" i="4" s="1"/>
  <c r="K204" i="4" a="1"/>
  <c r="K204" i="4"/>
  <c r="K205" i="4" a="1"/>
  <c r="K205" i="4" s="1"/>
  <c r="K206" i="4" a="1"/>
  <c r="K206" i="4" s="1"/>
  <c r="K207" i="4" a="1"/>
  <c r="K207" i="4" s="1"/>
  <c r="K208" i="4" a="1"/>
  <c r="K208" i="4" s="1"/>
  <c r="K209" i="4" a="1"/>
  <c r="K209" i="4"/>
  <c r="K210" i="4" a="1"/>
  <c r="K210" i="4"/>
  <c r="K211" i="4" a="1"/>
  <c r="K211" i="4" s="1"/>
  <c r="K212" i="4" a="1"/>
  <c r="K212" i="4"/>
  <c r="K213" i="4" a="1"/>
  <c r="K213" i="4" s="1"/>
  <c r="K214" i="4" a="1"/>
  <c r="K214" i="4" s="1"/>
  <c r="K215" i="4" a="1"/>
  <c r="K215" i="4" s="1"/>
  <c r="K216" i="4" a="1"/>
  <c r="K216" i="4" s="1"/>
  <c r="K217" i="4" a="1"/>
  <c r="K217" i="4"/>
  <c r="K218" i="4" a="1"/>
  <c r="K218" i="4"/>
  <c r="K219" i="4" a="1"/>
  <c r="K219" i="4" s="1"/>
  <c r="K220" i="4" a="1"/>
  <c r="K220" i="4"/>
  <c r="K221" i="4" a="1"/>
  <c r="K221" i="4" s="1"/>
  <c r="K222" i="4" a="1"/>
  <c r="K222" i="4" s="1"/>
  <c r="K223" i="4" a="1"/>
  <c r="K223" i="4" s="1"/>
  <c r="K224" i="4" a="1"/>
  <c r="K224" i="4" s="1"/>
  <c r="K225" i="4" a="1"/>
  <c r="K225" i="4"/>
  <c r="K226" i="4" a="1"/>
  <c r="K226" i="4"/>
  <c r="K227" i="4" a="1"/>
  <c r="K227" i="4" s="1"/>
  <c r="K228" i="4" a="1"/>
  <c r="K228" i="4"/>
  <c r="K229" i="4" a="1"/>
  <c r="K229" i="4" s="1"/>
  <c r="K230" i="4" a="1"/>
  <c r="K230" i="4" s="1"/>
  <c r="K231" i="4" a="1"/>
  <c r="K231" i="4" s="1"/>
  <c r="K232" i="4" a="1"/>
  <c r="K232" i="4"/>
  <c r="K233" i="4" a="1"/>
  <c r="K233" i="4"/>
  <c r="K234" i="4" a="1"/>
  <c r="K234" i="4"/>
  <c r="K235" i="4" a="1"/>
  <c r="K235" i="4" s="1"/>
  <c r="K236" i="4" a="1"/>
  <c r="K236" i="4"/>
  <c r="K237" i="4" a="1"/>
  <c r="K237" i="4" s="1"/>
  <c r="K238" i="4" a="1"/>
  <c r="K238" i="4" s="1"/>
  <c r="K239" i="4" a="1"/>
  <c r="K239" i="4" s="1"/>
  <c r="K240" i="4" a="1"/>
  <c r="K240" i="4"/>
  <c r="K241" i="4" a="1"/>
  <c r="K241" i="4"/>
  <c r="K242" i="4" a="1"/>
  <c r="K242" i="4"/>
  <c r="K243" i="4" a="1"/>
  <c r="K243" i="4" s="1"/>
  <c r="K244" i="4" a="1"/>
  <c r="K244" i="4"/>
  <c r="K245" i="4" a="1"/>
  <c r="K245" i="4" s="1"/>
  <c r="K246" i="4" a="1"/>
  <c r="K246" i="4" s="1"/>
  <c r="K247" i="4" a="1"/>
  <c r="K247" i="4" s="1"/>
  <c r="K248" i="4" a="1"/>
  <c r="K248" i="4"/>
  <c r="K249" i="4" a="1"/>
  <c r="K249" i="4"/>
  <c r="K250" i="4" a="1"/>
  <c r="K250" i="4"/>
  <c r="K251" i="4" a="1"/>
  <c r="K251" i="4" s="1"/>
  <c r="K252" i="4" a="1"/>
  <c r="K252" i="4"/>
  <c r="K253" i="4" a="1"/>
  <c r="K253" i="4" s="1"/>
  <c r="K254" i="4" a="1"/>
  <c r="K254" i="4" s="1"/>
  <c r="K255" i="4" a="1"/>
  <c r="K255" i="4" s="1"/>
  <c r="K256" i="4" a="1"/>
  <c r="K256" i="4"/>
  <c r="K257" i="4" a="1"/>
  <c r="K257" i="4"/>
  <c r="K258" i="4" a="1"/>
  <c r="K258" i="4"/>
  <c r="K259" i="4" a="1"/>
  <c r="K259" i="4" s="1"/>
  <c r="K260" i="4" a="1"/>
  <c r="K260" i="4"/>
  <c r="K261" i="4" a="1"/>
  <c r="K261" i="4" s="1"/>
  <c r="K262" i="4" a="1"/>
  <c r="K262" i="4" s="1"/>
  <c r="K263" i="4" a="1"/>
  <c r="K263" i="4" s="1"/>
  <c r="K264" i="4" a="1"/>
  <c r="K264" i="4"/>
  <c r="K265" i="4" a="1"/>
  <c r="K265" i="4"/>
  <c r="K266" i="4" a="1"/>
  <c r="K266" i="4"/>
  <c r="J267" i="4"/>
  <c r="K267" i="4" a="1"/>
  <c r="K267" i="4" s="1"/>
  <c r="J268" i="4"/>
  <c r="K268" i="4" a="1"/>
  <c r="K268" i="4"/>
  <c r="K269" i="4" a="1"/>
  <c r="K269" i="4" s="1"/>
  <c r="K270" i="4" a="1"/>
  <c r="K270" i="4" s="1"/>
  <c r="K271" i="4" a="1"/>
  <c r="K271" i="4" s="1"/>
  <c r="K272" i="4" a="1"/>
  <c r="K272" i="4"/>
  <c r="K273" i="4" a="1"/>
  <c r="K273" i="4"/>
  <c r="K274" i="4" a="1"/>
  <c r="K274" i="4" s="1"/>
  <c r="K275" i="4" a="1"/>
  <c r="K275" i="4" s="1"/>
  <c r="K276" i="4" a="1"/>
  <c r="K276" i="4"/>
  <c r="J277" i="4"/>
  <c r="K277" i="4" a="1"/>
  <c r="K277" i="4" s="1"/>
  <c r="K278" i="4" a="1"/>
  <c r="K278" i="4" s="1"/>
  <c r="K279" i="4" a="1"/>
  <c r="K279" i="4" s="1"/>
  <c r="K280" i="4" a="1"/>
  <c r="K280" i="4" s="1"/>
  <c r="J281" i="4"/>
  <c r="K281" i="4" a="1"/>
  <c r="K281" i="4"/>
  <c r="K282" i="4" a="1"/>
  <c r="K282" i="4" s="1"/>
  <c r="K283" i="4" a="1"/>
  <c r="K283" i="4"/>
  <c r="J284" i="4"/>
  <c r="K284" i="4" a="1"/>
  <c r="K284" i="4"/>
  <c r="K285" i="4" a="1"/>
  <c r="K285" i="4" s="1"/>
  <c r="K286" i="4" a="1"/>
  <c r="K286" i="4" s="1"/>
  <c r="K287" i="4" a="1"/>
  <c r="K287" i="4" s="1"/>
  <c r="J288" i="4"/>
  <c r="K288" i="4" a="1"/>
  <c r="K288" i="4" s="1"/>
  <c r="J289" i="4"/>
  <c r="K289" i="4" a="1"/>
  <c r="K289" i="4"/>
  <c r="J290" i="4"/>
  <c r="K290" i="4" a="1"/>
  <c r="K290" i="4" s="1"/>
  <c r="J291" i="4"/>
  <c r="K291" i="4" a="1"/>
  <c r="K291" i="4" s="1"/>
  <c r="J292" i="4"/>
  <c r="K292" i="4" a="1"/>
  <c r="K292" i="4"/>
  <c r="J293" i="4"/>
  <c r="K293" i="4" a="1"/>
  <c r="K293" i="4" s="1"/>
  <c r="J294" i="4"/>
  <c r="K294" i="4" a="1"/>
  <c r="K294" i="4"/>
  <c r="J295" i="4"/>
  <c r="K295" i="4" a="1"/>
  <c r="K295" i="4" s="1"/>
  <c r="J296" i="4"/>
  <c r="K296" i="4" a="1"/>
  <c r="K296" i="4" s="1"/>
  <c r="J297" i="4"/>
  <c r="K297" i="4" a="1"/>
  <c r="K297" i="4"/>
  <c r="J298" i="4"/>
  <c r="K298" i="4" a="1"/>
  <c r="K298" i="4" s="1"/>
  <c r="J299" i="4"/>
  <c r="K299" i="4" a="1"/>
  <c r="K299" i="4" s="1"/>
  <c r="J300" i="4"/>
  <c r="K300" i="4" a="1"/>
  <c r="K300" i="4"/>
  <c r="J301" i="4"/>
  <c r="K301" i="4" a="1"/>
  <c r="K301" i="4" s="1"/>
  <c r="J302" i="4"/>
  <c r="K302" i="4" a="1"/>
  <c r="K302" i="4"/>
  <c r="J303" i="4"/>
  <c r="K303" i="4" a="1"/>
  <c r="K303" i="4" s="1"/>
  <c r="J304" i="4"/>
  <c r="K304" i="4" a="1"/>
  <c r="K304" i="4" s="1"/>
  <c r="J305" i="4"/>
  <c r="K305" i="4" a="1"/>
  <c r="K305" i="4"/>
  <c r="J306" i="4"/>
  <c r="K306" i="4" a="1"/>
  <c r="K306" i="4" s="1"/>
  <c r="J307" i="4"/>
  <c r="K307" i="4" a="1"/>
  <c r="K307" i="4" s="1"/>
  <c r="J308" i="4"/>
  <c r="K308" i="4" a="1"/>
  <c r="K308" i="4"/>
  <c r="J309" i="4"/>
  <c r="K309" i="4" a="1"/>
  <c r="K309" i="4" s="1"/>
  <c r="J310" i="4"/>
  <c r="K310" i="4" a="1"/>
  <c r="K310" i="4" s="1"/>
  <c r="J311" i="4"/>
  <c r="K311" i="4" a="1"/>
  <c r="K311" i="4" s="1"/>
  <c r="J312" i="4"/>
  <c r="K312" i="4" a="1"/>
  <c r="K312" i="4" s="1"/>
  <c r="J313" i="4"/>
  <c r="K313" i="4" a="1"/>
  <c r="K313" i="4"/>
  <c r="J314" i="4"/>
  <c r="K314" i="4" a="1"/>
  <c r="K314" i="4" s="1"/>
  <c r="J315" i="4"/>
  <c r="K315" i="4" a="1"/>
  <c r="K315" i="4" s="1"/>
  <c r="J316" i="4"/>
  <c r="K316" i="4" a="1"/>
  <c r="K316" i="4"/>
  <c r="J317" i="4"/>
  <c r="K317" i="4" a="1"/>
  <c r="K317" i="4" s="1"/>
  <c r="J318" i="4"/>
  <c r="K318" i="4" a="1"/>
  <c r="K318" i="4" s="1"/>
  <c r="J319" i="4"/>
  <c r="K319" i="4" a="1"/>
  <c r="K319" i="4" s="1"/>
  <c r="J320" i="4"/>
  <c r="K320" i="4" a="1"/>
  <c r="K320" i="4" s="1"/>
  <c r="J321" i="4"/>
  <c r="K321" i="4" a="1"/>
  <c r="K321" i="4"/>
  <c r="J322" i="4"/>
  <c r="K322" i="4" a="1"/>
  <c r="K322" i="4" s="1"/>
  <c r="J323" i="4"/>
  <c r="K323" i="4" a="1"/>
  <c r="K323" i="4" s="1"/>
  <c r="J324" i="4"/>
  <c r="K324" i="4" a="1"/>
  <c r="K324" i="4"/>
  <c r="J325" i="4"/>
  <c r="K325" i="4" a="1"/>
  <c r="K325" i="4" s="1"/>
  <c r="J326" i="4"/>
  <c r="K326" i="4" a="1"/>
  <c r="K326" i="4" s="1"/>
  <c r="J327" i="4"/>
  <c r="K327" i="4" a="1"/>
  <c r="K327" i="4" s="1"/>
  <c r="J328" i="4"/>
  <c r="K328" i="4" a="1"/>
  <c r="K328" i="4"/>
  <c r="J329" i="4"/>
  <c r="K329" i="4" a="1"/>
  <c r="K329" i="4"/>
  <c r="J330" i="4"/>
  <c r="K330" i="4" a="1"/>
  <c r="K330" i="4" s="1"/>
  <c r="J331" i="4"/>
  <c r="K331" i="4" a="1"/>
  <c r="K331" i="4" s="1"/>
  <c r="J332" i="4"/>
  <c r="K332" i="4" a="1"/>
  <c r="K332" i="4"/>
  <c r="J333" i="4"/>
  <c r="K333" i="4" a="1"/>
  <c r="K333" i="4" s="1"/>
  <c r="J334" i="4"/>
  <c r="K334" i="4" a="1"/>
  <c r="K334" i="4" s="1"/>
  <c r="J335" i="4"/>
  <c r="K335" i="4" a="1"/>
  <c r="K335" i="4" s="1"/>
  <c r="J336" i="4"/>
  <c r="K336" i="4" a="1"/>
  <c r="K336" i="4"/>
  <c r="J337" i="4"/>
  <c r="K337" i="4" a="1"/>
  <c r="K337" i="4"/>
  <c r="J338" i="4"/>
  <c r="K338" i="4" a="1"/>
  <c r="K338" i="4" s="1"/>
  <c r="J339" i="4"/>
  <c r="K339" i="4" a="1"/>
  <c r="K339" i="4" s="1"/>
  <c r="J340" i="4"/>
  <c r="K340" i="4" a="1"/>
  <c r="K340" i="4"/>
  <c r="J341" i="4"/>
  <c r="K341" i="4" a="1"/>
  <c r="K341" i="4" s="1"/>
  <c r="J342" i="4"/>
  <c r="K342" i="4" a="1"/>
  <c r="K342" i="4" s="1"/>
  <c r="J343" i="4"/>
  <c r="K343" i="4" a="1"/>
  <c r="K343" i="4" s="1"/>
  <c r="J344" i="4"/>
  <c r="K344" i="4" a="1"/>
  <c r="K344" i="4"/>
  <c r="J345" i="4"/>
  <c r="K345" i="4" a="1"/>
  <c r="K345" i="4"/>
  <c r="J346" i="4"/>
  <c r="K346" i="4" a="1"/>
  <c r="K346" i="4" s="1"/>
  <c r="J347" i="4"/>
  <c r="K347" i="4" a="1"/>
  <c r="K347" i="4" s="1"/>
  <c r="J348" i="4"/>
  <c r="K348" i="4" a="1"/>
  <c r="K348" i="4"/>
  <c r="J349" i="4"/>
  <c r="K349" i="4" a="1"/>
  <c r="K349" i="4" s="1"/>
  <c r="J350" i="4"/>
  <c r="K350" i="4" a="1"/>
  <c r="K350" i="4" s="1"/>
  <c r="J351" i="4"/>
  <c r="K351" i="4" a="1"/>
  <c r="K351" i="4" s="1"/>
  <c r="J352" i="4"/>
  <c r="K352" i="4" a="1"/>
  <c r="K352" i="4"/>
  <c r="J353" i="4"/>
  <c r="K353" i="4" a="1"/>
  <c r="K353" i="4"/>
  <c r="J354" i="4"/>
  <c r="K354" i="4" a="1"/>
  <c r="K354" i="4" s="1"/>
  <c r="J355" i="4"/>
  <c r="K355" i="4" a="1"/>
  <c r="K355" i="4" s="1"/>
  <c r="J356" i="4"/>
  <c r="K356" i="4" a="1"/>
  <c r="K356" i="4"/>
  <c r="J357" i="4"/>
  <c r="K357" i="4" a="1"/>
  <c r="K357" i="4" s="1"/>
  <c r="J358" i="4"/>
  <c r="K358" i="4" a="1"/>
  <c r="K358" i="4" s="1"/>
  <c r="J359" i="4"/>
  <c r="K359" i="4" a="1"/>
  <c r="K359" i="4" s="1"/>
  <c r="J360" i="4"/>
  <c r="K360" i="4" a="1"/>
  <c r="K360" i="4"/>
  <c r="J361" i="4"/>
  <c r="K361" i="4" a="1"/>
  <c r="K361" i="4"/>
  <c r="J362" i="4"/>
  <c r="K362" i="4" a="1"/>
  <c r="K362" i="4" s="1"/>
  <c r="J363" i="4"/>
  <c r="K363" i="4" a="1"/>
  <c r="K363" i="4" s="1"/>
  <c r="J364" i="4"/>
  <c r="K364" i="4" a="1"/>
  <c r="K364" i="4"/>
  <c r="J365" i="4"/>
  <c r="K365" i="4" a="1"/>
  <c r="K365" i="4" s="1"/>
  <c r="J366" i="4"/>
  <c r="K366" i="4" a="1"/>
  <c r="K366" i="4" s="1"/>
  <c r="J367" i="4"/>
  <c r="K367" i="4" a="1"/>
  <c r="K367" i="4"/>
  <c r="J368" i="4"/>
  <c r="K368" i="4" a="1"/>
  <c r="K368" i="4"/>
  <c r="J369" i="4"/>
  <c r="K369" i="4" a="1"/>
  <c r="K369" i="4"/>
  <c r="J370" i="4"/>
  <c r="K370" i="4" a="1"/>
  <c r="K370" i="4" s="1"/>
  <c r="J371" i="4"/>
  <c r="K371" i="4" a="1"/>
  <c r="K371" i="4" s="1"/>
  <c r="J372" i="4"/>
  <c r="K372" i="4" a="1"/>
  <c r="K372" i="4"/>
  <c r="J373" i="4"/>
  <c r="K373" i="4" a="1"/>
  <c r="K373" i="4" s="1"/>
  <c r="J374" i="4"/>
  <c r="K374" i="4" a="1"/>
  <c r="K374" i="4" s="1"/>
  <c r="J375" i="4"/>
  <c r="K375" i="4" a="1"/>
  <c r="K375" i="4"/>
  <c r="J376" i="4"/>
  <c r="K376" i="4" a="1"/>
  <c r="K376" i="4"/>
  <c r="J377" i="4"/>
  <c r="K377" i="4" a="1"/>
  <c r="K377" i="4"/>
  <c r="J378" i="4"/>
  <c r="K378" i="4" a="1"/>
  <c r="K378" i="4" s="1"/>
  <c r="J379" i="4"/>
  <c r="K379" i="4" a="1"/>
  <c r="K379" i="4" s="1"/>
  <c r="J380" i="4"/>
  <c r="K380" i="4" a="1"/>
  <c r="K380" i="4"/>
  <c r="J381" i="4"/>
  <c r="K381" i="4" a="1"/>
  <c r="K381" i="4" s="1"/>
  <c r="U253" i="4"/>
  <c r="J253" i="4" s="1"/>
  <c r="U254" i="4"/>
  <c r="J254" i="4" s="1"/>
  <c r="V255" i="4"/>
  <c r="U255" i="4"/>
  <c r="J255" i="4" s="1"/>
  <c r="U256" i="4"/>
  <c r="J256" i="4" s="1"/>
  <c r="V256" i="4"/>
  <c r="U257" i="4"/>
  <c r="J257" i="4" s="1"/>
  <c r="U258" i="4"/>
  <c r="J258" i="4" s="1"/>
  <c r="V259" i="4"/>
  <c r="U259" i="4"/>
  <c r="J259" i="4" s="1"/>
  <c r="V260" i="4"/>
  <c r="U260" i="4"/>
  <c r="J260" i="4" s="1"/>
  <c r="U261" i="4"/>
  <c r="J261" i="4" s="1"/>
  <c r="U262" i="4"/>
  <c r="J262" i="4" s="1"/>
  <c r="U263" i="4"/>
  <c r="J263" i="4" s="1"/>
  <c r="V263" i="4"/>
  <c r="U264" i="4"/>
  <c r="J264" i="4" s="1"/>
  <c r="V264" i="4"/>
  <c r="U265" i="4"/>
  <c r="J265" i="4" s="1"/>
  <c r="U266" i="4"/>
  <c r="J266" i="4" s="1"/>
  <c r="V267" i="4"/>
  <c r="U267" i="4"/>
  <c r="V268" i="4"/>
  <c r="U268" i="4"/>
  <c r="U269" i="4"/>
  <c r="J269" i="4" s="1"/>
  <c r="U270" i="4"/>
  <c r="J270" i="4" s="1"/>
  <c r="V271" i="4"/>
  <c r="U271" i="4"/>
  <c r="J271" i="4" s="1"/>
  <c r="U272" i="4"/>
  <c r="J272" i="4" s="1"/>
  <c r="V272" i="4"/>
  <c r="U273" i="4"/>
  <c r="J273" i="4" s="1"/>
  <c r="U274" i="4"/>
  <c r="J274" i="4" s="1"/>
  <c r="V275" i="4"/>
  <c r="U275" i="4"/>
  <c r="J275" i="4" s="1"/>
  <c r="V276" i="4"/>
  <c r="U276" i="4"/>
  <c r="J276" i="4" s="1"/>
  <c r="U277" i="4"/>
  <c r="U278" i="4"/>
  <c r="J278" i="4" s="1"/>
  <c r="U279" i="4"/>
  <c r="J279" i="4" s="1"/>
  <c r="V279" i="4"/>
  <c r="U280" i="4"/>
  <c r="J280" i="4" s="1"/>
  <c r="V280" i="4"/>
  <c r="U281" i="4"/>
  <c r="U282" i="4"/>
  <c r="J282" i="4" s="1"/>
  <c r="U283" i="4"/>
  <c r="J283" i="4" s="1"/>
  <c r="V283" i="4"/>
  <c r="U284" i="4"/>
  <c r="V284" i="4"/>
  <c r="U285" i="4"/>
  <c r="J285" i="4" s="1"/>
  <c r="U286" i="4"/>
  <c r="J286" i="4" s="1"/>
  <c r="U287" i="4"/>
  <c r="J287" i="4" s="1"/>
  <c r="V287" i="4"/>
  <c r="D10" i="4"/>
  <c r="C10" i="4"/>
  <c r="J10" i="4" s="1"/>
  <c r="I102" i="4" l="1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201" i="4"/>
  <c r="I202" i="4"/>
  <c r="I203" i="4"/>
  <c r="I204" i="4"/>
  <c r="I205" i="4"/>
  <c r="I206" i="4"/>
  <c r="I207" i="4"/>
  <c r="I208" i="4"/>
  <c r="I209" i="4"/>
  <c r="I210" i="4"/>
  <c r="I211" i="4"/>
  <c r="B254" i="4"/>
  <c r="B255" i="4"/>
  <c r="B256" i="4"/>
  <c r="B257" i="4"/>
  <c r="B258" i="4"/>
  <c r="B259" i="4"/>
  <c r="B260" i="4"/>
  <c r="B261" i="4"/>
  <c r="B262" i="4"/>
  <c r="B263" i="4"/>
  <c r="B264" i="4"/>
  <c r="B265" i="4"/>
  <c r="B266" i="4"/>
  <c r="B267" i="4"/>
  <c r="B268" i="4"/>
  <c r="B269" i="4"/>
  <c r="B270" i="4"/>
  <c r="B271" i="4"/>
  <c r="B272" i="4"/>
  <c r="G6" i="4" l="1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L151" i="4" s="1"/>
  <c r="G152" i="4"/>
  <c r="G153" i="4"/>
  <c r="G154" i="4"/>
  <c r="L154" i="4" s="1"/>
  <c r="G155" i="4"/>
  <c r="L155" i="4" s="1"/>
  <c r="G156" i="4"/>
  <c r="L156" i="4" s="1"/>
  <c r="G157" i="4"/>
  <c r="L157" i="4" s="1"/>
  <c r="G158" i="4"/>
  <c r="G159" i="4"/>
  <c r="L159" i="4" s="1"/>
  <c r="G160" i="4"/>
  <c r="G161" i="4"/>
  <c r="G162" i="4"/>
  <c r="L162" i="4" s="1"/>
  <c r="G163" i="4"/>
  <c r="L163" i="4" s="1"/>
  <c r="G164" i="4"/>
  <c r="L164" i="4" s="1"/>
  <c r="G165" i="4"/>
  <c r="L165" i="4" s="1"/>
  <c r="G166" i="4"/>
  <c r="G167" i="4"/>
  <c r="G168" i="4"/>
  <c r="G169" i="4"/>
  <c r="G170" i="4"/>
  <c r="L170" i="4" s="1"/>
  <c r="G171" i="4"/>
  <c r="L171" i="4" s="1"/>
  <c r="G172" i="4"/>
  <c r="L172" i="4" s="1"/>
  <c r="G173" i="4"/>
  <c r="L173" i="4" s="1"/>
  <c r="G174" i="4"/>
  <c r="G175" i="4"/>
  <c r="L175" i="4" s="1"/>
  <c r="G176" i="4"/>
  <c r="G177" i="4"/>
  <c r="G178" i="4"/>
  <c r="L178" i="4" s="1"/>
  <c r="G179" i="4"/>
  <c r="L179" i="4" s="1"/>
  <c r="G180" i="4"/>
  <c r="L180" i="4" s="1"/>
  <c r="G181" i="4"/>
  <c r="L181" i="4" s="1"/>
  <c r="G182" i="4"/>
  <c r="G183" i="4"/>
  <c r="L183" i="4" s="1"/>
  <c r="G184" i="4"/>
  <c r="G185" i="4"/>
  <c r="G186" i="4"/>
  <c r="L186" i="4" s="1"/>
  <c r="G187" i="4"/>
  <c r="L187" i="4" s="1"/>
  <c r="G188" i="4"/>
  <c r="L188" i="4" s="1"/>
  <c r="G189" i="4"/>
  <c r="L189" i="4" s="1"/>
  <c r="G190" i="4"/>
  <c r="G191" i="4"/>
  <c r="G192" i="4"/>
  <c r="G193" i="4"/>
  <c r="G194" i="4"/>
  <c r="L194" i="4" s="1"/>
  <c r="G195" i="4"/>
  <c r="L195" i="4" s="1"/>
  <c r="G196" i="4"/>
  <c r="L196" i="4" s="1"/>
  <c r="G197" i="4"/>
  <c r="L197" i="4" s="1"/>
  <c r="G198" i="4"/>
  <c r="G199" i="4"/>
  <c r="L199" i="4" s="1"/>
  <c r="G200" i="4"/>
  <c r="G201" i="4"/>
  <c r="G202" i="4"/>
  <c r="L202" i="4" s="1"/>
  <c r="G203" i="4"/>
  <c r="L203" i="4" s="1"/>
  <c r="G204" i="4"/>
  <c r="L204" i="4" s="1"/>
  <c r="G205" i="4"/>
  <c r="L205" i="4" s="1"/>
  <c r="G206" i="4"/>
  <c r="G207" i="4"/>
  <c r="L207" i="4" s="1"/>
  <c r="G208" i="4"/>
  <c r="G209" i="4"/>
  <c r="G210" i="4"/>
  <c r="L210" i="4" s="1"/>
  <c r="G211" i="4"/>
  <c r="L211" i="4" s="1"/>
  <c r="G212" i="4"/>
  <c r="L212" i="4" s="1"/>
  <c r="G213" i="4"/>
  <c r="L213" i="4" s="1"/>
  <c r="G214" i="4"/>
  <c r="G215" i="4"/>
  <c r="G216" i="4"/>
  <c r="G217" i="4"/>
  <c r="G218" i="4"/>
  <c r="L218" i="4" s="1"/>
  <c r="G219" i="4"/>
  <c r="L219" i="4" s="1"/>
  <c r="G220" i="4"/>
  <c r="L220" i="4" s="1"/>
  <c r="G221" i="4"/>
  <c r="L221" i="4" s="1"/>
  <c r="G222" i="4"/>
  <c r="G223" i="4"/>
  <c r="L223" i="4" s="1"/>
  <c r="G224" i="4"/>
  <c r="G225" i="4"/>
  <c r="G226" i="4"/>
  <c r="L226" i="4" s="1"/>
  <c r="G227" i="4"/>
  <c r="L227" i="4" s="1"/>
  <c r="G228" i="4"/>
  <c r="L228" i="4" s="1"/>
  <c r="G229" i="4"/>
  <c r="L229" i="4" s="1"/>
  <c r="G230" i="4"/>
  <c r="G231" i="4"/>
  <c r="G232" i="4"/>
  <c r="G233" i="4"/>
  <c r="G234" i="4"/>
  <c r="L234" i="4" s="1"/>
  <c r="G235" i="4"/>
  <c r="L235" i="4" s="1"/>
  <c r="G236" i="4"/>
  <c r="L236" i="4" s="1"/>
  <c r="G237" i="4"/>
  <c r="L237" i="4" s="1"/>
  <c r="G238" i="4"/>
  <c r="G239" i="4"/>
  <c r="G240" i="4"/>
  <c r="G241" i="4"/>
  <c r="G242" i="4"/>
  <c r="L242" i="4" s="1"/>
  <c r="G243" i="4"/>
  <c r="L243" i="4" s="1"/>
  <c r="G244" i="4"/>
  <c r="L244" i="4" s="1"/>
  <c r="G245" i="4"/>
  <c r="L245" i="4" s="1"/>
  <c r="G246" i="4"/>
  <c r="G247" i="4"/>
  <c r="L247" i="4" s="1"/>
  <c r="G248" i="4"/>
  <c r="G249" i="4"/>
  <c r="G250" i="4"/>
  <c r="L250" i="4" s="1"/>
  <c r="G251" i="4"/>
  <c r="L251" i="4" s="1"/>
  <c r="G5" i="4"/>
  <c r="AA5" i="4"/>
  <c r="AA6" i="4" s="1"/>
  <c r="AA7" i="4" s="1"/>
  <c r="G19" i="1"/>
  <c r="G20" i="1"/>
  <c r="G21" i="1"/>
  <c r="G22" i="1"/>
  <c r="G23" i="1"/>
  <c r="G24" i="1"/>
  <c r="G25" i="1"/>
  <c r="G26" i="1"/>
  <c r="G27" i="1"/>
  <c r="I212" i="4"/>
  <c r="I213" i="4"/>
  <c r="I214" i="4"/>
  <c r="I215" i="4"/>
  <c r="I216" i="4"/>
  <c r="I217" i="4"/>
  <c r="I218" i="4"/>
  <c r="I219" i="4"/>
  <c r="I220" i="4"/>
  <c r="I221" i="4"/>
  <c r="I222" i="4"/>
  <c r="I223" i="4"/>
  <c r="I224" i="4"/>
  <c r="I225" i="4"/>
  <c r="I226" i="4"/>
  <c r="I227" i="4"/>
  <c r="I228" i="4"/>
  <c r="I229" i="4"/>
  <c r="I230" i="4"/>
  <c r="I231" i="4"/>
  <c r="I232" i="4"/>
  <c r="I233" i="4"/>
  <c r="I234" i="4"/>
  <c r="I235" i="4"/>
  <c r="I236" i="4"/>
  <c r="I237" i="4"/>
  <c r="I238" i="4"/>
  <c r="I239" i="4"/>
  <c r="I240" i="4"/>
  <c r="I241" i="4"/>
  <c r="I242" i="4"/>
  <c r="I243" i="4"/>
  <c r="I244" i="4"/>
  <c r="I245" i="4"/>
  <c r="I246" i="4"/>
  <c r="I247" i="4"/>
  <c r="I248" i="4"/>
  <c r="I249" i="4"/>
  <c r="I250" i="4"/>
  <c r="I251" i="4"/>
  <c r="I252" i="4"/>
  <c r="I253" i="4"/>
  <c r="I254" i="4"/>
  <c r="I255" i="4"/>
  <c r="I256" i="4"/>
  <c r="I257" i="4"/>
  <c r="I258" i="4"/>
  <c r="I259" i="4"/>
  <c r="I260" i="4"/>
  <c r="I261" i="4"/>
  <c r="I262" i="4"/>
  <c r="I263" i="4"/>
  <c r="I264" i="4"/>
  <c r="I265" i="4"/>
  <c r="I266" i="4"/>
  <c r="I267" i="4"/>
  <c r="I268" i="4"/>
  <c r="I269" i="4"/>
  <c r="I270" i="4"/>
  <c r="I271" i="4"/>
  <c r="I272" i="4"/>
  <c r="I273" i="4"/>
  <c r="I274" i="4"/>
  <c r="I275" i="4"/>
  <c r="I276" i="4"/>
  <c r="I277" i="4"/>
  <c r="I278" i="4"/>
  <c r="I279" i="4"/>
  <c r="I280" i="4"/>
  <c r="I281" i="4"/>
  <c r="I282" i="4"/>
  <c r="I283" i="4"/>
  <c r="I284" i="4"/>
  <c r="I285" i="4"/>
  <c r="I286" i="4"/>
  <c r="I287" i="4"/>
  <c r="I288" i="4"/>
  <c r="I289" i="4"/>
  <c r="I290" i="4"/>
  <c r="I291" i="4"/>
  <c r="I292" i="4"/>
  <c r="I293" i="4"/>
  <c r="I294" i="4"/>
  <c r="I295" i="4"/>
  <c r="I296" i="4"/>
  <c r="I297" i="4"/>
  <c r="I298" i="4"/>
  <c r="I299" i="4"/>
  <c r="I300" i="4"/>
  <c r="I301" i="4"/>
  <c r="I302" i="4"/>
  <c r="I303" i="4"/>
  <c r="I304" i="4"/>
  <c r="I305" i="4"/>
  <c r="I306" i="4"/>
  <c r="I307" i="4"/>
  <c r="I308" i="4"/>
  <c r="I309" i="4"/>
  <c r="I310" i="4"/>
  <c r="I311" i="4"/>
  <c r="I312" i="4"/>
  <c r="I313" i="4"/>
  <c r="I314" i="4"/>
  <c r="I315" i="4"/>
  <c r="I316" i="4"/>
  <c r="I317" i="4"/>
  <c r="I318" i="4"/>
  <c r="I319" i="4"/>
  <c r="I320" i="4"/>
  <c r="I321" i="4"/>
  <c r="I322" i="4"/>
  <c r="I323" i="4"/>
  <c r="I324" i="4"/>
  <c r="I325" i="4"/>
  <c r="I326" i="4"/>
  <c r="I327" i="4"/>
  <c r="I328" i="4"/>
  <c r="I329" i="4"/>
  <c r="I330" i="4"/>
  <c r="I331" i="4"/>
  <c r="I332" i="4"/>
  <c r="I333" i="4"/>
  <c r="I334" i="4"/>
  <c r="I335" i="4"/>
  <c r="I336" i="4"/>
  <c r="I337" i="4"/>
  <c r="I338" i="4"/>
  <c r="I339" i="4"/>
  <c r="I340" i="4"/>
  <c r="I341" i="4"/>
  <c r="I342" i="4"/>
  <c r="I343" i="4"/>
  <c r="I344" i="4"/>
  <c r="I345" i="4"/>
  <c r="I346" i="4"/>
  <c r="I347" i="4"/>
  <c r="I348" i="4"/>
  <c r="I349" i="4"/>
  <c r="I350" i="4"/>
  <c r="I351" i="4"/>
  <c r="I352" i="4"/>
  <c r="I353" i="4"/>
  <c r="I354" i="4"/>
  <c r="I355" i="4"/>
  <c r="I356" i="4"/>
  <c r="B273" i="4"/>
  <c r="B274" i="4"/>
  <c r="B275" i="4"/>
  <c r="B276" i="4"/>
  <c r="B277" i="4"/>
  <c r="B278" i="4"/>
  <c r="AK10" i="4"/>
  <c r="AI10" i="4"/>
  <c r="N86" i="4"/>
  <c r="N87" i="4"/>
  <c r="N88" i="4"/>
  <c r="N89" i="4"/>
  <c r="N90" i="4"/>
  <c r="N91" i="4"/>
  <c r="N92" i="4"/>
  <c r="N93" i="4"/>
  <c r="N94" i="4"/>
  <c r="N95" i="4"/>
  <c r="N96" i="4"/>
  <c r="N97" i="4"/>
  <c r="N98" i="4"/>
  <c r="N99" i="4"/>
  <c r="N100" i="4"/>
  <c r="N101" i="4"/>
  <c r="N102" i="4"/>
  <c r="N103" i="4"/>
  <c r="N104" i="4"/>
  <c r="N105" i="4"/>
  <c r="N106" i="4"/>
  <c r="N107" i="4"/>
  <c r="N108" i="4"/>
  <c r="N109" i="4"/>
  <c r="N110" i="4"/>
  <c r="N111" i="4"/>
  <c r="N112" i="4"/>
  <c r="N113" i="4"/>
  <c r="N114" i="4"/>
  <c r="N115" i="4"/>
  <c r="N116" i="4"/>
  <c r="N117" i="4"/>
  <c r="N118" i="4"/>
  <c r="N119" i="4"/>
  <c r="N120" i="4"/>
  <c r="N121" i="4"/>
  <c r="N122" i="4"/>
  <c r="N123" i="4"/>
  <c r="N124" i="4"/>
  <c r="N125" i="4"/>
  <c r="N126" i="4"/>
  <c r="N127" i="4"/>
  <c r="N128" i="4"/>
  <c r="N129" i="4"/>
  <c r="N130" i="4"/>
  <c r="N131" i="4"/>
  <c r="N132" i="4"/>
  <c r="N133" i="4"/>
  <c r="N134" i="4"/>
  <c r="N135" i="4"/>
  <c r="N136" i="4"/>
  <c r="N137" i="4"/>
  <c r="N138" i="4"/>
  <c r="N139" i="4"/>
  <c r="N140" i="4"/>
  <c r="N141" i="4"/>
  <c r="N142" i="4"/>
  <c r="N143" i="4"/>
  <c r="N144" i="4"/>
  <c r="N145" i="4"/>
  <c r="N146" i="4"/>
  <c r="N147" i="4"/>
  <c r="N148" i="4"/>
  <c r="N149" i="4"/>
  <c r="N150" i="4"/>
  <c r="N151" i="4"/>
  <c r="N152" i="4"/>
  <c r="N153" i="4"/>
  <c r="N154" i="4"/>
  <c r="N155" i="4"/>
  <c r="N156" i="4"/>
  <c r="N157" i="4"/>
  <c r="N158" i="4"/>
  <c r="N159" i="4"/>
  <c r="N160" i="4"/>
  <c r="N161" i="4"/>
  <c r="N162" i="4"/>
  <c r="N163" i="4"/>
  <c r="N164" i="4"/>
  <c r="N165" i="4"/>
  <c r="N166" i="4"/>
  <c r="N167" i="4"/>
  <c r="N168" i="4"/>
  <c r="N169" i="4"/>
  <c r="N170" i="4"/>
  <c r="N171" i="4"/>
  <c r="N172" i="4"/>
  <c r="N173" i="4"/>
  <c r="N174" i="4"/>
  <c r="N175" i="4"/>
  <c r="N176" i="4"/>
  <c r="N177" i="4"/>
  <c r="N178" i="4"/>
  <c r="N179" i="4"/>
  <c r="N180" i="4"/>
  <c r="N181" i="4"/>
  <c r="N182" i="4"/>
  <c r="N183" i="4"/>
  <c r="N184" i="4"/>
  <c r="N185" i="4"/>
  <c r="N186" i="4"/>
  <c r="N187" i="4"/>
  <c r="N188" i="4"/>
  <c r="N189" i="4"/>
  <c r="N190" i="4"/>
  <c r="N191" i="4"/>
  <c r="N192" i="4"/>
  <c r="N193" i="4"/>
  <c r="N194" i="4"/>
  <c r="N195" i="4"/>
  <c r="N196" i="4"/>
  <c r="N197" i="4"/>
  <c r="N198" i="4"/>
  <c r="N199" i="4"/>
  <c r="N200" i="4"/>
  <c r="N201" i="4"/>
  <c r="N202" i="4"/>
  <c r="N203" i="4"/>
  <c r="N204" i="4"/>
  <c r="N205" i="4"/>
  <c r="N206" i="4"/>
  <c r="N207" i="4"/>
  <c r="N208" i="4"/>
  <c r="N209" i="4"/>
  <c r="N210" i="4"/>
  <c r="N211" i="4"/>
  <c r="N212" i="4"/>
  <c r="N213" i="4"/>
  <c r="N214" i="4"/>
  <c r="N215" i="4"/>
  <c r="N216" i="4"/>
  <c r="N217" i="4"/>
  <c r="N218" i="4"/>
  <c r="N219" i="4"/>
  <c r="N220" i="4"/>
  <c r="N221" i="4"/>
  <c r="N222" i="4"/>
  <c r="N223" i="4"/>
  <c r="N224" i="4"/>
  <c r="N225" i="4"/>
  <c r="N226" i="4"/>
  <c r="N227" i="4"/>
  <c r="N228" i="4"/>
  <c r="N229" i="4"/>
  <c r="N230" i="4"/>
  <c r="N231" i="4"/>
  <c r="N232" i="4"/>
  <c r="N233" i="4"/>
  <c r="N234" i="4"/>
  <c r="N235" i="4"/>
  <c r="N236" i="4"/>
  <c r="N237" i="4"/>
  <c r="N238" i="4"/>
  <c r="N239" i="4"/>
  <c r="N240" i="4"/>
  <c r="N241" i="4"/>
  <c r="N242" i="4"/>
  <c r="N243" i="4"/>
  <c r="N244" i="4"/>
  <c r="N245" i="4"/>
  <c r="N246" i="4"/>
  <c r="N247" i="4"/>
  <c r="N248" i="4"/>
  <c r="N249" i="4"/>
  <c r="N250" i="4"/>
  <c r="N251" i="4"/>
  <c r="N252" i="4"/>
  <c r="N253" i="4"/>
  <c r="N254" i="4"/>
  <c r="N255" i="4"/>
  <c r="N256" i="4"/>
  <c r="N257" i="4"/>
  <c r="N258" i="4"/>
  <c r="N259" i="4"/>
  <c r="N260" i="4"/>
  <c r="N261" i="4"/>
  <c r="N262" i="4"/>
  <c r="N263" i="4"/>
  <c r="N264" i="4"/>
  <c r="N265" i="4"/>
  <c r="N266" i="4"/>
  <c r="N267" i="4"/>
  <c r="N268" i="4"/>
  <c r="N269" i="4"/>
  <c r="N270" i="4"/>
  <c r="N271" i="4"/>
  <c r="N272" i="4"/>
  <c r="N273" i="4"/>
  <c r="N274" i="4"/>
  <c r="N275" i="4"/>
  <c r="N276" i="4"/>
  <c r="N277" i="4"/>
  <c r="N278" i="4"/>
  <c r="N10" i="4"/>
  <c r="O11" i="4"/>
  <c r="AT43" i="4"/>
  <c r="AT41" i="4"/>
  <c r="AT42" i="4"/>
  <c r="AT40" i="4"/>
  <c r="AL222" i="4"/>
  <c r="AL223" i="4"/>
  <c r="AL224" i="4"/>
  <c r="AJ10" i="4"/>
  <c r="AH98" i="4"/>
  <c r="AJ98" i="4"/>
  <c r="AH99" i="4"/>
  <c r="AJ99" i="4"/>
  <c r="AH100" i="4"/>
  <c r="AJ100" i="4"/>
  <c r="AH101" i="4"/>
  <c r="AJ101" i="4"/>
  <c r="AH102" i="4"/>
  <c r="AJ102" i="4"/>
  <c r="AH103" i="4"/>
  <c r="AJ103" i="4"/>
  <c r="AH104" i="4"/>
  <c r="AJ104" i="4"/>
  <c r="AH105" i="4"/>
  <c r="AJ105" i="4"/>
  <c r="AH106" i="4"/>
  <c r="AJ106" i="4"/>
  <c r="AH107" i="4"/>
  <c r="AJ107" i="4"/>
  <c r="AH108" i="4"/>
  <c r="AJ108" i="4"/>
  <c r="AH109" i="4"/>
  <c r="AJ109" i="4"/>
  <c r="AH110" i="4"/>
  <c r="AJ110" i="4"/>
  <c r="AH111" i="4"/>
  <c r="AJ111" i="4"/>
  <c r="AH112" i="4"/>
  <c r="AJ112" i="4"/>
  <c r="AH113" i="4"/>
  <c r="AJ113" i="4"/>
  <c r="AH114" i="4"/>
  <c r="AJ114" i="4"/>
  <c r="AH115" i="4"/>
  <c r="AJ115" i="4"/>
  <c r="AH116" i="4"/>
  <c r="AJ116" i="4"/>
  <c r="AH117" i="4"/>
  <c r="AJ117" i="4"/>
  <c r="AH118" i="4"/>
  <c r="AJ118" i="4"/>
  <c r="AH119" i="4"/>
  <c r="AJ119" i="4"/>
  <c r="AH120" i="4"/>
  <c r="AJ120" i="4"/>
  <c r="AH121" i="4"/>
  <c r="AJ121" i="4"/>
  <c r="AH122" i="4"/>
  <c r="AJ122" i="4"/>
  <c r="AH123" i="4"/>
  <c r="AJ123" i="4"/>
  <c r="AH124" i="4"/>
  <c r="AJ124" i="4"/>
  <c r="AH125" i="4"/>
  <c r="AJ125" i="4"/>
  <c r="AH126" i="4"/>
  <c r="AJ126" i="4"/>
  <c r="AH127" i="4"/>
  <c r="AJ127" i="4"/>
  <c r="AH128" i="4"/>
  <c r="AJ128" i="4"/>
  <c r="AH129" i="4"/>
  <c r="AJ129" i="4"/>
  <c r="AH130" i="4"/>
  <c r="AJ130" i="4"/>
  <c r="AH131" i="4"/>
  <c r="AJ131" i="4"/>
  <c r="AH132" i="4"/>
  <c r="AJ132" i="4"/>
  <c r="AH133" i="4"/>
  <c r="AJ133" i="4"/>
  <c r="AH134" i="4"/>
  <c r="AJ134" i="4"/>
  <c r="AH135" i="4"/>
  <c r="AJ135" i="4"/>
  <c r="AH136" i="4"/>
  <c r="AJ136" i="4"/>
  <c r="AH137" i="4"/>
  <c r="AJ137" i="4"/>
  <c r="AH138" i="4"/>
  <c r="AJ138" i="4"/>
  <c r="AH139" i="4"/>
  <c r="AJ139" i="4"/>
  <c r="AH140" i="4"/>
  <c r="AJ140" i="4"/>
  <c r="AH141" i="4"/>
  <c r="AJ141" i="4"/>
  <c r="AH142" i="4"/>
  <c r="AJ142" i="4"/>
  <c r="AH143" i="4"/>
  <c r="AJ143" i="4"/>
  <c r="AH144" i="4"/>
  <c r="AJ144" i="4"/>
  <c r="AH145" i="4"/>
  <c r="AJ145" i="4"/>
  <c r="AH146" i="4"/>
  <c r="AJ146" i="4"/>
  <c r="AH147" i="4"/>
  <c r="AJ147" i="4"/>
  <c r="AH148" i="4"/>
  <c r="AJ148" i="4"/>
  <c r="AH149" i="4"/>
  <c r="AJ149" i="4"/>
  <c r="AH150" i="4"/>
  <c r="AJ150" i="4"/>
  <c r="AH151" i="4"/>
  <c r="AJ151" i="4"/>
  <c r="AH152" i="4"/>
  <c r="AJ152" i="4"/>
  <c r="AH153" i="4"/>
  <c r="AJ153" i="4"/>
  <c r="AH154" i="4"/>
  <c r="AJ154" i="4"/>
  <c r="AH155" i="4"/>
  <c r="AJ155" i="4"/>
  <c r="AH156" i="4"/>
  <c r="AJ156" i="4"/>
  <c r="AH157" i="4"/>
  <c r="AJ157" i="4"/>
  <c r="AH158" i="4"/>
  <c r="AJ158" i="4"/>
  <c r="AH159" i="4"/>
  <c r="AJ159" i="4"/>
  <c r="AH160" i="4"/>
  <c r="AJ160" i="4"/>
  <c r="AH161" i="4"/>
  <c r="AJ161" i="4"/>
  <c r="AH162" i="4"/>
  <c r="AJ162" i="4"/>
  <c r="AH163" i="4"/>
  <c r="AJ163" i="4"/>
  <c r="AH164" i="4"/>
  <c r="AJ164" i="4"/>
  <c r="AH165" i="4"/>
  <c r="AJ165" i="4"/>
  <c r="AH166" i="4"/>
  <c r="AJ166" i="4"/>
  <c r="AH167" i="4"/>
  <c r="AJ167" i="4"/>
  <c r="AH168" i="4"/>
  <c r="AJ168" i="4"/>
  <c r="AH169" i="4"/>
  <c r="AJ169" i="4"/>
  <c r="AH170" i="4"/>
  <c r="AJ170" i="4"/>
  <c r="AH171" i="4"/>
  <c r="AJ171" i="4"/>
  <c r="AH172" i="4"/>
  <c r="AJ172" i="4"/>
  <c r="AH173" i="4"/>
  <c r="AJ173" i="4"/>
  <c r="AH174" i="4"/>
  <c r="AJ174" i="4"/>
  <c r="AH175" i="4"/>
  <c r="AJ175" i="4"/>
  <c r="AH176" i="4"/>
  <c r="AJ176" i="4"/>
  <c r="AH177" i="4"/>
  <c r="AJ177" i="4"/>
  <c r="AH178" i="4"/>
  <c r="AJ178" i="4"/>
  <c r="AH179" i="4"/>
  <c r="AJ179" i="4"/>
  <c r="AH180" i="4"/>
  <c r="AJ180" i="4"/>
  <c r="AH181" i="4"/>
  <c r="AJ181" i="4"/>
  <c r="AH182" i="4"/>
  <c r="AJ182" i="4"/>
  <c r="AH183" i="4"/>
  <c r="AJ183" i="4"/>
  <c r="AH184" i="4"/>
  <c r="AJ184" i="4"/>
  <c r="AH185" i="4"/>
  <c r="AJ185" i="4"/>
  <c r="AH186" i="4"/>
  <c r="AJ186" i="4"/>
  <c r="AH187" i="4"/>
  <c r="AJ187" i="4"/>
  <c r="AH188" i="4"/>
  <c r="AJ188" i="4"/>
  <c r="AH189" i="4"/>
  <c r="AJ189" i="4"/>
  <c r="AH190" i="4"/>
  <c r="AJ190" i="4"/>
  <c r="AH191" i="4"/>
  <c r="AJ191" i="4"/>
  <c r="AH192" i="4"/>
  <c r="AJ192" i="4"/>
  <c r="AH193" i="4"/>
  <c r="AJ193" i="4"/>
  <c r="AH194" i="4"/>
  <c r="AJ194" i="4"/>
  <c r="AH195" i="4"/>
  <c r="AJ195" i="4"/>
  <c r="AH196" i="4"/>
  <c r="AJ196" i="4"/>
  <c r="AH197" i="4"/>
  <c r="AJ197" i="4"/>
  <c r="AH198" i="4"/>
  <c r="AJ198" i="4"/>
  <c r="AH199" i="4"/>
  <c r="AJ199" i="4"/>
  <c r="AH200" i="4"/>
  <c r="AJ200" i="4"/>
  <c r="AH201" i="4"/>
  <c r="AJ201" i="4"/>
  <c r="AH202" i="4"/>
  <c r="AJ202" i="4"/>
  <c r="AH203" i="4"/>
  <c r="AJ203" i="4"/>
  <c r="AH204" i="4"/>
  <c r="AJ204" i="4"/>
  <c r="AH205" i="4"/>
  <c r="AJ205" i="4"/>
  <c r="AH206" i="4"/>
  <c r="AJ206" i="4"/>
  <c r="AH207" i="4"/>
  <c r="AJ207" i="4"/>
  <c r="AH208" i="4"/>
  <c r="AJ208" i="4"/>
  <c r="AH209" i="4"/>
  <c r="AJ209" i="4"/>
  <c r="AH210" i="4"/>
  <c r="AJ210" i="4"/>
  <c r="AH211" i="4"/>
  <c r="AJ211" i="4"/>
  <c r="AH212" i="4"/>
  <c r="AJ212" i="4"/>
  <c r="AH213" i="4"/>
  <c r="AJ213" i="4"/>
  <c r="AH214" i="4"/>
  <c r="AJ214" i="4"/>
  <c r="AH215" i="4"/>
  <c r="AJ215" i="4"/>
  <c r="AH216" i="4"/>
  <c r="AJ216" i="4"/>
  <c r="AH217" i="4"/>
  <c r="AJ217" i="4"/>
  <c r="AH218" i="4"/>
  <c r="AJ218" i="4"/>
  <c r="AH219" i="4"/>
  <c r="AJ219" i="4"/>
  <c r="AH220" i="4"/>
  <c r="AJ220" i="4"/>
  <c r="AH221" i="4"/>
  <c r="AJ221" i="4"/>
  <c r="AH10" i="4"/>
  <c r="AT39" i="4"/>
  <c r="AT38" i="4"/>
  <c r="AT37" i="4"/>
  <c r="AT36" i="4"/>
  <c r="AT35" i="4"/>
  <c r="AT34" i="4"/>
  <c r="AT33" i="4"/>
  <c r="AT32" i="4"/>
  <c r="AT31" i="4"/>
  <c r="AT30" i="4"/>
  <c r="AT29" i="4"/>
  <c r="AT28" i="4"/>
  <c r="AT27" i="4"/>
  <c r="AT26" i="4"/>
  <c r="AT25" i="4"/>
  <c r="AT12" i="4"/>
  <c r="AT13" i="4"/>
  <c r="AT14" i="4"/>
  <c r="AT15" i="4"/>
  <c r="AT16" i="4"/>
  <c r="AT17" i="4"/>
  <c r="AT18" i="4"/>
  <c r="AT19" i="4"/>
  <c r="AT20" i="4"/>
  <c r="AT21" i="4"/>
  <c r="AT22" i="4"/>
  <c r="AT23" i="4"/>
  <c r="AT24" i="4"/>
  <c r="AT8" i="4"/>
  <c r="AT9" i="4"/>
  <c r="AT10" i="4"/>
  <c r="AT11" i="4"/>
  <c r="AT5" i="4"/>
  <c r="AT6" i="4"/>
  <c r="AT7" i="4"/>
  <c r="AT4" i="4"/>
  <c r="R10" i="4"/>
  <c r="AB15" i="4"/>
  <c r="AB16" i="4"/>
  <c r="AB17" i="4"/>
  <c r="AB18" i="4"/>
  <c r="AB19" i="4"/>
  <c r="AB20" i="4" s="1"/>
  <c r="AB21" i="4" s="1"/>
  <c r="AB22" i="4"/>
  <c r="AB23" i="4"/>
  <c r="AB24" i="4"/>
  <c r="AB25" i="4"/>
  <c r="AB26" i="4" s="1"/>
  <c r="AB27" i="4" s="1"/>
  <c r="AB28" i="4"/>
  <c r="AB29" i="4"/>
  <c r="AB30" i="4"/>
  <c r="AB31" i="4" s="1"/>
  <c r="AB32" i="4"/>
  <c r="AB33" i="4" s="1"/>
  <c r="AB34" i="4"/>
  <c r="AB35" i="4"/>
  <c r="AB36" i="4" s="1"/>
  <c r="AB37" i="4" s="1"/>
  <c r="AB38" i="4" s="1"/>
  <c r="AB39" i="4"/>
  <c r="AB40" i="4" s="1"/>
  <c r="AB41" i="4"/>
  <c r="AB42" i="4" s="1"/>
  <c r="AB43" i="4"/>
  <c r="AB44" i="4"/>
  <c r="AB45" i="4"/>
  <c r="AB46" i="4"/>
  <c r="AB47" i="4"/>
  <c r="AB48" i="4"/>
  <c r="AB49" i="4"/>
  <c r="AB50" i="4"/>
  <c r="AB51" i="4"/>
  <c r="AB52" i="4"/>
  <c r="AB53" i="4"/>
  <c r="AB54" i="4"/>
  <c r="AB55" i="4"/>
  <c r="AB56" i="4"/>
  <c r="AB57" i="4"/>
  <c r="AB58" i="4"/>
  <c r="AB59" i="4"/>
  <c r="AB60" i="4"/>
  <c r="AB61" i="4"/>
  <c r="AB62" i="4"/>
  <c r="AB63" i="4"/>
  <c r="AB64" i="4"/>
  <c r="AB65" i="4"/>
  <c r="AB66" i="4"/>
  <c r="AB67" i="4"/>
  <c r="AB68" i="4"/>
  <c r="AB69" i="4"/>
  <c r="AB70" i="4"/>
  <c r="AB71" i="4"/>
  <c r="AB72" i="4"/>
  <c r="AB73" i="4"/>
  <c r="AB74" i="4"/>
  <c r="AB75" i="4"/>
  <c r="AB76" i="4"/>
  <c r="AB77" i="4"/>
  <c r="AB78" i="4"/>
  <c r="AB79" i="4"/>
  <c r="AB80" i="4"/>
  <c r="AB81" i="4"/>
  <c r="AB82" i="4"/>
  <c r="AB83" i="4"/>
  <c r="AB84" i="4"/>
  <c r="AB85" i="4"/>
  <c r="AB86" i="4"/>
  <c r="AB87" i="4"/>
  <c r="AB88" i="4"/>
  <c r="AB89" i="4"/>
  <c r="AB90" i="4"/>
  <c r="AB91" i="4"/>
  <c r="AB92" i="4"/>
  <c r="AB93" i="4"/>
  <c r="AB94" i="4"/>
  <c r="AB95" i="4"/>
  <c r="AB96" i="4"/>
  <c r="AB97" i="4"/>
  <c r="AB98" i="4"/>
  <c r="AB99" i="4"/>
  <c r="AB100" i="4"/>
  <c r="AB101" i="4"/>
  <c r="AB102" i="4"/>
  <c r="AB103" i="4"/>
  <c r="AB104" i="4"/>
  <c r="AB105" i="4"/>
  <c r="AB106" i="4"/>
  <c r="AB107" i="4"/>
  <c r="AB108" i="4"/>
  <c r="AB109" i="4"/>
  <c r="AB110" i="4"/>
  <c r="AB111" i="4"/>
  <c r="AB112" i="4"/>
  <c r="AB113" i="4"/>
  <c r="AB114" i="4"/>
  <c r="AB115" i="4"/>
  <c r="AB116" i="4"/>
  <c r="AB117" i="4"/>
  <c r="AB118" i="4"/>
  <c r="AB119" i="4"/>
  <c r="AB120" i="4"/>
  <c r="AB121" i="4"/>
  <c r="AB122" i="4"/>
  <c r="AB123" i="4"/>
  <c r="AB124" i="4"/>
  <c r="AB125" i="4"/>
  <c r="AB126" i="4"/>
  <c r="AB127" i="4"/>
  <c r="AB128" i="4"/>
  <c r="AB129" i="4"/>
  <c r="AB130" i="4"/>
  <c r="AB131" i="4"/>
  <c r="AB132" i="4"/>
  <c r="AB133" i="4"/>
  <c r="AB134" i="4"/>
  <c r="AB135" i="4"/>
  <c r="AB136" i="4"/>
  <c r="AB137" i="4"/>
  <c r="AB138" i="4"/>
  <c r="AB139" i="4"/>
  <c r="AB140" i="4"/>
  <c r="AB141" i="4"/>
  <c r="AB142" i="4"/>
  <c r="AB143" i="4"/>
  <c r="AB144" i="4"/>
  <c r="AB145" i="4"/>
  <c r="AB146" i="4"/>
  <c r="AB147" i="4"/>
  <c r="AB148" i="4"/>
  <c r="AB149" i="4"/>
  <c r="AB150" i="4"/>
  <c r="AB151" i="4"/>
  <c r="AB152" i="4"/>
  <c r="AB153" i="4"/>
  <c r="AB154" i="4"/>
  <c r="AB155" i="4"/>
  <c r="AB156" i="4"/>
  <c r="AB157" i="4"/>
  <c r="AB158" i="4"/>
  <c r="AB159" i="4"/>
  <c r="AB160" i="4"/>
  <c r="AB161" i="4"/>
  <c r="AB162" i="4"/>
  <c r="AB163" i="4"/>
  <c r="AB164" i="4"/>
  <c r="AB165" i="4"/>
  <c r="AB166" i="4"/>
  <c r="AB167" i="4"/>
  <c r="AB168" i="4"/>
  <c r="AB169" i="4"/>
  <c r="AB170" i="4"/>
  <c r="AB171" i="4"/>
  <c r="AB172" i="4"/>
  <c r="AB173" i="4"/>
  <c r="AB174" i="4"/>
  <c r="AB175" i="4"/>
  <c r="AB176" i="4"/>
  <c r="AB177" i="4"/>
  <c r="AB178" i="4"/>
  <c r="AB179" i="4"/>
  <c r="AB180" i="4"/>
  <c r="AB181" i="4"/>
  <c r="AB182" i="4"/>
  <c r="AB183" i="4"/>
  <c r="AB184" i="4"/>
  <c r="AB185" i="4"/>
  <c r="AB186" i="4"/>
  <c r="AB187" i="4"/>
  <c r="AB188" i="4"/>
  <c r="AB189" i="4"/>
  <c r="AB190" i="4"/>
  <c r="AB191" i="4"/>
  <c r="AB192" i="4"/>
  <c r="AB193" i="4"/>
  <c r="AB194" i="4"/>
  <c r="AB195" i="4"/>
  <c r="AB196" i="4"/>
  <c r="AB197" i="4"/>
  <c r="AB198" i="4"/>
  <c r="AB199" i="4"/>
  <c r="AB200" i="4"/>
  <c r="AB201" i="4"/>
  <c r="AB202" i="4"/>
  <c r="AB203" i="4"/>
  <c r="AB204" i="4"/>
  <c r="AB205" i="4"/>
  <c r="AB206" i="4"/>
  <c r="AB207" i="4"/>
  <c r="AB208" i="4"/>
  <c r="AB209" i="4"/>
  <c r="AB210" i="4"/>
  <c r="AB211" i="4"/>
  <c r="AB212" i="4"/>
  <c r="AB213" i="4"/>
  <c r="AB214" i="4"/>
  <c r="AB215" i="4"/>
  <c r="AB216" i="4"/>
  <c r="AB217" i="4"/>
  <c r="AB218" i="4"/>
  <c r="AB219" i="4"/>
  <c r="AB220" i="4"/>
  <c r="AB221" i="4"/>
  <c r="AB222" i="4"/>
  <c r="AB223" i="4"/>
  <c r="AB11" i="4"/>
  <c r="AB12" i="4" s="1"/>
  <c r="AB13" i="4" s="1"/>
  <c r="AB14" i="4" s="1"/>
  <c r="AB6" i="4"/>
  <c r="AB7" i="4" s="1"/>
  <c r="AB8" i="4" s="1"/>
  <c r="AB9" i="4" s="1"/>
  <c r="AB10" i="4" s="1"/>
  <c r="AA20" i="4"/>
  <c r="AA21" i="4"/>
  <c r="AA22" i="4" s="1"/>
  <c r="AA23" i="4" s="1"/>
  <c r="AA24" i="4" s="1"/>
  <c r="AA25" i="4" s="1"/>
  <c r="AA26" i="4"/>
  <c r="AA27" i="4"/>
  <c r="AA28" i="4" s="1"/>
  <c r="AA29" i="4" s="1"/>
  <c r="AA30" i="4" s="1"/>
  <c r="AA31" i="4"/>
  <c r="AA32" i="4" s="1"/>
  <c r="AA33" i="4"/>
  <c r="AA34" i="4" s="1"/>
  <c r="AA35" i="4" s="1"/>
  <c r="AA36" i="4"/>
  <c r="AA37" i="4"/>
  <c r="AA38" i="4"/>
  <c r="AA39" i="4" s="1"/>
  <c r="AA40" i="4"/>
  <c r="AA41" i="4" s="1"/>
  <c r="AA42" i="4"/>
  <c r="AA43" i="4" s="1"/>
  <c r="AA44" i="4"/>
  <c r="AA45" i="4"/>
  <c r="AA46" i="4"/>
  <c r="AA47" i="4"/>
  <c r="AA48" i="4"/>
  <c r="AA49" i="4"/>
  <c r="AA50" i="4"/>
  <c r="AA51" i="4"/>
  <c r="AA52" i="4"/>
  <c r="AA53" i="4"/>
  <c r="AA54" i="4"/>
  <c r="AA55" i="4"/>
  <c r="AA56" i="4"/>
  <c r="AA57" i="4"/>
  <c r="AA58" i="4"/>
  <c r="AA59" i="4"/>
  <c r="AA60" i="4"/>
  <c r="AA61" i="4"/>
  <c r="AA62" i="4"/>
  <c r="AA63" i="4"/>
  <c r="AA64" i="4"/>
  <c r="AA65" i="4"/>
  <c r="AA66" i="4"/>
  <c r="AA67" i="4"/>
  <c r="AA68" i="4"/>
  <c r="AA69" i="4"/>
  <c r="AA70" i="4"/>
  <c r="AA71" i="4"/>
  <c r="AA72" i="4"/>
  <c r="AA73" i="4"/>
  <c r="AA74" i="4"/>
  <c r="AA75" i="4"/>
  <c r="AA76" i="4"/>
  <c r="AA77" i="4"/>
  <c r="AA78" i="4"/>
  <c r="AA79" i="4"/>
  <c r="AA80" i="4"/>
  <c r="AA81" i="4"/>
  <c r="AA82" i="4"/>
  <c r="AA83" i="4"/>
  <c r="AA84" i="4"/>
  <c r="AA85" i="4"/>
  <c r="AA86" i="4"/>
  <c r="AA87" i="4"/>
  <c r="AA88" i="4"/>
  <c r="AA89" i="4"/>
  <c r="AA90" i="4"/>
  <c r="AA91" i="4"/>
  <c r="AA92" i="4"/>
  <c r="AA93" i="4"/>
  <c r="AA94" i="4"/>
  <c r="AA95" i="4"/>
  <c r="AA96" i="4"/>
  <c r="AA97" i="4"/>
  <c r="AA98" i="4"/>
  <c r="AA99" i="4"/>
  <c r="AA100" i="4"/>
  <c r="AA101" i="4"/>
  <c r="AA102" i="4"/>
  <c r="AA103" i="4"/>
  <c r="AA104" i="4"/>
  <c r="AA105" i="4"/>
  <c r="AA106" i="4"/>
  <c r="AA107" i="4"/>
  <c r="AA108" i="4"/>
  <c r="AA109" i="4"/>
  <c r="AA110" i="4"/>
  <c r="AA111" i="4"/>
  <c r="AA112" i="4"/>
  <c r="AA113" i="4"/>
  <c r="AA114" i="4"/>
  <c r="AA115" i="4"/>
  <c r="AA116" i="4"/>
  <c r="AA117" i="4"/>
  <c r="AA118" i="4"/>
  <c r="AA119" i="4"/>
  <c r="AA120" i="4"/>
  <c r="AA121" i="4"/>
  <c r="AA122" i="4"/>
  <c r="AA123" i="4"/>
  <c r="AA124" i="4"/>
  <c r="AA125" i="4"/>
  <c r="AA126" i="4"/>
  <c r="AA127" i="4"/>
  <c r="AA128" i="4"/>
  <c r="AA129" i="4"/>
  <c r="AA130" i="4"/>
  <c r="AA131" i="4"/>
  <c r="AA132" i="4"/>
  <c r="AA133" i="4"/>
  <c r="AA134" i="4"/>
  <c r="AA135" i="4"/>
  <c r="AA136" i="4"/>
  <c r="AA137" i="4"/>
  <c r="AA138" i="4"/>
  <c r="AA139" i="4"/>
  <c r="AA140" i="4"/>
  <c r="AA141" i="4"/>
  <c r="AA142" i="4"/>
  <c r="AA143" i="4"/>
  <c r="AA144" i="4"/>
  <c r="AA145" i="4"/>
  <c r="AA146" i="4"/>
  <c r="AA147" i="4"/>
  <c r="AA148" i="4"/>
  <c r="AA149" i="4"/>
  <c r="AA150" i="4"/>
  <c r="AA151" i="4"/>
  <c r="AA152" i="4"/>
  <c r="AA153" i="4"/>
  <c r="AA154" i="4"/>
  <c r="AA155" i="4"/>
  <c r="AA156" i="4"/>
  <c r="AA157" i="4"/>
  <c r="AA158" i="4"/>
  <c r="AA159" i="4"/>
  <c r="AA160" i="4"/>
  <c r="AA161" i="4"/>
  <c r="AA162" i="4"/>
  <c r="AA163" i="4"/>
  <c r="AA164" i="4"/>
  <c r="AA165" i="4"/>
  <c r="AA166" i="4"/>
  <c r="AA167" i="4"/>
  <c r="AA168" i="4"/>
  <c r="AA169" i="4"/>
  <c r="AA170" i="4"/>
  <c r="AA171" i="4"/>
  <c r="AA172" i="4"/>
  <c r="AA173" i="4"/>
  <c r="AA174" i="4"/>
  <c r="AA175" i="4"/>
  <c r="AA176" i="4"/>
  <c r="AA177" i="4"/>
  <c r="AA178" i="4"/>
  <c r="AA179" i="4"/>
  <c r="AA180" i="4"/>
  <c r="AA181" i="4"/>
  <c r="AA182" i="4"/>
  <c r="AA183" i="4"/>
  <c r="AA184" i="4"/>
  <c r="AA185" i="4"/>
  <c r="AA186" i="4"/>
  <c r="AA187" i="4"/>
  <c r="AA188" i="4"/>
  <c r="AA189" i="4"/>
  <c r="AA190" i="4"/>
  <c r="AA191" i="4"/>
  <c r="AA192" i="4"/>
  <c r="AA193" i="4"/>
  <c r="AA194" i="4"/>
  <c r="AA195" i="4"/>
  <c r="AA196" i="4"/>
  <c r="AA197" i="4"/>
  <c r="AA198" i="4"/>
  <c r="AA199" i="4"/>
  <c r="AA200" i="4"/>
  <c r="AA201" i="4"/>
  <c r="AA202" i="4"/>
  <c r="AA203" i="4"/>
  <c r="AA204" i="4"/>
  <c r="AA205" i="4"/>
  <c r="AA206" i="4"/>
  <c r="AA207" i="4"/>
  <c r="AA208" i="4"/>
  <c r="AA209" i="4"/>
  <c r="AA210" i="4"/>
  <c r="AA211" i="4"/>
  <c r="AA212" i="4"/>
  <c r="AA213" i="4"/>
  <c r="AA214" i="4"/>
  <c r="AA215" i="4"/>
  <c r="AA216" i="4"/>
  <c r="AA217" i="4"/>
  <c r="AA218" i="4"/>
  <c r="AA219" i="4"/>
  <c r="AA220" i="4"/>
  <c r="AA221" i="4"/>
  <c r="AA222" i="4"/>
  <c r="AA223" i="4"/>
  <c r="AB5" i="4"/>
  <c r="V5" i="2"/>
  <c r="E5" i="2" s="1"/>
  <c r="L150" i="4"/>
  <c r="L152" i="4"/>
  <c r="L153" i="4"/>
  <c r="L158" i="4"/>
  <c r="L160" i="4"/>
  <c r="L161" i="4"/>
  <c r="L166" i="4"/>
  <c r="L167" i="4"/>
  <c r="L168" i="4"/>
  <c r="L169" i="4"/>
  <c r="L174" i="4"/>
  <c r="L176" i="4"/>
  <c r="L177" i="4"/>
  <c r="L182" i="4"/>
  <c r="L184" i="4"/>
  <c r="L185" i="4"/>
  <c r="L190" i="4"/>
  <c r="L191" i="4"/>
  <c r="L192" i="4"/>
  <c r="L193" i="4"/>
  <c r="L198" i="4"/>
  <c r="L200" i="4"/>
  <c r="L201" i="4"/>
  <c r="L206" i="4"/>
  <c r="L208" i="4"/>
  <c r="L209" i="4"/>
  <c r="L214" i="4"/>
  <c r="L215" i="4"/>
  <c r="L216" i="4"/>
  <c r="L217" i="4"/>
  <c r="L222" i="4"/>
  <c r="L224" i="4"/>
  <c r="L225" i="4"/>
  <c r="L230" i="4"/>
  <c r="L231" i="4"/>
  <c r="L232" i="4"/>
  <c r="L233" i="4"/>
  <c r="L238" i="4"/>
  <c r="L239" i="4"/>
  <c r="L240" i="4"/>
  <c r="L241" i="4"/>
  <c r="L246" i="4"/>
  <c r="L248" i="4"/>
  <c r="L249" i="4"/>
  <c r="G252" i="4"/>
  <c r="L252" i="4" s="1"/>
  <c r="G253" i="4"/>
  <c r="L253" i="4" s="1"/>
  <c r="G254" i="4"/>
  <c r="L254" i="4" s="1"/>
  <c r="G255" i="4"/>
  <c r="L255" i="4" s="1"/>
  <c r="G256" i="4"/>
  <c r="L256" i="4" s="1"/>
  <c r="G257" i="4"/>
  <c r="L257" i="4" s="1"/>
  <c r="G258" i="4"/>
  <c r="L258" i="4" s="1"/>
  <c r="G259" i="4"/>
  <c r="L259" i="4" s="1"/>
  <c r="G260" i="4"/>
  <c r="L260" i="4" s="1"/>
  <c r="G261" i="4"/>
  <c r="L261" i="4" s="1"/>
  <c r="G262" i="4"/>
  <c r="L262" i="4" s="1"/>
  <c r="G263" i="4"/>
  <c r="L263" i="4" s="1"/>
  <c r="G264" i="4"/>
  <c r="L264" i="4" s="1"/>
  <c r="G265" i="4"/>
  <c r="L265" i="4" s="1"/>
  <c r="G266" i="4"/>
  <c r="L266" i="4" s="1"/>
  <c r="G267" i="4"/>
  <c r="L267" i="4" s="1"/>
  <c r="G268" i="4"/>
  <c r="L268" i="4" s="1"/>
  <c r="G269" i="4"/>
  <c r="L269" i="4" s="1"/>
  <c r="G270" i="4"/>
  <c r="L270" i="4" s="1"/>
  <c r="G271" i="4"/>
  <c r="L271" i="4" s="1"/>
  <c r="G272" i="4"/>
  <c r="L272" i="4" s="1"/>
  <c r="G273" i="4"/>
  <c r="L273" i="4" s="1"/>
  <c r="G274" i="4"/>
  <c r="L274" i="4" s="1"/>
  <c r="G275" i="4"/>
  <c r="L275" i="4" s="1"/>
  <c r="G276" i="4"/>
  <c r="L276" i="4" s="1"/>
  <c r="G277" i="4"/>
  <c r="L277" i="4" s="1"/>
  <c r="G278" i="4"/>
  <c r="L278" i="4" s="1"/>
  <c r="G279" i="4"/>
  <c r="L279" i="4" s="1"/>
  <c r="G280" i="4"/>
  <c r="L280" i="4" s="1"/>
  <c r="G281" i="4"/>
  <c r="L281" i="4" s="1"/>
  <c r="G282" i="4"/>
  <c r="L282" i="4" s="1"/>
  <c r="G283" i="4"/>
  <c r="L283" i="4" s="1"/>
  <c r="G284" i="4"/>
  <c r="L284" i="4" s="1"/>
  <c r="G285" i="4"/>
  <c r="L285" i="4" s="1"/>
  <c r="G286" i="4"/>
  <c r="L286" i="4" s="1"/>
  <c r="G287" i="4"/>
  <c r="L287" i="4" s="1"/>
  <c r="G288" i="4"/>
  <c r="L288" i="4" s="1"/>
  <c r="G289" i="4"/>
  <c r="L289" i="4" s="1"/>
  <c r="G290" i="4"/>
  <c r="L290" i="4" s="1"/>
  <c r="G291" i="4"/>
  <c r="L291" i="4" s="1"/>
  <c r="G292" i="4"/>
  <c r="L292" i="4" s="1"/>
  <c r="G293" i="4"/>
  <c r="L293" i="4" s="1"/>
  <c r="G294" i="4"/>
  <c r="L294" i="4" s="1"/>
  <c r="G295" i="4"/>
  <c r="L295" i="4" s="1"/>
  <c r="G296" i="4"/>
  <c r="L296" i="4" s="1"/>
  <c r="G297" i="4"/>
  <c r="L297" i="4" s="1"/>
  <c r="G298" i="4"/>
  <c r="L298" i="4" s="1"/>
  <c r="G299" i="4"/>
  <c r="L299" i="4" s="1"/>
  <c r="G300" i="4"/>
  <c r="L300" i="4" s="1"/>
  <c r="G301" i="4"/>
  <c r="L301" i="4" s="1"/>
  <c r="G302" i="4"/>
  <c r="L302" i="4" s="1"/>
  <c r="G303" i="4"/>
  <c r="L303" i="4" s="1"/>
  <c r="G304" i="4"/>
  <c r="L304" i="4" s="1"/>
  <c r="G305" i="4"/>
  <c r="L305" i="4" s="1"/>
  <c r="G306" i="4"/>
  <c r="L306" i="4" s="1"/>
  <c r="G307" i="4"/>
  <c r="L307" i="4" s="1"/>
  <c r="G308" i="4"/>
  <c r="L308" i="4" s="1"/>
  <c r="G309" i="4"/>
  <c r="L309" i="4" s="1"/>
  <c r="G310" i="4"/>
  <c r="L310" i="4" s="1"/>
  <c r="G311" i="4"/>
  <c r="L311" i="4" s="1"/>
  <c r="G312" i="4"/>
  <c r="L312" i="4" s="1"/>
  <c r="G313" i="4"/>
  <c r="L313" i="4" s="1"/>
  <c r="G314" i="4"/>
  <c r="L314" i="4" s="1"/>
  <c r="G315" i="4"/>
  <c r="L315" i="4" s="1"/>
  <c r="G316" i="4"/>
  <c r="L316" i="4" s="1"/>
  <c r="G317" i="4"/>
  <c r="L317" i="4" s="1"/>
  <c r="G318" i="4"/>
  <c r="L318" i="4" s="1"/>
  <c r="G319" i="4"/>
  <c r="L319" i="4" s="1"/>
  <c r="G320" i="4"/>
  <c r="L320" i="4" s="1"/>
  <c r="G321" i="4"/>
  <c r="L321" i="4" s="1"/>
  <c r="G322" i="4"/>
  <c r="L322" i="4" s="1"/>
  <c r="G323" i="4"/>
  <c r="L323" i="4" s="1"/>
  <c r="G324" i="4"/>
  <c r="L324" i="4" s="1"/>
  <c r="G325" i="4"/>
  <c r="L325" i="4" s="1"/>
  <c r="G326" i="4"/>
  <c r="L326" i="4" s="1"/>
  <c r="G327" i="4"/>
  <c r="L327" i="4" s="1"/>
  <c r="G328" i="4"/>
  <c r="L328" i="4" s="1"/>
  <c r="G329" i="4"/>
  <c r="L329" i="4" s="1"/>
  <c r="G330" i="4"/>
  <c r="L330" i="4" s="1"/>
  <c r="G331" i="4"/>
  <c r="L331" i="4" s="1"/>
  <c r="G332" i="4"/>
  <c r="L332" i="4" s="1"/>
  <c r="G333" i="4"/>
  <c r="L333" i="4" s="1"/>
  <c r="G334" i="4"/>
  <c r="L334" i="4" s="1"/>
  <c r="G335" i="4"/>
  <c r="L335" i="4" s="1"/>
  <c r="G336" i="4"/>
  <c r="L336" i="4" s="1"/>
  <c r="G337" i="4"/>
  <c r="L337" i="4" s="1"/>
  <c r="G338" i="4"/>
  <c r="L338" i="4" s="1"/>
  <c r="G339" i="4"/>
  <c r="L339" i="4" s="1"/>
  <c r="G340" i="4"/>
  <c r="L340" i="4" s="1"/>
  <c r="G341" i="4"/>
  <c r="L341" i="4" s="1"/>
  <c r="G342" i="4"/>
  <c r="L342" i="4" s="1"/>
  <c r="G343" i="4"/>
  <c r="L343" i="4" s="1"/>
  <c r="G344" i="4"/>
  <c r="L344" i="4" s="1"/>
  <c r="G345" i="4"/>
  <c r="L345" i="4" s="1"/>
  <c r="G346" i="4"/>
  <c r="L346" i="4" s="1"/>
  <c r="G347" i="4"/>
  <c r="L347" i="4" s="1"/>
  <c r="G348" i="4"/>
  <c r="L348" i="4" s="1"/>
  <c r="G349" i="4"/>
  <c r="L349" i="4" s="1"/>
  <c r="G350" i="4"/>
  <c r="L350" i="4" s="1"/>
  <c r="G351" i="4"/>
  <c r="L351" i="4" s="1"/>
  <c r="G352" i="4"/>
  <c r="L352" i="4" s="1"/>
  <c r="G353" i="4"/>
  <c r="L353" i="4" s="1"/>
  <c r="G354" i="4"/>
  <c r="L354" i="4" s="1"/>
  <c r="G355" i="4"/>
  <c r="L355" i="4" s="1"/>
  <c r="G356" i="4"/>
  <c r="L356" i="4" s="1"/>
  <c r="G357" i="4"/>
  <c r="L357" i="4" s="1"/>
  <c r="G358" i="4"/>
  <c r="L358" i="4" s="1"/>
  <c r="G359" i="4"/>
  <c r="L359" i="4" s="1"/>
  <c r="G360" i="4"/>
  <c r="L360" i="4" s="1"/>
  <c r="G361" i="4"/>
  <c r="L361" i="4" s="1"/>
  <c r="G362" i="4"/>
  <c r="L362" i="4" s="1"/>
  <c r="G363" i="4"/>
  <c r="L363" i="4" s="1"/>
  <c r="G364" i="4"/>
  <c r="L364" i="4" s="1"/>
  <c r="G365" i="4"/>
  <c r="L365" i="4" s="1"/>
  <c r="G366" i="4"/>
  <c r="L366" i="4" s="1"/>
  <c r="G367" i="4"/>
  <c r="L367" i="4" s="1"/>
  <c r="G368" i="4"/>
  <c r="L368" i="4" s="1"/>
  <c r="G369" i="4"/>
  <c r="L369" i="4" s="1"/>
  <c r="G370" i="4"/>
  <c r="L370" i="4" s="1"/>
  <c r="G371" i="4"/>
  <c r="L371" i="4" s="1"/>
  <c r="G372" i="4"/>
  <c r="L372" i="4" s="1"/>
  <c r="G373" i="4"/>
  <c r="L373" i="4" s="1"/>
  <c r="G374" i="4"/>
  <c r="L374" i="4" s="1"/>
  <c r="G375" i="4"/>
  <c r="L375" i="4" s="1"/>
  <c r="G376" i="4"/>
  <c r="L376" i="4" s="1"/>
  <c r="G377" i="4"/>
  <c r="L377" i="4" s="1"/>
  <c r="G378" i="4"/>
  <c r="L378" i="4" s="1"/>
  <c r="G379" i="4"/>
  <c r="L379" i="4" s="1"/>
  <c r="G380" i="4"/>
  <c r="L380" i="4" s="1"/>
  <c r="G381" i="4"/>
  <c r="L381" i="4" s="1"/>
  <c r="G382" i="4"/>
  <c r="L382" i="4" s="1"/>
  <c r="G383" i="4"/>
  <c r="L383" i="4" s="1"/>
  <c r="G384" i="4"/>
  <c r="L384" i="4" s="1"/>
  <c r="G385" i="4"/>
  <c r="L385" i="4" s="1"/>
  <c r="G386" i="4"/>
  <c r="L386" i="4" s="1"/>
  <c r="G387" i="4"/>
  <c r="L387" i="4" s="1"/>
  <c r="G388" i="4"/>
  <c r="L388" i="4" s="1"/>
  <c r="G389" i="4"/>
  <c r="L389" i="4" s="1"/>
  <c r="G390" i="4"/>
  <c r="L390" i="4" s="1"/>
  <c r="G391" i="4"/>
  <c r="L391" i="4" s="1"/>
  <c r="G392" i="4"/>
  <c r="L392" i="4" s="1"/>
  <c r="G393" i="4"/>
  <c r="L393" i="4" s="1"/>
  <c r="G394" i="4"/>
  <c r="L394" i="4" s="1"/>
  <c r="G395" i="4"/>
  <c r="L395" i="4" s="1"/>
  <c r="G396" i="4"/>
  <c r="L396" i="4" s="1"/>
  <c r="G397" i="4"/>
  <c r="L397" i="4" s="1"/>
  <c r="G398" i="4"/>
  <c r="L398" i="4" s="1"/>
  <c r="G399" i="4"/>
  <c r="L399" i="4" s="1"/>
  <c r="G400" i="4"/>
  <c r="L400" i="4" s="1"/>
  <c r="G401" i="4"/>
  <c r="L401" i="4" s="1"/>
  <c r="G402" i="4"/>
  <c r="L402" i="4" s="1"/>
  <c r="G403" i="4"/>
  <c r="L403" i="4" s="1"/>
  <c r="G404" i="4"/>
  <c r="L404" i="4" s="1"/>
  <c r="G405" i="4"/>
  <c r="L405" i="4" s="1"/>
  <c r="G406" i="4"/>
  <c r="L406" i="4" s="1"/>
  <c r="G407" i="4"/>
  <c r="L407" i="4" s="1"/>
  <c r="G408" i="4"/>
  <c r="L408" i="4" s="1"/>
  <c r="G409" i="4"/>
  <c r="L409" i="4" s="1"/>
  <c r="G410" i="4"/>
  <c r="L410" i="4" s="1"/>
  <c r="G411" i="4"/>
  <c r="L411" i="4" s="1"/>
  <c r="G412" i="4"/>
  <c r="L412" i="4" s="1"/>
  <c r="G413" i="4"/>
  <c r="L413" i="4" s="1"/>
  <c r="G414" i="4"/>
  <c r="L414" i="4" s="1"/>
  <c r="G415" i="4"/>
  <c r="L415" i="4" s="1"/>
  <c r="G416" i="4"/>
  <c r="L416" i="4" s="1"/>
  <c r="G417" i="4"/>
  <c r="L417" i="4" s="1"/>
  <c r="G418" i="4"/>
  <c r="L418" i="4" s="1"/>
  <c r="G419" i="4"/>
  <c r="L419" i="4" s="1"/>
  <c r="G420" i="4"/>
  <c r="L420" i="4" s="1"/>
  <c r="G421" i="4"/>
  <c r="L421" i="4" s="1"/>
  <c r="G422" i="4"/>
  <c r="L422" i="4" s="1"/>
  <c r="G423" i="4"/>
  <c r="L423" i="4" s="1"/>
  <c r="G424" i="4"/>
  <c r="L424" i="4" s="1"/>
  <c r="G425" i="4"/>
  <c r="L425" i="4" s="1"/>
  <c r="G426" i="4"/>
  <c r="L426" i="4" s="1"/>
  <c r="G427" i="4"/>
  <c r="L427" i="4" s="1"/>
  <c r="G428" i="4"/>
  <c r="L428" i="4" s="1"/>
  <c r="G429" i="4"/>
  <c r="L429" i="4" s="1"/>
  <c r="G430" i="4"/>
  <c r="L430" i="4" s="1"/>
  <c r="G431" i="4"/>
  <c r="L431" i="4" s="1"/>
  <c r="G432" i="4"/>
  <c r="L432" i="4" s="1"/>
  <c r="G433" i="4"/>
  <c r="L433" i="4" s="1"/>
  <c r="G434" i="4"/>
  <c r="L434" i="4" s="1"/>
  <c r="G435" i="4"/>
  <c r="L435" i="4" s="1"/>
  <c r="G436" i="4"/>
  <c r="L436" i="4" s="1"/>
  <c r="G437" i="4"/>
  <c r="L437" i="4" s="1"/>
  <c r="G438" i="4"/>
  <c r="L438" i="4" s="1"/>
  <c r="G439" i="4"/>
  <c r="L439" i="4" s="1"/>
  <c r="G440" i="4"/>
  <c r="L440" i="4" s="1"/>
  <c r="G441" i="4"/>
  <c r="L441" i="4" s="1"/>
  <c r="G442" i="4"/>
  <c r="L442" i="4" s="1"/>
  <c r="G443" i="4"/>
  <c r="L443" i="4" s="1"/>
  <c r="G444" i="4"/>
  <c r="L444" i="4" s="1"/>
  <c r="G445" i="4"/>
  <c r="L445" i="4" s="1"/>
  <c r="G446" i="4"/>
  <c r="L446" i="4" s="1"/>
  <c r="G447" i="4"/>
  <c r="L447" i="4" s="1"/>
  <c r="G448" i="4"/>
  <c r="L448" i="4" s="1"/>
  <c r="G449" i="4"/>
  <c r="L449" i="4" s="1"/>
  <c r="G450" i="4"/>
  <c r="L450" i="4" s="1"/>
  <c r="G451" i="4"/>
  <c r="L451" i="4" s="1"/>
  <c r="G452" i="4"/>
  <c r="L452" i="4" s="1"/>
  <c r="G453" i="4"/>
  <c r="L453" i="4" s="1"/>
  <c r="G454" i="4"/>
  <c r="L454" i="4" s="1"/>
  <c r="G455" i="4"/>
  <c r="L455" i="4" s="1"/>
  <c r="G456" i="4"/>
  <c r="L456" i="4" s="1"/>
  <c r="G457" i="4"/>
  <c r="L457" i="4" s="1"/>
  <c r="G458" i="4"/>
  <c r="L458" i="4" s="1"/>
  <c r="G459" i="4"/>
  <c r="L459" i="4" s="1"/>
  <c r="G460" i="4"/>
  <c r="L460" i="4" s="1"/>
  <c r="G461" i="4"/>
  <c r="L461" i="4" s="1"/>
  <c r="G462" i="4"/>
  <c r="L462" i="4" s="1"/>
  <c r="G463" i="4"/>
  <c r="L463" i="4" s="1"/>
  <c r="G464" i="4"/>
  <c r="L464" i="4" s="1"/>
  <c r="G465" i="4"/>
  <c r="L465" i="4" s="1"/>
  <c r="G466" i="4"/>
  <c r="L466" i="4" s="1"/>
  <c r="G467" i="4"/>
  <c r="L467" i="4" s="1"/>
  <c r="G468" i="4"/>
  <c r="L468" i="4" s="1"/>
  <c r="G469" i="4"/>
  <c r="L469" i="4" s="1"/>
  <c r="G470" i="4"/>
  <c r="L470" i="4" s="1"/>
  <c r="G471" i="4"/>
  <c r="L471" i="4" s="1"/>
  <c r="G472" i="4"/>
  <c r="L472" i="4" s="1"/>
  <c r="G473" i="4"/>
  <c r="L473" i="4" s="1"/>
  <c r="G474" i="4"/>
  <c r="L474" i="4" s="1"/>
  <c r="G475" i="4"/>
  <c r="G476" i="4"/>
  <c r="G477" i="4"/>
  <c r="G478" i="4"/>
  <c r="G479" i="4"/>
  <c r="G480" i="4"/>
  <c r="G481" i="4"/>
  <c r="G482" i="4"/>
  <c r="G483" i="4"/>
  <c r="G484" i="4"/>
  <c r="G485" i="4"/>
  <c r="G486" i="4"/>
  <c r="G487" i="4"/>
  <c r="G488" i="4"/>
  <c r="G489" i="4"/>
  <c r="G490" i="4"/>
  <c r="G491" i="4"/>
  <c r="G492" i="4"/>
  <c r="G493" i="4"/>
  <c r="G494" i="4"/>
  <c r="G495" i="4"/>
  <c r="G496" i="4"/>
  <c r="G497" i="4"/>
  <c r="G498" i="4"/>
  <c r="G499" i="4"/>
  <c r="G500" i="4"/>
  <c r="G501" i="4"/>
  <c r="G502" i="4"/>
  <c r="G503" i="4"/>
  <c r="G504" i="4"/>
  <c r="G505" i="4"/>
  <c r="G506" i="4"/>
  <c r="G507" i="4"/>
  <c r="G508" i="4"/>
  <c r="G509" i="4"/>
  <c r="G510" i="4"/>
  <c r="G511" i="4"/>
  <c r="G512" i="4"/>
  <c r="G513" i="4"/>
  <c r="G514" i="4"/>
  <c r="G515" i="4"/>
  <c r="G516" i="4"/>
  <c r="G517" i="4"/>
  <c r="G518" i="4"/>
  <c r="G519" i="4"/>
  <c r="G520" i="4"/>
  <c r="G521" i="4"/>
  <c r="G522" i="4"/>
  <c r="G523" i="4"/>
  <c r="G524" i="4"/>
  <c r="G525" i="4"/>
  <c r="G526" i="4"/>
  <c r="G527" i="4"/>
  <c r="G528" i="4"/>
  <c r="G529" i="4"/>
  <c r="G530" i="4"/>
  <c r="G531" i="4"/>
  <c r="G532" i="4"/>
  <c r="G533" i="4"/>
  <c r="G534" i="4"/>
  <c r="G535" i="4"/>
  <c r="G536" i="4"/>
  <c r="G537" i="4"/>
  <c r="G538" i="4"/>
  <c r="G539" i="4"/>
  <c r="G540" i="4"/>
  <c r="G541" i="4"/>
  <c r="G542" i="4"/>
  <c r="G543" i="4"/>
  <c r="G544" i="4"/>
  <c r="G545" i="4"/>
  <c r="G546" i="4"/>
  <c r="G547" i="4"/>
  <c r="G548" i="4"/>
  <c r="G549" i="4"/>
  <c r="G550" i="4"/>
  <c r="G551" i="4"/>
  <c r="G552" i="4"/>
  <c r="G553" i="4"/>
  <c r="G554" i="4"/>
  <c r="G555" i="4"/>
  <c r="G556" i="4"/>
  <c r="G557" i="4"/>
  <c r="G558" i="4"/>
  <c r="G559" i="4"/>
  <c r="G560" i="4"/>
  <c r="G561" i="4"/>
  <c r="G562" i="4"/>
  <c r="G563" i="4"/>
  <c r="G564" i="4"/>
  <c r="G565" i="4"/>
  <c r="G566" i="4"/>
  <c r="G567" i="4"/>
  <c r="G568" i="4"/>
  <c r="G569" i="4"/>
  <c r="G570" i="4"/>
  <c r="G571" i="4"/>
  <c r="G572" i="4"/>
  <c r="G573" i="4"/>
  <c r="G574" i="4"/>
  <c r="G575" i="4"/>
  <c r="G576" i="4"/>
  <c r="G577" i="4"/>
  <c r="G578" i="4"/>
  <c r="G579" i="4"/>
  <c r="G580" i="4"/>
  <c r="G581" i="4"/>
  <c r="G582" i="4"/>
  <c r="G583" i="4"/>
  <c r="G584" i="4"/>
  <c r="G585" i="4"/>
  <c r="G586" i="4"/>
  <c r="G587" i="4"/>
  <c r="G588" i="4"/>
  <c r="G589" i="4"/>
  <c r="G590" i="4"/>
  <c r="G591" i="4"/>
  <c r="G592" i="4"/>
  <c r="G593" i="4"/>
  <c r="G594" i="4"/>
  <c r="G595" i="4"/>
  <c r="G596" i="4"/>
  <c r="G597" i="4"/>
  <c r="G598" i="4"/>
  <c r="G599" i="4"/>
  <c r="G600" i="4"/>
  <c r="G601" i="4"/>
  <c r="G602" i="4"/>
  <c r="G603" i="4"/>
  <c r="G604" i="4"/>
  <c r="G605" i="4"/>
  <c r="G606" i="4"/>
  <c r="G607" i="4"/>
  <c r="G608" i="4"/>
  <c r="G609" i="4"/>
  <c r="G610" i="4"/>
  <c r="G611" i="4"/>
  <c r="G612" i="4"/>
  <c r="G613" i="4"/>
  <c r="G614" i="4"/>
  <c r="G615" i="4"/>
  <c r="G616" i="4"/>
  <c r="G617" i="4"/>
  <c r="G618" i="4"/>
  <c r="G619" i="4"/>
  <c r="G620" i="4"/>
  <c r="G621" i="4"/>
  <c r="G622" i="4"/>
  <c r="G623" i="4"/>
  <c r="G624" i="4"/>
  <c r="G625" i="4"/>
  <c r="G626" i="4"/>
  <c r="G627" i="4"/>
  <c r="G628" i="4"/>
  <c r="G629" i="4"/>
  <c r="G630" i="4"/>
  <c r="G631" i="4"/>
  <c r="G632" i="4"/>
  <c r="G633" i="4"/>
  <c r="G634" i="4"/>
  <c r="G635" i="4"/>
  <c r="G636" i="4"/>
  <c r="G637" i="4"/>
  <c r="G638" i="4"/>
  <c r="G639" i="4"/>
  <c r="G640" i="4"/>
  <c r="G641" i="4"/>
  <c r="G642" i="4"/>
  <c r="G643" i="4"/>
  <c r="G644" i="4"/>
  <c r="G645" i="4"/>
  <c r="G646" i="4"/>
  <c r="G647" i="4"/>
  <c r="G648" i="4"/>
  <c r="G649" i="4"/>
  <c r="G650" i="4"/>
  <c r="G651" i="4"/>
  <c r="G652" i="4"/>
  <c r="G653" i="4"/>
  <c r="G654" i="4"/>
  <c r="G655" i="4"/>
  <c r="G656" i="4"/>
  <c r="G657" i="4"/>
  <c r="G658" i="4"/>
  <c r="G659" i="4"/>
  <c r="G660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G793" i="4"/>
  <c r="G794" i="4"/>
  <c r="G795" i="4"/>
  <c r="G796" i="4"/>
  <c r="G797" i="4"/>
  <c r="G798" i="4"/>
  <c r="G799" i="4"/>
  <c r="G800" i="4"/>
  <c r="G801" i="4"/>
  <c r="G802" i="4"/>
  <c r="G803" i="4"/>
  <c r="G804" i="4"/>
  <c r="G805" i="4"/>
  <c r="G806" i="4"/>
  <c r="G807" i="4"/>
  <c r="G808" i="4"/>
  <c r="G809" i="4"/>
  <c r="G810" i="4"/>
  <c r="G811" i="4"/>
  <c r="G812" i="4"/>
  <c r="G813" i="4"/>
  <c r="G814" i="4"/>
  <c r="G815" i="4"/>
  <c r="G816" i="4"/>
  <c r="G817" i="4"/>
  <c r="G818" i="4"/>
  <c r="G819" i="4"/>
  <c r="G820" i="4"/>
  <c r="G821" i="4"/>
  <c r="G822" i="4"/>
  <c r="G823" i="4"/>
  <c r="G824" i="4"/>
  <c r="G825" i="4"/>
  <c r="G826" i="4"/>
  <c r="G827" i="4"/>
  <c r="G828" i="4"/>
  <c r="G829" i="4"/>
  <c r="G830" i="4"/>
  <c r="G831" i="4"/>
  <c r="G832" i="4"/>
  <c r="G833" i="4"/>
  <c r="G834" i="4"/>
  <c r="G835" i="4"/>
  <c r="G836" i="4"/>
  <c r="G837" i="4"/>
  <c r="G838" i="4"/>
  <c r="G839" i="4"/>
  <c r="G840" i="4"/>
  <c r="G841" i="4"/>
  <c r="G842" i="4"/>
  <c r="G843" i="4"/>
  <c r="G844" i="4"/>
  <c r="G845" i="4"/>
  <c r="G846" i="4"/>
  <c r="G847" i="4"/>
  <c r="G848" i="4"/>
  <c r="G849" i="4"/>
  <c r="G850" i="4"/>
  <c r="G851" i="4"/>
  <c r="G852" i="4"/>
  <c r="G853" i="4"/>
  <c r="G854" i="4"/>
  <c r="G855" i="4"/>
  <c r="G856" i="4"/>
  <c r="G857" i="4"/>
  <c r="G858" i="4"/>
  <c r="G859" i="4"/>
  <c r="G860" i="4"/>
  <c r="G861" i="4"/>
  <c r="G862" i="4"/>
  <c r="G863" i="4"/>
  <c r="G864" i="4"/>
  <c r="G865" i="4"/>
  <c r="G866" i="4"/>
  <c r="G867" i="4"/>
  <c r="G868" i="4"/>
  <c r="G869" i="4"/>
  <c r="G870" i="4"/>
  <c r="G871" i="4"/>
  <c r="G872" i="4"/>
  <c r="G873" i="4"/>
  <c r="G874" i="4"/>
  <c r="G875" i="4"/>
  <c r="G876" i="4"/>
  <c r="G877" i="4"/>
  <c r="G878" i="4"/>
  <c r="G879" i="4"/>
  <c r="G880" i="4"/>
  <c r="G881" i="4"/>
  <c r="G882" i="4"/>
  <c r="G883" i="4"/>
  <c r="G884" i="4"/>
  <c r="G885" i="4"/>
  <c r="G886" i="4"/>
  <c r="G887" i="4"/>
  <c r="G888" i="4"/>
  <c r="G889" i="4"/>
  <c r="G890" i="4"/>
  <c r="G891" i="4"/>
  <c r="G892" i="4"/>
  <c r="G893" i="4"/>
  <c r="G894" i="4"/>
  <c r="G895" i="4"/>
  <c r="G896" i="4"/>
  <c r="G897" i="4"/>
  <c r="G898" i="4"/>
  <c r="G899" i="4"/>
  <c r="G900" i="4"/>
  <c r="G901" i="4"/>
  <c r="G902" i="4"/>
  <c r="G903" i="4"/>
  <c r="G904" i="4"/>
  <c r="G905" i="4"/>
  <c r="G906" i="4"/>
  <c r="G907" i="4"/>
  <c r="G908" i="4"/>
  <c r="G909" i="4"/>
  <c r="G910" i="4"/>
  <c r="G911" i="4"/>
  <c r="G912" i="4"/>
  <c r="G913" i="4"/>
  <c r="G914" i="4"/>
  <c r="G915" i="4"/>
  <c r="G916" i="4"/>
  <c r="G917" i="4"/>
  <c r="G918" i="4"/>
  <c r="G919" i="4"/>
  <c r="G920" i="4"/>
  <c r="G921" i="4"/>
  <c r="G922" i="4"/>
  <c r="G923" i="4"/>
  <c r="G924" i="4"/>
  <c r="G925" i="4"/>
  <c r="G926" i="4"/>
  <c r="G927" i="4"/>
  <c r="G928" i="4"/>
  <c r="G929" i="4"/>
  <c r="G930" i="4"/>
  <c r="G931" i="4"/>
  <c r="G932" i="4"/>
  <c r="G933" i="4"/>
  <c r="G934" i="4"/>
  <c r="G935" i="4"/>
  <c r="G936" i="4"/>
  <c r="G937" i="4"/>
  <c r="G938" i="4"/>
  <c r="G939" i="4"/>
  <c r="G940" i="4"/>
  <c r="G941" i="4"/>
  <c r="G942" i="4"/>
  <c r="G943" i="4"/>
  <c r="G944" i="4"/>
  <c r="G945" i="4"/>
  <c r="G946" i="4"/>
  <c r="G947" i="4"/>
  <c r="G948" i="4"/>
  <c r="G949" i="4"/>
  <c r="G950" i="4"/>
  <c r="G951" i="4"/>
  <c r="G952" i="4"/>
  <c r="G953" i="4"/>
  <c r="G954" i="4"/>
  <c r="G955" i="4"/>
  <c r="G956" i="4"/>
  <c r="G957" i="4"/>
  <c r="G958" i="4"/>
  <c r="G959" i="4"/>
  <c r="G960" i="4"/>
  <c r="G961" i="4"/>
  <c r="G962" i="4"/>
  <c r="G963" i="4"/>
  <c r="G964" i="4"/>
  <c r="G965" i="4"/>
  <c r="G966" i="4"/>
  <c r="G967" i="4"/>
  <c r="G968" i="4"/>
  <c r="G969" i="4"/>
  <c r="G970" i="4"/>
  <c r="G971" i="4"/>
  <c r="G972" i="4"/>
  <c r="G973" i="4"/>
  <c r="G974" i="4"/>
  <c r="G975" i="4"/>
  <c r="G976" i="4"/>
  <c r="G977" i="4"/>
  <c r="G978" i="4"/>
  <c r="G979" i="4"/>
  <c r="G980" i="4"/>
  <c r="G981" i="4"/>
  <c r="G982" i="4"/>
  <c r="G983" i="4"/>
  <c r="G984" i="4"/>
  <c r="G985" i="4"/>
  <c r="G986" i="4"/>
  <c r="G987" i="4"/>
  <c r="G988" i="4"/>
  <c r="G989" i="4"/>
  <c r="G990" i="4"/>
  <c r="G991" i="4"/>
  <c r="G992" i="4"/>
  <c r="G993" i="4"/>
  <c r="G994" i="4"/>
  <c r="G995" i="4"/>
  <c r="G996" i="4"/>
  <c r="G997" i="4"/>
  <c r="G998" i="4"/>
  <c r="G999" i="4"/>
  <c r="G1000" i="4"/>
  <c r="G1001" i="4"/>
  <c r="G1002" i="4"/>
  <c r="G1003" i="4"/>
  <c r="G1004" i="4"/>
  <c r="G1005" i="4"/>
  <c r="G1006" i="4"/>
  <c r="G1007" i="4"/>
  <c r="G1008" i="4"/>
  <c r="G1009" i="4"/>
  <c r="G1010" i="4"/>
  <c r="G1011" i="4"/>
  <c r="G1012" i="4"/>
  <c r="G1013" i="4"/>
  <c r="G1014" i="4"/>
  <c r="G1015" i="4"/>
  <c r="G1016" i="4"/>
  <c r="G1017" i="4"/>
  <c r="G1018" i="4"/>
  <c r="G1019" i="4"/>
  <c r="G1020" i="4"/>
  <c r="G1021" i="4"/>
  <c r="G1022" i="4"/>
  <c r="G1023" i="4"/>
  <c r="G1024" i="4"/>
  <c r="G1025" i="4"/>
  <c r="G1026" i="4"/>
  <c r="G1027" i="4"/>
  <c r="G1028" i="4"/>
  <c r="G1029" i="4"/>
  <c r="G1030" i="4"/>
  <c r="G1031" i="4"/>
  <c r="G1032" i="4"/>
  <c r="G1033" i="4"/>
  <c r="G1034" i="4"/>
  <c r="G1035" i="4"/>
  <c r="G1036" i="4"/>
  <c r="G1037" i="4"/>
  <c r="G1038" i="4"/>
  <c r="G1039" i="4"/>
  <c r="G1040" i="4"/>
  <c r="G1041" i="4"/>
  <c r="G1042" i="4"/>
  <c r="G1043" i="4"/>
  <c r="G1044" i="4"/>
  <c r="G1045" i="4"/>
  <c r="G1046" i="4"/>
  <c r="G1047" i="4"/>
  <c r="G1048" i="4"/>
  <c r="G1049" i="4"/>
  <c r="G1050" i="4"/>
  <c r="G1051" i="4"/>
  <c r="G1052" i="4"/>
  <c r="G1053" i="4"/>
  <c r="G1054" i="4"/>
  <c r="G1055" i="4"/>
  <c r="G1056" i="4"/>
  <c r="G1057" i="4"/>
  <c r="G1058" i="4"/>
  <c r="G1059" i="4"/>
  <c r="G1060" i="4"/>
  <c r="G1061" i="4"/>
  <c r="G1062" i="4"/>
  <c r="G1063" i="4"/>
  <c r="G1064" i="4"/>
  <c r="G1065" i="4"/>
  <c r="G1066" i="4"/>
  <c r="G1067" i="4"/>
  <c r="G1068" i="4"/>
  <c r="G1069" i="4"/>
  <c r="G1070" i="4"/>
  <c r="G1071" i="4"/>
  <c r="G1072" i="4"/>
  <c r="G1073" i="4"/>
  <c r="G1074" i="4"/>
  <c r="G1075" i="4"/>
  <c r="G1076" i="4"/>
  <c r="G1077" i="4"/>
  <c r="G1078" i="4"/>
  <c r="G1079" i="4"/>
  <c r="G1080" i="4"/>
  <c r="G1081" i="4"/>
  <c r="G1082" i="4"/>
  <c r="G1083" i="4"/>
  <c r="G1084" i="4"/>
  <c r="G1085" i="4"/>
  <c r="G1086" i="4"/>
  <c r="G1087" i="4"/>
  <c r="G1088" i="4"/>
  <c r="G1089" i="4"/>
  <c r="G1090" i="4"/>
  <c r="G1091" i="4"/>
  <c r="G1092" i="4"/>
  <c r="G1093" i="4"/>
  <c r="G1094" i="4"/>
  <c r="G1095" i="4"/>
  <c r="G1096" i="4"/>
  <c r="G1097" i="4"/>
  <c r="G1098" i="4"/>
  <c r="G1099" i="4"/>
  <c r="G1100" i="4"/>
  <c r="G1101" i="4"/>
  <c r="G1102" i="4"/>
  <c r="G1103" i="4"/>
  <c r="G1104" i="4"/>
  <c r="G1105" i="4"/>
  <c r="G1106" i="4"/>
  <c r="G1107" i="4"/>
  <c r="G1108" i="4"/>
  <c r="G1109" i="4"/>
  <c r="G1110" i="4"/>
  <c r="G1111" i="4"/>
  <c r="G1112" i="4"/>
  <c r="G1113" i="4"/>
  <c r="G1114" i="4"/>
  <c r="G1115" i="4"/>
  <c r="G1116" i="4"/>
  <c r="G1117" i="4"/>
  <c r="G1118" i="4"/>
  <c r="G1119" i="4"/>
  <c r="G1120" i="4"/>
  <c r="G1121" i="4"/>
  <c r="G1122" i="4"/>
  <c r="G1123" i="4"/>
  <c r="G1124" i="4"/>
  <c r="G1125" i="4"/>
  <c r="G1126" i="4"/>
  <c r="G1127" i="4"/>
  <c r="G1128" i="4"/>
  <c r="G1129" i="4"/>
  <c r="G1130" i="4"/>
  <c r="G1131" i="4"/>
  <c r="G1132" i="4"/>
  <c r="G1133" i="4"/>
  <c r="G1134" i="4"/>
  <c r="G1135" i="4"/>
  <c r="G1136" i="4"/>
  <c r="G1137" i="4"/>
  <c r="G1138" i="4"/>
  <c r="G1139" i="4"/>
  <c r="G1140" i="4"/>
  <c r="G1141" i="4"/>
  <c r="G1142" i="4"/>
  <c r="G1143" i="4"/>
  <c r="G1144" i="4"/>
  <c r="G1145" i="4"/>
  <c r="G1146" i="4"/>
  <c r="G1147" i="4"/>
  <c r="G1148" i="4"/>
  <c r="G1149" i="4"/>
  <c r="G1150" i="4"/>
  <c r="G1151" i="4"/>
  <c r="G1152" i="4"/>
  <c r="G1153" i="4"/>
  <c r="G1154" i="4"/>
  <c r="G1155" i="4"/>
  <c r="G1156" i="4"/>
  <c r="G1157" i="4"/>
  <c r="G1158" i="4"/>
  <c r="G1159" i="4"/>
  <c r="G1160" i="4"/>
  <c r="G1161" i="4"/>
  <c r="G1162" i="4"/>
  <c r="G1163" i="4"/>
  <c r="G1164" i="4"/>
  <c r="G1165" i="4"/>
  <c r="G1166" i="4"/>
  <c r="G1167" i="4"/>
  <c r="G1168" i="4"/>
  <c r="G1169" i="4"/>
  <c r="G1170" i="4"/>
  <c r="G1171" i="4"/>
  <c r="G1172" i="4"/>
  <c r="G1173" i="4"/>
  <c r="G1174" i="4"/>
  <c r="G1175" i="4"/>
  <c r="G1176" i="4"/>
  <c r="G1177" i="4"/>
  <c r="G1178" i="4"/>
  <c r="G1179" i="4"/>
  <c r="G1180" i="4"/>
  <c r="G1181" i="4"/>
  <c r="G1182" i="4"/>
  <c r="G1183" i="4"/>
  <c r="G1184" i="4"/>
  <c r="G1185" i="4"/>
  <c r="G1186" i="4"/>
  <c r="G1187" i="4"/>
  <c r="G1188" i="4"/>
  <c r="G1189" i="4"/>
  <c r="G1190" i="4"/>
  <c r="G1191" i="4"/>
  <c r="G1192" i="4"/>
  <c r="G1193" i="4"/>
  <c r="G1194" i="4"/>
  <c r="G1195" i="4"/>
  <c r="G1196" i="4"/>
  <c r="G1197" i="4"/>
  <c r="G1198" i="4"/>
  <c r="G1199" i="4"/>
  <c r="G1200" i="4"/>
  <c r="G1201" i="4"/>
  <c r="G1202" i="4"/>
  <c r="G1203" i="4"/>
  <c r="G1204" i="4"/>
  <c r="G1205" i="4"/>
  <c r="G1206" i="4"/>
  <c r="G1207" i="4"/>
  <c r="G1208" i="4"/>
  <c r="G1209" i="4"/>
  <c r="G1210" i="4"/>
  <c r="G1211" i="4"/>
  <c r="G1212" i="4"/>
  <c r="G1213" i="4"/>
  <c r="G1214" i="4"/>
  <c r="G1215" i="4"/>
  <c r="G1216" i="4"/>
  <c r="G1217" i="4"/>
  <c r="G1218" i="4"/>
  <c r="G1219" i="4"/>
  <c r="G1220" i="4"/>
  <c r="G1221" i="4"/>
  <c r="G1222" i="4"/>
  <c r="G1223" i="4"/>
  <c r="G1224" i="4"/>
  <c r="G1225" i="4"/>
  <c r="G1226" i="4"/>
  <c r="G1227" i="4"/>
  <c r="G1228" i="4"/>
  <c r="G1229" i="4"/>
  <c r="G1230" i="4"/>
  <c r="G1231" i="4"/>
  <c r="G1232" i="4"/>
  <c r="G1233" i="4"/>
  <c r="G1234" i="4"/>
  <c r="G1235" i="4"/>
  <c r="G1236" i="4"/>
  <c r="G1237" i="4"/>
  <c r="G1238" i="4"/>
  <c r="G1239" i="4"/>
  <c r="G1240" i="4"/>
  <c r="G1241" i="4"/>
  <c r="G1242" i="4"/>
  <c r="G1243" i="4"/>
  <c r="G1244" i="4"/>
  <c r="G1245" i="4"/>
  <c r="G1246" i="4"/>
  <c r="G1247" i="4"/>
  <c r="G1248" i="4"/>
  <c r="G1249" i="4"/>
  <c r="G1250" i="4"/>
  <c r="G1251" i="4"/>
  <c r="G1252" i="4"/>
  <c r="G1253" i="4"/>
  <c r="G1254" i="4"/>
  <c r="G1255" i="4"/>
  <c r="G1256" i="4"/>
  <c r="G1257" i="4"/>
  <c r="G1258" i="4"/>
  <c r="G1259" i="4"/>
  <c r="G1260" i="4"/>
  <c r="G1261" i="4"/>
  <c r="G1262" i="4"/>
  <c r="G1263" i="4"/>
  <c r="G1264" i="4"/>
  <c r="G1265" i="4"/>
  <c r="G1266" i="4"/>
  <c r="G1267" i="4"/>
  <c r="G1268" i="4"/>
  <c r="G1269" i="4"/>
  <c r="G1270" i="4"/>
  <c r="G1271" i="4"/>
  <c r="G1272" i="4"/>
  <c r="G1273" i="4"/>
  <c r="G1274" i="4"/>
  <c r="G1275" i="4"/>
  <c r="G1276" i="4"/>
  <c r="G1277" i="4"/>
  <c r="G1278" i="4"/>
  <c r="G1279" i="4"/>
  <c r="G1280" i="4"/>
  <c r="G1281" i="4"/>
  <c r="G1282" i="4"/>
  <c r="G1283" i="4"/>
  <c r="G1284" i="4"/>
  <c r="G1285" i="4"/>
  <c r="G1286" i="4"/>
  <c r="G1287" i="4"/>
  <c r="G1288" i="4"/>
  <c r="G1289" i="4"/>
  <c r="G1290" i="4"/>
  <c r="G1291" i="4"/>
  <c r="G1292" i="4"/>
  <c r="G1293" i="4"/>
  <c r="G1294" i="4"/>
  <c r="G1295" i="4"/>
  <c r="G1296" i="4"/>
  <c r="G1297" i="4"/>
  <c r="G1298" i="4"/>
  <c r="G1299" i="4"/>
  <c r="G1300" i="4"/>
  <c r="G1301" i="4"/>
  <c r="G1302" i="4"/>
  <c r="G1303" i="4"/>
  <c r="G1304" i="4"/>
  <c r="G1305" i="4"/>
  <c r="G1306" i="4"/>
  <c r="G1307" i="4"/>
  <c r="G1308" i="4"/>
  <c r="G1309" i="4"/>
  <c r="G1310" i="4"/>
  <c r="G1311" i="4"/>
  <c r="G1312" i="4"/>
  <c r="G1313" i="4"/>
  <c r="G1314" i="4"/>
  <c r="G1315" i="4"/>
  <c r="G1316" i="4"/>
  <c r="G1317" i="4"/>
  <c r="G1318" i="4"/>
  <c r="G1319" i="4"/>
  <c r="G1320" i="4"/>
  <c r="G1321" i="4"/>
  <c r="G1322" i="4"/>
  <c r="G1323" i="4"/>
  <c r="G1324" i="4"/>
  <c r="G1325" i="4"/>
  <c r="G1326" i="4"/>
  <c r="G1327" i="4"/>
  <c r="G1328" i="4"/>
  <c r="G1329" i="4"/>
  <c r="G1330" i="4"/>
  <c r="G1331" i="4"/>
  <c r="G1332" i="4"/>
  <c r="G1333" i="4"/>
  <c r="G1334" i="4"/>
  <c r="G1335" i="4"/>
  <c r="G1336" i="4"/>
  <c r="G1337" i="4"/>
  <c r="G1338" i="4"/>
  <c r="G1339" i="4"/>
  <c r="G1340" i="4"/>
  <c r="G1341" i="4"/>
  <c r="G1342" i="4"/>
  <c r="G1343" i="4"/>
  <c r="G1344" i="4"/>
  <c r="G1345" i="4"/>
  <c r="G1346" i="4"/>
  <c r="G1347" i="4"/>
  <c r="G1348" i="4"/>
  <c r="G1349" i="4"/>
  <c r="G1350" i="4"/>
  <c r="G1351" i="4"/>
  <c r="G1352" i="4"/>
  <c r="G1353" i="4"/>
  <c r="G1354" i="4"/>
  <c r="G1355" i="4"/>
  <c r="G1356" i="4"/>
  <c r="G1357" i="4"/>
  <c r="G1358" i="4"/>
  <c r="G1359" i="4"/>
  <c r="G1360" i="4"/>
  <c r="G1361" i="4"/>
  <c r="G1362" i="4"/>
  <c r="G1363" i="4"/>
  <c r="G1364" i="4"/>
  <c r="G1365" i="4"/>
  <c r="G1366" i="4"/>
  <c r="G1367" i="4"/>
  <c r="G1368" i="4"/>
  <c r="G1369" i="4"/>
  <c r="G1370" i="4"/>
  <c r="G1371" i="4"/>
  <c r="G1372" i="4"/>
  <c r="G1373" i="4"/>
  <c r="G1374" i="4"/>
  <c r="G1375" i="4"/>
  <c r="G1376" i="4"/>
  <c r="G1377" i="4"/>
  <c r="G1378" i="4"/>
  <c r="G1379" i="4"/>
  <c r="G1380" i="4"/>
  <c r="G1381" i="4"/>
  <c r="G1382" i="4"/>
  <c r="G1383" i="4"/>
  <c r="G1384" i="4"/>
  <c r="G1385" i="4"/>
  <c r="G1386" i="4"/>
  <c r="G1387" i="4"/>
  <c r="G1388" i="4"/>
  <c r="G1389" i="4"/>
  <c r="G1390" i="4"/>
  <c r="G1391" i="4"/>
  <c r="G1392" i="4"/>
  <c r="G1393" i="4"/>
  <c r="G1394" i="4"/>
  <c r="G1395" i="4"/>
  <c r="G1396" i="4"/>
  <c r="G1397" i="4"/>
  <c r="G1398" i="4"/>
  <c r="G1399" i="4"/>
  <c r="G1400" i="4"/>
  <c r="G1401" i="4"/>
  <c r="G1402" i="4"/>
  <c r="G1403" i="4"/>
  <c r="G1404" i="4"/>
  <c r="G1405" i="4"/>
  <c r="G1406" i="4"/>
  <c r="G1407" i="4"/>
  <c r="G1408" i="4"/>
  <c r="G1409" i="4"/>
  <c r="G1410" i="4"/>
  <c r="G1411" i="4"/>
  <c r="G1412" i="4"/>
  <c r="G1413" i="4"/>
  <c r="G1414" i="4"/>
  <c r="G1415" i="4"/>
  <c r="G1416" i="4"/>
  <c r="G1417" i="4"/>
  <c r="G1418" i="4"/>
  <c r="G1419" i="4"/>
  <c r="G1420" i="4"/>
  <c r="G1421" i="4"/>
  <c r="G1422" i="4"/>
  <c r="G1423" i="4"/>
  <c r="G1424" i="4"/>
  <c r="G1425" i="4"/>
  <c r="G1426" i="4"/>
  <c r="G1427" i="4"/>
  <c r="G1428" i="4"/>
  <c r="G1429" i="4"/>
  <c r="G1430" i="4"/>
  <c r="G1431" i="4"/>
  <c r="G1432" i="4"/>
  <c r="G1433" i="4"/>
  <c r="G1434" i="4"/>
  <c r="G1435" i="4"/>
  <c r="G1436" i="4"/>
  <c r="G1437" i="4"/>
  <c r="G1438" i="4"/>
  <c r="G1439" i="4"/>
  <c r="G1440" i="4"/>
  <c r="G1441" i="4"/>
  <c r="G1442" i="4"/>
  <c r="G1443" i="4"/>
  <c r="G1444" i="4"/>
  <c r="G1445" i="4"/>
  <c r="G1446" i="4"/>
  <c r="G1447" i="4"/>
  <c r="G1448" i="4"/>
  <c r="G1449" i="4"/>
  <c r="G1450" i="4"/>
  <c r="G1451" i="4"/>
  <c r="G1452" i="4"/>
  <c r="G1453" i="4"/>
  <c r="G1454" i="4"/>
  <c r="G1455" i="4"/>
  <c r="G1456" i="4"/>
  <c r="G1457" i="4"/>
  <c r="G1458" i="4"/>
  <c r="G1459" i="4"/>
  <c r="G1460" i="4"/>
  <c r="G1461" i="4"/>
  <c r="G1462" i="4"/>
  <c r="G1463" i="4"/>
  <c r="G1464" i="4"/>
  <c r="G1465" i="4"/>
  <c r="G1466" i="4"/>
  <c r="G1467" i="4"/>
  <c r="G1468" i="4"/>
  <c r="G1469" i="4"/>
  <c r="G1470" i="4"/>
  <c r="G1471" i="4"/>
  <c r="G1472" i="4"/>
  <c r="G1473" i="4"/>
  <c r="G1474" i="4"/>
  <c r="G1475" i="4"/>
  <c r="G1476" i="4"/>
  <c r="G1477" i="4"/>
  <c r="G1478" i="4"/>
  <c r="G1479" i="4"/>
  <c r="G1480" i="4"/>
  <c r="G1481" i="4"/>
  <c r="G1482" i="4"/>
  <c r="G1483" i="4"/>
  <c r="G1484" i="4"/>
  <c r="G1485" i="4"/>
  <c r="G1486" i="4"/>
  <c r="G1487" i="4"/>
  <c r="G1488" i="4"/>
  <c r="G1489" i="4"/>
  <c r="G1490" i="4"/>
  <c r="G1491" i="4"/>
  <c r="G1492" i="4"/>
  <c r="G1493" i="4"/>
  <c r="G1494" i="4"/>
  <c r="G1495" i="4"/>
  <c r="G1496" i="4"/>
  <c r="G1497" i="4"/>
  <c r="G1498" i="4"/>
  <c r="G1499" i="4"/>
  <c r="G1500" i="4"/>
  <c r="G1501" i="4"/>
  <c r="G1502" i="4"/>
  <c r="G1503" i="4"/>
  <c r="G1504" i="4"/>
  <c r="G1505" i="4"/>
  <c r="G1506" i="4"/>
  <c r="G1507" i="4"/>
  <c r="G1508" i="4"/>
  <c r="G1509" i="4"/>
  <c r="G1510" i="4"/>
  <c r="G1511" i="4"/>
  <c r="G1512" i="4"/>
  <c r="G1513" i="4"/>
  <c r="G1514" i="4"/>
  <c r="G1515" i="4"/>
  <c r="G1516" i="4"/>
  <c r="G1517" i="4"/>
  <c r="G1518" i="4"/>
  <c r="G1519" i="4"/>
  <c r="G1520" i="4"/>
  <c r="G1521" i="4"/>
  <c r="G1522" i="4"/>
  <c r="G1523" i="4"/>
  <c r="G1524" i="4"/>
  <c r="G1525" i="4"/>
  <c r="G1526" i="4"/>
  <c r="G1527" i="4"/>
  <c r="G1528" i="4"/>
  <c r="G1529" i="4"/>
  <c r="G1530" i="4"/>
  <c r="G1531" i="4"/>
  <c r="G1532" i="4"/>
  <c r="G1533" i="4"/>
  <c r="G1534" i="4"/>
  <c r="G1535" i="4"/>
  <c r="G1536" i="4"/>
  <c r="G1537" i="4"/>
  <c r="G1538" i="4"/>
  <c r="G1539" i="4"/>
  <c r="G1540" i="4"/>
  <c r="G1541" i="4"/>
  <c r="G1542" i="4"/>
  <c r="G1543" i="4"/>
  <c r="G1544" i="4"/>
  <c r="G1545" i="4"/>
  <c r="G1546" i="4"/>
  <c r="G1547" i="4"/>
  <c r="G1548" i="4"/>
  <c r="G1549" i="4"/>
  <c r="G1550" i="4"/>
  <c r="G1551" i="4"/>
  <c r="G1552" i="4"/>
  <c r="G1553" i="4"/>
  <c r="G1554" i="4"/>
  <c r="G1555" i="4"/>
  <c r="G1556" i="4"/>
  <c r="G1557" i="4"/>
  <c r="G1558" i="4"/>
  <c r="G1559" i="4"/>
  <c r="G1560" i="4"/>
  <c r="G1561" i="4"/>
  <c r="G1562" i="4"/>
  <c r="G1563" i="4"/>
  <c r="G1564" i="4"/>
  <c r="G1565" i="4"/>
  <c r="G1566" i="4"/>
  <c r="G1567" i="4"/>
  <c r="G1568" i="4"/>
  <c r="G1569" i="4"/>
  <c r="G1570" i="4"/>
  <c r="G1571" i="4"/>
  <c r="G1572" i="4"/>
  <c r="G1573" i="4"/>
  <c r="G1574" i="4"/>
  <c r="G1575" i="4"/>
  <c r="G1576" i="4"/>
  <c r="G1577" i="4"/>
  <c r="G1578" i="4"/>
  <c r="G1579" i="4"/>
  <c r="G1580" i="4"/>
  <c r="G1581" i="4"/>
  <c r="G1582" i="4"/>
  <c r="G1583" i="4"/>
  <c r="G1584" i="4"/>
  <c r="G1585" i="4"/>
  <c r="G1586" i="4"/>
  <c r="G1587" i="4"/>
  <c r="G1588" i="4"/>
  <c r="G1589" i="4"/>
  <c r="G1590" i="4"/>
  <c r="G1591" i="4"/>
  <c r="G1592" i="4"/>
  <c r="G1593" i="4"/>
  <c r="G1594" i="4"/>
  <c r="G1595" i="4"/>
  <c r="G1596" i="4"/>
  <c r="G1597" i="4"/>
  <c r="G1598" i="4"/>
  <c r="G1599" i="4"/>
  <c r="G1600" i="4"/>
  <c r="G1601" i="4"/>
  <c r="G1602" i="4"/>
  <c r="G1603" i="4"/>
  <c r="G1604" i="4"/>
  <c r="G1605" i="4"/>
  <c r="G1606" i="4"/>
  <c r="G1607" i="4"/>
  <c r="G1608" i="4"/>
  <c r="G1609" i="4"/>
  <c r="G1610" i="4"/>
  <c r="G1611" i="4"/>
  <c r="G1612" i="4"/>
  <c r="G1613" i="4"/>
  <c r="G1614" i="4"/>
  <c r="G1615" i="4"/>
  <c r="G1616" i="4"/>
  <c r="G1617" i="4"/>
  <c r="G1618" i="4"/>
  <c r="G1619" i="4"/>
  <c r="G1620" i="4"/>
  <c r="G1621" i="4"/>
  <c r="G1622" i="4"/>
  <c r="G1623" i="4"/>
  <c r="G1624" i="4"/>
  <c r="G1625" i="4"/>
  <c r="G1626" i="4"/>
  <c r="G1627" i="4"/>
  <c r="G1628" i="4"/>
  <c r="G1629" i="4"/>
  <c r="G1630" i="4"/>
  <c r="G1631" i="4"/>
  <c r="G1632" i="4"/>
  <c r="G1633" i="4"/>
  <c r="G1634" i="4"/>
  <c r="G1635" i="4"/>
  <c r="G1636" i="4"/>
  <c r="G1637" i="4"/>
  <c r="G1638" i="4"/>
  <c r="G1639" i="4"/>
  <c r="G1640" i="4"/>
  <c r="G1641" i="4"/>
  <c r="G1642" i="4"/>
  <c r="G1643" i="4"/>
  <c r="G1644" i="4"/>
  <c r="G1645" i="4"/>
  <c r="G1646" i="4"/>
  <c r="G1647" i="4"/>
  <c r="G1648" i="4"/>
  <c r="G1649" i="4"/>
  <c r="G1650" i="4"/>
  <c r="G1651" i="4"/>
  <c r="G1652" i="4"/>
  <c r="G1653" i="4"/>
  <c r="G1654" i="4"/>
  <c r="G1655" i="4"/>
  <c r="G1656" i="4"/>
  <c r="G1657" i="4"/>
  <c r="G1658" i="4"/>
  <c r="G1659" i="4"/>
  <c r="G1660" i="4"/>
  <c r="G1661" i="4"/>
  <c r="G1662" i="4"/>
  <c r="G1663" i="4"/>
  <c r="G1664" i="4"/>
  <c r="G1665" i="4"/>
  <c r="G1666" i="4"/>
  <c r="G1667" i="4"/>
  <c r="G1668" i="4"/>
  <c r="G1669" i="4"/>
  <c r="G1670" i="4"/>
  <c r="G1671" i="4"/>
  <c r="G1672" i="4"/>
  <c r="G1673" i="4"/>
  <c r="G1674" i="4"/>
  <c r="G1675" i="4"/>
  <c r="G1676" i="4"/>
  <c r="G1677" i="4"/>
  <c r="G1678" i="4"/>
  <c r="G1679" i="4"/>
  <c r="G1680" i="4"/>
  <c r="G1681" i="4"/>
  <c r="G1682" i="4"/>
  <c r="G1683" i="4"/>
  <c r="G1684" i="4"/>
  <c r="G1685" i="4"/>
  <c r="G1686" i="4"/>
  <c r="G1687" i="4"/>
  <c r="G1688" i="4"/>
  <c r="G1689" i="4"/>
  <c r="G1690" i="4"/>
  <c r="G1691" i="4"/>
  <c r="G1692" i="4"/>
  <c r="G1693" i="4"/>
  <c r="G1694" i="4"/>
  <c r="G1695" i="4"/>
  <c r="G1696" i="4"/>
  <c r="G1697" i="4"/>
  <c r="G1698" i="4"/>
  <c r="G1699" i="4"/>
  <c r="G1700" i="4"/>
  <c r="G1701" i="4"/>
  <c r="G1702" i="4"/>
  <c r="G1703" i="4"/>
  <c r="G1704" i="4"/>
  <c r="G1705" i="4"/>
  <c r="G1706" i="4"/>
  <c r="G1707" i="4"/>
  <c r="G1708" i="4"/>
  <c r="G1709" i="4"/>
  <c r="G1710" i="4"/>
  <c r="G1711" i="4"/>
  <c r="G1712" i="4"/>
  <c r="G1713" i="4"/>
  <c r="G1714" i="4"/>
  <c r="G1715" i="4"/>
  <c r="G1716" i="4"/>
  <c r="G1717" i="4"/>
  <c r="G1718" i="4"/>
  <c r="G1719" i="4"/>
  <c r="G1720" i="4"/>
  <c r="G1721" i="4"/>
  <c r="G1722" i="4"/>
  <c r="G1723" i="4"/>
  <c r="G1724" i="4"/>
  <c r="G1725" i="4"/>
  <c r="G1726" i="4"/>
  <c r="G1727" i="4"/>
  <c r="G1728" i="4"/>
  <c r="G1729" i="4"/>
  <c r="G1730" i="4"/>
  <c r="G1731" i="4"/>
  <c r="G1732" i="4"/>
  <c r="G1733" i="4"/>
  <c r="G1734" i="4"/>
  <c r="G1735" i="4"/>
  <c r="G1736" i="4"/>
  <c r="G1737" i="4"/>
  <c r="G1738" i="4"/>
  <c r="G1739" i="4"/>
  <c r="G1740" i="4"/>
  <c r="G1741" i="4"/>
  <c r="G1742" i="4"/>
  <c r="G1743" i="4"/>
  <c r="G1744" i="4"/>
  <c r="G1745" i="4"/>
  <c r="G1746" i="4"/>
  <c r="G1747" i="4"/>
  <c r="G1748" i="4"/>
  <c r="G1749" i="4"/>
  <c r="G1750" i="4"/>
  <c r="G1751" i="4"/>
  <c r="G1752" i="4"/>
  <c r="G1753" i="4"/>
  <c r="G1754" i="4"/>
  <c r="G1755" i="4"/>
  <c r="G1756" i="4"/>
  <c r="G1757" i="4"/>
  <c r="G1758" i="4"/>
  <c r="G1759" i="4"/>
  <c r="G1760" i="4"/>
  <c r="G1761" i="4"/>
  <c r="G1762" i="4"/>
  <c r="G1763" i="4"/>
  <c r="G1764" i="4"/>
  <c r="G1765" i="4"/>
  <c r="G1766" i="4"/>
  <c r="G1767" i="4"/>
  <c r="G1768" i="4"/>
  <c r="G1769" i="4"/>
  <c r="G1770" i="4"/>
  <c r="G1771" i="4"/>
  <c r="G1772" i="4"/>
  <c r="G1773" i="4"/>
  <c r="G1774" i="4"/>
  <c r="G1775" i="4"/>
  <c r="G1776" i="4"/>
  <c r="G1777" i="4"/>
  <c r="G1778" i="4"/>
  <c r="G1779" i="4"/>
  <c r="G1780" i="4"/>
  <c r="G1781" i="4"/>
  <c r="G1782" i="4"/>
  <c r="G1783" i="4"/>
  <c r="G1784" i="4"/>
  <c r="G1785" i="4"/>
  <c r="G1786" i="4"/>
  <c r="G1787" i="4"/>
  <c r="G1788" i="4"/>
  <c r="G1789" i="4"/>
  <c r="G1790" i="4"/>
  <c r="G1791" i="4"/>
  <c r="G1792" i="4"/>
  <c r="G1793" i="4"/>
  <c r="G1794" i="4"/>
  <c r="G1795" i="4"/>
  <c r="G1796" i="4"/>
  <c r="G1797" i="4"/>
  <c r="G1798" i="4"/>
  <c r="G1799" i="4"/>
  <c r="G1800" i="4"/>
  <c r="G1801" i="4"/>
  <c r="G1802" i="4"/>
  <c r="G1803" i="4"/>
  <c r="G1804" i="4"/>
  <c r="G1805" i="4"/>
  <c r="G1806" i="4"/>
  <c r="G1807" i="4"/>
  <c r="G1808" i="4"/>
  <c r="G1809" i="4"/>
  <c r="G1810" i="4"/>
  <c r="G1811" i="4"/>
  <c r="G1812" i="4"/>
  <c r="G1813" i="4"/>
  <c r="G1814" i="4"/>
  <c r="G1815" i="4"/>
  <c r="G1816" i="4"/>
  <c r="G1817" i="4"/>
  <c r="G1818" i="4"/>
  <c r="G1819" i="4"/>
  <c r="G1820" i="4"/>
  <c r="G1821" i="4"/>
  <c r="G1822" i="4"/>
  <c r="G1823" i="4"/>
  <c r="G1824" i="4"/>
  <c r="G1825" i="4"/>
  <c r="G1826" i="4"/>
  <c r="G1827" i="4"/>
  <c r="G1828" i="4"/>
  <c r="G1829" i="4"/>
  <c r="G1830" i="4"/>
  <c r="G1831" i="4"/>
  <c r="G1832" i="4"/>
  <c r="G1833" i="4"/>
  <c r="G1834" i="4"/>
  <c r="G1835" i="4"/>
  <c r="G1836" i="4"/>
  <c r="G1837" i="4"/>
  <c r="G1838" i="4"/>
  <c r="G1839" i="4"/>
  <c r="G1840" i="4"/>
  <c r="G1841" i="4"/>
  <c r="G1842" i="4"/>
  <c r="G1843" i="4"/>
  <c r="G1844" i="4"/>
  <c r="G1845" i="4"/>
  <c r="G1846" i="4"/>
  <c r="G1847" i="4"/>
  <c r="G1848" i="4"/>
  <c r="G1849" i="4"/>
  <c r="G1850" i="4"/>
  <c r="G1851" i="4"/>
  <c r="G1852" i="4"/>
  <c r="G1853" i="4"/>
  <c r="G1854" i="4"/>
  <c r="G1855" i="4"/>
  <c r="G1856" i="4"/>
  <c r="G1857" i="4"/>
  <c r="G1858" i="4"/>
  <c r="G1859" i="4"/>
  <c r="G1860" i="4"/>
  <c r="G1861" i="4"/>
  <c r="G1862" i="4"/>
  <c r="G1863" i="4"/>
  <c r="G1864" i="4"/>
  <c r="G1865" i="4"/>
  <c r="G1866" i="4"/>
  <c r="G1867" i="4"/>
  <c r="G1868" i="4"/>
  <c r="G1869" i="4"/>
  <c r="G1870" i="4"/>
  <c r="G1871" i="4"/>
  <c r="G1872" i="4"/>
  <c r="G1873" i="4"/>
  <c r="G1874" i="4"/>
  <c r="G1875" i="4"/>
  <c r="G1876" i="4"/>
  <c r="G1877" i="4"/>
  <c r="G1878" i="4"/>
  <c r="G1879" i="4"/>
  <c r="G1880" i="4"/>
  <c r="G1881" i="4"/>
  <c r="G1882" i="4"/>
  <c r="G1883" i="4"/>
  <c r="G1884" i="4"/>
  <c r="G1885" i="4"/>
  <c r="G1886" i="4"/>
  <c r="G1887" i="4"/>
  <c r="G1888" i="4"/>
  <c r="G1889" i="4"/>
  <c r="G1890" i="4"/>
  <c r="G1891" i="4"/>
  <c r="G1892" i="4"/>
  <c r="G1893" i="4"/>
  <c r="G1894" i="4"/>
  <c r="G1895" i="4"/>
  <c r="G1896" i="4"/>
  <c r="G1897" i="4"/>
  <c r="G1898" i="4"/>
  <c r="G1899" i="4"/>
  <c r="G1900" i="4"/>
  <c r="G1901" i="4"/>
  <c r="G1902" i="4"/>
  <c r="G1903" i="4"/>
  <c r="G1904" i="4"/>
  <c r="G1905" i="4"/>
  <c r="G1906" i="4"/>
  <c r="G1907" i="4"/>
  <c r="G1908" i="4"/>
  <c r="G1909" i="4"/>
  <c r="G1910" i="4"/>
  <c r="G1911" i="4"/>
  <c r="G1912" i="4"/>
  <c r="G1913" i="4"/>
  <c r="G1914" i="4"/>
  <c r="G1915" i="4"/>
  <c r="G1916" i="4"/>
  <c r="G1917" i="4"/>
  <c r="G1918" i="4"/>
  <c r="G1919" i="4"/>
  <c r="G1920" i="4"/>
  <c r="G1921" i="4"/>
  <c r="G1922" i="4"/>
  <c r="G1923" i="4"/>
  <c r="G1924" i="4"/>
  <c r="G1925" i="4"/>
  <c r="G1926" i="4"/>
  <c r="G1927" i="4"/>
  <c r="G1928" i="4"/>
  <c r="G1929" i="4"/>
  <c r="G1930" i="4"/>
  <c r="G1931" i="4"/>
  <c r="G1932" i="4"/>
  <c r="G1933" i="4"/>
  <c r="G1934" i="4"/>
  <c r="G1935" i="4"/>
  <c r="G1936" i="4"/>
  <c r="G1937" i="4"/>
  <c r="G1938" i="4"/>
  <c r="G1939" i="4"/>
  <c r="G1940" i="4"/>
  <c r="G1941" i="4"/>
  <c r="G1942" i="4"/>
  <c r="G1943" i="4"/>
  <c r="G1944" i="4"/>
  <c r="G1945" i="4"/>
  <c r="G1946" i="4"/>
  <c r="G1947" i="4"/>
  <c r="G1948" i="4"/>
  <c r="G1949" i="4"/>
  <c r="G1950" i="4"/>
  <c r="G1951" i="4"/>
  <c r="G1952" i="4"/>
  <c r="G1953" i="4"/>
  <c r="G1954" i="4"/>
  <c r="G1955" i="4"/>
  <c r="G1956" i="4"/>
  <c r="G1957" i="4"/>
  <c r="G1958" i="4"/>
  <c r="G1959" i="4"/>
  <c r="G1960" i="4"/>
  <c r="G1961" i="4"/>
  <c r="G1962" i="4"/>
  <c r="G1963" i="4"/>
  <c r="G1964" i="4"/>
  <c r="G1965" i="4"/>
  <c r="G1966" i="4"/>
  <c r="G1967" i="4"/>
  <c r="G1968" i="4"/>
  <c r="G1969" i="4"/>
  <c r="G1970" i="4"/>
  <c r="G1971" i="4"/>
  <c r="G1972" i="4"/>
  <c r="G1973" i="4"/>
  <c r="G1974" i="4"/>
  <c r="G1975" i="4"/>
  <c r="G1976" i="4"/>
  <c r="G1977" i="4"/>
  <c r="G1978" i="4"/>
  <c r="G1979" i="4"/>
  <c r="G1980" i="4"/>
  <c r="G1981" i="4"/>
  <c r="G1982" i="4"/>
  <c r="G1983" i="4"/>
  <c r="G1984" i="4"/>
  <c r="G1985" i="4"/>
  <c r="G1986" i="4"/>
  <c r="G1987" i="4"/>
  <c r="G1988" i="4"/>
  <c r="G1989" i="4"/>
  <c r="G1990" i="4"/>
  <c r="G1991" i="4"/>
  <c r="G1992" i="4"/>
  <c r="G1993" i="4"/>
  <c r="G1994" i="4"/>
  <c r="G1995" i="4"/>
  <c r="G1996" i="4"/>
  <c r="G1997" i="4"/>
  <c r="G1998" i="4"/>
  <c r="G1999" i="4"/>
  <c r="G2000" i="4"/>
  <c r="G2001" i="4"/>
  <c r="G2002" i="4"/>
  <c r="G2003" i="4"/>
  <c r="G2004" i="4"/>
  <c r="G2005" i="4"/>
  <c r="G2006" i="4"/>
  <c r="G2007" i="4"/>
  <c r="G2008" i="4"/>
  <c r="G2009" i="4"/>
  <c r="G2010" i="4"/>
  <c r="G2011" i="4"/>
  <c r="G2012" i="4"/>
  <c r="G2013" i="4"/>
  <c r="G2014" i="4"/>
  <c r="G2015" i="4"/>
  <c r="G2016" i="4"/>
  <c r="G2017" i="4"/>
  <c r="G2018" i="4"/>
  <c r="G2019" i="4"/>
  <c r="G2020" i="4"/>
  <c r="G2021" i="4"/>
  <c r="G2022" i="4"/>
  <c r="G2023" i="4"/>
  <c r="G2024" i="4"/>
  <c r="G2025" i="4"/>
  <c r="G2026" i="4"/>
  <c r="G2027" i="4"/>
  <c r="G2028" i="4"/>
  <c r="G2029" i="4"/>
  <c r="G2030" i="4"/>
  <c r="G2031" i="4"/>
  <c r="G2032" i="4"/>
  <c r="G2033" i="4"/>
  <c r="G2034" i="4"/>
  <c r="G2035" i="4"/>
  <c r="G2036" i="4"/>
  <c r="G2037" i="4"/>
  <c r="G2038" i="4"/>
  <c r="G2039" i="4"/>
  <c r="G2040" i="4"/>
  <c r="G2041" i="4"/>
  <c r="G2042" i="4"/>
  <c r="G2043" i="4"/>
  <c r="G2044" i="4"/>
  <c r="G2045" i="4"/>
  <c r="G2046" i="4"/>
  <c r="G2047" i="4"/>
  <c r="G2048" i="4"/>
  <c r="G2049" i="4"/>
  <c r="G2050" i="4"/>
  <c r="G2051" i="4"/>
  <c r="G2052" i="4"/>
  <c r="G2053" i="4"/>
  <c r="G2054" i="4"/>
  <c r="G2055" i="4"/>
  <c r="G2056" i="4"/>
  <c r="G2057" i="4"/>
  <c r="G2058" i="4"/>
  <c r="G2059" i="4"/>
  <c r="G2060" i="4"/>
  <c r="G2061" i="4"/>
  <c r="G2062" i="4"/>
  <c r="G2063" i="4"/>
  <c r="G2064" i="4"/>
  <c r="G2065" i="4"/>
  <c r="G2066" i="4"/>
  <c r="G2067" i="4"/>
  <c r="G2068" i="4"/>
  <c r="G2069" i="4"/>
  <c r="G2070" i="4"/>
  <c r="G2071" i="4"/>
  <c r="G2072" i="4"/>
  <c r="G2073" i="4"/>
  <c r="G2074" i="4"/>
  <c r="G2075" i="4"/>
  <c r="G2076" i="4"/>
  <c r="G2077" i="4"/>
  <c r="G2078" i="4"/>
  <c r="G2079" i="4"/>
  <c r="G2080" i="4"/>
  <c r="G2081" i="4"/>
  <c r="G2082" i="4"/>
  <c r="G2083" i="4"/>
  <c r="G2084" i="4"/>
  <c r="G2085" i="4"/>
  <c r="G2086" i="4"/>
  <c r="G2087" i="4"/>
  <c r="G2088" i="4"/>
  <c r="G2089" i="4"/>
  <c r="G2090" i="4"/>
  <c r="G2091" i="4"/>
  <c r="G2092" i="4"/>
  <c r="G2093" i="4"/>
  <c r="G2094" i="4"/>
  <c r="G2095" i="4"/>
  <c r="G2096" i="4"/>
  <c r="G2097" i="4"/>
  <c r="G2098" i="4"/>
  <c r="G2099" i="4"/>
  <c r="G2100" i="4"/>
  <c r="G2101" i="4"/>
  <c r="G2102" i="4"/>
  <c r="G2103" i="4"/>
  <c r="G2104" i="4"/>
  <c r="G2105" i="4"/>
  <c r="G2106" i="4"/>
  <c r="G2107" i="4"/>
  <c r="G2108" i="4"/>
  <c r="G2109" i="4"/>
  <c r="G2110" i="4"/>
  <c r="G2111" i="4"/>
  <c r="G2112" i="4"/>
  <c r="G2113" i="4"/>
  <c r="G2114" i="4"/>
  <c r="G2115" i="4"/>
  <c r="G2116" i="4"/>
  <c r="G2117" i="4"/>
  <c r="G2118" i="4"/>
  <c r="G2119" i="4"/>
  <c r="G2120" i="4"/>
  <c r="G2121" i="4"/>
  <c r="G2122" i="4"/>
  <c r="G2123" i="4"/>
  <c r="G2124" i="4"/>
  <c r="G2125" i="4"/>
  <c r="G2126" i="4"/>
  <c r="G2127" i="4"/>
  <c r="G2128" i="4"/>
  <c r="G2129" i="4"/>
  <c r="G2130" i="4"/>
  <c r="G2131" i="4"/>
  <c r="G2132" i="4"/>
  <c r="G2133" i="4"/>
  <c r="G2134" i="4"/>
  <c r="G2135" i="4"/>
  <c r="G2136" i="4"/>
  <c r="G2137" i="4"/>
  <c r="G2138" i="4"/>
  <c r="G2139" i="4"/>
  <c r="G2140" i="4"/>
  <c r="G2141" i="4"/>
  <c r="G2142" i="4"/>
  <c r="G2143" i="4"/>
  <c r="G2144" i="4"/>
  <c r="G2145" i="4"/>
  <c r="G2146" i="4"/>
  <c r="G2147" i="4"/>
  <c r="G2148" i="4"/>
  <c r="G2149" i="4"/>
  <c r="G2150" i="4"/>
  <c r="G2151" i="4"/>
  <c r="G2152" i="4"/>
  <c r="G2153" i="4"/>
  <c r="G2154" i="4"/>
  <c r="G2155" i="4"/>
  <c r="G2156" i="4"/>
  <c r="G2157" i="4"/>
  <c r="G2158" i="4"/>
  <c r="G2159" i="4"/>
  <c r="G2160" i="4"/>
  <c r="G2161" i="4"/>
  <c r="G2162" i="4"/>
  <c r="G2163" i="4"/>
  <c r="G2164" i="4"/>
  <c r="G2165" i="4"/>
  <c r="G2166" i="4"/>
  <c r="G2167" i="4"/>
  <c r="G2168" i="4"/>
  <c r="G2169" i="4"/>
  <c r="G2170" i="4"/>
  <c r="G2171" i="4"/>
  <c r="G2172" i="4"/>
  <c r="G2173" i="4"/>
  <c r="G2174" i="4"/>
  <c r="G2175" i="4"/>
  <c r="G2176" i="4"/>
  <c r="G2177" i="4"/>
  <c r="G2178" i="4"/>
  <c r="G2179" i="4"/>
  <c r="G2180" i="4"/>
  <c r="G2181" i="4"/>
  <c r="G2182" i="4"/>
  <c r="G2183" i="4"/>
  <c r="G2184" i="4"/>
  <c r="G2185" i="4"/>
  <c r="G2186" i="4"/>
  <c r="G2187" i="4"/>
  <c r="G2188" i="4"/>
  <c r="G2189" i="4"/>
  <c r="G2190" i="4"/>
  <c r="G2191" i="4"/>
  <c r="G2192" i="4"/>
  <c r="G2193" i="4"/>
  <c r="G2194" i="4"/>
  <c r="G2195" i="4"/>
  <c r="G2196" i="4"/>
  <c r="G2197" i="4"/>
  <c r="G2198" i="4"/>
  <c r="G2199" i="4"/>
  <c r="G2200" i="4"/>
  <c r="G2201" i="4"/>
  <c r="G2202" i="4"/>
  <c r="G2203" i="4"/>
  <c r="G2204" i="4"/>
  <c r="G2205" i="4"/>
  <c r="G2206" i="4"/>
  <c r="G2207" i="4"/>
  <c r="G2208" i="4"/>
  <c r="G2209" i="4"/>
  <c r="G2210" i="4"/>
  <c r="G2211" i="4"/>
  <c r="G2212" i="4"/>
  <c r="G2213" i="4"/>
  <c r="G2214" i="4"/>
  <c r="G2215" i="4"/>
  <c r="G2216" i="4"/>
  <c r="G2217" i="4"/>
  <c r="G2218" i="4"/>
  <c r="G2219" i="4"/>
  <c r="G2220" i="4"/>
  <c r="G2221" i="4"/>
  <c r="G2222" i="4"/>
  <c r="G2223" i="4"/>
  <c r="G2224" i="4"/>
  <c r="G2225" i="4"/>
  <c r="G2226" i="4"/>
  <c r="G2227" i="4"/>
  <c r="G2228" i="4"/>
  <c r="G2229" i="4"/>
  <c r="G2230" i="4"/>
  <c r="G2231" i="4"/>
  <c r="G2232" i="4"/>
  <c r="G2233" i="4"/>
  <c r="A3" i="4"/>
  <c r="AB11" i="2"/>
  <c r="AB12" i="2" s="1"/>
  <c r="AB13" i="2" s="1"/>
  <c r="AB14" i="2" s="1"/>
  <c r="AB15" i="2" s="1"/>
  <c r="AB16" i="2" s="1"/>
  <c r="AH10" i="2"/>
  <c r="AG10" i="2"/>
  <c r="AF17" i="2"/>
  <c r="AF18" i="2"/>
  <c r="AF19" i="2"/>
  <c r="AF20" i="2"/>
  <c r="AF21" i="2"/>
  <c r="AF22" i="2"/>
  <c r="AF23" i="2"/>
  <c r="AF24" i="2"/>
  <c r="AF10" i="2"/>
  <c r="AE11" i="2"/>
  <c r="AE12" i="2"/>
  <c r="AE13" i="2"/>
  <c r="AE14" i="2"/>
  <c r="AE15" i="2"/>
  <c r="AE16" i="2"/>
  <c r="AE10" i="2"/>
  <c r="U5" i="2"/>
  <c r="U6" i="2" s="1"/>
  <c r="F10" i="2"/>
  <c r="V100" i="2"/>
  <c r="E100" i="2" s="1"/>
  <c r="V18" i="2"/>
  <c r="E18" i="2" s="1"/>
  <c r="V19" i="2"/>
  <c r="E19" i="2" s="1"/>
  <c r="V22" i="2"/>
  <c r="E22" i="2" s="1"/>
  <c r="V23" i="2"/>
  <c r="E23" i="2" s="1"/>
  <c r="V24" i="2"/>
  <c r="E24" i="2" s="1"/>
  <c r="V25" i="2"/>
  <c r="E25" i="2" s="1"/>
  <c r="V28" i="2"/>
  <c r="E28" i="2" s="1"/>
  <c r="V29" i="2"/>
  <c r="E29" i="2" s="1"/>
  <c r="V30" i="2"/>
  <c r="E30" i="2" s="1"/>
  <c r="V32" i="2"/>
  <c r="E32" i="2" s="1"/>
  <c r="V34" i="2"/>
  <c r="E34" i="2" s="1"/>
  <c r="V35" i="2"/>
  <c r="E35" i="2" s="1"/>
  <c r="V39" i="2"/>
  <c r="E39" i="2" s="1"/>
  <c r="V41" i="2"/>
  <c r="E41" i="2" s="1"/>
  <c r="V43" i="2"/>
  <c r="V44" i="2"/>
  <c r="E44" i="2" s="1"/>
  <c r="V45" i="2"/>
  <c r="E45" i="2" s="1"/>
  <c r="V46" i="2"/>
  <c r="E46" i="2" s="1"/>
  <c r="V47" i="2"/>
  <c r="V48" i="2"/>
  <c r="E48" i="2" s="1"/>
  <c r="V49" i="2"/>
  <c r="E49" i="2" s="1"/>
  <c r="V50" i="2"/>
  <c r="E50" i="2" s="1"/>
  <c r="V51" i="2"/>
  <c r="V52" i="2"/>
  <c r="E52" i="2" s="1"/>
  <c r="V53" i="2"/>
  <c r="E53" i="2" s="1"/>
  <c r="V54" i="2"/>
  <c r="E54" i="2" s="1"/>
  <c r="V55" i="2"/>
  <c r="V56" i="2"/>
  <c r="E56" i="2" s="1"/>
  <c r="V57" i="2"/>
  <c r="E57" i="2" s="1"/>
  <c r="V58" i="2"/>
  <c r="E58" i="2" s="1"/>
  <c r="V59" i="2"/>
  <c r="V60" i="2"/>
  <c r="E60" i="2" s="1"/>
  <c r="V61" i="2"/>
  <c r="E61" i="2" s="1"/>
  <c r="V62" i="2"/>
  <c r="E62" i="2" s="1"/>
  <c r="V63" i="2"/>
  <c r="V64" i="2"/>
  <c r="E64" i="2" s="1"/>
  <c r="V65" i="2"/>
  <c r="E65" i="2" s="1"/>
  <c r="V66" i="2"/>
  <c r="E66" i="2" s="1"/>
  <c r="V67" i="2"/>
  <c r="V68" i="2"/>
  <c r="E68" i="2" s="1"/>
  <c r="V69" i="2"/>
  <c r="E69" i="2" s="1"/>
  <c r="V70" i="2"/>
  <c r="E70" i="2" s="1"/>
  <c r="V71" i="2"/>
  <c r="V72" i="2"/>
  <c r="E72" i="2" s="1"/>
  <c r="V73" i="2"/>
  <c r="E73" i="2" s="1"/>
  <c r="V74" i="2"/>
  <c r="E74" i="2" s="1"/>
  <c r="V75" i="2"/>
  <c r="V76" i="2"/>
  <c r="E76" i="2" s="1"/>
  <c r="V77" i="2"/>
  <c r="E77" i="2" s="1"/>
  <c r="V78" i="2"/>
  <c r="E78" i="2" s="1"/>
  <c r="V79" i="2"/>
  <c r="V80" i="2"/>
  <c r="E80" i="2" s="1"/>
  <c r="V81" i="2"/>
  <c r="E81" i="2" s="1"/>
  <c r="V82" i="2"/>
  <c r="E82" i="2" s="1"/>
  <c r="V83" i="2"/>
  <c r="V84" i="2"/>
  <c r="E84" i="2" s="1"/>
  <c r="V85" i="2"/>
  <c r="E85" i="2" s="1"/>
  <c r="V86" i="2"/>
  <c r="E86" i="2" s="1"/>
  <c r="V87" i="2"/>
  <c r="V88" i="2"/>
  <c r="E88" i="2" s="1"/>
  <c r="V89" i="2"/>
  <c r="E89" i="2" s="1"/>
  <c r="V90" i="2"/>
  <c r="E90" i="2" s="1"/>
  <c r="V91" i="2"/>
  <c r="V92" i="2"/>
  <c r="E92" i="2" s="1"/>
  <c r="V93" i="2"/>
  <c r="E93" i="2" s="1"/>
  <c r="V94" i="2"/>
  <c r="E94" i="2" s="1"/>
  <c r="V95" i="2"/>
  <c r="V96" i="2"/>
  <c r="E96" i="2" s="1"/>
  <c r="V97" i="2"/>
  <c r="E97" i="2" s="1"/>
  <c r="V98" i="2"/>
  <c r="E98" i="2" s="1"/>
  <c r="V99" i="2"/>
  <c r="E99" i="2" s="1"/>
  <c r="V6" i="2"/>
  <c r="E6" i="2" s="1"/>
  <c r="U100" i="2"/>
  <c r="D100" i="2" s="1"/>
  <c r="U99" i="2"/>
  <c r="D99" i="2" s="1"/>
  <c r="U98" i="2"/>
  <c r="D98" i="2" s="1"/>
  <c r="U97" i="2"/>
  <c r="D97" i="2" s="1"/>
  <c r="U96" i="2"/>
  <c r="D96" i="2" s="1"/>
  <c r="U95" i="2"/>
  <c r="D95" i="2" s="1"/>
  <c r="U94" i="2"/>
  <c r="U93" i="2"/>
  <c r="U92" i="2"/>
  <c r="U91" i="2"/>
  <c r="D91" i="2" s="1"/>
  <c r="U90" i="2"/>
  <c r="U89" i="2"/>
  <c r="U88" i="2"/>
  <c r="U87" i="2"/>
  <c r="D87" i="2" s="1"/>
  <c r="U86" i="2"/>
  <c r="U85" i="2"/>
  <c r="U84" i="2"/>
  <c r="U83" i="2"/>
  <c r="D83" i="2" s="1"/>
  <c r="U82" i="2"/>
  <c r="D82" i="2" s="1"/>
  <c r="U81" i="2"/>
  <c r="U80" i="2"/>
  <c r="U79" i="2"/>
  <c r="D79" i="2" s="1"/>
  <c r="U78" i="2"/>
  <c r="U77" i="2"/>
  <c r="U76" i="2"/>
  <c r="U75" i="2"/>
  <c r="D75" i="2" s="1"/>
  <c r="U74" i="2"/>
  <c r="D74" i="2" s="1"/>
  <c r="U73" i="2"/>
  <c r="U72" i="2"/>
  <c r="U71" i="2"/>
  <c r="D71" i="2" s="1"/>
  <c r="U70" i="2"/>
  <c r="U69" i="2"/>
  <c r="U68" i="2"/>
  <c r="U67" i="2"/>
  <c r="D67" i="2" s="1"/>
  <c r="U66" i="2"/>
  <c r="D66" i="2" s="1"/>
  <c r="U65" i="2"/>
  <c r="U64" i="2"/>
  <c r="U63" i="2"/>
  <c r="D63" i="2" s="1"/>
  <c r="U62" i="2"/>
  <c r="U61" i="2"/>
  <c r="U60" i="2"/>
  <c r="U59" i="2"/>
  <c r="D59" i="2" s="1"/>
  <c r="U58" i="2"/>
  <c r="D58" i="2" s="1"/>
  <c r="U57" i="2"/>
  <c r="U56" i="2"/>
  <c r="D56" i="2" s="1"/>
  <c r="U55" i="2"/>
  <c r="D55" i="2" s="1"/>
  <c r="U54" i="2"/>
  <c r="U53" i="2"/>
  <c r="U52" i="2"/>
  <c r="D52" i="2" s="1"/>
  <c r="U51" i="2"/>
  <c r="D51" i="2" s="1"/>
  <c r="U50" i="2"/>
  <c r="D50" i="2" s="1"/>
  <c r="U49" i="2"/>
  <c r="U48" i="2"/>
  <c r="D48" i="2" s="1"/>
  <c r="U47" i="2"/>
  <c r="D47" i="2" s="1"/>
  <c r="U46" i="2"/>
  <c r="U45" i="2"/>
  <c r="U44" i="2"/>
  <c r="D44" i="2" s="1"/>
  <c r="U42" i="2"/>
  <c r="D42" i="2" s="1"/>
  <c r="U40" i="2"/>
  <c r="D40" i="2" s="1"/>
  <c r="U38" i="2"/>
  <c r="U39" i="2" s="1"/>
  <c r="D39" i="2" s="1"/>
  <c r="U37" i="2"/>
  <c r="U36" i="2"/>
  <c r="D36" i="2" s="1"/>
  <c r="U33" i="2"/>
  <c r="U34" i="2" s="1"/>
  <c r="U31" i="2"/>
  <c r="D31" i="2" s="1"/>
  <c r="U27" i="2"/>
  <c r="D27" i="2" s="1"/>
  <c r="U26" i="2"/>
  <c r="U21" i="2"/>
  <c r="U22" i="2" s="1"/>
  <c r="U20" i="2"/>
  <c r="D20" i="2" s="1"/>
  <c r="A1" i="2"/>
  <c r="L110" i="4" l="1"/>
  <c r="L142" i="4"/>
  <c r="L118" i="4"/>
  <c r="L124" i="4"/>
  <c r="L148" i="4"/>
  <c r="L116" i="4"/>
  <c r="L140" i="4"/>
  <c r="L108" i="4"/>
  <c r="L134" i="4"/>
  <c r="L102" i="4"/>
  <c r="L132" i="4"/>
  <c r="L126" i="4"/>
  <c r="V20" i="2"/>
  <c r="E20" i="2" s="1"/>
  <c r="D34" i="2"/>
  <c r="U35" i="2"/>
  <c r="D35" i="2" s="1"/>
  <c r="V36" i="2"/>
  <c r="E36" i="2" s="1"/>
  <c r="V26" i="2"/>
  <c r="Z27" i="2" s="1"/>
  <c r="V33" i="2"/>
  <c r="E33" i="2" s="1"/>
  <c r="V42" i="2"/>
  <c r="E42" i="2" s="1"/>
  <c r="V40" i="2"/>
  <c r="E40" i="2" s="1"/>
  <c r="V31" i="2"/>
  <c r="E31" i="2" s="1"/>
  <c r="D22" i="2"/>
  <c r="U23" i="2"/>
  <c r="Y24" i="2" s="1"/>
  <c r="U43" i="2"/>
  <c r="D43" i="2" s="1"/>
  <c r="U28" i="2"/>
  <c r="Y29" i="2" s="1"/>
  <c r="U32" i="2"/>
  <c r="D32" i="2" s="1"/>
  <c r="U41" i="2"/>
  <c r="D41" i="2" s="1"/>
  <c r="AK215" i="4"/>
  <c r="AK207" i="4"/>
  <c r="AK199" i="4"/>
  <c r="AK191" i="4"/>
  <c r="AK183" i="4"/>
  <c r="AM183" i="4" s="1"/>
  <c r="AK175" i="4"/>
  <c r="AK167" i="4"/>
  <c r="AM167" i="4" s="1"/>
  <c r="AK159" i="4"/>
  <c r="AM159" i="4" s="1"/>
  <c r="AK151" i="4"/>
  <c r="AK143" i="4"/>
  <c r="AK135" i="4"/>
  <c r="AK127" i="4"/>
  <c r="AK119" i="4"/>
  <c r="AM119" i="4" s="1"/>
  <c r="AK111" i="4"/>
  <c r="AK103" i="4"/>
  <c r="AM103" i="4" s="1"/>
  <c r="L146" i="4"/>
  <c r="L138" i="4"/>
  <c r="L130" i="4"/>
  <c r="L122" i="4"/>
  <c r="L114" i="4"/>
  <c r="L106" i="4"/>
  <c r="AK218" i="4"/>
  <c r="AM218" i="4" s="1"/>
  <c r="AK214" i="4"/>
  <c r="AM214" i="4" s="1"/>
  <c r="AK210" i="4"/>
  <c r="AK206" i="4"/>
  <c r="AK202" i="4"/>
  <c r="AK198" i="4"/>
  <c r="AK194" i="4"/>
  <c r="AM194" i="4" s="1"/>
  <c r="AK190" i="4"/>
  <c r="AM190" i="4" s="1"/>
  <c r="AK186" i="4"/>
  <c r="AM186" i="4" s="1"/>
  <c r="AK182" i="4"/>
  <c r="AK178" i="4"/>
  <c r="AM178" i="4" s="1"/>
  <c r="AK174" i="4"/>
  <c r="AK170" i="4"/>
  <c r="AK166" i="4"/>
  <c r="AK162" i="4"/>
  <c r="AM162" i="4" s="1"/>
  <c r="AK158" i="4"/>
  <c r="AM158" i="4" s="1"/>
  <c r="AK154" i="4"/>
  <c r="AM154" i="4" s="1"/>
  <c r="AK150" i="4"/>
  <c r="AM150" i="4" s="1"/>
  <c r="AK146" i="4"/>
  <c r="AK142" i="4"/>
  <c r="AK138" i="4"/>
  <c r="AK134" i="4"/>
  <c r="AK130" i="4"/>
  <c r="AM130" i="4" s="1"/>
  <c r="AK126" i="4"/>
  <c r="AM126" i="4" s="1"/>
  <c r="AK122" i="4"/>
  <c r="AM122" i="4" s="1"/>
  <c r="AK118" i="4"/>
  <c r="AK114" i="4"/>
  <c r="AM114" i="4" s="1"/>
  <c r="AK110" i="4"/>
  <c r="AK106" i="4"/>
  <c r="AK102" i="4"/>
  <c r="AK98" i="4"/>
  <c r="AM98" i="4" s="1"/>
  <c r="L145" i="4"/>
  <c r="L137" i="4"/>
  <c r="L129" i="4"/>
  <c r="L121" i="4"/>
  <c r="L113" i="4"/>
  <c r="L105" i="4"/>
  <c r="L144" i="4"/>
  <c r="L136" i="4"/>
  <c r="L128" i="4"/>
  <c r="L120" i="4"/>
  <c r="L112" i="4"/>
  <c r="L104" i="4"/>
  <c r="AK221" i="4"/>
  <c r="AK217" i="4"/>
  <c r="AK213" i="4"/>
  <c r="AK209" i="4"/>
  <c r="AM209" i="4" s="1"/>
  <c r="AK205" i="4"/>
  <c r="AM205" i="4" s="1"/>
  <c r="AK201" i="4"/>
  <c r="AM201" i="4" s="1"/>
  <c r="AK197" i="4"/>
  <c r="AM197" i="4" s="1"/>
  <c r="AK193" i="4"/>
  <c r="AM193" i="4" s="1"/>
  <c r="AK189" i="4"/>
  <c r="AK185" i="4"/>
  <c r="AK181" i="4"/>
  <c r="AK177" i="4"/>
  <c r="AM177" i="4" s="1"/>
  <c r="AK173" i="4"/>
  <c r="AM173" i="4" s="1"/>
  <c r="AK169" i="4"/>
  <c r="AM169" i="4" s="1"/>
  <c r="AK165" i="4"/>
  <c r="AM165" i="4" s="1"/>
  <c r="AK161" i="4"/>
  <c r="AM161" i="4" s="1"/>
  <c r="AK157" i="4"/>
  <c r="AK153" i="4"/>
  <c r="AK149" i="4"/>
  <c r="AK145" i="4"/>
  <c r="AM145" i="4" s="1"/>
  <c r="AK141" i="4"/>
  <c r="AM141" i="4" s="1"/>
  <c r="AK137" i="4"/>
  <c r="AM137" i="4" s="1"/>
  <c r="AK133" i="4"/>
  <c r="AM133" i="4" s="1"/>
  <c r="AK129" i="4"/>
  <c r="AM129" i="4" s="1"/>
  <c r="AK125" i="4"/>
  <c r="AK121" i="4"/>
  <c r="AK117" i="4"/>
  <c r="AK113" i="4"/>
  <c r="AM113" i="4" s="1"/>
  <c r="AK109" i="4"/>
  <c r="AM109" i="4" s="1"/>
  <c r="AK105" i="4"/>
  <c r="AM105" i="4" s="1"/>
  <c r="AK101" i="4"/>
  <c r="AM101" i="4" s="1"/>
  <c r="AK131" i="4"/>
  <c r="AM131" i="4" s="1"/>
  <c r="AK171" i="4"/>
  <c r="AK203" i="4"/>
  <c r="AK99" i="4"/>
  <c r="AK147" i="4"/>
  <c r="AK211" i="4"/>
  <c r="AM211" i="4" s="1"/>
  <c r="AK123" i="4"/>
  <c r="AM123" i="4" s="1"/>
  <c r="AK155" i="4"/>
  <c r="AM155" i="4" s="1"/>
  <c r="AK195" i="4"/>
  <c r="AM195" i="4" s="1"/>
  <c r="AK107" i="4"/>
  <c r="AK179" i="4"/>
  <c r="AK235" i="4"/>
  <c r="AK115" i="4"/>
  <c r="AM115" i="4" s="1"/>
  <c r="AK163" i="4"/>
  <c r="AM163" i="4" s="1"/>
  <c r="AK219" i="4"/>
  <c r="AM219" i="4" s="1"/>
  <c r="AK139" i="4"/>
  <c r="AM139" i="4" s="1"/>
  <c r="AK187" i="4"/>
  <c r="AM187" i="4" s="1"/>
  <c r="AK227" i="4"/>
  <c r="L149" i="4"/>
  <c r="L141" i="4"/>
  <c r="L133" i="4"/>
  <c r="L125" i="4"/>
  <c r="L117" i="4"/>
  <c r="L109" i="4"/>
  <c r="AK220" i="4"/>
  <c r="AK216" i="4"/>
  <c r="AK212" i="4"/>
  <c r="AK208" i="4"/>
  <c r="AK204" i="4"/>
  <c r="AM204" i="4" s="1"/>
  <c r="AK200" i="4"/>
  <c r="AM200" i="4" s="1"/>
  <c r="AK196" i="4"/>
  <c r="AM196" i="4" s="1"/>
  <c r="AK192" i="4"/>
  <c r="AM192" i="4" s="1"/>
  <c r="AK188" i="4"/>
  <c r="AK184" i="4"/>
  <c r="AK180" i="4"/>
  <c r="AK176" i="4"/>
  <c r="AK172" i="4"/>
  <c r="AM172" i="4" s="1"/>
  <c r="AK168" i="4"/>
  <c r="AM168" i="4" s="1"/>
  <c r="AK164" i="4"/>
  <c r="AM164" i="4" s="1"/>
  <c r="AK160" i="4"/>
  <c r="AM160" i="4" s="1"/>
  <c r="AK156" i="4"/>
  <c r="AK152" i="4"/>
  <c r="AK148" i="4"/>
  <c r="AK144" i="4"/>
  <c r="AK140" i="4"/>
  <c r="AM140" i="4" s="1"/>
  <c r="AK136" i="4"/>
  <c r="AM136" i="4" s="1"/>
  <c r="AK132" i="4"/>
  <c r="AM132" i="4" s="1"/>
  <c r="AK128" i="4"/>
  <c r="AM128" i="4" s="1"/>
  <c r="AK124" i="4"/>
  <c r="AK120" i="4"/>
  <c r="AK116" i="4"/>
  <c r="AK112" i="4"/>
  <c r="AK108" i="4"/>
  <c r="AM108" i="4" s="1"/>
  <c r="AK104" i="4"/>
  <c r="AM104" i="4" s="1"/>
  <c r="AK100" i="4"/>
  <c r="AM100" i="4" s="1"/>
  <c r="AK228" i="4"/>
  <c r="AK234" i="4"/>
  <c r="AK226" i="4"/>
  <c r="L147" i="4"/>
  <c r="L139" i="4"/>
  <c r="L131" i="4"/>
  <c r="L123" i="4"/>
  <c r="L115" i="4"/>
  <c r="L107" i="4"/>
  <c r="AK233" i="4"/>
  <c r="AK225" i="4"/>
  <c r="AK232" i="4"/>
  <c r="AK224" i="4"/>
  <c r="AK231" i="4"/>
  <c r="AK223" i="4"/>
  <c r="AM223" i="4" s="1"/>
  <c r="AK238" i="4"/>
  <c r="AK230" i="4"/>
  <c r="AK222" i="4"/>
  <c r="AM222" i="4" s="1"/>
  <c r="L143" i="4"/>
  <c r="L135" i="4"/>
  <c r="L127" i="4"/>
  <c r="L119" i="4"/>
  <c r="L111" i="4"/>
  <c r="L103" i="4"/>
  <c r="AK237" i="4"/>
  <c r="AK229" i="4"/>
  <c r="AK236" i="4"/>
  <c r="AG93" i="4"/>
  <c r="AG85" i="4"/>
  <c r="AG77" i="4"/>
  <c r="AG69" i="4"/>
  <c r="AG61" i="4"/>
  <c r="AG53" i="4"/>
  <c r="AG45" i="4"/>
  <c r="AG37" i="4"/>
  <c r="AG29" i="4"/>
  <c r="AG98" i="4"/>
  <c r="AG90" i="4"/>
  <c r="AG82" i="4"/>
  <c r="AG74" i="4"/>
  <c r="AG66" i="4"/>
  <c r="AG58" i="4"/>
  <c r="AG50" i="4"/>
  <c r="AG42" i="4"/>
  <c r="AG34" i="4"/>
  <c r="AG26" i="4"/>
  <c r="AK243" i="4"/>
  <c r="AK251" i="4"/>
  <c r="AK259" i="4"/>
  <c r="AK267" i="4"/>
  <c r="AK275" i="4"/>
  <c r="AK283" i="4"/>
  <c r="AK291" i="4"/>
  <c r="AK244" i="4"/>
  <c r="AK252" i="4"/>
  <c r="AK260" i="4"/>
  <c r="AK268" i="4"/>
  <c r="AK276" i="4"/>
  <c r="AK284" i="4"/>
  <c r="AK292" i="4"/>
  <c r="AK245" i="4"/>
  <c r="AK253" i="4"/>
  <c r="AK261" i="4"/>
  <c r="AK269" i="4"/>
  <c r="AK277" i="4"/>
  <c r="AK285" i="4"/>
  <c r="AK293" i="4"/>
  <c r="AK246" i="4"/>
  <c r="AK254" i="4"/>
  <c r="AK262" i="4"/>
  <c r="AK270" i="4"/>
  <c r="AK278" i="4"/>
  <c r="AK286" i="4"/>
  <c r="AK294" i="4"/>
  <c r="AK239" i="4"/>
  <c r="AK247" i="4"/>
  <c r="AK255" i="4"/>
  <c r="AK263" i="4"/>
  <c r="AK271" i="4"/>
  <c r="AK279" i="4"/>
  <c r="AK287" i="4"/>
  <c r="AK295" i="4"/>
  <c r="AK240" i="4"/>
  <c r="AK248" i="4"/>
  <c r="AK256" i="4"/>
  <c r="AK264" i="4"/>
  <c r="AK272" i="4"/>
  <c r="AK280" i="4"/>
  <c r="AK288" i="4"/>
  <c r="AK241" i="4"/>
  <c r="AK249" i="4"/>
  <c r="AK257" i="4"/>
  <c r="AK265" i="4"/>
  <c r="AK273" i="4"/>
  <c r="AK281" i="4"/>
  <c r="AK289" i="4"/>
  <c r="AM106" i="4"/>
  <c r="AM138" i="4"/>
  <c r="AM146" i="4"/>
  <c r="AM170" i="4"/>
  <c r="AM202" i="4"/>
  <c r="AM210" i="4"/>
  <c r="AK250" i="4"/>
  <c r="AI100" i="4"/>
  <c r="AL100" i="4" s="1"/>
  <c r="AI164" i="4"/>
  <c r="AL164" i="4" s="1"/>
  <c r="AK258" i="4"/>
  <c r="AI108" i="4"/>
  <c r="AL108" i="4" s="1"/>
  <c r="AK266" i="4"/>
  <c r="AI116" i="4"/>
  <c r="AL116" i="4" s="1"/>
  <c r="AK274" i="4"/>
  <c r="AI124" i="4"/>
  <c r="AL124" i="4" s="1"/>
  <c r="AK282" i="4"/>
  <c r="AI132" i="4"/>
  <c r="AL132" i="4" s="1"/>
  <c r="AK290" i="4"/>
  <c r="AI140" i="4"/>
  <c r="AL140" i="4" s="1"/>
  <c r="AI148" i="4"/>
  <c r="AL148" i="4" s="1"/>
  <c r="AK242" i="4"/>
  <c r="AI156" i="4"/>
  <c r="AL156" i="4" s="1"/>
  <c r="AI219" i="4"/>
  <c r="AL219" i="4" s="1"/>
  <c r="AI215" i="4"/>
  <c r="AL215" i="4" s="1"/>
  <c r="AI211" i="4"/>
  <c r="AL211" i="4" s="1"/>
  <c r="AI207" i="4"/>
  <c r="AL207" i="4" s="1"/>
  <c r="AI203" i="4"/>
  <c r="AL203" i="4" s="1"/>
  <c r="AI199" i="4"/>
  <c r="AL199" i="4" s="1"/>
  <c r="AI195" i="4"/>
  <c r="AL195" i="4" s="1"/>
  <c r="AI191" i="4"/>
  <c r="AL191" i="4" s="1"/>
  <c r="AI187" i="4"/>
  <c r="AL187" i="4" s="1"/>
  <c r="AI183" i="4"/>
  <c r="AL183" i="4" s="1"/>
  <c r="AI179" i="4"/>
  <c r="AL179" i="4" s="1"/>
  <c r="AI175" i="4"/>
  <c r="AL175" i="4" s="1"/>
  <c r="AI171" i="4"/>
  <c r="AL171" i="4" s="1"/>
  <c r="AI167" i="4"/>
  <c r="AL167" i="4" s="1"/>
  <c r="AI163" i="4"/>
  <c r="AL163" i="4" s="1"/>
  <c r="AI159" i="4"/>
  <c r="AL159" i="4" s="1"/>
  <c r="AI155" i="4"/>
  <c r="AL155" i="4" s="1"/>
  <c r="AI151" i="4"/>
  <c r="AL151" i="4" s="1"/>
  <c r="AI147" i="4"/>
  <c r="AL147" i="4" s="1"/>
  <c r="AI218" i="4"/>
  <c r="AL218" i="4" s="1"/>
  <c r="AI214" i="4"/>
  <c r="AL214" i="4" s="1"/>
  <c r="AI210" i="4"/>
  <c r="AL210" i="4" s="1"/>
  <c r="AI206" i="4"/>
  <c r="AL206" i="4" s="1"/>
  <c r="AI202" i="4"/>
  <c r="AL202" i="4" s="1"/>
  <c r="AI198" i="4"/>
  <c r="AL198" i="4" s="1"/>
  <c r="AI194" i="4"/>
  <c r="AL194" i="4" s="1"/>
  <c r="AI190" i="4"/>
  <c r="AL190" i="4" s="1"/>
  <c r="AI186" i="4"/>
  <c r="AL186" i="4" s="1"/>
  <c r="AI182" i="4"/>
  <c r="AL182" i="4" s="1"/>
  <c r="AI178" i="4"/>
  <c r="AL178" i="4" s="1"/>
  <c r="AI174" i="4"/>
  <c r="AL174" i="4" s="1"/>
  <c r="AI170" i="4"/>
  <c r="AL170" i="4" s="1"/>
  <c r="AG86" i="4"/>
  <c r="AI221" i="4"/>
  <c r="AL221" i="4" s="1"/>
  <c r="AI217" i="4"/>
  <c r="AL217" i="4" s="1"/>
  <c r="AI213" i="4"/>
  <c r="AL213" i="4" s="1"/>
  <c r="AI209" i="4"/>
  <c r="AL209" i="4" s="1"/>
  <c r="AI205" i="4"/>
  <c r="AL205" i="4" s="1"/>
  <c r="AL10" i="4"/>
  <c r="AM220" i="4"/>
  <c r="AG100" i="4"/>
  <c r="AG92" i="4"/>
  <c r="AI212" i="4"/>
  <c r="AL212" i="4" s="1"/>
  <c r="AI204" i="4"/>
  <c r="AL204" i="4" s="1"/>
  <c r="AI196" i="4"/>
  <c r="AL196" i="4" s="1"/>
  <c r="AI188" i="4"/>
  <c r="AL188" i="4" s="1"/>
  <c r="AI180" i="4"/>
  <c r="AL180" i="4" s="1"/>
  <c r="AI172" i="4"/>
  <c r="AL172" i="4" s="1"/>
  <c r="AM206" i="4"/>
  <c r="AM198" i="4"/>
  <c r="AM182" i="4"/>
  <c r="AM174" i="4"/>
  <c r="AM166" i="4"/>
  <c r="AM142" i="4"/>
  <c r="AM134" i="4"/>
  <c r="AM118" i="4"/>
  <c r="AM110" i="4"/>
  <c r="AM102" i="4"/>
  <c r="AI166" i="4"/>
  <c r="AL166" i="4" s="1"/>
  <c r="AI162" i="4"/>
  <c r="AL162" i="4" s="1"/>
  <c r="AI158" i="4"/>
  <c r="AL158" i="4" s="1"/>
  <c r="AI154" i="4"/>
  <c r="AL154" i="4" s="1"/>
  <c r="AI150" i="4"/>
  <c r="AL150" i="4" s="1"/>
  <c r="AI146" i="4"/>
  <c r="AL146" i="4" s="1"/>
  <c r="AI142" i="4"/>
  <c r="AL142" i="4" s="1"/>
  <c r="AI138" i="4"/>
  <c r="AL138" i="4" s="1"/>
  <c r="AI134" i="4"/>
  <c r="AL134" i="4" s="1"/>
  <c r="AI130" i="4"/>
  <c r="AL130" i="4" s="1"/>
  <c r="AI126" i="4"/>
  <c r="AL126" i="4" s="1"/>
  <c r="AI122" i="4"/>
  <c r="AL122" i="4" s="1"/>
  <c r="AI118" i="4"/>
  <c r="AL118" i="4" s="1"/>
  <c r="AI114" i="4"/>
  <c r="AL114" i="4" s="1"/>
  <c r="AI110" i="4"/>
  <c r="AL110" i="4" s="1"/>
  <c r="AI106" i="4"/>
  <c r="AL106" i="4" s="1"/>
  <c r="AI102" i="4"/>
  <c r="AL102" i="4" s="1"/>
  <c r="AI98" i="4"/>
  <c r="AL98" i="4" s="1"/>
  <c r="AM221" i="4"/>
  <c r="AM217" i="4"/>
  <c r="AM213" i="4"/>
  <c r="AM189" i="4"/>
  <c r="AM185" i="4"/>
  <c r="AM181" i="4"/>
  <c r="AM157" i="4"/>
  <c r="AM153" i="4"/>
  <c r="AM149" i="4"/>
  <c r="AM125" i="4"/>
  <c r="AM121" i="4"/>
  <c r="AM117" i="4"/>
  <c r="AI201" i="4"/>
  <c r="AL201" i="4" s="1"/>
  <c r="AI197" i="4"/>
  <c r="AL197" i="4" s="1"/>
  <c r="AI193" i="4"/>
  <c r="AL193" i="4" s="1"/>
  <c r="AI189" i="4"/>
  <c r="AL189" i="4" s="1"/>
  <c r="AI185" i="4"/>
  <c r="AL185" i="4" s="1"/>
  <c r="AI181" i="4"/>
  <c r="AL181" i="4" s="1"/>
  <c r="AI177" i="4"/>
  <c r="AL177" i="4" s="1"/>
  <c r="AI173" i="4"/>
  <c r="AL173" i="4" s="1"/>
  <c r="AI169" i="4"/>
  <c r="AL169" i="4" s="1"/>
  <c r="AI165" i="4"/>
  <c r="AL165" i="4" s="1"/>
  <c r="AI161" i="4"/>
  <c r="AL161" i="4" s="1"/>
  <c r="AI157" i="4"/>
  <c r="AL157" i="4" s="1"/>
  <c r="AI153" i="4"/>
  <c r="AL153" i="4" s="1"/>
  <c r="AI149" i="4"/>
  <c r="AL149" i="4" s="1"/>
  <c r="AI145" i="4"/>
  <c r="AL145" i="4" s="1"/>
  <c r="AI141" i="4"/>
  <c r="AL141" i="4" s="1"/>
  <c r="AI137" i="4"/>
  <c r="AL137" i="4" s="1"/>
  <c r="AI133" i="4"/>
  <c r="AL133" i="4" s="1"/>
  <c r="AI129" i="4"/>
  <c r="AL129" i="4" s="1"/>
  <c r="AI125" i="4"/>
  <c r="AL125" i="4" s="1"/>
  <c r="AI121" i="4"/>
  <c r="AL121" i="4" s="1"/>
  <c r="AI117" i="4"/>
  <c r="AL117" i="4" s="1"/>
  <c r="AI113" i="4"/>
  <c r="AL113" i="4" s="1"/>
  <c r="AI109" i="4"/>
  <c r="AL109" i="4" s="1"/>
  <c r="AI105" i="4"/>
  <c r="AL105" i="4" s="1"/>
  <c r="AI101" i="4"/>
  <c r="AL101" i="4" s="1"/>
  <c r="AM216" i="4"/>
  <c r="AM212" i="4"/>
  <c r="AM208" i="4"/>
  <c r="AM188" i="4"/>
  <c r="AM184" i="4"/>
  <c r="AM180" i="4"/>
  <c r="AM176" i="4"/>
  <c r="AM156" i="4"/>
  <c r="AM152" i="4"/>
  <c r="AM148" i="4"/>
  <c r="AM144" i="4"/>
  <c r="AM124" i="4"/>
  <c r="AM120" i="4"/>
  <c r="AM116" i="4"/>
  <c r="AM112" i="4"/>
  <c r="AM10" i="4"/>
  <c r="AI220" i="4"/>
  <c r="AL220" i="4" s="1"/>
  <c r="AI216" i="4"/>
  <c r="AL216" i="4" s="1"/>
  <c r="AI208" i="4"/>
  <c r="AL208" i="4" s="1"/>
  <c r="AI200" i="4"/>
  <c r="AL200" i="4" s="1"/>
  <c r="AI192" i="4"/>
  <c r="AL192" i="4" s="1"/>
  <c r="AI184" i="4"/>
  <c r="AL184" i="4" s="1"/>
  <c r="AI176" i="4"/>
  <c r="AL176" i="4" s="1"/>
  <c r="AI168" i="4"/>
  <c r="AL168" i="4" s="1"/>
  <c r="AI160" i="4"/>
  <c r="AL160" i="4" s="1"/>
  <c r="AI152" i="4"/>
  <c r="AL152" i="4" s="1"/>
  <c r="AI144" i="4"/>
  <c r="AL144" i="4" s="1"/>
  <c r="AI136" i="4"/>
  <c r="AL136" i="4" s="1"/>
  <c r="AI128" i="4"/>
  <c r="AL128" i="4" s="1"/>
  <c r="AI120" i="4"/>
  <c r="AL120" i="4" s="1"/>
  <c r="AI112" i="4"/>
  <c r="AL112" i="4" s="1"/>
  <c r="AI104" i="4"/>
  <c r="AL104" i="4" s="1"/>
  <c r="AM215" i="4"/>
  <c r="AM207" i="4"/>
  <c r="AM203" i="4"/>
  <c r="AM199" i="4"/>
  <c r="AM191" i="4"/>
  <c r="AM179" i="4"/>
  <c r="AM175" i="4"/>
  <c r="AM171" i="4"/>
  <c r="AM151" i="4"/>
  <c r="AM147" i="4"/>
  <c r="AM143" i="4"/>
  <c r="AM135" i="4"/>
  <c r="AM127" i="4"/>
  <c r="AM111" i="4"/>
  <c r="AM107" i="4"/>
  <c r="AM99" i="4"/>
  <c r="AI143" i="4"/>
  <c r="AL143" i="4" s="1"/>
  <c r="AI139" i="4"/>
  <c r="AL139" i="4" s="1"/>
  <c r="AI135" i="4"/>
  <c r="AL135" i="4" s="1"/>
  <c r="AI131" i="4"/>
  <c r="AL131" i="4" s="1"/>
  <c r="AI127" i="4"/>
  <c r="AL127" i="4" s="1"/>
  <c r="AI123" i="4"/>
  <c r="AL123" i="4" s="1"/>
  <c r="AI119" i="4"/>
  <c r="AL119" i="4" s="1"/>
  <c r="AI115" i="4"/>
  <c r="AL115" i="4" s="1"/>
  <c r="AI111" i="4"/>
  <c r="AL111" i="4" s="1"/>
  <c r="AI107" i="4"/>
  <c r="AL107" i="4" s="1"/>
  <c r="AI103" i="4"/>
  <c r="AL103" i="4" s="1"/>
  <c r="AI99" i="4"/>
  <c r="AL99" i="4" s="1"/>
  <c r="AG97" i="4"/>
  <c r="AG89" i="4"/>
  <c r="AG81" i="4"/>
  <c r="AG73" i="4"/>
  <c r="AG65" i="4"/>
  <c r="AG57" i="4"/>
  <c r="AG49" i="4"/>
  <c r="AG41" i="4"/>
  <c r="AG33" i="4"/>
  <c r="AG25" i="4"/>
  <c r="AG96" i="4"/>
  <c r="AG88" i="4"/>
  <c r="AG80" i="4"/>
  <c r="AG72" i="4"/>
  <c r="AG64" i="4"/>
  <c r="AG56" i="4"/>
  <c r="AG48" i="4"/>
  <c r="AG40" i="4"/>
  <c r="AG32" i="4"/>
  <c r="AG95" i="4"/>
  <c r="AG87" i="4"/>
  <c r="AG79" i="4"/>
  <c r="AG71" i="4"/>
  <c r="AG63" i="4"/>
  <c r="AG55" i="4"/>
  <c r="AG47" i="4"/>
  <c r="AG39" i="4"/>
  <c r="AG31" i="4"/>
  <c r="AG84" i="4"/>
  <c r="AG76" i="4"/>
  <c r="AG68" i="4"/>
  <c r="AG60" i="4"/>
  <c r="AG52" i="4"/>
  <c r="AG44" i="4"/>
  <c r="AG36" i="4"/>
  <c r="AG28" i="4"/>
  <c r="AG99" i="4"/>
  <c r="AG91" i="4"/>
  <c r="AG83" i="4"/>
  <c r="AG75" i="4"/>
  <c r="AG67" i="4"/>
  <c r="AG59" i="4"/>
  <c r="AG51" i="4"/>
  <c r="AG43" i="4"/>
  <c r="AG35" i="4"/>
  <c r="AG27" i="4"/>
  <c r="AG38" i="4"/>
  <c r="AG54" i="4"/>
  <c r="AG94" i="4"/>
  <c r="AG30" i="4"/>
  <c r="AG46" i="4"/>
  <c r="AG62" i="4"/>
  <c r="AG78" i="4"/>
  <c r="AG70" i="4"/>
  <c r="AE209" i="4"/>
  <c r="AE201" i="4"/>
  <c r="AE193" i="4"/>
  <c r="AE177" i="4"/>
  <c r="AE169" i="4"/>
  <c r="AE161" i="4"/>
  <c r="AE145" i="4"/>
  <c r="AE137" i="4"/>
  <c r="AE129" i="4"/>
  <c r="AE113" i="4"/>
  <c r="AE105" i="4"/>
  <c r="AE97" i="4"/>
  <c r="AE81" i="4"/>
  <c r="AE73" i="4"/>
  <c r="AE65" i="4"/>
  <c r="AE49" i="4"/>
  <c r="AE41" i="4"/>
  <c r="AE33" i="4"/>
  <c r="AF217" i="4"/>
  <c r="AF209" i="4"/>
  <c r="AF201" i="4"/>
  <c r="AF193" i="4"/>
  <c r="AF185" i="4"/>
  <c r="AF177" i="4"/>
  <c r="AF169" i="4"/>
  <c r="AF161" i="4"/>
  <c r="AF153" i="4"/>
  <c r="AF145" i="4"/>
  <c r="AF137" i="4"/>
  <c r="AF129" i="4"/>
  <c r="AF113" i="4"/>
  <c r="AF33" i="4"/>
  <c r="AE215" i="4"/>
  <c r="AE207" i="4"/>
  <c r="AE199" i="4"/>
  <c r="AE191" i="4"/>
  <c r="AE183" i="4"/>
  <c r="AE175" i="4"/>
  <c r="AE167" i="4"/>
  <c r="AE159" i="4"/>
  <c r="AE151" i="4"/>
  <c r="AE143" i="4"/>
  <c r="AE135" i="4"/>
  <c r="AE127" i="4"/>
  <c r="AE119" i="4"/>
  <c r="AE111" i="4"/>
  <c r="AE103" i="4"/>
  <c r="AE95" i="4"/>
  <c r="AE87" i="4"/>
  <c r="AE79" i="4"/>
  <c r="AE71" i="4"/>
  <c r="AE63" i="4"/>
  <c r="AE55" i="4"/>
  <c r="AE47" i="4"/>
  <c r="AF16" i="4"/>
  <c r="AE221" i="4"/>
  <c r="AE213" i="4"/>
  <c r="AE205" i="4"/>
  <c r="AE197" i="4"/>
  <c r="AE185" i="4"/>
  <c r="AE181" i="4"/>
  <c r="AE173" i="4"/>
  <c r="AE165" i="4"/>
  <c r="AE157" i="4"/>
  <c r="AE149" i="4"/>
  <c r="AE141" i="4"/>
  <c r="AE133" i="4"/>
  <c r="AE125" i="4"/>
  <c r="AE117" i="4"/>
  <c r="AE109" i="4"/>
  <c r="AE101" i="4"/>
  <c r="AE89" i="4"/>
  <c r="AE85" i="4"/>
  <c r="AE77" i="4"/>
  <c r="AE69" i="4"/>
  <c r="AE57" i="4"/>
  <c r="AE53" i="4"/>
  <c r="AE45" i="4"/>
  <c r="AE37" i="4"/>
  <c r="AE29" i="4"/>
  <c r="AF14" i="4"/>
  <c r="AF218" i="4"/>
  <c r="AF210" i="4"/>
  <c r="AF202" i="4"/>
  <c r="AF194" i="4"/>
  <c r="AF186" i="4"/>
  <c r="AF178" i="4"/>
  <c r="AF170" i="4"/>
  <c r="AF162" i="4"/>
  <c r="AF154" i="4"/>
  <c r="AF146" i="4"/>
  <c r="AF138" i="4"/>
  <c r="AF130" i="4"/>
  <c r="AF122" i="4"/>
  <c r="AF114" i="4"/>
  <c r="AF106" i="4"/>
  <c r="AF98" i="4"/>
  <c r="AF90" i="4"/>
  <c r="AF82" i="4"/>
  <c r="AF74" i="4"/>
  <c r="AF66" i="4"/>
  <c r="AF58" i="4"/>
  <c r="AF50" i="4"/>
  <c r="AF42" i="4"/>
  <c r="AF34" i="4"/>
  <c r="AF26" i="4"/>
  <c r="AF97" i="4"/>
  <c r="AF89" i="4"/>
  <c r="AF81" i="4"/>
  <c r="AF73" i="4"/>
  <c r="AF65" i="4"/>
  <c r="AF57" i="4"/>
  <c r="AF49" i="4"/>
  <c r="AF41" i="4"/>
  <c r="AF25" i="4"/>
  <c r="AF15" i="4"/>
  <c r="AF216" i="4"/>
  <c r="AF208" i="4"/>
  <c r="AF200" i="4"/>
  <c r="AF192" i="4"/>
  <c r="AF184" i="4"/>
  <c r="AF176" i="4"/>
  <c r="AF168" i="4"/>
  <c r="AF160" i="4"/>
  <c r="AF152" i="4"/>
  <c r="AF144" i="4"/>
  <c r="AF136" i="4"/>
  <c r="AF128" i="4"/>
  <c r="AF120" i="4"/>
  <c r="AF112" i="4"/>
  <c r="AF104" i="4"/>
  <c r="AF96" i="4"/>
  <c r="AF88" i="4"/>
  <c r="AF80" i="4"/>
  <c r="AF72" i="4"/>
  <c r="AF64" i="4"/>
  <c r="AF56" i="4"/>
  <c r="AF48" i="4"/>
  <c r="AF40" i="4"/>
  <c r="AF32" i="4"/>
  <c r="AF24" i="4"/>
  <c r="AF121" i="4"/>
  <c r="AF105" i="4"/>
  <c r="AF215" i="4"/>
  <c r="AF207" i="4"/>
  <c r="AF199" i="4"/>
  <c r="AF191" i="4"/>
  <c r="AF183" i="4"/>
  <c r="AF175" i="4"/>
  <c r="AF167" i="4"/>
  <c r="AF159" i="4"/>
  <c r="AF151" i="4"/>
  <c r="AF143" i="4"/>
  <c r="AF135" i="4"/>
  <c r="AF127" i="4"/>
  <c r="AF119" i="4"/>
  <c r="AF111" i="4"/>
  <c r="AF103" i="4"/>
  <c r="AF95" i="4"/>
  <c r="AF87" i="4"/>
  <c r="AF79" i="4"/>
  <c r="AF71" i="4"/>
  <c r="AF63" i="4"/>
  <c r="AF55" i="4"/>
  <c r="AF47" i="4"/>
  <c r="AF39" i="4"/>
  <c r="AF31" i="4"/>
  <c r="AF23" i="4"/>
  <c r="AF13" i="4"/>
  <c r="AF220" i="4"/>
  <c r="AF204" i="4"/>
  <c r="AF188" i="4"/>
  <c r="AF180" i="4"/>
  <c r="AF172" i="4"/>
  <c r="AF164" i="4"/>
  <c r="AF158" i="4"/>
  <c r="AF148" i="4"/>
  <c r="AF140" i="4"/>
  <c r="AF132" i="4"/>
  <c r="AF124" i="4"/>
  <c r="AF116" i="4"/>
  <c r="AF110" i="4"/>
  <c r="AF100" i="4"/>
  <c r="AF92" i="4"/>
  <c r="AF86" i="4"/>
  <c r="AF76" i="4"/>
  <c r="AF68" i="4"/>
  <c r="AF60" i="4"/>
  <c r="AF52" i="4"/>
  <c r="AF46" i="4"/>
  <c r="AF36" i="4"/>
  <c r="AF28" i="4"/>
  <c r="AF20" i="4"/>
  <c r="AF212" i="4"/>
  <c r="AF221" i="4"/>
  <c r="AF213" i="4"/>
  <c r="AF203" i="4"/>
  <c r="AF195" i="4"/>
  <c r="AF187" i="4"/>
  <c r="AF179" i="4"/>
  <c r="AF171" i="4"/>
  <c r="AF163" i="4"/>
  <c r="AF155" i="4"/>
  <c r="AF147" i="4"/>
  <c r="AF139" i="4"/>
  <c r="AF131" i="4"/>
  <c r="AF123" i="4"/>
  <c r="AF115" i="4"/>
  <c r="AF107" i="4"/>
  <c r="AF99" i="4"/>
  <c r="AF91" i="4"/>
  <c r="AF83" i="4"/>
  <c r="AF75" i="4"/>
  <c r="AF67" i="4"/>
  <c r="AF61" i="4"/>
  <c r="AF53" i="4"/>
  <c r="AF43" i="4"/>
  <c r="AF35" i="4"/>
  <c r="AF27" i="4"/>
  <c r="AF19" i="4"/>
  <c r="AF198" i="4"/>
  <c r="AF196" i="4"/>
  <c r="AF156" i="4"/>
  <c r="AF108" i="4"/>
  <c r="AF84" i="4"/>
  <c r="AF44" i="4"/>
  <c r="AF219" i="4"/>
  <c r="AF59" i="4"/>
  <c r="AF12" i="4"/>
  <c r="AF214" i="4"/>
  <c r="AF206" i="4"/>
  <c r="AF190" i="4"/>
  <c r="AF182" i="4"/>
  <c r="AF174" i="4"/>
  <c r="AF166" i="4"/>
  <c r="AF150" i="4"/>
  <c r="AF142" i="4"/>
  <c r="AF134" i="4"/>
  <c r="AF126" i="4"/>
  <c r="AF118" i="4"/>
  <c r="AF102" i="4"/>
  <c r="AF94" i="4"/>
  <c r="AF78" i="4"/>
  <c r="AF70" i="4"/>
  <c r="AF62" i="4"/>
  <c r="AF54" i="4"/>
  <c r="AF38" i="4"/>
  <c r="AF30" i="4"/>
  <c r="AF22" i="4"/>
  <c r="AF211" i="4"/>
  <c r="AF51" i="4"/>
  <c r="AF205" i="4"/>
  <c r="AF197" i="4"/>
  <c r="AF189" i="4"/>
  <c r="AF181" i="4"/>
  <c r="AF173" i="4"/>
  <c r="AF165" i="4"/>
  <c r="AF157" i="4"/>
  <c r="AF149" i="4"/>
  <c r="AF141" i="4"/>
  <c r="AF133" i="4"/>
  <c r="AF125" i="4"/>
  <c r="AF117" i="4"/>
  <c r="AF109" i="4"/>
  <c r="AF101" i="4"/>
  <c r="AF93" i="4"/>
  <c r="AF85" i="4"/>
  <c r="AF77" i="4"/>
  <c r="AF69" i="4"/>
  <c r="AF45" i="4"/>
  <c r="AF37" i="4"/>
  <c r="AF29" i="4"/>
  <c r="AF21" i="4"/>
  <c r="AF11" i="4"/>
  <c r="AF18" i="4"/>
  <c r="AF17" i="4"/>
  <c r="AE121" i="4"/>
  <c r="AE220" i="4"/>
  <c r="AE212" i="4"/>
  <c r="AE204" i="4"/>
  <c r="AE196" i="4"/>
  <c r="AE188" i="4"/>
  <c r="AE180" i="4"/>
  <c r="AE172" i="4"/>
  <c r="AE164" i="4"/>
  <c r="AE156" i="4"/>
  <c r="AE148" i="4"/>
  <c r="AE140" i="4"/>
  <c r="AE132" i="4"/>
  <c r="AE124" i="4"/>
  <c r="AE116" i="4"/>
  <c r="AE108" i="4"/>
  <c r="AE100" i="4"/>
  <c r="AE92" i="4"/>
  <c r="AE84" i="4"/>
  <c r="AE76" i="4"/>
  <c r="AE68" i="4"/>
  <c r="AE60" i="4"/>
  <c r="AE52" i="4"/>
  <c r="AE44" i="4"/>
  <c r="AE36" i="4"/>
  <c r="AE28" i="4"/>
  <c r="AE217" i="4"/>
  <c r="AE153" i="4"/>
  <c r="AE219" i="4"/>
  <c r="AE211" i="4"/>
  <c r="AE203" i="4"/>
  <c r="AE195" i="4"/>
  <c r="AE187" i="4"/>
  <c r="AE179" i="4"/>
  <c r="AE171" i="4"/>
  <c r="AE163" i="4"/>
  <c r="AE155" i="4"/>
  <c r="AE147" i="4"/>
  <c r="AE139" i="4"/>
  <c r="AE131" i="4"/>
  <c r="AE123" i="4"/>
  <c r="AE115" i="4"/>
  <c r="AE107" i="4"/>
  <c r="AE99" i="4"/>
  <c r="AE91" i="4"/>
  <c r="AE83" i="4"/>
  <c r="AE75" i="4"/>
  <c r="AE67" i="4"/>
  <c r="AE59" i="4"/>
  <c r="AE51" i="4"/>
  <c r="AE43" i="4"/>
  <c r="AE35" i="4"/>
  <c r="AE27" i="4"/>
  <c r="AE218" i="4"/>
  <c r="AE210" i="4"/>
  <c r="AE202" i="4"/>
  <c r="AE194" i="4"/>
  <c r="AE186" i="4"/>
  <c r="AE178" i="4"/>
  <c r="AE170" i="4"/>
  <c r="AE162" i="4"/>
  <c r="AE154" i="4"/>
  <c r="AE146" i="4"/>
  <c r="AE138" i="4"/>
  <c r="AE130" i="4"/>
  <c r="AE122" i="4"/>
  <c r="AE114" i="4"/>
  <c r="AE106" i="4"/>
  <c r="AE98" i="4"/>
  <c r="AE90" i="4"/>
  <c r="AE82" i="4"/>
  <c r="AE74" i="4"/>
  <c r="AE66" i="4"/>
  <c r="AE58" i="4"/>
  <c r="AE50" i="4"/>
  <c r="AE42" i="4"/>
  <c r="AE34" i="4"/>
  <c r="AE26" i="4"/>
  <c r="AE189" i="4"/>
  <c r="AE93" i="4"/>
  <c r="AE61" i="4"/>
  <c r="AA8" i="4"/>
  <c r="AE216" i="4"/>
  <c r="AE208" i="4"/>
  <c r="AE200" i="4"/>
  <c r="AE192" i="4"/>
  <c r="AE184" i="4"/>
  <c r="AE176" i="4"/>
  <c r="AE168" i="4"/>
  <c r="AE160" i="4"/>
  <c r="AE152" i="4"/>
  <c r="AE144" i="4"/>
  <c r="AE136" i="4"/>
  <c r="AE128" i="4"/>
  <c r="AE120" i="4"/>
  <c r="AE112" i="4"/>
  <c r="AE104" i="4"/>
  <c r="AE96" i="4"/>
  <c r="AE88" i="4"/>
  <c r="AE80" i="4"/>
  <c r="AE72" i="4"/>
  <c r="AE64" i="4"/>
  <c r="AE56" i="4"/>
  <c r="AE48" i="4"/>
  <c r="AE40" i="4"/>
  <c r="AE32" i="4"/>
  <c r="AE39" i="4"/>
  <c r="AE31" i="4"/>
  <c r="AE214" i="4"/>
  <c r="AE206" i="4"/>
  <c r="AE198" i="4"/>
  <c r="AE190" i="4"/>
  <c r="AE182" i="4"/>
  <c r="AE174" i="4"/>
  <c r="AE166" i="4"/>
  <c r="AE158" i="4"/>
  <c r="AE150" i="4"/>
  <c r="AE142" i="4"/>
  <c r="AE134" i="4"/>
  <c r="AE126" i="4"/>
  <c r="AE118" i="4"/>
  <c r="AE110" i="4"/>
  <c r="AE102" i="4"/>
  <c r="AE94" i="4"/>
  <c r="AE86" i="4"/>
  <c r="AE78" i="4"/>
  <c r="AE70" i="4"/>
  <c r="AE62" i="4"/>
  <c r="AE54" i="4"/>
  <c r="AE46" i="4"/>
  <c r="AE38" i="4"/>
  <c r="AE30" i="4"/>
  <c r="AD15" i="4"/>
  <c r="AC93" i="4"/>
  <c r="AC85" i="4"/>
  <c r="AC77" i="4"/>
  <c r="AC69" i="4"/>
  <c r="AC61" i="4"/>
  <c r="AC53" i="4"/>
  <c r="AC45" i="4"/>
  <c r="AC37" i="4"/>
  <c r="AC29" i="4"/>
  <c r="AD14" i="4"/>
  <c r="AD95" i="4"/>
  <c r="AD87" i="4"/>
  <c r="AD79" i="4"/>
  <c r="AD71" i="4"/>
  <c r="AD63" i="4"/>
  <c r="AD55" i="4"/>
  <c r="AD47" i="4"/>
  <c r="AD39" i="4"/>
  <c r="AD31" i="4"/>
  <c r="AD23" i="4"/>
  <c r="AC96" i="4"/>
  <c r="AC88" i="4"/>
  <c r="AC80" i="4"/>
  <c r="AC72" i="4"/>
  <c r="AC64" i="4"/>
  <c r="AC56" i="4"/>
  <c r="AC48" i="4"/>
  <c r="AC40" i="4"/>
  <c r="AC32" i="4"/>
  <c r="AD98" i="4"/>
  <c r="AD90" i="4"/>
  <c r="AD82" i="4"/>
  <c r="AD74" i="4"/>
  <c r="AD66" i="4"/>
  <c r="AD58" i="4"/>
  <c r="AD50" i="4"/>
  <c r="AD42" i="4"/>
  <c r="AD34" i="4"/>
  <c r="AD26" i="4"/>
  <c r="AD10" i="4"/>
  <c r="AD13" i="4"/>
  <c r="AC100" i="4"/>
  <c r="AC92" i="4"/>
  <c r="AC84" i="4"/>
  <c r="AC76" i="4"/>
  <c r="AC68" i="4"/>
  <c r="AC60" i="4"/>
  <c r="AC52" i="4"/>
  <c r="AC44" i="4"/>
  <c r="AC36" i="4"/>
  <c r="AC28" i="4"/>
  <c r="AD94" i="4"/>
  <c r="AD86" i="4"/>
  <c r="AD78" i="4"/>
  <c r="AD70" i="4"/>
  <c r="AD62" i="4"/>
  <c r="AD54" i="4"/>
  <c r="AD46" i="4"/>
  <c r="AD38" i="4"/>
  <c r="AD30" i="4"/>
  <c r="AD22" i="4"/>
  <c r="AC99" i="4"/>
  <c r="AC89" i="4"/>
  <c r="AC83" i="4"/>
  <c r="AC73" i="4"/>
  <c r="AC65" i="4"/>
  <c r="AC59" i="4"/>
  <c r="AC49" i="4"/>
  <c r="AC43" i="4"/>
  <c r="AC35" i="4"/>
  <c r="AC25" i="4"/>
  <c r="AD12" i="4"/>
  <c r="AD93" i="4"/>
  <c r="AD85" i="4"/>
  <c r="AD77" i="4"/>
  <c r="AD69" i="4"/>
  <c r="AD61" i="4"/>
  <c r="AD53" i="4"/>
  <c r="AD45" i="4"/>
  <c r="AD37" i="4"/>
  <c r="AD29" i="4"/>
  <c r="AD21" i="4"/>
  <c r="AC98" i="4"/>
  <c r="AC90" i="4"/>
  <c r="AC82" i="4"/>
  <c r="AC74" i="4"/>
  <c r="AC66" i="4"/>
  <c r="AC58" i="4"/>
  <c r="AC50" i="4"/>
  <c r="AC42" i="4"/>
  <c r="AC34" i="4"/>
  <c r="AC26" i="4"/>
  <c r="AD100" i="4"/>
  <c r="AD92" i="4"/>
  <c r="AD84" i="4"/>
  <c r="AD76" i="4"/>
  <c r="AD68" i="4"/>
  <c r="AD60" i="4"/>
  <c r="AD52" i="4"/>
  <c r="AD44" i="4"/>
  <c r="AD36" i="4"/>
  <c r="AD28" i="4"/>
  <c r="AD20" i="4"/>
  <c r="AD99" i="4"/>
  <c r="AD91" i="4"/>
  <c r="AD83" i="4"/>
  <c r="AD75" i="4"/>
  <c r="AD67" i="4"/>
  <c r="AD59" i="4"/>
  <c r="AD51" i="4"/>
  <c r="AD43" i="4"/>
  <c r="AD35" i="4"/>
  <c r="AD27" i="4"/>
  <c r="AD11" i="4"/>
  <c r="AC95" i="4"/>
  <c r="AC87" i="4"/>
  <c r="AC79" i="4"/>
  <c r="AC71" i="4"/>
  <c r="AC63" i="4"/>
  <c r="AC55" i="4"/>
  <c r="AC47" i="4"/>
  <c r="AC39" i="4"/>
  <c r="AC31" i="4"/>
  <c r="AD19" i="4"/>
  <c r="AD80" i="4"/>
  <c r="AD72" i="4"/>
  <c r="AD64" i="4"/>
  <c r="AD56" i="4"/>
  <c r="AD48" i="4"/>
  <c r="AD40" i="4"/>
  <c r="AD32" i="4"/>
  <c r="AD24" i="4"/>
  <c r="AC94" i="4"/>
  <c r="AC86" i="4"/>
  <c r="AC78" i="4"/>
  <c r="AC70" i="4"/>
  <c r="AC62" i="4"/>
  <c r="AC54" i="4"/>
  <c r="AC46" i="4"/>
  <c r="AC38" i="4"/>
  <c r="AC30" i="4"/>
  <c r="AD96" i="4"/>
  <c r="AD88" i="4"/>
  <c r="AC33" i="4"/>
  <c r="AC41" i="4"/>
  <c r="AC57" i="4"/>
  <c r="AD17" i="4"/>
  <c r="AD25" i="4"/>
  <c r="AD33" i="4"/>
  <c r="AD41" i="4"/>
  <c r="AD49" i="4"/>
  <c r="AD57" i="4"/>
  <c r="AD65" i="4"/>
  <c r="AD73" i="4"/>
  <c r="AD81" i="4"/>
  <c r="AD89" i="4"/>
  <c r="AD97" i="4"/>
  <c r="AC97" i="4"/>
  <c r="AD18" i="4"/>
  <c r="AC81" i="4"/>
  <c r="AC27" i="4"/>
  <c r="AC51" i="4"/>
  <c r="AC67" i="4"/>
  <c r="AC75" i="4"/>
  <c r="AC91" i="4"/>
  <c r="AD16" i="4"/>
  <c r="AF11" i="2"/>
  <c r="AF12" i="2"/>
  <c r="Z98" i="2"/>
  <c r="Z90" i="2"/>
  <c r="Z82" i="2"/>
  <c r="Z74" i="2"/>
  <c r="Z66" i="2"/>
  <c r="Z58" i="2"/>
  <c r="Z50" i="2"/>
  <c r="AA41" i="2"/>
  <c r="AA49" i="2"/>
  <c r="AA57" i="2"/>
  <c r="AA65" i="2"/>
  <c r="AA73" i="2"/>
  <c r="AA81" i="2"/>
  <c r="AA89" i="2"/>
  <c r="AA97" i="2"/>
  <c r="AA54" i="2"/>
  <c r="AA62" i="2"/>
  <c r="AA70" i="2"/>
  <c r="AA78" i="2"/>
  <c r="AA86" i="2"/>
  <c r="AA94" i="2"/>
  <c r="AA93" i="2"/>
  <c r="AA64" i="2"/>
  <c r="AA95" i="2"/>
  <c r="AA87" i="2"/>
  <c r="AA79" i="2"/>
  <c r="AA71" i="2"/>
  <c r="AA63" i="2"/>
  <c r="AA55" i="2"/>
  <c r="AA80" i="2"/>
  <c r="AA85" i="2"/>
  <c r="AA77" i="2"/>
  <c r="AA69" i="2"/>
  <c r="AA61" i="2"/>
  <c r="AA53" i="2"/>
  <c r="AA96" i="2"/>
  <c r="AA100" i="2"/>
  <c r="AA92" i="2"/>
  <c r="AA84" i="2"/>
  <c r="AA76" i="2"/>
  <c r="AA68" i="2"/>
  <c r="AA60" i="2"/>
  <c r="AA52" i="2"/>
  <c r="Y63" i="2"/>
  <c r="Y71" i="2"/>
  <c r="Y79" i="2"/>
  <c r="Y87" i="2"/>
  <c r="Y95" i="2"/>
  <c r="AA99" i="2"/>
  <c r="AA91" i="2"/>
  <c r="AA83" i="2"/>
  <c r="AA75" i="2"/>
  <c r="AA67" i="2"/>
  <c r="AA59" i="2"/>
  <c r="AA51" i="2"/>
  <c r="AA88" i="2"/>
  <c r="Y40" i="2"/>
  <c r="Y48" i="2"/>
  <c r="Y56" i="2"/>
  <c r="Y64" i="2"/>
  <c r="Y72" i="2"/>
  <c r="Y80" i="2"/>
  <c r="Y88" i="2"/>
  <c r="Y96" i="2"/>
  <c r="AA98" i="2"/>
  <c r="AA90" i="2"/>
  <c r="AA82" i="2"/>
  <c r="AA74" i="2"/>
  <c r="AA66" i="2"/>
  <c r="AA58" i="2"/>
  <c r="AA50" i="2"/>
  <c r="AA72" i="2"/>
  <c r="AA56" i="2"/>
  <c r="Z76" i="2"/>
  <c r="Y52" i="2"/>
  <c r="Y60" i="2"/>
  <c r="Y68" i="2"/>
  <c r="Y76" i="2"/>
  <c r="Y84" i="2"/>
  <c r="Y92" i="2"/>
  <c r="Y93" i="2"/>
  <c r="Z94" i="2"/>
  <c r="Z86" i="2"/>
  <c r="Z70" i="2"/>
  <c r="Z62" i="2"/>
  <c r="Z54" i="2"/>
  <c r="Z46" i="2"/>
  <c r="Y55" i="2"/>
  <c r="Y67" i="2"/>
  <c r="Y75" i="2"/>
  <c r="Y83" i="2"/>
  <c r="Y91" i="2"/>
  <c r="Y47" i="2"/>
  <c r="Y23" i="2"/>
  <c r="Y39" i="2"/>
  <c r="Z52" i="2"/>
  <c r="Y51" i="2"/>
  <c r="Y59" i="2"/>
  <c r="Y99" i="2"/>
  <c r="Z32" i="2"/>
  <c r="Z48" i="2"/>
  <c r="Z56" i="2"/>
  <c r="Z64" i="2"/>
  <c r="Z72" i="2"/>
  <c r="Z80" i="2"/>
  <c r="Z88" i="2"/>
  <c r="Z96" i="2"/>
  <c r="Z84" i="2"/>
  <c r="Y100" i="2"/>
  <c r="Z25" i="2"/>
  <c r="Z49" i="2"/>
  <c r="Z57" i="2"/>
  <c r="Z65" i="2"/>
  <c r="Z73" i="2"/>
  <c r="Z81" i="2"/>
  <c r="Z89" i="2"/>
  <c r="Z97" i="2"/>
  <c r="Z60" i="2"/>
  <c r="Y53" i="2"/>
  <c r="Y61" i="2"/>
  <c r="Y69" i="2"/>
  <c r="Y77" i="2"/>
  <c r="Y85" i="2"/>
  <c r="Z26" i="2"/>
  <c r="Z68" i="2"/>
  <c r="Y54" i="2"/>
  <c r="Y62" i="2"/>
  <c r="Y70" i="2"/>
  <c r="Y78" i="2"/>
  <c r="Y86" i="2"/>
  <c r="Y94" i="2"/>
  <c r="Z51" i="2"/>
  <c r="Z59" i="2"/>
  <c r="Z67" i="2"/>
  <c r="Z75" i="2"/>
  <c r="Z83" i="2"/>
  <c r="Z91" i="2"/>
  <c r="Z99" i="2"/>
  <c r="Z92" i="2"/>
  <c r="Z21" i="2"/>
  <c r="Z53" i="2"/>
  <c r="Z61" i="2"/>
  <c r="Z69" i="2"/>
  <c r="Z77" i="2"/>
  <c r="Z85" i="2"/>
  <c r="Z93" i="2"/>
  <c r="Z100" i="2"/>
  <c r="Y41" i="2"/>
  <c r="Y49" i="2"/>
  <c r="Y57" i="2"/>
  <c r="Y65" i="2"/>
  <c r="Y73" i="2"/>
  <c r="Y81" i="2"/>
  <c r="Y89" i="2"/>
  <c r="Y97" i="2"/>
  <c r="Z78" i="2"/>
  <c r="Y42" i="2"/>
  <c r="Y50" i="2"/>
  <c r="Y58" i="2"/>
  <c r="Y66" i="2"/>
  <c r="Y74" i="2"/>
  <c r="Y82" i="2"/>
  <c r="Y90" i="2"/>
  <c r="Y98" i="2"/>
  <c r="Z31" i="2"/>
  <c r="Z47" i="2"/>
  <c r="Z55" i="2"/>
  <c r="Z63" i="2"/>
  <c r="Z71" i="2"/>
  <c r="Z79" i="2"/>
  <c r="Z87" i="2"/>
  <c r="Z95" i="2"/>
  <c r="D6" i="2"/>
  <c r="U7" i="2"/>
  <c r="U8" i="2" s="1"/>
  <c r="W65" i="2"/>
  <c r="W73" i="2"/>
  <c r="W81" i="2"/>
  <c r="W89" i="2"/>
  <c r="W97" i="2"/>
  <c r="W51" i="2"/>
  <c r="W59" i="2"/>
  <c r="W67" i="2"/>
  <c r="W75" i="2"/>
  <c r="W83" i="2"/>
  <c r="W91" i="2"/>
  <c r="V7" i="2"/>
  <c r="E7" i="2" s="1"/>
  <c r="W50" i="2"/>
  <c r="W58" i="2"/>
  <c r="W66" i="2"/>
  <c r="W74" i="2"/>
  <c r="W82" i="2"/>
  <c r="W90" i="2"/>
  <c r="W98" i="2"/>
  <c r="W99" i="2"/>
  <c r="W69" i="2"/>
  <c r="W77" i="2"/>
  <c r="W85" i="2"/>
  <c r="W93" i="2"/>
  <c r="W54" i="2"/>
  <c r="W62" i="2"/>
  <c r="W70" i="2"/>
  <c r="W78" i="2"/>
  <c r="W86" i="2"/>
  <c r="W94" i="2"/>
  <c r="X95" i="2"/>
  <c r="X87" i="2"/>
  <c r="X79" i="2"/>
  <c r="X71" i="2"/>
  <c r="X63" i="2"/>
  <c r="X55" i="2"/>
  <c r="X47" i="2"/>
  <c r="X61" i="2"/>
  <c r="X53" i="2"/>
  <c r="X99" i="2"/>
  <c r="X91" i="2"/>
  <c r="X83" i="2"/>
  <c r="X75" i="2"/>
  <c r="X67" i="2"/>
  <c r="X59" i="2"/>
  <c r="X51" i="2"/>
  <c r="X93" i="2"/>
  <c r="X85" i="2"/>
  <c r="X77" i="2"/>
  <c r="X69" i="2"/>
  <c r="D89" i="2"/>
  <c r="D76" i="2"/>
  <c r="D64" i="2"/>
  <c r="D46" i="2"/>
  <c r="D88" i="2"/>
  <c r="D62" i="2"/>
  <c r="D86" i="2"/>
  <c r="D73" i="2"/>
  <c r="D60" i="2"/>
  <c r="D84" i="2"/>
  <c r="D72" i="2"/>
  <c r="D38" i="2"/>
  <c r="D70" i="2"/>
  <c r="D57" i="2"/>
  <c r="D94" i="2"/>
  <c r="D81" i="2"/>
  <c r="D68" i="2"/>
  <c r="D54" i="2"/>
  <c r="D33" i="2"/>
  <c r="D92" i="2"/>
  <c r="D80" i="2"/>
  <c r="W55" i="2"/>
  <c r="W63" i="2"/>
  <c r="W71" i="2"/>
  <c r="W79" i="2"/>
  <c r="W87" i="2"/>
  <c r="W95" i="2"/>
  <c r="D90" i="2"/>
  <c r="D78" i="2"/>
  <c r="D65" i="2"/>
  <c r="D49" i="2"/>
  <c r="D26" i="2"/>
  <c r="X97" i="2"/>
  <c r="X89" i="2"/>
  <c r="X81" i="2"/>
  <c r="X57" i="2"/>
  <c r="X33" i="2"/>
  <c r="W61" i="2"/>
  <c r="W57" i="2"/>
  <c r="W53" i="2"/>
  <c r="W49" i="2"/>
  <c r="W41" i="2"/>
  <c r="D53" i="2"/>
  <c r="X100" i="2"/>
  <c r="X96" i="2"/>
  <c r="X92" i="2"/>
  <c r="X88" i="2"/>
  <c r="X84" i="2"/>
  <c r="X80" i="2"/>
  <c r="X76" i="2"/>
  <c r="X72" i="2"/>
  <c r="X68" i="2"/>
  <c r="X64" i="2"/>
  <c r="X60" i="2"/>
  <c r="X56" i="2"/>
  <c r="X52" i="2"/>
  <c r="X48" i="2"/>
  <c r="D77" i="2"/>
  <c r="X65" i="2"/>
  <c r="E95" i="2"/>
  <c r="E91" i="2"/>
  <c r="E87" i="2"/>
  <c r="E83" i="2"/>
  <c r="E79" i="2"/>
  <c r="E75" i="2"/>
  <c r="E71" i="2"/>
  <c r="E67" i="2"/>
  <c r="E63" i="2"/>
  <c r="E59" i="2"/>
  <c r="E55" i="2"/>
  <c r="E51" i="2"/>
  <c r="E47" i="2"/>
  <c r="E43" i="2"/>
  <c r="W100" i="2"/>
  <c r="W96" i="2"/>
  <c r="W92" i="2"/>
  <c r="W88" i="2"/>
  <c r="W84" i="2"/>
  <c r="W80" i="2"/>
  <c r="W76" i="2"/>
  <c r="W72" i="2"/>
  <c r="W68" i="2"/>
  <c r="W64" i="2"/>
  <c r="W60" i="2"/>
  <c r="W56" i="2"/>
  <c r="W52" i="2"/>
  <c r="D69" i="2"/>
  <c r="X49" i="2"/>
  <c r="D45" i="2"/>
  <c r="D21" i="2"/>
  <c r="D93" i="2"/>
  <c r="D61" i="2"/>
  <c r="X98" i="2"/>
  <c r="X94" i="2"/>
  <c r="X90" i="2"/>
  <c r="X86" i="2"/>
  <c r="X82" i="2"/>
  <c r="X78" i="2"/>
  <c r="X74" i="2"/>
  <c r="X70" i="2"/>
  <c r="X66" i="2"/>
  <c r="X62" i="2"/>
  <c r="X58" i="2"/>
  <c r="X54" i="2"/>
  <c r="X50" i="2"/>
  <c r="D85" i="2"/>
  <c r="D37" i="2"/>
  <c r="X73" i="2"/>
  <c r="D5" i="2"/>
  <c r="X46" i="2" l="1"/>
  <c r="W42" i="2"/>
  <c r="W43" i="2"/>
  <c r="Z45" i="2"/>
  <c r="Z44" i="2"/>
  <c r="AA48" i="2"/>
  <c r="H48" i="2" s="1"/>
  <c r="Y46" i="2"/>
  <c r="R46" i="2" s="1"/>
  <c r="Y45" i="2"/>
  <c r="R45" i="2" s="1"/>
  <c r="W48" i="2"/>
  <c r="W47" i="2"/>
  <c r="AA47" i="2"/>
  <c r="G47" i="2" s="1"/>
  <c r="Y36" i="2"/>
  <c r="Z37" i="2"/>
  <c r="X27" i="2"/>
  <c r="AA40" i="2"/>
  <c r="H40" i="2" s="1"/>
  <c r="W40" i="2"/>
  <c r="AA39" i="2"/>
  <c r="G39" i="2" s="1"/>
  <c r="W39" i="2"/>
  <c r="Y38" i="2"/>
  <c r="Y37" i="2"/>
  <c r="AA38" i="2"/>
  <c r="G38" i="2" s="1"/>
  <c r="W38" i="2"/>
  <c r="W37" i="2"/>
  <c r="AA36" i="2"/>
  <c r="G36" i="2" s="1"/>
  <c r="W36" i="2"/>
  <c r="X34" i="2"/>
  <c r="Y34" i="2"/>
  <c r="W46" i="2"/>
  <c r="Q46" i="2" s="1"/>
  <c r="AA42" i="2"/>
  <c r="G42" i="2" s="1"/>
  <c r="W44" i="2"/>
  <c r="P44" i="2" s="1"/>
  <c r="W45" i="2"/>
  <c r="AA44" i="2"/>
  <c r="H44" i="2" s="1"/>
  <c r="AA46" i="2"/>
  <c r="H46" i="2" s="1"/>
  <c r="Y43" i="2"/>
  <c r="Y44" i="2"/>
  <c r="R44" i="2" s="1"/>
  <c r="AA43" i="2"/>
  <c r="G43" i="2" s="1"/>
  <c r="AA45" i="2"/>
  <c r="G45" i="2" s="1"/>
  <c r="X36" i="2"/>
  <c r="Z43" i="2"/>
  <c r="X44" i="2"/>
  <c r="Z35" i="2"/>
  <c r="X37" i="2"/>
  <c r="Z42" i="2"/>
  <c r="X35" i="2"/>
  <c r="X45" i="2"/>
  <c r="Z36" i="2"/>
  <c r="Z34" i="2"/>
  <c r="Y35" i="2"/>
  <c r="R35" i="2" s="1"/>
  <c r="AA37" i="2"/>
  <c r="G37" i="2" s="1"/>
  <c r="V21" i="2"/>
  <c r="Z24" i="2" s="1"/>
  <c r="R24" i="2" s="1"/>
  <c r="V37" i="2"/>
  <c r="V38" i="2" s="1"/>
  <c r="Z33" i="2"/>
  <c r="E26" i="2"/>
  <c r="V27" i="2"/>
  <c r="D28" i="2"/>
  <c r="U29" i="2"/>
  <c r="D23" i="2"/>
  <c r="U24" i="2"/>
  <c r="R79" i="4"/>
  <c r="R65" i="4"/>
  <c r="R98" i="4"/>
  <c r="R87" i="4"/>
  <c r="R98" i="2"/>
  <c r="R90" i="2"/>
  <c r="R77" i="4"/>
  <c r="R64" i="4"/>
  <c r="R42" i="4"/>
  <c r="R85" i="4"/>
  <c r="R41" i="4"/>
  <c r="R33" i="4"/>
  <c r="R55" i="4"/>
  <c r="R70" i="4"/>
  <c r="R81" i="4"/>
  <c r="R47" i="4"/>
  <c r="R74" i="4"/>
  <c r="R97" i="4"/>
  <c r="R59" i="4"/>
  <c r="R75" i="4"/>
  <c r="R53" i="4"/>
  <c r="R83" i="4"/>
  <c r="R32" i="4"/>
  <c r="R96" i="4"/>
  <c r="R60" i="4"/>
  <c r="R89" i="4"/>
  <c r="R48" i="4"/>
  <c r="R76" i="4"/>
  <c r="R51" i="4"/>
  <c r="R30" i="4"/>
  <c r="R82" i="4"/>
  <c r="R28" i="4"/>
  <c r="R92" i="4"/>
  <c r="R57" i="4"/>
  <c r="R63" i="4"/>
  <c r="R73" i="4"/>
  <c r="R27" i="4"/>
  <c r="R91" i="4"/>
  <c r="R54" i="4"/>
  <c r="R40" i="4"/>
  <c r="R68" i="4"/>
  <c r="R37" i="4"/>
  <c r="R88" i="4"/>
  <c r="R52" i="4"/>
  <c r="R66" i="4"/>
  <c r="R45" i="4"/>
  <c r="R95" i="4"/>
  <c r="R71" i="4"/>
  <c r="R94" i="4"/>
  <c r="R26" i="4"/>
  <c r="R90" i="4"/>
  <c r="R67" i="4"/>
  <c r="R29" i="4"/>
  <c r="R46" i="4"/>
  <c r="R39" i="4"/>
  <c r="R80" i="4"/>
  <c r="R44" i="4"/>
  <c r="R69" i="4"/>
  <c r="R49" i="4"/>
  <c r="R58" i="4"/>
  <c r="R35" i="4"/>
  <c r="R99" i="4"/>
  <c r="R38" i="4"/>
  <c r="R31" i="4"/>
  <c r="R72" i="4"/>
  <c r="R36" i="4"/>
  <c r="R100" i="4"/>
  <c r="R34" i="4"/>
  <c r="R50" i="4"/>
  <c r="R61" i="4"/>
  <c r="R93" i="4"/>
  <c r="R43" i="4"/>
  <c r="R86" i="4"/>
  <c r="R56" i="4"/>
  <c r="R84" i="4"/>
  <c r="R82" i="2"/>
  <c r="R62" i="4"/>
  <c r="R50" i="2"/>
  <c r="R78" i="4"/>
  <c r="P67" i="4"/>
  <c r="Q67" i="4"/>
  <c r="P43" i="4"/>
  <c r="Q43" i="4"/>
  <c r="Q98" i="4"/>
  <c r="P98" i="4"/>
  <c r="P80" i="4"/>
  <c r="Z80" i="4" s="1"/>
  <c r="Q80" i="4"/>
  <c r="AA9" i="4"/>
  <c r="P27" i="4"/>
  <c r="Q27" i="4"/>
  <c r="Q97" i="4"/>
  <c r="P97" i="4"/>
  <c r="Q78" i="4"/>
  <c r="P78" i="4"/>
  <c r="Z78" i="4" s="1"/>
  <c r="P55" i="4"/>
  <c r="Q55" i="4"/>
  <c r="Q42" i="4"/>
  <c r="P42" i="4"/>
  <c r="P59" i="4"/>
  <c r="Q59" i="4"/>
  <c r="P84" i="4"/>
  <c r="Q84" i="4"/>
  <c r="P88" i="4"/>
  <c r="Q88" i="4"/>
  <c r="Q45" i="4"/>
  <c r="P45" i="4"/>
  <c r="Q26" i="4"/>
  <c r="P26" i="4"/>
  <c r="Q29" i="4"/>
  <c r="P29" i="4"/>
  <c r="P51" i="4"/>
  <c r="Q51" i="4"/>
  <c r="Q34" i="4"/>
  <c r="P34" i="4"/>
  <c r="P76" i="4"/>
  <c r="Q76" i="4"/>
  <c r="Q37" i="4"/>
  <c r="P37" i="4"/>
  <c r="Z37" i="4" s="1"/>
  <c r="Q86" i="4"/>
  <c r="P86" i="4"/>
  <c r="P63" i="4"/>
  <c r="Q63" i="4"/>
  <c r="Q50" i="4"/>
  <c r="P50" i="4"/>
  <c r="Z50" i="4" s="1"/>
  <c r="Q65" i="4"/>
  <c r="P65" i="4"/>
  <c r="Z65" i="4" s="1"/>
  <c r="P28" i="4"/>
  <c r="Q28" i="4"/>
  <c r="P92" i="4"/>
  <c r="Q92" i="4"/>
  <c r="P32" i="4"/>
  <c r="Q32" i="4"/>
  <c r="P96" i="4"/>
  <c r="Q96" i="4"/>
  <c r="Q53" i="4"/>
  <c r="P53" i="4"/>
  <c r="Q90" i="4"/>
  <c r="P90" i="4"/>
  <c r="R80" i="2"/>
  <c r="Q30" i="4"/>
  <c r="P30" i="4"/>
  <c r="Q94" i="4"/>
  <c r="P94" i="4"/>
  <c r="P71" i="4"/>
  <c r="Q71" i="4"/>
  <c r="Q58" i="4"/>
  <c r="P58" i="4"/>
  <c r="Q73" i="4"/>
  <c r="P73" i="4"/>
  <c r="P36" i="4"/>
  <c r="Z36" i="4" s="1"/>
  <c r="Q36" i="4"/>
  <c r="Q100" i="4"/>
  <c r="P100" i="4"/>
  <c r="P40" i="4"/>
  <c r="Q40" i="4"/>
  <c r="Q61" i="4"/>
  <c r="P61" i="4"/>
  <c r="P39" i="4"/>
  <c r="Z39" i="4" s="1"/>
  <c r="Q39" i="4"/>
  <c r="P72" i="4"/>
  <c r="Q72" i="4"/>
  <c r="P47" i="4"/>
  <c r="Q47" i="4"/>
  <c r="Q38" i="4"/>
  <c r="P38" i="4"/>
  <c r="P79" i="4"/>
  <c r="Z79" i="4" s="1"/>
  <c r="I80" i="4" s="1"/>
  <c r="Q79" i="4"/>
  <c r="Q66" i="4"/>
  <c r="P66" i="4"/>
  <c r="P83" i="4"/>
  <c r="Q83" i="4"/>
  <c r="P44" i="4"/>
  <c r="Q44" i="4"/>
  <c r="P48" i="4"/>
  <c r="Z48" i="4" s="1"/>
  <c r="Q48" i="4"/>
  <c r="Q69" i="4"/>
  <c r="P69" i="4"/>
  <c r="Q62" i="4"/>
  <c r="P62" i="4"/>
  <c r="Q70" i="4"/>
  <c r="P70" i="4"/>
  <c r="R79" i="2"/>
  <c r="P91" i="4"/>
  <c r="Q91" i="4"/>
  <c r="Q81" i="4"/>
  <c r="P81" i="4"/>
  <c r="Q57" i="4"/>
  <c r="P57" i="4"/>
  <c r="Z57" i="4" s="1"/>
  <c r="Q46" i="4"/>
  <c r="P46" i="4"/>
  <c r="Z46" i="4" s="1"/>
  <c r="P87" i="4"/>
  <c r="Q87" i="4"/>
  <c r="Q74" i="4"/>
  <c r="P74" i="4"/>
  <c r="Q25" i="4"/>
  <c r="P25" i="4"/>
  <c r="Q89" i="4"/>
  <c r="P89" i="4"/>
  <c r="Z89" i="4" s="1"/>
  <c r="P52" i="4"/>
  <c r="Q52" i="4"/>
  <c r="P56" i="4"/>
  <c r="Q56" i="4"/>
  <c r="Q77" i="4"/>
  <c r="P77" i="4"/>
  <c r="Z77" i="4" s="1"/>
  <c r="Q33" i="4"/>
  <c r="P33" i="4"/>
  <c r="Z33" i="4" s="1"/>
  <c r="P68" i="4"/>
  <c r="Q68" i="4"/>
  <c r="Q93" i="4"/>
  <c r="P93" i="4"/>
  <c r="Q49" i="4"/>
  <c r="P49" i="4"/>
  <c r="Z49" i="4" s="1"/>
  <c r="P75" i="4"/>
  <c r="Q75" i="4"/>
  <c r="Q41" i="4"/>
  <c r="P41" i="4"/>
  <c r="Q54" i="4"/>
  <c r="P54" i="4"/>
  <c r="P31" i="4"/>
  <c r="Q31" i="4"/>
  <c r="P95" i="4"/>
  <c r="Q95" i="4"/>
  <c r="Q82" i="4"/>
  <c r="P82" i="4"/>
  <c r="P35" i="4"/>
  <c r="Q35" i="4"/>
  <c r="Q99" i="4"/>
  <c r="P99" i="4"/>
  <c r="P60" i="4"/>
  <c r="Q60" i="4"/>
  <c r="P64" i="4"/>
  <c r="Q64" i="4"/>
  <c r="Q85" i="4"/>
  <c r="P85" i="4"/>
  <c r="R66" i="2"/>
  <c r="R87" i="2"/>
  <c r="R88" i="2"/>
  <c r="R74" i="2"/>
  <c r="AG12" i="2"/>
  <c r="AH12" i="2"/>
  <c r="AG11" i="2"/>
  <c r="AH11" i="2"/>
  <c r="AF13" i="2"/>
  <c r="AF14" i="2"/>
  <c r="R42" i="2"/>
  <c r="R55" i="2"/>
  <c r="R48" i="2"/>
  <c r="R58" i="2"/>
  <c r="H56" i="2"/>
  <c r="G56" i="2"/>
  <c r="G66" i="2"/>
  <c r="H66" i="2"/>
  <c r="G67" i="2"/>
  <c r="H67" i="2"/>
  <c r="H68" i="2"/>
  <c r="G68" i="2"/>
  <c r="G80" i="2"/>
  <c r="H80" i="2"/>
  <c r="G71" i="2"/>
  <c r="H71" i="2"/>
  <c r="G78" i="2"/>
  <c r="H78" i="2"/>
  <c r="G97" i="2"/>
  <c r="H97" i="2"/>
  <c r="H72" i="2"/>
  <c r="G72" i="2"/>
  <c r="G74" i="2"/>
  <c r="H74" i="2"/>
  <c r="H88" i="2"/>
  <c r="G88" i="2"/>
  <c r="G75" i="2"/>
  <c r="H75" i="2"/>
  <c r="H76" i="2"/>
  <c r="G76" i="2"/>
  <c r="G79" i="2"/>
  <c r="H79" i="2"/>
  <c r="G70" i="2"/>
  <c r="H70" i="2"/>
  <c r="G89" i="2"/>
  <c r="H89" i="2"/>
  <c r="G83" i="2"/>
  <c r="H83" i="2"/>
  <c r="G81" i="2"/>
  <c r="H81" i="2"/>
  <c r="G90" i="2"/>
  <c r="H90" i="2"/>
  <c r="G91" i="2"/>
  <c r="H91" i="2"/>
  <c r="H92" i="2"/>
  <c r="G92" i="2"/>
  <c r="G61" i="2"/>
  <c r="H61" i="2"/>
  <c r="G95" i="2"/>
  <c r="H95" i="2"/>
  <c r="G54" i="2"/>
  <c r="H54" i="2"/>
  <c r="G73" i="2"/>
  <c r="H73" i="2"/>
  <c r="G53" i="2"/>
  <c r="H53" i="2"/>
  <c r="R71" i="2"/>
  <c r="R60" i="2"/>
  <c r="R72" i="2"/>
  <c r="G98" i="2"/>
  <c r="H98" i="2"/>
  <c r="G99" i="2"/>
  <c r="H99" i="2"/>
  <c r="H100" i="2"/>
  <c r="G100" i="2"/>
  <c r="G69" i="2"/>
  <c r="H69" i="2"/>
  <c r="H64" i="2"/>
  <c r="G64" i="2"/>
  <c r="G65" i="2"/>
  <c r="H65" i="2"/>
  <c r="H84" i="2"/>
  <c r="G84" i="2"/>
  <c r="G87" i="2"/>
  <c r="H87" i="2"/>
  <c r="G77" i="2"/>
  <c r="H77" i="2"/>
  <c r="G93" i="2"/>
  <c r="H93" i="2"/>
  <c r="G57" i="2"/>
  <c r="H57" i="2"/>
  <c r="G62" i="2"/>
  <c r="H62" i="2"/>
  <c r="R73" i="2"/>
  <c r="R83" i="2"/>
  <c r="G50" i="2"/>
  <c r="H50" i="2"/>
  <c r="G51" i="2"/>
  <c r="H51" i="2"/>
  <c r="G52" i="2"/>
  <c r="H52" i="2"/>
  <c r="H96" i="2"/>
  <c r="G96" i="2"/>
  <c r="G85" i="2"/>
  <c r="H85" i="2"/>
  <c r="G55" i="2"/>
  <c r="H55" i="2"/>
  <c r="G94" i="2"/>
  <c r="H94" i="2"/>
  <c r="G49" i="2"/>
  <c r="H49" i="2"/>
  <c r="G82" i="2"/>
  <c r="H82" i="2"/>
  <c r="R86" i="2"/>
  <c r="G58" i="2"/>
  <c r="H58" i="2"/>
  <c r="G59" i="2"/>
  <c r="H59" i="2"/>
  <c r="H60" i="2"/>
  <c r="G60" i="2"/>
  <c r="G63" i="2"/>
  <c r="H63" i="2"/>
  <c r="G86" i="2"/>
  <c r="H86" i="2"/>
  <c r="G41" i="2"/>
  <c r="H41" i="2"/>
  <c r="R94" i="2"/>
  <c r="R92" i="2"/>
  <c r="R54" i="2"/>
  <c r="R89" i="2"/>
  <c r="R56" i="2"/>
  <c r="R65" i="2"/>
  <c r="R93" i="2"/>
  <c r="R67" i="2"/>
  <c r="R63" i="2"/>
  <c r="R64" i="2"/>
  <c r="R75" i="2"/>
  <c r="R62" i="2"/>
  <c r="R76" i="2"/>
  <c r="R84" i="2"/>
  <c r="R95" i="2"/>
  <c r="R96" i="2"/>
  <c r="R68" i="2"/>
  <c r="R52" i="2"/>
  <c r="R70" i="2"/>
  <c r="R57" i="2"/>
  <c r="R53" i="2"/>
  <c r="R49" i="2"/>
  <c r="R77" i="2"/>
  <c r="R51" i="2"/>
  <c r="R91" i="2"/>
  <c r="R69" i="2"/>
  <c r="R47" i="2"/>
  <c r="P56" i="2"/>
  <c r="Q56" i="2"/>
  <c r="P54" i="2"/>
  <c r="Q54" i="2"/>
  <c r="P69" i="2"/>
  <c r="Q69" i="2"/>
  <c r="Q50" i="2"/>
  <c r="P50" i="2"/>
  <c r="Q91" i="2"/>
  <c r="P91" i="2"/>
  <c r="P97" i="2"/>
  <c r="Q97" i="2"/>
  <c r="P88" i="2"/>
  <c r="Q88" i="2"/>
  <c r="P60" i="2"/>
  <c r="Q60" i="2"/>
  <c r="P92" i="2"/>
  <c r="Q92" i="2"/>
  <c r="P95" i="2"/>
  <c r="Q95" i="2"/>
  <c r="P99" i="2"/>
  <c r="Q99" i="2"/>
  <c r="Q83" i="2"/>
  <c r="P83" i="2"/>
  <c r="P89" i="2"/>
  <c r="Q89" i="2"/>
  <c r="P64" i="2"/>
  <c r="Q64" i="2"/>
  <c r="P96" i="2"/>
  <c r="Q96" i="2"/>
  <c r="P49" i="2"/>
  <c r="Q49" i="2"/>
  <c r="P87" i="2"/>
  <c r="Q87" i="2"/>
  <c r="Q98" i="2"/>
  <c r="P98" i="2"/>
  <c r="P75" i="2"/>
  <c r="Q75" i="2"/>
  <c r="P81" i="2"/>
  <c r="Q81" i="2"/>
  <c r="R97" i="2"/>
  <c r="P100" i="2"/>
  <c r="Q100" i="2"/>
  <c r="P53" i="2"/>
  <c r="Q53" i="2"/>
  <c r="P79" i="2"/>
  <c r="Q79" i="2"/>
  <c r="Q94" i="2"/>
  <c r="P94" i="2"/>
  <c r="Q90" i="2"/>
  <c r="P90" i="2"/>
  <c r="Q67" i="2"/>
  <c r="P67" i="2"/>
  <c r="P73" i="2"/>
  <c r="Q73" i="2"/>
  <c r="R99" i="2"/>
  <c r="P68" i="2"/>
  <c r="Q68" i="2"/>
  <c r="P72" i="2"/>
  <c r="Q72" i="2"/>
  <c r="P57" i="2"/>
  <c r="Q57" i="2"/>
  <c r="P71" i="2"/>
  <c r="Q71" i="2"/>
  <c r="P86" i="2"/>
  <c r="Q86" i="2"/>
  <c r="Q82" i="2"/>
  <c r="P82" i="2"/>
  <c r="P59" i="2"/>
  <c r="Q59" i="2"/>
  <c r="P65" i="2"/>
  <c r="Q65" i="2"/>
  <c r="R81" i="2"/>
  <c r="R85" i="2"/>
  <c r="R59" i="2"/>
  <c r="P76" i="2"/>
  <c r="Q76" i="2"/>
  <c r="P61" i="2"/>
  <c r="Q61" i="2"/>
  <c r="P63" i="2"/>
  <c r="Q63" i="2"/>
  <c r="P78" i="2"/>
  <c r="Q78" i="2"/>
  <c r="P93" i="2"/>
  <c r="Q93" i="2"/>
  <c r="Q74" i="2"/>
  <c r="P74" i="2"/>
  <c r="V8" i="2"/>
  <c r="E8" i="2" s="1"/>
  <c r="Q51" i="2"/>
  <c r="P51" i="2"/>
  <c r="D7" i="2"/>
  <c r="P48" i="2"/>
  <c r="Q48" i="2"/>
  <c r="P80" i="2"/>
  <c r="Q80" i="2"/>
  <c r="P55" i="2"/>
  <c r="Q55" i="2"/>
  <c r="P70" i="2"/>
  <c r="Q70" i="2"/>
  <c r="P85" i="2"/>
  <c r="Q85" i="2"/>
  <c r="Q66" i="2"/>
  <c r="P66" i="2"/>
  <c r="P52" i="2"/>
  <c r="Q52" i="2"/>
  <c r="P84" i="2"/>
  <c r="Q84" i="2"/>
  <c r="P47" i="2"/>
  <c r="Q47" i="2"/>
  <c r="P62" i="2"/>
  <c r="Q62" i="2"/>
  <c r="P77" i="2"/>
  <c r="Q77" i="2"/>
  <c r="Q58" i="2"/>
  <c r="P58" i="2"/>
  <c r="R78" i="2"/>
  <c r="R61" i="2"/>
  <c r="R100" i="2"/>
  <c r="D8" i="2"/>
  <c r="U9" i="2"/>
  <c r="Z85" i="4" l="1"/>
  <c r="Z69" i="4"/>
  <c r="Z97" i="4"/>
  <c r="Z54" i="4"/>
  <c r="Z93" i="4"/>
  <c r="Z74" i="4"/>
  <c r="Z42" i="4"/>
  <c r="Z64" i="4"/>
  <c r="Z81" i="4"/>
  <c r="I81" i="4" s="1"/>
  <c r="Z66" i="4"/>
  <c r="I66" i="4" s="1"/>
  <c r="Z68" i="4"/>
  <c r="Z51" i="4"/>
  <c r="Z98" i="4"/>
  <c r="I98" i="4" s="1"/>
  <c r="L98" i="4" s="1"/>
  <c r="Z47" i="4"/>
  <c r="I47" i="4" s="1"/>
  <c r="Z40" i="4"/>
  <c r="L40" i="4" s="1"/>
  <c r="Z90" i="4"/>
  <c r="I90" i="4" s="1"/>
  <c r="L90" i="4" s="1"/>
  <c r="Z34" i="4"/>
  <c r="L34" i="4" s="1"/>
  <c r="Z43" i="4"/>
  <c r="Z100" i="4"/>
  <c r="I101" i="4" s="1"/>
  <c r="L101" i="4" s="1"/>
  <c r="Z52" i="4"/>
  <c r="Z87" i="4"/>
  <c r="Z38" i="4"/>
  <c r="I39" i="4" s="1"/>
  <c r="Z73" i="4"/>
  <c r="Z88" i="4"/>
  <c r="I79" i="4"/>
  <c r="Z60" i="4"/>
  <c r="Z95" i="4"/>
  <c r="Z75" i="4"/>
  <c r="I75" i="4" s="1"/>
  <c r="Z70" i="4"/>
  <c r="Z61" i="4"/>
  <c r="Z96" i="4"/>
  <c r="I97" i="4" s="1"/>
  <c r="L97" i="4" s="1"/>
  <c r="Z84" i="4"/>
  <c r="I85" i="4" s="1"/>
  <c r="L85" i="4" s="1"/>
  <c r="I37" i="4"/>
  <c r="Z99" i="4"/>
  <c r="I100" i="4" s="1"/>
  <c r="L100" i="4" s="1"/>
  <c r="I50" i="4"/>
  <c r="A49" i="4"/>
  <c r="I78" i="4"/>
  <c r="A57" i="4"/>
  <c r="W44" i="4"/>
  <c r="W45" i="4" s="1"/>
  <c r="W46" i="4" s="1"/>
  <c r="W47" i="4" s="1"/>
  <c r="W48" i="4" s="1"/>
  <c r="W49" i="4" s="1"/>
  <c r="W50" i="4" s="1"/>
  <c r="W51" i="4" s="1"/>
  <c r="W52" i="4" s="1"/>
  <c r="W53" i="4" s="1"/>
  <c r="W54" i="4" s="1"/>
  <c r="W55" i="4" s="1"/>
  <c r="W56" i="4" s="1"/>
  <c r="W57" i="4" s="1"/>
  <c r="W58" i="4" s="1"/>
  <c r="W59" i="4" s="1"/>
  <c r="W60" i="4" s="1"/>
  <c r="W61" i="4" s="1"/>
  <c r="W62" i="4" s="1"/>
  <c r="W63" i="4" s="1"/>
  <c r="W64" i="4" s="1"/>
  <c r="W65" i="4" s="1"/>
  <c r="W66" i="4" s="1"/>
  <c r="W67" i="4" s="1"/>
  <c r="W68" i="4" s="1"/>
  <c r="W69" i="4" s="1"/>
  <c r="W70" i="4" s="1"/>
  <c r="W71" i="4" s="1"/>
  <c r="W72" i="4" s="1"/>
  <c r="W73" i="4" s="1"/>
  <c r="W74" i="4" s="1"/>
  <c r="W75" i="4" s="1"/>
  <c r="W76" i="4" s="1"/>
  <c r="W77" i="4" s="1"/>
  <c r="W78" i="4" s="1"/>
  <c r="W79" i="4" s="1"/>
  <c r="W80" i="4" s="1"/>
  <c r="W81" i="4" s="1"/>
  <c r="W82" i="4" s="1"/>
  <c r="W83" i="4" s="1"/>
  <c r="W84" i="4" s="1"/>
  <c r="W85" i="4" s="1"/>
  <c r="W86" i="4" s="1"/>
  <c r="W87" i="4" s="1"/>
  <c r="W88" i="4" s="1"/>
  <c r="W89" i="4" s="1"/>
  <c r="W90" i="4" s="1"/>
  <c r="W91" i="4" s="1"/>
  <c r="W92" i="4" s="1"/>
  <c r="W93" i="4" s="1"/>
  <c r="W94" i="4" s="1"/>
  <c r="W95" i="4" s="1"/>
  <c r="W96" i="4" s="1"/>
  <c r="W97" i="4" s="1"/>
  <c r="W98" i="4" s="1"/>
  <c r="W99" i="4" s="1"/>
  <c r="W100" i="4" s="1"/>
  <c r="W101" i="4" s="1"/>
  <c r="W102" i="4" s="1"/>
  <c r="W103" i="4" s="1"/>
  <c r="W104" i="4" s="1"/>
  <c r="W105" i="4" s="1"/>
  <c r="W106" i="4" s="1"/>
  <c r="W107" i="4" s="1"/>
  <c r="W108" i="4" s="1"/>
  <c r="W109" i="4" s="1"/>
  <c r="W110" i="4" s="1"/>
  <c r="W111" i="4" s="1"/>
  <c r="W112" i="4" s="1"/>
  <c r="W113" i="4" s="1"/>
  <c r="W114" i="4" s="1"/>
  <c r="W115" i="4" s="1"/>
  <c r="W116" i="4" s="1"/>
  <c r="W117" i="4" s="1"/>
  <c r="W118" i="4" s="1"/>
  <c r="W119" i="4" s="1"/>
  <c r="W120" i="4" s="1"/>
  <c r="W121" i="4" s="1"/>
  <c r="W122" i="4" s="1"/>
  <c r="W123" i="4" s="1"/>
  <c r="W124" i="4" s="1"/>
  <c r="W125" i="4" s="1"/>
  <c r="W126" i="4" s="1"/>
  <c r="W127" i="4" s="1"/>
  <c r="W128" i="4" s="1"/>
  <c r="W129" i="4" s="1"/>
  <c r="W130" i="4" s="1"/>
  <c r="W131" i="4" s="1"/>
  <c r="W132" i="4" s="1"/>
  <c r="W133" i="4" s="1"/>
  <c r="W134" i="4" s="1"/>
  <c r="W135" i="4" s="1"/>
  <c r="W136" i="4" s="1"/>
  <c r="W137" i="4" s="1"/>
  <c r="Z44" i="4"/>
  <c r="I51" i="4"/>
  <c r="A50" i="4"/>
  <c r="I49" i="4"/>
  <c r="A48" i="4"/>
  <c r="A65" i="4"/>
  <c r="Z31" i="4"/>
  <c r="Z62" i="4"/>
  <c r="Z58" i="4"/>
  <c r="Z32" i="4"/>
  <c r="Z76" i="4"/>
  <c r="I77" i="4" s="1"/>
  <c r="Z59" i="4"/>
  <c r="A74" i="4"/>
  <c r="Z83" i="4"/>
  <c r="I48" i="4"/>
  <c r="Z45" i="4"/>
  <c r="Z35" i="4"/>
  <c r="Z56" i="4"/>
  <c r="I70" i="4"/>
  <c r="A69" i="4"/>
  <c r="Z92" i="4"/>
  <c r="I93" i="4" s="1"/>
  <c r="L93" i="4" s="1"/>
  <c r="Z63" i="4"/>
  <c r="L33" i="4"/>
  <c r="Z82" i="4"/>
  <c r="Z41" i="4"/>
  <c r="Z72" i="4"/>
  <c r="Z71" i="4"/>
  <c r="Z53" i="4"/>
  <c r="Z86" i="4"/>
  <c r="I87" i="4" s="1"/>
  <c r="L87" i="4" s="1"/>
  <c r="Z67" i="4"/>
  <c r="A54" i="4"/>
  <c r="I69" i="4"/>
  <c r="A68" i="4"/>
  <c r="A52" i="4"/>
  <c r="Z91" i="4"/>
  <c r="Z94" i="4"/>
  <c r="I95" i="4" s="1"/>
  <c r="L95" i="4" s="1"/>
  <c r="I52" i="4"/>
  <c r="A51" i="4"/>
  <c r="Z55" i="4"/>
  <c r="G40" i="2"/>
  <c r="G44" i="2"/>
  <c r="G48" i="2"/>
  <c r="R37" i="2"/>
  <c r="R34" i="2"/>
  <c r="P46" i="2"/>
  <c r="R36" i="2"/>
  <c r="H47" i="2"/>
  <c r="H38" i="2"/>
  <c r="H45" i="2"/>
  <c r="H36" i="2"/>
  <c r="P37" i="2"/>
  <c r="R43" i="2"/>
  <c r="G46" i="2"/>
  <c r="H37" i="2"/>
  <c r="P36" i="2"/>
  <c r="Q45" i="2"/>
  <c r="Q37" i="2"/>
  <c r="H39" i="2"/>
  <c r="X24" i="2"/>
  <c r="E37" i="2"/>
  <c r="H43" i="2"/>
  <c r="Z23" i="2"/>
  <c r="R23" i="2" s="1"/>
  <c r="Q44" i="2"/>
  <c r="H42" i="2"/>
  <c r="X25" i="2"/>
  <c r="Z22" i="2"/>
  <c r="P45" i="2"/>
  <c r="Q36" i="2"/>
  <c r="X23" i="2"/>
  <c r="X38" i="2"/>
  <c r="Z38" i="2"/>
  <c r="R38" i="2" s="1"/>
  <c r="E21" i="2"/>
  <c r="X26" i="2"/>
  <c r="E27" i="2"/>
  <c r="X32" i="2"/>
  <c r="X30" i="2"/>
  <c r="X28" i="2"/>
  <c r="Z30" i="2"/>
  <c r="Z28" i="2"/>
  <c r="Z29" i="2"/>
  <c r="R29" i="2" s="1"/>
  <c r="X31" i="2"/>
  <c r="X29" i="2"/>
  <c r="V9" i="2"/>
  <c r="Z10" i="2" s="1"/>
  <c r="E38" i="2"/>
  <c r="Z41" i="2"/>
  <c r="R41" i="2" s="1"/>
  <c r="X39" i="2"/>
  <c r="X40" i="2"/>
  <c r="X43" i="2"/>
  <c r="X42" i="2"/>
  <c r="Z40" i="2"/>
  <c r="R40" i="2" s="1"/>
  <c r="Z39" i="2"/>
  <c r="R39" i="2" s="1"/>
  <c r="X41" i="2"/>
  <c r="D24" i="2"/>
  <c r="U25" i="2"/>
  <c r="AA29" i="2" s="1"/>
  <c r="W25" i="2"/>
  <c r="AA25" i="2"/>
  <c r="Y25" i="2"/>
  <c r="R25" i="2" s="1"/>
  <c r="U30" i="2"/>
  <c r="Y32" i="2" s="1"/>
  <c r="R32" i="2" s="1"/>
  <c r="Y30" i="2"/>
  <c r="D29" i="2"/>
  <c r="AG10" i="4"/>
  <c r="AA10" i="4"/>
  <c r="AC10" i="4"/>
  <c r="AG14" i="2"/>
  <c r="AH14" i="2"/>
  <c r="AG13" i="2"/>
  <c r="AH13" i="2"/>
  <c r="AF15" i="2"/>
  <c r="AF16" i="2"/>
  <c r="AA10" i="2"/>
  <c r="H10" i="2" s="1"/>
  <c r="W10" i="2"/>
  <c r="Y10" i="2"/>
  <c r="U10" i="2"/>
  <c r="D9" i="2"/>
  <c r="V10" i="2"/>
  <c r="I65" i="4" l="1"/>
  <c r="A64" i="4"/>
  <c r="I40" i="4"/>
  <c r="I74" i="4"/>
  <c r="A66" i="4"/>
  <c r="I83" i="4"/>
  <c r="A73" i="4"/>
  <c r="I43" i="4"/>
  <c r="I38" i="4"/>
  <c r="L38" i="4"/>
  <c r="I41" i="4"/>
  <c r="I88" i="4"/>
  <c r="L88" i="4" s="1"/>
  <c r="I35" i="4"/>
  <c r="I44" i="4"/>
  <c r="L43" i="4"/>
  <c r="I34" i="4"/>
  <c r="I84" i="4"/>
  <c r="L84" i="4" s="1"/>
  <c r="I92" i="4"/>
  <c r="L92" i="4" s="1"/>
  <c r="I89" i="4"/>
  <c r="L89" i="4" s="1"/>
  <c r="I82" i="4"/>
  <c r="I56" i="4"/>
  <c r="A55" i="4"/>
  <c r="L58" i="4"/>
  <c r="I59" i="4"/>
  <c r="A58" i="4"/>
  <c r="L53" i="4"/>
  <c r="I54" i="4"/>
  <c r="A53" i="4"/>
  <c r="I63" i="4"/>
  <c r="A62" i="4"/>
  <c r="I71" i="4"/>
  <c r="A70" i="4"/>
  <c r="I53" i="4"/>
  <c r="I72" i="4"/>
  <c r="L71" i="4"/>
  <c r="A71" i="4"/>
  <c r="I32" i="4"/>
  <c r="I58" i="4"/>
  <c r="L75" i="4"/>
  <c r="I76" i="4"/>
  <c r="A75" i="4"/>
  <c r="I91" i="4"/>
  <c r="L91" i="4" s="1"/>
  <c r="I73" i="4"/>
  <c r="L72" i="4"/>
  <c r="A72" i="4"/>
  <c r="I96" i="4"/>
  <c r="L96" i="4" s="1"/>
  <c r="L41" i="4"/>
  <c r="I42" i="4"/>
  <c r="I64" i="4"/>
  <c r="L63" i="4"/>
  <c r="A63" i="4"/>
  <c r="I61" i="4"/>
  <c r="L60" i="4"/>
  <c r="A60" i="4"/>
  <c r="I86" i="4"/>
  <c r="L86" i="4" s="1"/>
  <c r="I46" i="4"/>
  <c r="L59" i="4"/>
  <c r="I60" i="4"/>
  <c r="A59" i="4"/>
  <c r="I55" i="4"/>
  <c r="I94" i="4"/>
  <c r="L94" i="4" s="1"/>
  <c r="L56" i="4"/>
  <c r="I57" i="4"/>
  <c r="A56" i="4"/>
  <c r="I99" i="4"/>
  <c r="L99" i="4" s="1"/>
  <c r="L61" i="4"/>
  <c r="I62" i="4"/>
  <c r="A61" i="4"/>
  <c r="L67" i="4"/>
  <c r="I68" i="4"/>
  <c r="A67" i="4"/>
  <c r="I67" i="4"/>
  <c r="I36" i="4"/>
  <c r="I33" i="4"/>
  <c r="L32" i="4"/>
  <c r="L44" i="4"/>
  <c r="I45" i="4"/>
  <c r="R30" i="2"/>
  <c r="W28" i="2"/>
  <c r="E9" i="2"/>
  <c r="Y26" i="2"/>
  <c r="R26" i="2" s="1"/>
  <c r="W27" i="2"/>
  <c r="P27" i="2" s="1"/>
  <c r="AA28" i="2"/>
  <c r="H28" i="2" s="1"/>
  <c r="X10" i="2"/>
  <c r="Q10" i="2" s="1"/>
  <c r="Z11" i="2"/>
  <c r="AA26" i="2"/>
  <c r="G26" i="2" s="1"/>
  <c r="AA27" i="2"/>
  <c r="G27" i="2" s="1"/>
  <c r="Y27" i="2"/>
  <c r="R27" i="2" s="1"/>
  <c r="AC10" i="2"/>
  <c r="G10" i="2" s="1"/>
  <c r="W26" i="2"/>
  <c r="Q26" i="2" s="1"/>
  <c r="W29" i="2"/>
  <c r="P29" i="2" s="1"/>
  <c r="P38" i="2"/>
  <c r="Q38" i="2"/>
  <c r="Q42" i="2"/>
  <c r="P42" i="2"/>
  <c r="Q39" i="2"/>
  <c r="P39" i="2"/>
  <c r="P43" i="2"/>
  <c r="Q43" i="2"/>
  <c r="P40" i="2"/>
  <c r="Q40" i="2"/>
  <c r="P41" i="2"/>
  <c r="Q41" i="2"/>
  <c r="G29" i="2"/>
  <c r="H29" i="2"/>
  <c r="W31" i="2"/>
  <c r="P25" i="2"/>
  <c r="Q25" i="2"/>
  <c r="W34" i="2"/>
  <c r="W35" i="2"/>
  <c r="D30" i="2"/>
  <c r="AA35" i="2"/>
  <c r="Y33" i="2"/>
  <c r="R33" i="2" s="1"/>
  <c r="AA31" i="2"/>
  <c r="G25" i="2"/>
  <c r="H25" i="2"/>
  <c r="Y31" i="2"/>
  <c r="R31" i="2" s="1"/>
  <c r="W32" i="2"/>
  <c r="AA34" i="2"/>
  <c r="AA32" i="2"/>
  <c r="AA30" i="2"/>
  <c r="W30" i="2"/>
  <c r="Y28" i="2"/>
  <c r="R28" i="2" s="1"/>
  <c r="D25" i="2"/>
  <c r="W33" i="2"/>
  <c r="AA33" i="2"/>
  <c r="P28" i="2"/>
  <c r="Q28" i="2"/>
  <c r="L64" i="4"/>
  <c r="L52" i="4"/>
  <c r="L42" i="4"/>
  <c r="L68" i="4"/>
  <c r="L74" i="4"/>
  <c r="L78" i="4"/>
  <c r="L76" i="4"/>
  <c r="L47" i="4"/>
  <c r="L81" i="4"/>
  <c r="L79" i="4"/>
  <c r="L55" i="4"/>
  <c r="L69" i="4"/>
  <c r="L77" i="4"/>
  <c r="L73" i="4"/>
  <c r="L57" i="4"/>
  <c r="L46" i="4"/>
  <c r="L50" i="4"/>
  <c r="L62" i="4"/>
  <c r="L80" i="4"/>
  <c r="L65" i="4"/>
  <c r="L54" i="4"/>
  <c r="L70" i="4"/>
  <c r="L48" i="4"/>
  <c r="L49" i="4"/>
  <c r="L66" i="4"/>
  <c r="L51" i="4"/>
  <c r="AE11" i="4"/>
  <c r="R11" i="4" s="1"/>
  <c r="AG11" i="4"/>
  <c r="P10" i="4"/>
  <c r="Q10" i="4"/>
  <c r="AA11" i="4"/>
  <c r="AC11" i="4"/>
  <c r="AG15" i="2"/>
  <c r="AH15" i="2"/>
  <c r="AG16" i="2"/>
  <c r="AH16" i="2"/>
  <c r="AC11" i="2"/>
  <c r="U11" i="2"/>
  <c r="AA11" i="2"/>
  <c r="H11" i="2" s="1"/>
  <c r="W11" i="2"/>
  <c r="R10" i="2"/>
  <c r="Y11" i="2"/>
  <c r="X11" i="2"/>
  <c r="D10" i="2"/>
  <c r="V11" i="2"/>
  <c r="E10" i="2"/>
  <c r="L83" i="4" l="1"/>
  <c r="L82" i="4"/>
  <c r="Y10" i="4"/>
  <c r="W10" i="4"/>
  <c r="P10" i="2"/>
  <c r="Q27" i="2"/>
  <c r="G28" i="2"/>
  <c r="R11" i="2"/>
  <c r="H26" i="2"/>
  <c r="P26" i="2"/>
  <c r="H27" i="2"/>
  <c r="Q29" i="2"/>
  <c r="Q30" i="2"/>
  <c r="P30" i="2"/>
  <c r="P35" i="2"/>
  <c r="Q35" i="2"/>
  <c r="G30" i="2"/>
  <c r="H30" i="2"/>
  <c r="G33" i="2"/>
  <c r="H33" i="2"/>
  <c r="H32" i="2"/>
  <c r="G32" i="2"/>
  <c r="G31" i="2"/>
  <c r="H31" i="2"/>
  <c r="P31" i="2"/>
  <c r="Q31" i="2"/>
  <c r="Q34" i="2"/>
  <c r="P34" i="2"/>
  <c r="AA12" i="2"/>
  <c r="G12" i="2" s="1"/>
  <c r="U12" i="2"/>
  <c r="W13" i="2" s="1"/>
  <c r="P33" i="2"/>
  <c r="Q33" i="2"/>
  <c r="H34" i="2"/>
  <c r="G34" i="2"/>
  <c r="P32" i="2"/>
  <c r="Q32" i="2"/>
  <c r="G35" i="2"/>
  <c r="H35" i="2"/>
  <c r="AA12" i="4"/>
  <c r="AC13" i="4" s="1"/>
  <c r="AE12" i="4"/>
  <c r="R12" i="4" s="1"/>
  <c r="AG12" i="4"/>
  <c r="AC12" i="4"/>
  <c r="P12" i="4" s="1"/>
  <c r="P11" i="4"/>
  <c r="Q11" i="4"/>
  <c r="I10" i="2"/>
  <c r="Y12" i="2"/>
  <c r="W12" i="2"/>
  <c r="AC12" i="2"/>
  <c r="P11" i="2"/>
  <c r="D11" i="2"/>
  <c r="Q11" i="2"/>
  <c r="Z12" i="2"/>
  <c r="V12" i="2"/>
  <c r="E11" i="2"/>
  <c r="X12" i="2"/>
  <c r="W11" i="4" l="1"/>
  <c r="I10" i="4"/>
  <c r="D10" i="1" s="1"/>
  <c r="B10" i="4"/>
  <c r="C10" i="1" s="1"/>
  <c r="X10" i="4"/>
  <c r="H12" i="2"/>
  <c r="AA13" i="2"/>
  <c r="AG13" i="4"/>
  <c r="Y13" i="2"/>
  <c r="U13" i="2"/>
  <c r="D12" i="2"/>
  <c r="I12" i="2" s="1"/>
  <c r="AA13" i="4"/>
  <c r="AG14" i="4" s="1"/>
  <c r="AE13" i="4"/>
  <c r="R13" i="4" s="1"/>
  <c r="R12" i="2"/>
  <c r="Q12" i="4"/>
  <c r="Q13" i="4"/>
  <c r="P13" i="4"/>
  <c r="H13" i="2"/>
  <c r="G13" i="2"/>
  <c r="X13" i="2"/>
  <c r="P13" i="2" s="1"/>
  <c r="AC13" i="2"/>
  <c r="P12" i="2"/>
  <c r="Q12" i="2"/>
  <c r="Z13" i="2"/>
  <c r="R13" i="2" s="1"/>
  <c r="V13" i="2"/>
  <c r="E12" i="2"/>
  <c r="Y11" i="4" l="1"/>
  <c r="Z11" i="4"/>
  <c r="W12" i="4"/>
  <c r="W13" i="4" s="1"/>
  <c r="AC14" i="2"/>
  <c r="L10" i="4"/>
  <c r="AJ11" i="4" s="1"/>
  <c r="AK11" i="4" s="1"/>
  <c r="U14" i="2"/>
  <c r="AA15" i="2" s="1"/>
  <c r="D13" i="2"/>
  <c r="I13" i="2" s="1"/>
  <c r="W14" i="2"/>
  <c r="Y14" i="2"/>
  <c r="AA14" i="2"/>
  <c r="AE14" i="4"/>
  <c r="R14" i="4" s="1"/>
  <c r="E10" i="4"/>
  <c r="AH11" i="4" s="1"/>
  <c r="AI11" i="4" s="1"/>
  <c r="C11" i="4" s="1"/>
  <c r="AA14" i="4"/>
  <c r="AG15" i="4" s="1"/>
  <c r="AC14" i="4"/>
  <c r="Q13" i="2"/>
  <c r="Z14" i="2"/>
  <c r="V14" i="2"/>
  <c r="E13" i="2"/>
  <c r="X14" i="2"/>
  <c r="B11" i="4" l="1"/>
  <c r="C11" i="1" s="1"/>
  <c r="X11" i="4"/>
  <c r="Y12" i="4" s="1"/>
  <c r="D11" i="4"/>
  <c r="Z12" i="4"/>
  <c r="J11" i="4"/>
  <c r="K11" i="4"/>
  <c r="I11" i="4"/>
  <c r="D11" i="1" s="1"/>
  <c r="A10" i="4"/>
  <c r="B10" i="1" s="1"/>
  <c r="W15" i="2"/>
  <c r="AC15" i="2"/>
  <c r="E11" i="4"/>
  <c r="R14" i="2"/>
  <c r="AE15" i="4"/>
  <c r="R15" i="4" s="1"/>
  <c r="H15" i="2"/>
  <c r="G15" i="2"/>
  <c r="H14" i="2"/>
  <c r="G14" i="2"/>
  <c r="D14" i="2"/>
  <c r="U15" i="2"/>
  <c r="AA16" i="2" s="1"/>
  <c r="Y15" i="2"/>
  <c r="M10" i="4"/>
  <c r="G10" i="1" s="1"/>
  <c r="AL11" i="4"/>
  <c r="AA15" i="4"/>
  <c r="AC16" i="4" s="1"/>
  <c r="AC15" i="4"/>
  <c r="Q14" i="4"/>
  <c r="P14" i="4"/>
  <c r="AM11" i="4"/>
  <c r="Q14" i="2"/>
  <c r="P14" i="2"/>
  <c r="Z15" i="2"/>
  <c r="V15" i="2"/>
  <c r="E14" i="2"/>
  <c r="X15" i="2"/>
  <c r="S12" i="4" l="1"/>
  <c r="U12" i="4"/>
  <c r="J12" i="4"/>
  <c r="B12" i="4"/>
  <c r="C12" i="1" s="1"/>
  <c r="I12" i="4"/>
  <c r="D12" i="1" s="1"/>
  <c r="C12" i="4"/>
  <c r="W14" i="4"/>
  <c r="AH12" i="4"/>
  <c r="A11" i="4"/>
  <c r="B11" i="1" s="1"/>
  <c r="AE16" i="4"/>
  <c r="R16" i="4" s="1"/>
  <c r="AG16" i="4"/>
  <c r="R15" i="2"/>
  <c r="D15" i="2"/>
  <c r="I15" i="2" s="1"/>
  <c r="U16" i="2"/>
  <c r="W17" i="2" s="1"/>
  <c r="Y16" i="2"/>
  <c r="W16" i="2"/>
  <c r="H16" i="2"/>
  <c r="G16" i="2"/>
  <c r="I14" i="2"/>
  <c r="P15" i="4"/>
  <c r="Q15" i="4"/>
  <c r="P16" i="4"/>
  <c r="Q16" i="4"/>
  <c r="AA16" i="4"/>
  <c r="Z16" i="2"/>
  <c r="AC16" i="2"/>
  <c r="Q15" i="2"/>
  <c r="P15" i="2"/>
  <c r="V16" i="2"/>
  <c r="E15" i="2"/>
  <c r="X16" i="2"/>
  <c r="W15" i="4" l="1"/>
  <c r="L11" i="4"/>
  <c r="M11" i="4" s="1"/>
  <c r="R16" i="2"/>
  <c r="AA17" i="2"/>
  <c r="H17" i="2" s="1"/>
  <c r="D16" i="2"/>
  <c r="I16" i="2" s="1"/>
  <c r="U17" i="2"/>
  <c r="Y17" i="2"/>
  <c r="AA17" i="4"/>
  <c r="AE18" i="4" s="1"/>
  <c r="R18" i="4" s="1"/>
  <c r="AE17" i="4"/>
  <c r="R17" i="4" s="1"/>
  <c r="AC17" i="4"/>
  <c r="AG17" i="4"/>
  <c r="P16" i="2"/>
  <c r="Q16" i="2"/>
  <c r="Z17" i="2"/>
  <c r="V17" i="2"/>
  <c r="Z18" i="2" s="1"/>
  <c r="E16" i="2"/>
  <c r="X17" i="2"/>
  <c r="AJ12" i="4" l="1"/>
  <c r="N11" i="4"/>
  <c r="G11" i="1"/>
  <c r="O12" i="4"/>
  <c r="AI12" i="4" s="1"/>
  <c r="T12" i="4" s="1"/>
  <c r="AG18" i="4"/>
  <c r="R17" i="2"/>
  <c r="G17" i="2"/>
  <c r="AC18" i="4"/>
  <c r="Q18" i="4" s="1"/>
  <c r="U18" i="2"/>
  <c r="AA19" i="2" s="1"/>
  <c r="D17" i="2"/>
  <c r="W18" i="2"/>
  <c r="AA18" i="2"/>
  <c r="Y18" i="2"/>
  <c r="R18" i="2" s="1"/>
  <c r="Q17" i="4"/>
  <c r="P17" i="4"/>
  <c r="AA18" i="4"/>
  <c r="P17" i="2"/>
  <c r="Q17" i="2"/>
  <c r="X21" i="2"/>
  <c r="Z20" i="2"/>
  <c r="Z19" i="2"/>
  <c r="X19" i="2"/>
  <c r="E17" i="2"/>
  <c r="X22" i="2"/>
  <c r="X18" i="2"/>
  <c r="X20" i="2"/>
  <c r="AK12" i="4" l="1"/>
  <c r="V12" i="4" s="1"/>
  <c r="K12" i="4" s="1"/>
  <c r="AL12" i="4"/>
  <c r="P18" i="4"/>
  <c r="H19" i="2"/>
  <c r="G19" i="2"/>
  <c r="D18" i="2"/>
  <c r="U19" i="2"/>
  <c r="W23" i="2" s="1"/>
  <c r="W19" i="2"/>
  <c r="P19" i="2" s="1"/>
  <c r="H18" i="2"/>
  <c r="G18" i="2"/>
  <c r="Y19" i="2"/>
  <c r="R19" i="2" s="1"/>
  <c r="AA19" i="4"/>
  <c r="AE24" i="4" s="1"/>
  <c r="R24" i="4" s="1"/>
  <c r="AG19" i="4"/>
  <c r="AE19" i="4"/>
  <c r="R19" i="4" s="1"/>
  <c r="AC19" i="4"/>
  <c r="E12" i="4"/>
  <c r="Q18" i="2"/>
  <c r="P18" i="2"/>
  <c r="D12" i="4" l="1"/>
  <c r="AH13" i="4" s="1"/>
  <c r="AM12" i="4"/>
  <c r="AC20" i="4"/>
  <c r="P20" i="4" s="1"/>
  <c r="AA21" i="2"/>
  <c r="G21" i="2" s="1"/>
  <c r="Q19" i="2"/>
  <c r="AA23" i="2"/>
  <c r="G23" i="2" s="1"/>
  <c r="Y21" i="2"/>
  <c r="R21" i="2" s="1"/>
  <c r="P23" i="2"/>
  <c r="Q23" i="2"/>
  <c r="AG23" i="4"/>
  <c r="D19" i="2"/>
  <c r="AA24" i="2"/>
  <c r="Y22" i="2"/>
  <c r="R22" i="2" s="1"/>
  <c r="W24" i="2"/>
  <c r="Y20" i="2"/>
  <c r="R20" i="2" s="1"/>
  <c r="AA20" i="2"/>
  <c r="AA22" i="2"/>
  <c r="W20" i="2"/>
  <c r="W22" i="2"/>
  <c r="AG20" i="4"/>
  <c r="W21" i="2"/>
  <c r="AG21" i="4"/>
  <c r="AE21" i="4"/>
  <c r="R21" i="4" s="1"/>
  <c r="AC21" i="4"/>
  <c r="Q21" i="4" s="1"/>
  <c r="AE22" i="4"/>
  <c r="R22" i="4" s="1"/>
  <c r="P19" i="4"/>
  <c r="Q19" i="4"/>
  <c r="AC23" i="4"/>
  <c r="AE25" i="4"/>
  <c r="R25" i="4" s="1"/>
  <c r="AC24" i="4"/>
  <c r="AG24" i="4"/>
  <c r="AE23" i="4"/>
  <c r="R23" i="4" s="1"/>
  <c r="AG22" i="4"/>
  <c r="AC22" i="4"/>
  <c r="AE20" i="4"/>
  <c r="R20" i="4" s="1"/>
  <c r="G11" i="2"/>
  <c r="I11" i="2" s="1"/>
  <c r="A12" i="4" l="1"/>
  <c r="B12" i="1" s="1"/>
  <c r="Q20" i="4"/>
  <c r="H23" i="2"/>
  <c r="H21" i="2"/>
  <c r="P21" i="4"/>
  <c r="H24" i="2"/>
  <c r="G24" i="2"/>
  <c r="P22" i="2"/>
  <c r="Q22" i="2"/>
  <c r="P20" i="2"/>
  <c r="Q20" i="2"/>
  <c r="G22" i="2"/>
  <c r="H22" i="2"/>
  <c r="H20" i="2"/>
  <c r="G20" i="2"/>
  <c r="P24" i="2"/>
  <c r="Q24" i="2"/>
  <c r="P21" i="2"/>
  <c r="Q21" i="2"/>
  <c r="Q23" i="4"/>
  <c r="P23" i="4"/>
  <c r="Q22" i="4"/>
  <c r="P22" i="4"/>
  <c r="Q24" i="4"/>
  <c r="P24" i="4"/>
  <c r="L12" i="4"/>
  <c r="M12" i="4" l="1"/>
  <c r="G12" i="1" s="1"/>
  <c r="X12" i="4"/>
  <c r="Z13" i="4" s="1"/>
  <c r="O13" i="4"/>
  <c r="AI13" i="4" s="1"/>
  <c r="N12" i="4"/>
  <c r="AJ13" i="4"/>
  <c r="I13" i="4" l="1"/>
  <c r="D13" i="1" s="1"/>
  <c r="Y13" i="4"/>
  <c r="AK13" i="4"/>
  <c r="AL13" i="4"/>
  <c r="S13" i="4" l="1"/>
  <c r="T13" i="4"/>
  <c r="U13" i="4"/>
  <c r="V13" i="4"/>
  <c r="J13" i="4"/>
  <c r="L13" i="4" s="1"/>
  <c r="X13" i="4" s="1"/>
  <c r="W16" i="4" s="1"/>
  <c r="B13" i="4"/>
  <c r="C13" i="1" s="1"/>
  <c r="AM13" i="4"/>
  <c r="Y14" i="4" l="1"/>
  <c r="Z14" i="4"/>
  <c r="J14" i="4" s="1"/>
  <c r="L14" i="4" s="1"/>
  <c r="X14" i="4" s="1"/>
  <c r="Z15" i="4" s="1"/>
  <c r="C13" i="4"/>
  <c r="E13" i="4" s="1"/>
  <c r="M13" i="4" s="1"/>
  <c r="O14" i="4" s="1"/>
  <c r="D13" i="4"/>
  <c r="K13" i="4" s="1"/>
  <c r="D14" i="4" l="1"/>
  <c r="S14" i="4"/>
  <c r="T14" i="4"/>
  <c r="U14" i="4"/>
  <c r="V14" i="4"/>
  <c r="B14" i="4"/>
  <c r="C14" i="1" s="1"/>
  <c r="J15" i="4"/>
  <c r="I14" i="4"/>
  <c r="D14" i="1" s="1"/>
  <c r="I15" i="4"/>
  <c r="D15" i="1" s="1"/>
  <c r="AH14" i="4"/>
  <c r="AI14" i="4" s="1"/>
  <c r="A13" i="4"/>
  <c r="B13" i="1" s="1"/>
  <c r="N13" i="4"/>
  <c r="G13" i="1"/>
  <c r="Y15" i="4"/>
  <c r="W17" i="4"/>
  <c r="T15" i="4" l="1"/>
  <c r="V15" i="4"/>
  <c r="K15" i="4"/>
  <c r="AJ14" i="4"/>
  <c r="AK14" i="4" s="1"/>
  <c r="K14" i="4" s="1"/>
  <c r="AL14" i="4"/>
  <c r="C14" i="4"/>
  <c r="E14" i="4" s="1"/>
  <c r="B15" i="4"/>
  <c r="C15" i="1" s="1"/>
  <c r="L15" i="4" l="1"/>
  <c r="X15" i="4" s="1"/>
  <c r="Z16" i="4" s="1"/>
  <c r="AM14" i="4"/>
  <c r="M14" i="4" s="1"/>
  <c r="D15" i="4"/>
  <c r="AH15" i="4"/>
  <c r="A14" i="4"/>
  <c r="B14" i="1" s="1"/>
  <c r="J16" i="4" l="1"/>
  <c r="L16" i="4" s="1"/>
  <c r="X16" i="4" s="1"/>
  <c r="Z17" i="4" s="1"/>
  <c r="I16" i="4"/>
  <c r="D16" i="1" s="1"/>
  <c r="W18" i="4"/>
  <c r="Y16" i="4"/>
  <c r="N14" i="4"/>
  <c r="O15" i="4"/>
  <c r="AI15" i="4" s="1"/>
  <c r="S15" i="4" s="1"/>
  <c r="G14" i="1"/>
  <c r="AJ15" i="4"/>
  <c r="S16" i="4" l="1"/>
  <c r="T16" i="4"/>
  <c r="U16" i="4"/>
  <c r="V16" i="4"/>
  <c r="AL15" i="4"/>
  <c r="J17" i="4"/>
  <c r="L17" i="4" s="1"/>
  <c r="X17" i="4" s="1"/>
  <c r="Z18" i="4" s="1"/>
  <c r="I17" i="4"/>
  <c r="D17" i="1" s="1"/>
  <c r="AK15" i="4"/>
  <c r="D16" i="4"/>
  <c r="Y17" i="4"/>
  <c r="B16" i="4"/>
  <c r="C16" i="1" s="1"/>
  <c r="W19" i="4"/>
  <c r="AJ16" i="4"/>
  <c r="AM15" i="4" l="1"/>
  <c r="U15" i="4"/>
  <c r="S17" i="4"/>
  <c r="T17" i="4"/>
  <c r="U17" i="4"/>
  <c r="V17" i="4"/>
  <c r="B17" i="4"/>
  <c r="C17" i="1" s="1"/>
  <c r="C15" i="4"/>
  <c r="J18" i="4"/>
  <c r="L18" i="4" s="1"/>
  <c r="X18" i="4" s="1"/>
  <c r="Z19" i="4" s="1"/>
  <c r="I18" i="4"/>
  <c r="D18" i="1" s="1"/>
  <c r="D17" i="4"/>
  <c r="Y18" i="4"/>
  <c r="W20" i="4"/>
  <c r="S18" i="4" l="1"/>
  <c r="T18" i="4"/>
  <c r="U18" i="4"/>
  <c r="V18" i="4"/>
  <c r="E15" i="4"/>
  <c r="M15" i="4" s="1"/>
  <c r="A15" i="4"/>
  <c r="B15" i="1" s="1"/>
  <c r="W21" i="4"/>
  <c r="J19" i="4"/>
  <c r="L19" i="4" s="1"/>
  <c r="X19" i="4" s="1"/>
  <c r="W22" i="4" s="1"/>
  <c r="I19" i="4"/>
  <c r="D19" i="1" s="1"/>
  <c r="Y19" i="4"/>
  <c r="B18" i="4"/>
  <c r="C18" i="1" s="1"/>
  <c r="D18" i="4"/>
  <c r="S19" i="4" l="1"/>
  <c r="T19" i="4"/>
  <c r="U19" i="4"/>
  <c r="V19" i="4"/>
  <c r="AH16" i="4"/>
  <c r="G15" i="1"/>
  <c r="N15" i="4"/>
  <c r="O16" i="4"/>
  <c r="D19" i="4"/>
  <c r="Y20" i="4"/>
  <c r="B19" i="4"/>
  <c r="C19" i="1" s="1"/>
  <c r="Z20" i="4"/>
  <c r="S20" i="4" l="1"/>
  <c r="T20" i="4"/>
  <c r="U20" i="4"/>
  <c r="V20" i="4"/>
  <c r="AI16" i="4"/>
  <c r="AK16" i="4"/>
  <c r="D20" i="4"/>
  <c r="E20" i="4" s="1"/>
  <c r="B20" i="4"/>
  <c r="C20" i="1" s="1"/>
  <c r="J20" i="4"/>
  <c r="I20" i="4"/>
  <c r="D20" i="1" s="1"/>
  <c r="AM16" i="4" l="1"/>
  <c r="C16" i="4"/>
  <c r="E16" i="4" s="1"/>
  <c r="AH17" i="4" s="1"/>
  <c r="AL16" i="4"/>
  <c r="M16" i="4" l="1"/>
  <c r="K16" i="4"/>
  <c r="A16" i="4" l="1"/>
  <c r="B16" i="1" s="1"/>
  <c r="AJ17" i="4"/>
  <c r="N16" i="4"/>
  <c r="O17" i="4"/>
  <c r="G16" i="1"/>
  <c r="AI17" i="4" l="1"/>
  <c r="AK17" i="4"/>
  <c r="AM17" i="4" l="1"/>
  <c r="C17" i="4"/>
  <c r="AL17" i="4"/>
  <c r="E17" i="4" l="1"/>
  <c r="AH18" i="4" s="1"/>
  <c r="K17" i="4"/>
  <c r="M17" i="4" l="1"/>
  <c r="N17" i="4" s="1"/>
  <c r="A17" i="4"/>
  <c r="B17" i="1" s="1"/>
  <c r="AJ18" i="4"/>
  <c r="O18" i="4" l="1"/>
  <c r="AI18" i="4" s="1"/>
  <c r="G17" i="1"/>
  <c r="AK18" i="4" l="1"/>
  <c r="AM18" i="4" s="1"/>
  <c r="C18" i="4"/>
  <c r="AL18" i="4"/>
  <c r="E18" i="4" l="1"/>
  <c r="AH19" i="4" s="1"/>
  <c r="K18" i="4"/>
  <c r="M18" i="4" l="1"/>
  <c r="G18" i="1" s="1"/>
  <c r="AJ19" i="4"/>
  <c r="A18" i="4"/>
  <c r="N18" i="4" l="1"/>
  <c r="O19" i="4"/>
  <c r="AI19" i="4" s="1"/>
  <c r="AK19" i="4" l="1"/>
  <c r="O20" i="4"/>
  <c r="N19" i="4"/>
  <c r="C19" i="4"/>
  <c r="E19" i="4" s="1"/>
  <c r="AH20" i="4" s="1"/>
  <c r="AI20" i="4" s="1"/>
  <c r="AL19" i="4"/>
  <c r="O21" i="4"/>
  <c r="N20" i="4"/>
  <c r="K19" i="4"/>
  <c r="AM19" i="4"/>
  <c r="AJ20" i="4" l="1"/>
  <c r="AK20" i="4" s="1"/>
  <c r="A19" i="4"/>
  <c r="O22" i="4"/>
  <c r="N21" i="4"/>
  <c r="C20" i="4"/>
  <c r="AH21" i="4" s="1"/>
  <c r="AI21" i="4" s="1"/>
  <c r="AL21" i="4" s="1"/>
  <c r="AL20" i="4"/>
  <c r="O23" i="4" l="1"/>
  <c r="N22" i="4"/>
  <c r="K20" i="4"/>
  <c r="AM20" i="4"/>
  <c r="A20" i="4" l="1"/>
  <c r="L20" i="4"/>
  <c r="X20" i="4" s="1"/>
  <c r="N23" i="4"/>
  <c r="O24" i="4"/>
  <c r="N24" i="4" l="1"/>
  <c r="O25" i="4"/>
  <c r="AJ21" i="4"/>
  <c r="AK21" i="4" s="1"/>
  <c r="AM21" i="4" s="1"/>
  <c r="Z21" i="4"/>
  <c r="Y21" i="4"/>
  <c r="W23" i="4"/>
  <c r="S21" i="4" l="1"/>
  <c r="T21" i="4"/>
  <c r="U21" i="4"/>
  <c r="V21" i="4"/>
  <c r="J21" i="4"/>
  <c r="I21" i="4"/>
  <c r="D21" i="1" s="1"/>
  <c r="N25" i="4"/>
  <c r="O26" i="4"/>
  <c r="D21" i="4"/>
  <c r="K21" i="4" s="1"/>
  <c r="L21" i="4" s="1"/>
  <c r="X21" i="4" s="1"/>
  <c r="C21" i="4"/>
  <c r="B21" i="4"/>
  <c r="C21" i="1" s="1"/>
  <c r="O27" i="4" l="1"/>
  <c r="N26" i="4"/>
  <c r="Z22" i="4"/>
  <c r="W24" i="4"/>
  <c r="AJ22" i="4"/>
  <c r="AK22" i="4" s="1"/>
  <c r="AM22" i="4" s="1"/>
  <c r="E21" i="4"/>
  <c r="AH22" i="4" s="1"/>
  <c r="AI22" i="4" s="1"/>
  <c r="AL22" i="4" s="1"/>
  <c r="A21" i="4"/>
  <c r="Y22" i="4"/>
  <c r="S22" i="4" l="1"/>
  <c r="T22" i="4"/>
  <c r="U22" i="4"/>
  <c r="V22" i="4"/>
  <c r="K22" i="4" a="1"/>
  <c r="K22" i="4" s="1"/>
  <c r="I22" i="4"/>
  <c r="D22" i="1" s="1"/>
  <c r="B22" i="4"/>
  <c r="C22" i="1" s="1"/>
  <c r="D22" i="4"/>
  <c r="C22" i="4"/>
  <c r="E22" i="4" s="1"/>
  <c r="AH23" i="4" s="1"/>
  <c r="AI23" i="4" s="1"/>
  <c r="AL23" i="4" s="1"/>
  <c r="N27" i="4"/>
  <c r="O28" i="4"/>
  <c r="J22" i="4" l="1"/>
  <c r="L22" i="4" s="1"/>
  <c r="X22" i="4" s="1"/>
  <c r="Z23" i="4" s="1"/>
  <c r="I23" i="4" s="1"/>
  <c r="D23" i="1" s="1"/>
  <c r="N28" i="4"/>
  <c r="O29" i="4"/>
  <c r="Y23" i="4" l="1"/>
  <c r="K23" i="4" a="1"/>
  <c r="K23" i="4" s="1"/>
  <c r="AJ23" i="4"/>
  <c r="AK23" i="4" s="1"/>
  <c r="AM23" i="4" s="1"/>
  <c r="O30" i="4"/>
  <c r="N29" i="4"/>
  <c r="W25" i="4"/>
  <c r="D23" i="4"/>
  <c r="B23" i="4"/>
  <c r="C23" i="1" s="1"/>
  <c r="C23" i="4"/>
  <c r="S23" i="4" l="1"/>
  <c r="T23" i="4"/>
  <c r="U23" i="4"/>
  <c r="V23" i="4"/>
  <c r="O31" i="4"/>
  <c r="N30" i="4"/>
  <c r="J23" i="4"/>
  <c r="L23" i="4" s="1"/>
  <c r="X23" i="4" s="1"/>
  <c r="E23" i="4"/>
  <c r="AH24" i="4" s="1"/>
  <c r="AI24" i="4" s="1"/>
  <c r="AL24" i="4" s="1"/>
  <c r="N31" i="4" l="1"/>
  <c r="O32" i="4"/>
  <c r="Y24" i="4"/>
  <c r="Z24" i="4"/>
  <c r="AJ24" i="4"/>
  <c r="AK24" i="4" s="1"/>
  <c r="AM24" i="4" s="1"/>
  <c r="W26" i="4"/>
  <c r="X24" i="4" l="1"/>
  <c r="Y25" i="4" s="1"/>
  <c r="S24" i="4"/>
  <c r="T24" i="4"/>
  <c r="U24" i="4"/>
  <c r="V24" i="4"/>
  <c r="C24" i="4"/>
  <c r="E24" i="4" s="1"/>
  <c r="AH25" i="4" s="1"/>
  <c r="AI25" i="4" s="1"/>
  <c r="AL25" i="4" s="1"/>
  <c r="N32" i="4"/>
  <c r="O33" i="4"/>
  <c r="D24" i="4"/>
  <c r="K24" i="4" s="1" a="1"/>
  <c r="K24" i="4" s="1"/>
  <c r="AJ25" i="4" s="1"/>
  <c r="AK25" i="4" s="1"/>
  <c r="B24" i="4"/>
  <c r="C24" i="1" s="1"/>
  <c r="J24" i="4"/>
  <c r="L24" i="4" s="1"/>
  <c r="Z25" i="4"/>
  <c r="I25" i="4" s="1"/>
  <c r="D25" i="1" s="1"/>
  <c r="I24" i="4"/>
  <c r="D24" i="1" s="1"/>
  <c r="W27" i="4"/>
  <c r="X25" i="4"/>
  <c r="D25" i="4"/>
  <c r="B25" i="4"/>
  <c r="S25" i="4" l="1"/>
  <c r="T25" i="4"/>
  <c r="U25" i="4"/>
  <c r="V25" i="4"/>
  <c r="N33" i="4"/>
  <c r="O34" i="4"/>
  <c r="C25" i="4"/>
  <c r="E25" i="4" s="1"/>
  <c r="AH26" i="4" s="1"/>
  <c r="AI26" i="4" s="1"/>
  <c r="AL26" i="4" s="1"/>
  <c r="W28" i="4"/>
  <c r="Y26" i="4"/>
  <c r="J25" i="4"/>
  <c r="L25" i="4" s="1"/>
  <c r="Z26" i="4"/>
  <c r="I26" i="4" s="1"/>
  <c r="AM25" i="4"/>
  <c r="S26" i="4" l="1"/>
  <c r="T26" i="4"/>
  <c r="U26" i="4"/>
  <c r="V26" i="4"/>
  <c r="K25" i="4" a="1"/>
  <c r="K25" i="4" s="1"/>
  <c r="AJ26" i="4" s="1"/>
  <c r="AK26" i="4" s="1"/>
  <c r="AM26" i="4" s="1"/>
  <c r="B26" i="4"/>
  <c r="D26" i="4" s="1"/>
  <c r="E26" i="4" s="1"/>
  <c r="X26" i="4"/>
  <c r="Y27" i="4" s="1"/>
  <c r="O35" i="4"/>
  <c r="N34" i="4"/>
  <c r="J26" i="4"/>
  <c r="B27" i="4" l="1"/>
  <c r="D27" i="4" s="1"/>
  <c r="E27" i="4" s="1"/>
  <c r="S27" i="4"/>
  <c r="T27" i="4"/>
  <c r="U27" i="4"/>
  <c r="V27" i="4"/>
  <c r="W29" i="4"/>
  <c r="W30" i="4" s="1"/>
  <c r="W31" i="4" s="1"/>
  <c r="W32" i="4" s="1"/>
  <c r="W33" i="4" s="1"/>
  <c r="W34" i="4" s="1"/>
  <c r="W35" i="4" s="1"/>
  <c r="W36" i="4" s="1"/>
  <c r="W37" i="4" s="1"/>
  <c r="W38" i="4" s="1"/>
  <c r="W39" i="4" s="1"/>
  <c r="W40" i="4" s="1"/>
  <c r="W41" i="4" s="1"/>
  <c r="W42" i="4" s="1"/>
  <c r="W43" i="4" s="1"/>
  <c r="C26" i="4"/>
  <c r="AH27" i="4" s="1"/>
  <c r="AI27" i="4" s="1"/>
  <c r="AL27" i="4" s="1"/>
  <c r="Z27" i="4"/>
  <c r="I27" i="4" s="1"/>
  <c r="N35" i="4"/>
  <c r="O36" i="4"/>
  <c r="Y28" i="4"/>
  <c r="K26" i="4" a="1"/>
  <c r="K26" i="4" s="1"/>
  <c r="L26" i="4" s="1"/>
  <c r="AJ27" i="4" s="1"/>
  <c r="AK27" i="4" s="1"/>
  <c r="K27" i="4" s="1" a="1"/>
  <c r="K27" i="4" s="1"/>
  <c r="L27" i="4" s="1"/>
  <c r="C27" i="4"/>
  <c r="AH28" i="4" s="1"/>
  <c r="AI28" i="4" s="1"/>
  <c r="AL28" i="4" s="1"/>
  <c r="Y29" i="4" l="1"/>
  <c r="S28" i="4"/>
  <c r="T28" i="4"/>
  <c r="U28" i="4"/>
  <c r="V28" i="4"/>
  <c r="Z28" i="4"/>
  <c r="I28" i="4" s="1"/>
  <c r="J27" i="4"/>
  <c r="AJ28" i="4" s="1"/>
  <c r="AK28" i="4" s="1"/>
  <c r="AM28" i="4" s="1"/>
  <c r="B28" i="4"/>
  <c r="N36" i="4"/>
  <c r="O37" i="4"/>
  <c r="AM27" i="4"/>
  <c r="Y30" i="4"/>
  <c r="B29" i="4"/>
  <c r="K28" i="4" l="1" a="1"/>
  <c r="K28" i="4" s="1"/>
  <c r="S30" i="4"/>
  <c r="T30" i="4"/>
  <c r="U30" i="4"/>
  <c r="V30" i="4"/>
  <c r="S29" i="4"/>
  <c r="T29" i="4"/>
  <c r="U29" i="4"/>
  <c r="V29" i="4"/>
  <c r="A28" i="4"/>
  <c r="Z29" i="4"/>
  <c r="I29" i="4" s="1"/>
  <c r="O38" i="4"/>
  <c r="N37" i="4"/>
  <c r="B30" i="4"/>
  <c r="C30" i="4" s="1"/>
  <c r="E30" i="4" s="1"/>
  <c r="AH31" i="4" s="1"/>
  <c r="AI31" i="4" s="1"/>
  <c r="AL31" i="4" s="1"/>
  <c r="D28" i="4"/>
  <c r="C28" i="4"/>
  <c r="C29" i="4"/>
  <c r="E29" i="4" s="1"/>
  <c r="AH30" i="4" s="1"/>
  <c r="AI30" i="4" s="1"/>
  <c r="AL30" i="4" s="1"/>
  <c r="D29" i="4"/>
  <c r="Y31" i="4"/>
  <c r="S31" i="4" l="1"/>
  <c r="T31" i="4"/>
  <c r="U31" i="4"/>
  <c r="V31" i="4"/>
  <c r="D30" i="4"/>
  <c r="K29" i="4" a="1"/>
  <c r="K29" i="4" s="1"/>
  <c r="Z30" i="4"/>
  <c r="I30" i="4" s="1"/>
  <c r="A29" i="4"/>
  <c r="E28" i="4"/>
  <c r="AH29" i="4" s="1"/>
  <c r="AI29" i="4" s="1"/>
  <c r="AL29" i="4" s="1"/>
  <c r="J28" i="4"/>
  <c r="L28" i="4" s="1"/>
  <c r="AJ29" i="4" s="1"/>
  <c r="AK29" i="4" s="1"/>
  <c r="AM29" i="4" s="1"/>
  <c r="N38" i="4"/>
  <c r="O39" i="4"/>
  <c r="AJ31" i="4"/>
  <c r="AK31" i="4" s="1"/>
  <c r="Y32" i="4"/>
  <c r="B31" i="4"/>
  <c r="S32" i="4" l="1"/>
  <c r="T32" i="4"/>
  <c r="U32" i="4"/>
  <c r="V32" i="4"/>
  <c r="A30" i="4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I31" i="4"/>
  <c r="J30" i="4"/>
  <c r="L30" i="4" s="1"/>
  <c r="J29" i="4"/>
  <c r="L29" i="4" s="1"/>
  <c r="AJ30" i="4" s="1"/>
  <c r="AK30" i="4" s="1"/>
  <c r="AM30" i="4" s="1"/>
  <c r="N39" i="4"/>
  <c r="O40" i="4"/>
  <c r="AM31" i="4"/>
  <c r="B32" i="4"/>
  <c r="D32" i="4" s="1"/>
  <c r="D31" i="4"/>
  <c r="K31" i="4" s="1" a="1"/>
  <c r="K31" i="4" s="1"/>
  <c r="C31" i="4"/>
  <c r="Y33" i="4"/>
  <c r="S33" i="4" l="1"/>
  <c r="T33" i="4"/>
  <c r="U33" i="4"/>
  <c r="V33" i="4"/>
  <c r="K30" i="4" a="1"/>
  <c r="K30" i="4" s="1"/>
  <c r="C32" i="4"/>
  <c r="N40" i="4"/>
  <c r="O41" i="4"/>
  <c r="B33" i="4"/>
  <c r="D33" i="4" s="1"/>
  <c r="E33" i="4" s="1"/>
  <c r="E31" i="4"/>
  <c r="AH32" i="4" s="1"/>
  <c r="AI32" i="4" s="1"/>
  <c r="AL32" i="4" s="1"/>
  <c r="L31" i="4"/>
  <c r="E32" i="4"/>
  <c r="AH33" i="4" s="1"/>
  <c r="AI33" i="4" s="1"/>
  <c r="AL33" i="4" s="1"/>
  <c r="Y34" i="4"/>
  <c r="S34" i="4" l="1"/>
  <c r="T34" i="4"/>
  <c r="U34" i="4"/>
  <c r="V34" i="4"/>
  <c r="O42" i="4"/>
  <c r="N41" i="4"/>
  <c r="C33" i="4"/>
  <c r="AH34" i="4" s="1"/>
  <c r="AI34" i="4" s="1"/>
  <c r="AL34" i="4" s="1"/>
  <c r="B34" i="4"/>
  <c r="D34" i="4" s="1"/>
  <c r="AJ32" i="4"/>
  <c r="AK32" i="4" s="1"/>
  <c r="K32" i="4" s="1" a="1"/>
  <c r="K32" i="4" s="1"/>
  <c r="AJ33" i="4"/>
  <c r="AK33" i="4" s="1"/>
  <c r="J33" i="4" s="1"/>
  <c r="Y35" i="4"/>
  <c r="S35" i="4" l="1"/>
  <c r="T35" i="4"/>
  <c r="U35" i="4"/>
  <c r="V35" i="4"/>
  <c r="AJ34" i="4"/>
  <c r="AK34" i="4" s="1"/>
  <c r="AM34" i="4" s="1"/>
  <c r="C34" i="4"/>
  <c r="N42" i="4"/>
  <c r="O43" i="4"/>
  <c r="B35" i="4"/>
  <c r="D35" i="4" s="1"/>
  <c r="Y36" i="4"/>
  <c r="AM32" i="4"/>
  <c r="AM33" i="4"/>
  <c r="E34" i="4"/>
  <c r="AH35" i="4" s="1"/>
  <c r="AI35" i="4" s="1"/>
  <c r="AL35" i="4" s="1"/>
  <c r="S36" i="4" l="1"/>
  <c r="T36" i="4"/>
  <c r="U36" i="4"/>
  <c r="V36" i="4"/>
  <c r="K34" i="4" a="1"/>
  <c r="K34" i="4" s="1"/>
  <c r="N43" i="4"/>
  <c r="O44" i="4"/>
  <c r="C35" i="4"/>
  <c r="E35" i="4" s="1"/>
  <c r="AH36" i="4" s="1"/>
  <c r="AI36" i="4" s="1"/>
  <c r="AL36" i="4" s="1"/>
  <c r="B36" i="4"/>
  <c r="D36" i="4" s="1"/>
  <c r="E36" i="4" s="1"/>
  <c r="AJ35" i="4"/>
  <c r="AK35" i="4" s="1"/>
  <c r="J35" i="4" s="1"/>
  <c r="Y37" i="4"/>
  <c r="S37" i="4" l="1"/>
  <c r="T37" i="4"/>
  <c r="U37" i="4"/>
  <c r="V37" i="4"/>
  <c r="O45" i="4"/>
  <c r="N44" i="4"/>
  <c r="C36" i="4"/>
  <c r="AJ37" i="4" s="1"/>
  <c r="AK37" i="4" s="1"/>
  <c r="B37" i="4"/>
  <c r="D37" i="4" s="1"/>
  <c r="E37" i="4" s="1"/>
  <c r="Y38" i="4"/>
  <c r="AJ36" i="4"/>
  <c r="AK36" i="4" s="1"/>
  <c r="K36" i="4" s="1" a="1"/>
  <c r="K36" i="4" s="1"/>
  <c r="AM35" i="4"/>
  <c r="L35" i="4"/>
  <c r="S38" i="4" l="1"/>
  <c r="T38" i="4"/>
  <c r="U38" i="4"/>
  <c r="V38" i="4"/>
  <c r="AH37" i="4"/>
  <c r="AI37" i="4" s="1"/>
  <c r="AL37" i="4" s="1"/>
  <c r="O46" i="4"/>
  <c r="N45" i="4"/>
  <c r="C37" i="4"/>
  <c r="AJ38" i="4" s="1"/>
  <c r="AK38" i="4" s="1"/>
  <c r="AM37" i="4"/>
  <c r="B38" i="4"/>
  <c r="C38" i="4" s="1"/>
  <c r="L36" i="4"/>
  <c r="AM36" i="4"/>
  <c r="Y39" i="4"/>
  <c r="S39" i="4" l="1"/>
  <c r="T39" i="4"/>
  <c r="U39" i="4"/>
  <c r="V39" i="4"/>
  <c r="K37" i="4" a="1"/>
  <c r="K37" i="4" s="1"/>
  <c r="L37" i="4" s="1"/>
  <c r="AH38" i="4"/>
  <c r="AI38" i="4" s="1"/>
  <c r="AL38" i="4" s="1"/>
  <c r="D38" i="4"/>
  <c r="E38" i="4" s="1"/>
  <c r="AJ39" i="4" s="1"/>
  <c r="AK39" i="4" s="1"/>
  <c r="AM39" i="4" s="1"/>
  <c r="O47" i="4"/>
  <c r="N46" i="4"/>
  <c r="J38" i="4"/>
  <c r="B39" i="4"/>
  <c r="C39" i="4" s="1"/>
  <c r="E39" i="4" s="1"/>
  <c r="AH40" i="4" s="1"/>
  <c r="AI40" i="4" s="1"/>
  <c r="Y40" i="4"/>
  <c r="AM38" i="4"/>
  <c r="S40" i="4" l="1"/>
  <c r="T40" i="4"/>
  <c r="U40" i="4"/>
  <c r="V40" i="4"/>
  <c r="AH39" i="4"/>
  <c r="AI39" i="4" s="1"/>
  <c r="AL39" i="4" s="1"/>
  <c r="O48" i="4"/>
  <c r="N47" i="4"/>
  <c r="D39" i="4"/>
  <c r="J39" i="4"/>
  <c r="L39" i="4" s="1"/>
  <c r="AJ40" i="4"/>
  <c r="AK40" i="4" s="1"/>
  <c r="J40" i="4" s="1"/>
  <c r="B40" i="4"/>
  <c r="C40" i="4" s="1"/>
  <c r="Y41" i="4"/>
  <c r="AL40" i="4"/>
  <c r="S41" i="4" l="1"/>
  <c r="T41" i="4"/>
  <c r="U41" i="4"/>
  <c r="V41" i="4"/>
  <c r="D40" i="4"/>
  <c r="E40" i="4" s="1"/>
  <c r="AJ41" i="4" s="1"/>
  <c r="AK41" i="4" s="1"/>
  <c r="AM40" i="4"/>
  <c r="N48" i="4"/>
  <c r="O49" i="4"/>
  <c r="B41" i="4"/>
  <c r="C41" i="4" s="1"/>
  <c r="E41" i="4" s="1"/>
  <c r="Y42" i="4"/>
  <c r="S42" i="4" l="1"/>
  <c r="T42" i="4"/>
  <c r="U42" i="4"/>
  <c r="V42" i="4"/>
  <c r="O50" i="4"/>
  <c r="N49" i="4"/>
  <c r="B42" i="4"/>
  <c r="C42" i="4" s="1"/>
  <c r="Y43" i="4"/>
  <c r="AM41" i="4"/>
  <c r="AH41" i="4"/>
  <c r="AI41" i="4" s="1"/>
  <c r="S43" i="4" l="1"/>
  <c r="T43" i="4"/>
  <c r="U43" i="4"/>
  <c r="V43" i="4"/>
  <c r="O51" i="4"/>
  <c r="N50" i="4"/>
  <c r="B43" i="4"/>
  <c r="C43" i="4" s="1"/>
  <c r="E43" i="4" s="1"/>
  <c r="Y44" i="4"/>
  <c r="D41" i="4"/>
  <c r="K41" i="4" s="1" a="1"/>
  <c r="K41" i="4" s="1"/>
  <c r="AL41" i="4"/>
  <c r="S44" i="4" l="1"/>
  <c r="U44" i="4"/>
  <c r="N51" i="4"/>
  <c r="O52" i="4"/>
  <c r="J44" i="4"/>
  <c r="B44" i="4"/>
  <c r="C44" i="4" s="1"/>
  <c r="Y45" i="4"/>
  <c r="AH42" i="4"/>
  <c r="AI42" i="4" s="1"/>
  <c r="AJ42" i="4"/>
  <c r="AK42" i="4" s="1"/>
  <c r="J42" i="4" s="1"/>
  <c r="T45" i="4" l="1"/>
  <c r="V45" i="4"/>
  <c r="O53" i="4"/>
  <c r="N52" i="4"/>
  <c r="B45" i="4"/>
  <c r="C45" i="4" s="1"/>
  <c r="Y46" i="4"/>
  <c r="AM42" i="4"/>
  <c r="D42" i="4"/>
  <c r="AL42" i="4"/>
  <c r="D44" i="4"/>
  <c r="E44" i="4" s="1"/>
  <c r="T46" i="4" l="1"/>
  <c r="V46" i="4"/>
  <c r="N53" i="4"/>
  <c r="O54" i="4"/>
  <c r="Y47" i="4"/>
  <c r="B46" i="4"/>
  <c r="C46" i="4" s="1"/>
  <c r="E42" i="4"/>
  <c r="AH43" i="4" s="1"/>
  <c r="AI43" i="4" s="1"/>
  <c r="AJ45" i="4"/>
  <c r="AK45" i="4" s="1"/>
  <c r="U45" i="4" s="1"/>
  <c r="AH45" i="4"/>
  <c r="AI45" i="4" s="1"/>
  <c r="S45" i="4" s="1"/>
  <c r="T47" i="4" l="1"/>
  <c r="V47" i="4"/>
  <c r="N54" i="4"/>
  <c r="O55" i="4"/>
  <c r="Y48" i="4"/>
  <c r="B47" i="4"/>
  <c r="C47" i="4" s="1"/>
  <c r="AJ43" i="4"/>
  <c r="AK43" i="4" s="1"/>
  <c r="K43" i="4" s="1" a="1"/>
  <c r="K43" i="4" s="1"/>
  <c r="D43" i="4"/>
  <c r="AL43" i="4"/>
  <c r="AM45" i="4"/>
  <c r="D45" i="4"/>
  <c r="K45" i="4" s="1" a="1"/>
  <c r="K45" i="4" s="1"/>
  <c r="AL45" i="4"/>
  <c r="T48" i="4" l="1"/>
  <c r="V48" i="4"/>
  <c r="Y49" i="4"/>
  <c r="B48" i="4"/>
  <c r="C48" i="4" s="1"/>
  <c r="O56" i="4"/>
  <c r="N55" i="4"/>
  <c r="AM43" i="4"/>
  <c r="L45" i="4"/>
  <c r="E45" i="4"/>
  <c r="AH46" i="4" s="1"/>
  <c r="AI46" i="4" s="1"/>
  <c r="S46" i="4" s="1"/>
  <c r="AJ44" i="4"/>
  <c r="AK44" i="4" s="1"/>
  <c r="AH44" i="4"/>
  <c r="AI44" i="4" s="1"/>
  <c r="T44" i="4" s="1"/>
  <c r="T49" i="4" l="1"/>
  <c r="V49" i="4"/>
  <c r="AM44" i="4"/>
  <c r="V44" i="4"/>
  <c r="O57" i="4"/>
  <c r="N56" i="4"/>
  <c r="Y50" i="4"/>
  <c r="AL44" i="4"/>
  <c r="B49" i="4"/>
  <c r="C49" i="4" s="1"/>
  <c r="AJ46" i="4"/>
  <c r="AK46" i="4" s="1"/>
  <c r="AL46" i="4"/>
  <c r="D46" i="4"/>
  <c r="E46" i="4" s="1"/>
  <c r="J46" i="4" l="1"/>
  <c r="U46" i="4"/>
  <c r="T50" i="4"/>
  <c r="V50" i="4"/>
  <c r="Y51" i="4"/>
  <c r="B50" i="4"/>
  <c r="C50" i="4" s="1"/>
  <c r="O58" i="4"/>
  <c r="N57" i="4"/>
  <c r="AM46" i="4"/>
  <c r="AJ47" i="4"/>
  <c r="AK47" i="4" s="1"/>
  <c r="AH47" i="4"/>
  <c r="AI47" i="4" s="1"/>
  <c r="S47" i="4" s="1"/>
  <c r="T51" i="4" l="1"/>
  <c r="V51" i="4"/>
  <c r="J47" i="4"/>
  <c r="U47" i="4"/>
  <c r="N58" i="4"/>
  <c r="O59" i="4"/>
  <c r="Y52" i="4"/>
  <c r="B51" i="4"/>
  <c r="C51" i="4" s="1"/>
  <c r="AM47" i="4"/>
  <c r="AL47" i="4"/>
  <c r="D47" i="4"/>
  <c r="E47" i="4" s="1"/>
  <c r="T52" i="4" l="1"/>
  <c r="V52" i="4"/>
  <c r="Y53" i="4"/>
  <c r="N59" i="4"/>
  <c r="O60" i="4"/>
  <c r="B52" i="4"/>
  <c r="C52" i="4" s="1"/>
  <c r="AJ48" i="4"/>
  <c r="AK48" i="4" s="1"/>
  <c r="AH48" i="4"/>
  <c r="AI48" i="4" s="1"/>
  <c r="S48" i="4" s="1"/>
  <c r="T53" i="4" l="1"/>
  <c r="V53" i="4"/>
  <c r="J48" i="4"/>
  <c r="U48" i="4"/>
  <c r="O61" i="4"/>
  <c r="N60" i="4"/>
  <c r="Y54" i="4"/>
  <c r="B53" i="4"/>
  <c r="C53" i="4" s="1"/>
  <c r="AM48" i="4"/>
  <c r="D48" i="4"/>
  <c r="E48" i="4" s="1"/>
  <c r="AL48" i="4"/>
  <c r="T54" i="4" l="1"/>
  <c r="V54" i="4"/>
  <c r="B54" i="4"/>
  <c r="C54" i="4" s="1"/>
  <c r="Y55" i="4"/>
  <c r="O62" i="4"/>
  <c r="N61" i="4"/>
  <c r="AH49" i="4"/>
  <c r="AI49" i="4" s="1"/>
  <c r="S49" i="4" s="1"/>
  <c r="AJ49" i="4"/>
  <c r="AK49" i="4" s="1"/>
  <c r="T55" i="4" l="1"/>
  <c r="V55" i="4"/>
  <c r="J49" i="4"/>
  <c r="U49" i="4"/>
  <c r="N62" i="4"/>
  <c r="O63" i="4"/>
  <c r="Y56" i="4"/>
  <c r="B55" i="4"/>
  <c r="C55" i="4" s="1"/>
  <c r="AM49" i="4"/>
  <c r="D49" i="4"/>
  <c r="E49" i="4" s="1"/>
  <c r="AL49" i="4"/>
  <c r="B56" i="4" l="1"/>
  <c r="C56" i="4" s="1"/>
  <c r="T56" i="4"/>
  <c r="V56" i="4"/>
  <c r="Y57" i="4"/>
  <c r="N63" i="4"/>
  <c r="O64" i="4"/>
  <c r="AJ50" i="4"/>
  <c r="AK50" i="4" s="1"/>
  <c r="AH50" i="4"/>
  <c r="AI50" i="4" s="1"/>
  <c r="S50" i="4" s="1"/>
  <c r="B57" i="4" l="1"/>
  <c r="C57" i="4" s="1"/>
  <c r="T57" i="4"/>
  <c r="V57" i="4"/>
  <c r="J50" i="4"/>
  <c r="U50" i="4"/>
  <c r="O65" i="4"/>
  <c r="N64" i="4"/>
  <c r="Y58" i="4"/>
  <c r="AM50" i="4"/>
  <c r="D50" i="4"/>
  <c r="E50" i="4" s="1"/>
  <c r="AL50" i="4"/>
  <c r="B58" i="4" l="1"/>
  <c r="C58" i="4" s="1"/>
  <c r="T58" i="4"/>
  <c r="V58" i="4"/>
  <c r="Y59" i="4"/>
  <c r="N65" i="4"/>
  <c r="O66" i="4"/>
  <c r="AH51" i="4"/>
  <c r="AI51" i="4" s="1"/>
  <c r="S51" i="4" s="1"/>
  <c r="AJ51" i="4"/>
  <c r="AK51" i="4" s="1"/>
  <c r="B59" i="4" l="1"/>
  <c r="C59" i="4" s="1"/>
  <c r="S59" i="4"/>
  <c r="T59" i="4"/>
  <c r="U59" i="4"/>
  <c r="V59" i="4"/>
  <c r="J51" i="4"/>
  <c r="U51" i="4"/>
  <c r="O67" i="4"/>
  <c r="N66" i="4"/>
  <c r="Y60" i="4"/>
  <c r="AM51" i="4"/>
  <c r="D51" i="4"/>
  <c r="E51" i="4" s="1"/>
  <c r="AL51" i="4"/>
  <c r="B60" i="4" l="1"/>
  <c r="C60" i="4" s="1"/>
  <c r="S60" i="4"/>
  <c r="T60" i="4"/>
  <c r="U60" i="4"/>
  <c r="V60" i="4"/>
  <c r="Y61" i="4"/>
  <c r="N67" i="4"/>
  <c r="O68" i="4"/>
  <c r="AJ52" i="4"/>
  <c r="AK52" i="4" s="1"/>
  <c r="AH52" i="4"/>
  <c r="AI52" i="4" s="1"/>
  <c r="S52" i="4" s="1"/>
  <c r="J52" i="4" l="1"/>
  <c r="U52" i="4"/>
  <c r="B61" i="4"/>
  <c r="C61" i="4" s="1"/>
  <c r="S61" i="4"/>
  <c r="T61" i="4"/>
  <c r="U61" i="4"/>
  <c r="V61" i="4"/>
  <c r="N68" i="4"/>
  <c r="O69" i="4"/>
  <c r="Y62" i="4"/>
  <c r="AM52" i="4"/>
  <c r="D52" i="4"/>
  <c r="E52" i="4" s="1"/>
  <c r="AL52" i="4"/>
  <c r="S62" i="4" l="1"/>
  <c r="T62" i="4"/>
  <c r="U62" i="4"/>
  <c r="V62" i="4"/>
  <c r="O70" i="4"/>
  <c r="N69" i="4"/>
  <c r="B62" i="4"/>
  <c r="C62" i="4" s="1"/>
  <c r="Y63" i="4"/>
  <c r="AH53" i="4"/>
  <c r="AI53" i="4" s="1"/>
  <c r="S53" i="4" s="1"/>
  <c r="AJ53" i="4"/>
  <c r="AK53" i="4" s="1"/>
  <c r="B63" i="4" l="1"/>
  <c r="C63" i="4" s="1"/>
  <c r="S63" i="4"/>
  <c r="T63" i="4"/>
  <c r="U63" i="4"/>
  <c r="V63" i="4"/>
  <c r="J53" i="4"/>
  <c r="U53" i="4"/>
  <c r="Y64" i="4"/>
  <c r="O71" i="4"/>
  <c r="N70" i="4"/>
  <c r="AM53" i="4"/>
  <c r="AL53" i="4"/>
  <c r="D53" i="4"/>
  <c r="E53" i="4" s="1"/>
  <c r="S64" i="4" l="1"/>
  <c r="T64" i="4"/>
  <c r="U64" i="4"/>
  <c r="V64" i="4"/>
  <c r="Y65" i="4"/>
  <c r="O72" i="4"/>
  <c r="N71" i="4"/>
  <c r="B64" i="4"/>
  <c r="C64" i="4" s="1"/>
  <c r="AJ54" i="4"/>
  <c r="AK54" i="4" s="1"/>
  <c r="AH54" i="4"/>
  <c r="AI54" i="4" s="1"/>
  <c r="S54" i="4" s="1"/>
  <c r="B65" i="4" l="1"/>
  <c r="C65" i="4" s="1"/>
  <c r="S65" i="4"/>
  <c r="T65" i="4"/>
  <c r="U65" i="4"/>
  <c r="V65" i="4"/>
  <c r="J54" i="4"/>
  <c r="U54" i="4"/>
  <c r="Y66" i="4"/>
  <c r="N72" i="4"/>
  <c r="O73" i="4"/>
  <c r="AM54" i="4"/>
  <c r="D54" i="4"/>
  <c r="E54" i="4" s="1"/>
  <c r="AL54" i="4"/>
  <c r="B66" i="4" l="1"/>
  <c r="C66" i="4" s="1"/>
  <c r="S66" i="4"/>
  <c r="T66" i="4"/>
  <c r="U66" i="4"/>
  <c r="V66" i="4"/>
  <c r="O74" i="4"/>
  <c r="N73" i="4"/>
  <c r="Y67" i="4"/>
  <c r="AJ55" i="4"/>
  <c r="AK55" i="4" s="1"/>
  <c r="AH55" i="4"/>
  <c r="AI55" i="4" s="1"/>
  <c r="S55" i="4" s="1"/>
  <c r="B67" i="4" l="1"/>
  <c r="C67" i="4" s="1"/>
  <c r="S67" i="4"/>
  <c r="T67" i="4"/>
  <c r="U67" i="4"/>
  <c r="V67" i="4"/>
  <c r="J55" i="4"/>
  <c r="U55" i="4"/>
  <c r="Y68" i="4"/>
  <c r="O75" i="4"/>
  <c r="N74" i="4"/>
  <c r="AM55" i="4"/>
  <c r="D55" i="4"/>
  <c r="E55" i="4" s="1"/>
  <c r="AL55" i="4"/>
  <c r="B68" i="4" l="1"/>
  <c r="C68" i="4" s="1"/>
  <c r="S68" i="4"/>
  <c r="T68" i="4"/>
  <c r="U68" i="4"/>
  <c r="V68" i="4"/>
  <c r="N75" i="4"/>
  <c r="O76" i="4"/>
  <c r="Y69" i="4"/>
  <c r="AH56" i="4"/>
  <c r="AI56" i="4" s="1"/>
  <c r="S56" i="4" s="1"/>
  <c r="AJ56" i="4"/>
  <c r="AK56" i="4" s="1"/>
  <c r="B69" i="4" l="1"/>
  <c r="C69" i="4" s="1"/>
  <c r="S69" i="4"/>
  <c r="T69" i="4"/>
  <c r="U69" i="4"/>
  <c r="V69" i="4"/>
  <c r="J56" i="4"/>
  <c r="U56" i="4"/>
  <c r="Y70" i="4"/>
  <c r="O77" i="4"/>
  <c r="N76" i="4"/>
  <c r="AM56" i="4"/>
  <c r="AL56" i="4"/>
  <c r="D56" i="4"/>
  <c r="E56" i="4" s="1"/>
  <c r="B70" i="4" l="1"/>
  <c r="C70" i="4" s="1"/>
  <c r="S70" i="4"/>
  <c r="T70" i="4"/>
  <c r="U70" i="4"/>
  <c r="V70" i="4"/>
  <c r="Y71" i="4"/>
  <c r="N77" i="4"/>
  <c r="O78" i="4"/>
  <c r="AH57" i="4"/>
  <c r="AI57" i="4" s="1"/>
  <c r="S57" i="4" s="1"/>
  <c r="AJ57" i="4"/>
  <c r="AK57" i="4" s="1"/>
  <c r="B71" i="4" l="1"/>
  <c r="C71" i="4" s="1"/>
  <c r="S71" i="4"/>
  <c r="T71" i="4"/>
  <c r="U71" i="4"/>
  <c r="V71" i="4"/>
  <c r="J57" i="4"/>
  <c r="U57" i="4"/>
  <c r="N78" i="4"/>
  <c r="O79" i="4"/>
  <c r="Y72" i="4"/>
  <c r="AM57" i="4"/>
  <c r="AL57" i="4"/>
  <c r="D57" i="4"/>
  <c r="E57" i="4" s="1"/>
  <c r="B72" i="4" l="1"/>
  <c r="C72" i="4" s="1"/>
  <c r="S72" i="4"/>
  <c r="T72" i="4"/>
  <c r="U72" i="4"/>
  <c r="V72" i="4"/>
  <c r="O80" i="4"/>
  <c r="N79" i="4"/>
  <c r="Y73" i="4"/>
  <c r="AJ58" i="4"/>
  <c r="AK58" i="4" s="1"/>
  <c r="AH58" i="4"/>
  <c r="AI58" i="4" s="1"/>
  <c r="S58" i="4" s="1"/>
  <c r="B73" i="4" l="1"/>
  <c r="C73" i="4" s="1"/>
  <c r="S73" i="4"/>
  <c r="T73" i="4"/>
  <c r="U73" i="4"/>
  <c r="V73" i="4"/>
  <c r="J58" i="4"/>
  <c r="U58" i="4"/>
  <c r="Y74" i="4"/>
  <c r="N80" i="4"/>
  <c r="O81" i="4"/>
  <c r="AM58" i="4"/>
  <c r="D58" i="4"/>
  <c r="E58" i="4" s="1"/>
  <c r="AL58" i="4"/>
  <c r="B74" i="4" l="1"/>
  <c r="C74" i="4" s="1"/>
  <c r="S74" i="4"/>
  <c r="T74" i="4"/>
  <c r="U74" i="4"/>
  <c r="V74" i="4"/>
  <c r="O82" i="4"/>
  <c r="N81" i="4"/>
  <c r="Y75" i="4"/>
  <c r="AH59" i="4"/>
  <c r="AI59" i="4" s="1"/>
  <c r="AJ59" i="4"/>
  <c r="AK59" i="4" s="1"/>
  <c r="J59" i="4" s="1"/>
  <c r="B75" i="4" l="1"/>
  <c r="C75" i="4" s="1"/>
  <c r="S75" i="4"/>
  <c r="T75" i="4"/>
  <c r="U75" i="4"/>
  <c r="V75" i="4"/>
  <c r="Y76" i="4"/>
  <c r="N82" i="4"/>
  <c r="O83" i="4"/>
  <c r="AM59" i="4"/>
  <c r="AL59" i="4"/>
  <c r="D59" i="4"/>
  <c r="E59" i="4" s="1"/>
  <c r="B76" i="4" l="1"/>
  <c r="C76" i="4" s="1"/>
  <c r="S76" i="4"/>
  <c r="T76" i="4"/>
  <c r="U76" i="4"/>
  <c r="V76" i="4"/>
  <c r="O84" i="4"/>
  <c r="N83" i="4"/>
  <c r="Y77" i="4"/>
  <c r="AH60" i="4"/>
  <c r="AI60" i="4" s="1"/>
  <c r="AJ60" i="4"/>
  <c r="AK60" i="4" s="1"/>
  <c r="AM60" i="4" s="1"/>
  <c r="B77" i="4" l="1"/>
  <c r="C77" i="4" s="1"/>
  <c r="S77" i="4"/>
  <c r="T77" i="4"/>
  <c r="U77" i="4"/>
  <c r="V77" i="4"/>
  <c r="Y78" i="4"/>
  <c r="N84" i="4"/>
  <c r="O85" i="4"/>
  <c r="N85" i="4" s="1"/>
  <c r="AL60" i="4"/>
  <c r="D60" i="4"/>
  <c r="E60" i="4" s="1"/>
  <c r="B78" i="4" l="1"/>
  <c r="C78" i="4" s="1"/>
  <c r="S78" i="4"/>
  <c r="T78" i="4"/>
  <c r="U78" i="4"/>
  <c r="V78" i="4"/>
  <c r="Y79" i="4"/>
  <c r="AJ61" i="4"/>
  <c r="AK61" i="4" s="1"/>
  <c r="AM61" i="4" s="1"/>
  <c r="AH61" i="4"/>
  <c r="AI61" i="4" s="1"/>
  <c r="B79" i="4" l="1"/>
  <c r="C79" i="4" s="1"/>
  <c r="S79" i="4"/>
  <c r="T79" i="4"/>
  <c r="U79" i="4"/>
  <c r="V79" i="4"/>
  <c r="Y80" i="4"/>
  <c r="D61" i="4"/>
  <c r="E61" i="4" s="1"/>
  <c r="AL61" i="4"/>
  <c r="B80" i="4" l="1"/>
  <c r="C80" i="4" s="1"/>
  <c r="S80" i="4"/>
  <c r="T80" i="4"/>
  <c r="U80" i="4"/>
  <c r="V80" i="4"/>
  <c r="Y81" i="4"/>
  <c r="AH62" i="4"/>
  <c r="AI62" i="4" s="1"/>
  <c r="AJ62" i="4"/>
  <c r="AK62" i="4" s="1"/>
  <c r="AM62" i="4" s="1"/>
  <c r="B81" i="4" l="1"/>
  <c r="C81" i="4" s="1"/>
  <c r="S81" i="4"/>
  <c r="T81" i="4"/>
  <c r="U81" i="4"/>
  <c r="V81" i="4"/>
  <c r="Y82" i="4"/>
  <c r="AL62" i="4"/>
  <c r="D62" i="4"/>
  <c r="E62" i="4" s="1"/>
  <c r="B82" i="4" l="1"/>
  <c r="C82" i="4" s="1"/>
  <c r="S82" i="4"/>
  <c r="T82" i="4"/>
  <c r="U82" i="4"/>
  <c r="V82" i="4"/>
  <c r="Y83" i="4"/>
  <c r="AJ63" i="4"/>
  <c r="AK63" i="4" s="1"/>
  <c r="AM63" i="4" s="1"/>
  <c r="AH63" i="4"/>
  <c r="AI63" i="4" s="1"/>
  <c r="B83" i="4" l="1"/>
  <c r="C83" i="4" s="1"/>
  <c r="S83" i="4"/>
  <c r="T83" i="4"/>
  <c r="U83" i="4"/>
  <c r="V83" i="4"/>
  <c r="Y84" i="4"/>
  <c r="AL63" i="4"/>
  <c r="D63" i="4"/>
  <c r="E63" i="4" s="1"/>
  <c r="B84" i="4" l="1"/>
  <c r="C84" i="4" s="1"/>
  <c r="S84" i="4"/>
  <c r="T84" i="4"/>
  <c r="U84" i="4"/>
  <c r="V84" i="4"/>
  <c r="Y85" i="4"/>
  <c r="AJ64" i="4"/>
  <c r="AK64" i="4" s="1"/>
  <c r="AM64" i="4" s="1"/>
  <c r="AH64" i="4"/>
  <c r="AI64" i="4" s="1"/>
  <c r="B85" i="4" l="1"/>
  <c r="C85" i="4" s="1"/>
  <c r="S85" i="4"/>
  <c r="T85" i="4"/>
  <c r="U85" i="4"/>
  <c r="V85" i="4"/>
  <c r="Y86" i="4"/>
  <c r="AL64" i="4"/>
  <c r="D64" i="4"/>
  <c r="E64" i="4" s="1"/>
  <c r="B86" i="4" l="1"/>
  <c r="C86" i="4" s="1"/>
  <c r="S86" i="4"/>
  <c r="T86" i="4"/>
  <c r="U86" i="4"/>
  <c r="V86" i="4"/>
  <c r="Y87" i="4"/>
  <c r="AJ65" i="4"/>
  <c r="AK65" i="4" s="1"/>
  <c r="AM65" i="4" s="1"/>
  <c r="AH65" i="4"/>
  <c r="AI65" i="4" s="1"/>
  <c r="B87" i="4" l="1"/>
  <c r="C87" i="4" s="1"/>
  <c r="S87" i="4"/>
  <c r="T87" i="4"/>
  <c r="U87" i="4"/>
  <c r="V87" i="4"/>
  <c r="Y88" i="4"/>
  <c r="AL65" i="4"/>
  <c r="D65" i="4"/>
  <c r="B88" i="4" l="1"/>
  <c r="C88" i="4" s="1"/>
  <c r="S88" i="4"/>
  <c r="T88" i="4"/>
  <c r="U88" i="4"/>
  <c r="V88" i="4"/>
  <c r="Y89" i="4"/>
  <c r="AH66" i="4"/>
  <c r="AI66" i="4" s="1"/>
  <c r="AJ66" i="4"/>
  <c r="AK66" i="4" s="1"/>
  <c r="AM66" i="4" s="1"/>
  <c r="B89" i="4" l="1"/>
  <c r="C89" i="4" s="1"/>
  <c r="S89" i="4"/>
  <c r="T89" i="4"/>
  <c r="U89" i="4"/>
  <c r="V89" i="4"/>
  <c r="Y90" i="4"/>
  <c r="AL66" i="4"/>
  <c r="D66" i="4"/>
  <c r="B90" i="4" l="1"/>
  <c r="C90" i="4" s="1"/>
  <c r="S90" i="4"/>
  <c r="T90" i="4"/>
  <c r="U90" i="4"/>
  <c r="V90" i="4"/>
  <c r="Y91" i="4"/>
  <c r="AH67" i="4"/>
  <c r="AI67" i="4" s="1"/>
  <c r="AJ67" i="4"/>
  <c r="AK67" i="4" s="1"/>
  <c r="AM67" i="4" s="1"/>
  <c r="B91" i="4" l="1"/>
  <c r="C91" i="4" s="1"/>
  <c r="S91" i="4"/>
  <c r="T91" i="4"/>
  <c r="U91" i="4"/>
  <c r="V91" i="4"/>
  <c r="Y92" i="4"/>
  <c r="AL67" i="4"/>
  <c r="D67" i="4"/>
  <c r="B92" i="4" l="1"/>
  <c r="C92" i="4" s="1"/>
  <c r="S92" i="4"/>
  <c r="T92" i="4"/>
  <c r="U92" i="4"/>
  <c r="V92" i="4"/>
  <c r="Y93" i="4"/>
  <c r="AH68" i="4"/>
  <c r="AI68" i="4" s="1"/>
  <c r="AJ68" i="4"/>
  <c r="AK68" i="4" s="1"/>
  <c r="AM68" i="4" s="1"/>
  <c r="B93" i="4" l="1"/>
  <c r="C93" i="4" s="1"/>
  <c r="S93" i="4"/>
  <c r="T93" i="4"/>
  <c r="U93" i="4"/>
  <c r="V93" i="4"/>
  <c r="Y94" i="4"/>
  <c r="AL68" i="4"/>
  <c r="D68" i="4"/>
  <c r="B94" i="4" l="1"/>
  <c r="C94" i="4" s="1"/>
  <c r="S94" i="4"/>
  <c r="T94" i="4"/>
  <c r="U94" i="4"/>
  <c r="V94" i="4"/>
  <c r="Y95" i="4"/>
  <c r="AJ69" i="4"/>
  <c r="AK69" i="4" s="1"/>
  <c r="AM69" i="4" s="1"/>
  <c r="AH69" i="4"/>
  <c r="AI69" i="4" s="1"/>
  <c r="S95" i="4" l="1"/>
  <c r="T95" i="4"/>
  <c r="U95" i="4"/>
  <c r="V95" i="4"/>
  <c r="B95" i="4"/>
  <c r="C95" i="4" s="1"/>
  <c r="Y96" i="4"/>
  <c r="AL69" i="4"/>
  <c r="D69" i="4"/>
  <c r="B96" i="4" l="1"/>
  <c r="C96" i="4" s="1"/>
  <c r="S96" i="4"/>
  <c r="T96" i="4"/>
  <c r="U96" i="4"/>
  <c r="V96" i="4"/>
  <c r="Y97" i="4"/>
  <c r="AJ70" i="4"/>
  <c r="AK70" i="4" s="1"/>
  <c r="AM70" i="4" s="1"/>
  <c r="AH70" i="4"/>
  <c r="AI70" i="4" s="1"/>
  <c r="B97" i="4" l="1"/>
  <c r="S97" i="4"/>
  <c r="T97" i="4"/>
  <c r="U97" i="4"/>
  <c r="V97" i="4"/>
  <c r="Y98" i="4"/>
  <c r="AL70" i="4"/>
  <c r="D70" i="4"/>
  <c r="B98" i="4" l="1"/>
  <c r="S98" i="4"/>
  <c r="T98" i="4"/>
  <c r="U98" i="4"/>
  <c r="V98" i="4"/>
  <c r="Y99" i="4"/>
  <c r="AH71" i="4"/>
  <c r="AI71" i="4" s="1"/>
  <c r="AJ71" i="4"/>
  <c r="AK71" i="4" s="1"/>
  <c r="AM71" i="4" s="1"/>
  <c r="B99" i="4" l="1"/>
  <c r="S99" i="4"/>
  <c r="T99" i="4"/>
  <c r="U99" i="4"/>
  <c r="V99" i="4"/>
  <c r="Y100" i="4"/>
  <c r="AL71" i="4"/>
  <c r="D71" i="4"/>
  <c r="B100" i="4" l="1"/>
  <c r="S100" i="4"/>
  <c r="T100" i="4"/>
  <c r="U100" i="4"/>
  <c r="V100" i="4"/>
  <c r="Y101" i="4"/>
  <c r="AJ72" i="4"/>
  <c r="AK72" i="4" s="1"/>
  <c r="AM72" i="4" s="1"/>
  <c r="AH72" i="4"/>
  <c r="AI72" i="4" s="1"/>
  <c r="B101" i="4" l="1"/>
  <c r="S101" i="4"/>
  <c r="T101" i="4"/>
  <c r="U101" i="4"/>
  <c r="V101" i="4"/>
  <c r="J101" i="4"/>
  <c r="Y102" i="4"/>
  <c r="AL72" i="4"/>
  <c r="D72" i="4"/>
  <c r="B102" i="4" l="1"/>
  <c r="S102" i="4"/>
  <c r="T102" i="4"/>
  <c r="U102" i="4"/>
  <c r="V102" i="4"/>
  <c r="J102" i="4"/>
  <c r="Y103" i="4"/>
  <c r="AJ73" i="4"/>
  <c r="AK73" i="4" s="1"/>
  <c r="AM73" i="4" s="1"/>
  <c r="AH73" i="4"/>
  <c r="AI73" i="4" s="1"/>
  <c r="B103" i="4" l="1"/>
  <c r="S103" i="4"/>
  <c r="T103" i="4"/>
  <c r="U103" i="4"/>
  <c r="V103" i="4"/>
  <c r="J103" i="4"/>
  <c r="Y104" i="4"/>
  <c r="AL73" i="4"/>
  <c r="D73" i="4"/>
  <c r="B104" i="4" l="1"/>
  <c r="S104" i="4"/>
  <c r="T104" i="4"/>
  <c r="U104" i="4"/>
  <c r="V104" i="4"/>
  <c r="J104" i="4"/>
  <c r="Y105" i="4"/>
  <c r="AH74" i="4"/>
  <c r="AI74" i="4" s="1"/>
  <c r="AJ74" i="4"/>
  <c r="AK74" i="4" s="1"/>
  <c r="AM74" i="4" s="1"/>
  <c r="B105" i="4" l="1"/>
  <c r="S105" i="4"/>
  <c r="T105" i="4"/>
  <c r="U105" i="4"/>
  <c r="V105" i="4"/>
  <c r="J105" i="4"/>
  <c r="Y106" i="4"/>
  <c r="AL74" i="4"/>
  <c r="D74" i="4"/>
  <c r="B106" i="4" l="1"/>
  <c r="S106" i="4"/>
  <c r="T106" i="4"/>
  <c r="U106" i="4"/>
  <c r="V106" i="4"/>
  <c r="J106" i="4"/>
  <c r="Y107" i="4"/>
  <c r="AH75" i="4"/>
  <c r="AI75" i="4" s="1"/>
  <c r="AJ75" i="4"/>
  <c r="AK75" i="4" s="1"/>
  <c r="AM75" i="4" s="1"/>
  <c r="B107" i="4" l="1"/>
  <c r="S107" i="4"/>
  <c r="T107" i="4"/>
  <c r="U107" i="4"/>
  <c r="J107" i="4" s="1"/>
  <c r="V107" i="4"/>
  <c r="Y108" i="4"/>
  <c r="AL75" i="4"/>
  <c r="D75" i="4"/>
  <c r="B108" i="4" l="1"/>
  <c r="S108" i="4"/>
  <c r="T108" i="4"/>
  <c r="U108" i="4"/>
  <c r="V108" i="4"/>
  <c r="J108" i="4"/>
  <c r="Y109" i="4"/>
  <c r="AH76" i="4"/>
  <c r="AI76" i="4" s="1"/>
  <c r="AJ76" i="4"/>
  <c r="AK76" i="4" s="1"/>
  <c r="AM76" i="4" s="1"/>
  <c r="B109" i="4" l="1"/>
  <c r="S109" i="4"/>
  <c r="T109" i="4"/>
  <c r="U109" i="4"/>
  <c r="V109" i="4"/>
  <c r="J109" i="4"/>
  <c r="Y110" i="4"/>
  <c r="AL76" i="4"/>
  <c r="D76" i="4"/>
  <c r="S110" i="4" l="1"/>
  <c r="T110" i="4"/>
  <c r="U110" i="4"/>
  <c r="V110" i="4"/>
  <c r="B110" i="4"/>
  <c r="J110" i="4"/>
  <c r="Y111" i="4"/>
  <c r="AH77" i="4"/>
  <c r="AI77" i="4" s="1"/>
  <c r="AJ77" i="4"/>
  <c r="AK77" i="4" s="1"/>
  <c r="AM77" i="4" s="1"/>
  <c r="B111" i="4" l="1"/>
  <c r="S111" i="4"/>
  <c r="T111" i="4"/>
  <c r="U111" i="4"/>
  <c r="J111" i="4" s="1"/>
  <c r="V111" i="4"/>
  <c r="Y112" i="4"/>
  <c r="D77" i="4"/>
  <c r="AL77" i="4"/>
  <c r="B112" i="4" l="1"/>
  <c r="S112" i="4"/>
  <c r="T112" i="4"/>
  <c r="U112" i="4"/>
  <c r="V112" i="4"/>
  <c r="J112" i="4"/>
  <c r="Y113" i="4"/>
  <c r="AH78" i="4"/>
  <c r="AI78" i="4" s="1"/>
  <c r="AJ78" i="4"/>
  <c r="AK78" i="4" s="1"/>
  <c r="AM78" i="4" s="1"/>
  <c r="B113" i="4" l="1"/>
  <c r="S113" i="4"/>
  <c r="T113" i="4"/>
  <c r="U113" i="4"/>
  <c r="V113" i="4"/>
  <c r="J113" i="4"/>
  <c r="Y114" i="4"/>
  <c r="AL78" i="4"/>
  <c r="D78" i="4"/>
  <c r="B114" i="4" l="1"/>
  <c r="S114" i="4"/>
  <c r="T114" i="4"/>
  <c r="U114" i="4"/>
  <c r="V114" i="4"/>
  <c r="J114" i="4"/>
  <c r="Y115" i="4"/>
  <c r="AH79" i="4"/>
  <c r="AI79" i="4" s="1"/>
  <c r="AJ79" i="4"/>
  <c r="AK79" i="4" s="1"/>
  <c r="AM79" i="4" s="1"/>
  <c r="B115" i="4" l="1"/>
  <c r="S115" i="4"/>
  <c r="T115" i="4"/>
  <c r="U115" i="4"/>
  <c r="V115" i="4"/>
  <c r="J115" i="4"/>
  <c r="Y116" i="4"/>
  <c r="AL79" i="4"/>
  <c r="D79" i="4"/>
  <c r="B116" i="4" l="1"/>
  <c r="S116" i="4"/>
  <c r="T116" i="4"/>
  <c r="U116" i="4"/>
  <c r="J116" i="4" s="1"/>
  <c r="V116" i="4"/>
  <c r="Y117" i="4"/>
  <c r="AH80" i="4"/>
  <c r="AI80" i="4" s="1"/>
  <c r="AJ80" i="4"/>
  <c r="AK80" i="4" s="1"/>
  <c r="AM80" i="4" s="1"/>
  <c r="B117" i="4" l="1"/>
  <c r="S117" i="4"/>
  <c r="T117" i="4"/>
  <c r="U117" i="4"/>
  <c r="V117" i="4"/>
  <c r="J117" i="4"/>
  <c r="Y118" i="4"/>
  <c r="AL80" i="4"/>
  <c r="D80" i="4"/>
  <c r="B118" i="4" l="1"/>
  <c r="S118" i="4"/>
  <c r="T118" i="4"/>
  <c r="U118" i="4"/>
  <c r="V118" i="4"/>
  <c r="J118" i="4"/>
  <c r="Y119" i="4"/>
  <c r="AJ81" i="4"/>
  <c r="AK81" i="4" s="1"/>
  <c r="AM81" i="4" s="1"/>
  <c r="AH81" i="4"/>
  <c r="AI81" i="4" s="1"/>
  <c r="B119" i="4" l="1"/>
  <c r="S119" i="4"/>
  <c r="T119" i="4"/>
  <c r="U119" i="4"/>
  <c r="V119" i="4"/>
  <c r="J119" i="4"/>
  <c r="Y120" i="4"/>
  <c r="D81" i="4"/>
  <c r="AL81" i="4"/>
  <c r="B120" i="4" l="1"/>
  <c r="S120" i="4"/>
  <c r="T120" i="4"/>
  <c r="U120" i="4"/>
  <c r="V120" i="4"/>
  <c r="J120" i="4"/>
  <c r="Y121" i="4"/>
  <c r="AH82" i="4"/>
  <c r="AI82" i="4" s="1"/>
  <c r="AJ82" i="4"/>
  <c r="AK82" i="4" s="1"/>
  <c r="AM82" i="4" s="1"/>
  <c r="B121" i="4" l="1"/>
  <c r="S121" i="4"/>
  <c r="T121" i="4"/>
  <c r="U121" i="4"/>
  <c r="V121" i="4"/>
  <c r="J121" i="4"/>
  <c r="Y122" i="4"/>
  <c r="AL82" i="4"/>
  <c r="D82" i="4"/>
  <c r="B122" i="4" l="1"/>
  <c r="S122" i="4"/>
  <c r="T122" i="4"/>
  <c r="U122" i="4"/>
  <c r="V122" i="4"/>
  <c r="J122" i="4"/>
  <c r="Y123" i="4"/>
  <c r="AH83" i="4"/>
  <c r="AI83" i="4" s="1"/>
  <c r="AJ83" i="4"/>
  <c r="AK83" i="4" s="1"/>
  <c r="AM83" i="4" s="1"/>
  <c r="B123" i="4" l="1"/>
  <c r="S123" i="4"/>
  <c r="T123" i="4"/>
  <c r="U123" i="4"/>
  <c r="V123" i="4"/>
  <c r="J123" i="4"/>
  <c r="Y124" i="4"/>
  <c r="AL83" i="4"/>
  <c r="D83" i="4"/>
  <c r="B124" i="4" l="1"/>
  <c r="S124" i="4"/>
  <c r="T124" i="4"/>
  <c r="U124" i="4"/>
  <c r="V124" i="4"/>
  <c r="J124" i="4"/>
  <c r="Y125" i="4"/>
  <c r="AH84" i="4"/>
  <c r="AI84" i="4" s="1"/>
  <c r="AJ84" i="4"/>
  <c r="AK84" i="4" s="1"/>
  <c r="AM84" i="4" s="1"/>
  <c r="B125" i="4" l="1"/>
  <c r="S125" i="4"/>
  <c r="T125" i="4"/>
  <c r="U125" i="4"/>
  <c r="V125" i="4"/>
  <c r="J125" i="4"/>
  <c r="Y126" i="4"/>
  <c r="AL84" i="4"/>
  <c r="D84" i="4"/>
  <c r="B126" i="4" l="1"/>
  <c r="S126" i="4"/>
  <c r="T126" i="4"/>
  <c r="U126" i="4"/>
  <c r="V126" i="4"/>
  <c r="J126" i="4"/>
  <c r="Y127" i="4"/>
  <c r="AH85" i="4"/>
  <c r="AI85" i="4" s="1"/>
  <c r="AJ85" i="4"/>
  <c r="AK85" i="4" s="1"/>
  <c r="AM85" i="4" s="1"/>
  <c r="B127" i="4" l="1"/>
  <c r="S127" i="4"/>
  <c r="T127" i="4"/>
  <c r="U127" i="4"/>
  <c r="J127" i="4" s="1"/>
  <c r="V127" i="4"/>
  <c r="Y128" i="4"/>
  <c r="AL85" i="4"/>
  <c r="D85" i="4"/>
  <c r="B128" i="4" l="1"/>
  <c r="S128" i="4"/>
  <c r="T128" i="4"/>
  <c r="U128" i="4"/>
  <c r="V128" i="4"/>
  <c r="Y129" i="4"/>
  <c r="J128" i="4"/>
  <c r="AH86" i="4"/>
  <c r="AI86" i="4" s="1"/>
  <c r="AJ86" i="4"/>
  <c r="AK86" i="4" s="1"/>
  <c r="AM86" i="4" s="1"/>
  <c r="B129" i="4" l="1"/>
  <c r="S129" i="4"/>
  <c r="T129" i="4"/>
  <c r="U129" i="4"/>
  <c r="V129" i="4"/>
  <c r="J129" i="4"/>
  <c r="Y130" i="4"/>
  <c r="AL86" i="4"/>
  <c r="D86" i="4"/>
  <c r="B130" i="4" l="1"/>
  <c r="S130" i="4"/>
  <c r="T130" i="4"/>
  <c r="U130" i="4"/>
  <c r="V130" i="4"/>
  <c r="J130" i="4"/>
  <c r="Y131" i="4"/>
  <c r="AH87" i="4"/>
  <c r="AI87" i="4" s="1"/>
  <c r="AJ87" i="4"/>
  <c r="AK87" i="4" s="1"/>
  <c r="AM87" i="4" s="1"/>
  <c r="B131" i="4" l="1"/>
  <c r="S131" i="4"/>
  <c r="T131" i="4"/>
  <c r="U131" i="4"/>
  <c r="J131" i="4" s="1"/>
  <c r="V131" i="4"/>
  <c r="Y132" i="4"/>
  <c r="AL87" i="4"/>
  <c r="D87" i="4"/>
  <c r="B132" i="4" l="1"/>
  <c r="S132" i="4"/>
  <c r="T132" i="4"/>
  <c r="U132" i="4"/>
  <c r="V132" i="4"/>
  <c r="J132" i="4"/>
  <c r="Y133" i="4"/>
  <c r="AH88" i="4"/>
  <c r="AI88" i="4" s="1"/>
  <c r="AJ88" i="4"/>
  <c r="AK88" i="4" s="1"/>
  <c r="AM88" i="4" s="1"/>
  <c r="B133" i="4" l="1"/>
  <c r="S133" i="4"/>
  <c r="T133" i="4"/>
  <c r="U133" i="4"/>
  <c r="V133" i="4"/>
  <c r="J133" i="4"/>
  <c r="Y134" i="4"/>
  <c r="AL88" i="4"/>
  <c r="D88" i="4"/>
  <c r="B134" i="4" l="1"/>
  <c r="S134" i="4"/>
  <c r="T134" i="4"/>
  <c r="U134" i="4"/>
  <c r="V134" i="4"/>
  <c r="J134" i="4"/>
  <c r="Y135" i="4"/>
  <c r="AJ89" i="4"/>
  <c r="AK89" i="4" s="1"/>
  <c r="AM89" i="4" s="1"/>
  <c r="AH89" i="4"/>
  <c r="AI89" i="4" s="1"/>
  <c r="B135" i="4" l="1"/>
  <c r="S135" i="4"/>
  <c r="T135" i="4"/>
  <c r="U135" i="4"/>
  <c r="V135" i="4"/>
  <c r="J135" i="4"/>
  <c r="Y136" i="4"/>
  <c r="AL89" i="4"/>
  <c r="D89" i="4"/>
  <c r="B136" i="4" l="1"/>
  <c r="S136" i="4"/>
  <c r="T136" i="4"/>
  <c r="U136" i="4"/>
  <c r="V136" i="4"/>
  <c r="J136" i="4"/>
  <c r="Y137" i="4"/>
  <c r="AH90" i="4"/>
  <c r="AI90" i="4" s="1"/>
  <c r="AJ90" i="4"/>
  <c r="AK90" i="4" s="1"/>
  <c r="AM90" i="4" s="1"/>
  <c r="B137" i="4" l="1"/>
  <c r="S137" i="4"/>
  <c r="T137" i="4"/>
  <c r="U137" i="4"/>
  <c r="J137" i="4" s="1"/>
  <c r="V137" i="4"/>
  <c r="Y138" i="4"/>
  <c r="AL90" i="4"/>
  <c r="D90" i="4"/>
  <c r="B138" i="4" l="1"/>
  <c r="S138" i="4"/>
  <c r="T138" i="4"/>
  <c r="U138" i="4"/>
  <c r="V138" i="4"/>
  <c r="J138" i="4"/>
  <c r="Y139" i="4"/>
  <c r="AH91" i="4"/>
  <c r="AI91" i="4" s="1"/>
  <c r="AJ91" i="4"/>
  <c r="AK91" i="4" s="1"/>
  <c r="AM91" i="4" s="1"/>
  <c r="B139" i="4" l="1"/>
  <c r="S139" i="4"/>
  <c r="T139" i="4"/>
  <c r="U139" i="4"/>
  <c r="V139" i="4"/>
  <c r="J139" i="4"/>
  <c r="Y140" i="4"/>
  <c r="AL91" i="4"/>
  <c r="D91" i="4"/>
  <c r="B140" i="4" l="1"/>
  <c r="S140" i="4"/>
  <c r="T140" i="4"/>
  <c r="U140" i="4"/>
  <c r="V140" i="4"/>
  <c r="J140" i="4"/>
  <c r="Y141" i="4"/>
  <c r="AJ92" i="4"/>
  <c r="AK92" i="4" s="1"/>
  <c r="AM92" i="4" s="1"/>
  <c r="AH92" i="4"/>
  <c r="AI92" i="4" s="1"/>
  <c r="B141" i="4" l="1"/>
  <c r="S141" i="4"/>
  <c r="T141" i="4"/>
  <c r="U141" i="4"/>
  <c r="J141" i="4" s="1"/>
  <c r="V141" i="4"/>
  <c r="Y142" i="4"/>
  <c r="AL92" i="4"/>
  <c r="D92" i="4"/>
  <c r="B142" i="4" l="1"/>
  <c r="S142" i="4"/>
  <c r="T142" i="4"/>
  <c r="U142" i="4"/>
  <c r="J142" i="4" s="1"/>
  <c r="V142" i="4"/>
  <c r="Y143" i="4"/>
  <c r="AH93" i="4"/>
  <c r="AI93" i="4" s="1"/>
  <c r="AJ93" i="4"/>
  <c r="AK93" i="4" s="1"/>
  <c r="AM93" i="4" s="1"/>
  <c r="B143" i="4" l="1"/>
  <c r="S143" i="4"/>
  <c r="T143" i="4"/>
  <c r="U143" i="4"/>
  <c r="J143" i="4" s="1"/>
  <c r="V143" i="4"/>
  <c r="Y144" i="4"/>
  <c r="AL93" i="4"/>
  <c r="D93" i="4"/>
  <c r="B144" i="4" l="1"/>
  <c r="S144" i="4"/>
  <c r="T144" i="4"/>
  <c r="U144" i="4"/>
  <c r="V144" i="4"/>
  <c r="J144" i="4"/>
  <c r="Y145" i="4"/>
  <c r="AJ94" i="4"/>
  <c r="AK94" i="4" s="1"/>
  <c r="AM94" i="4" s="1"/>
  <c r="AH94" i="4"/>
  <c r="AI94" i="4" s="1"/>
  <c r="B145" i="4" l="1"/>
  <c r="S145" i="4"/>
  <c r="T145" i="4"/>
  <c r="U145" i="4"/>
  <c r="V145" i="4"/>
  <c r="J145" i="4"/>
  <c r="Y146" i="4"/>
  <c r="AL94" i="4"/>
  <c r="D94" i="4"/>
  <c r="B146" i="4" l="1"/>
  <c r="S146" i="4"/>
  <c r="T146" i="4"/>
  <c r="U146" i="4"/>
  <c r="V146" i="4"/>
  <c r="J146" i="4"/>
  <c r="Y147" i="4"/>
  <c r="AJ95" i="4"/>
  <c r="AK95" i="4" s="1"/>
  <c r="AM95" i="4" s="1"/>
  <c r="AH95" i="4"/>
  <c r="AI95" i="4" s="1"/>
  <c r="B147" i="4" l="1"/>
  <c r="S147" i="4"/>
  <c r="T147" i="4"/>
  <c r="U147" i="4"/>
  <c r="V147" i="4"/>
  <c r="J147" i="4"/>
  <c r="Y148" i="4"/>
  <c r="AL95" i="4"/>
  <c r="D95" i="4"/>
  <c r="B148" i="4" l="1"/>
  <c r="S148" i="4"/>
  <c r="T148" i="4"/>
  <c r="U148" i="4"/>
  <c r="V148" i="4"/>
  <c r="J148" i="4"/>
  <c r="Y149" i="4"/>
  <c r="AJ96" i="4"/>
  <c r="AK96" i="4" s="1"/>
  <c r="AM96" i="4" s="1"/>
  <c r="AH96" i="4"/>
  <c r="AI96" i="4" s="1"/>
  <c r="B149" i="4" l="1"/>
  <c r="S149" i="4"/>
  <c r="T149" i="4"/>
  <c r="U149" i="4"/>
  <c r="V149" i="4"/>
  <c r="J149" i="4"/>
  <c r="Y150" i="4"/>
  <c r="AL96" i="4"/>
  <c r="D96" i="4"/>
  <c r="B150" i="4" l="1"/>
  <c r="S150" i="4"/>
  <c r="T150" i="4"/>
  <c r="U150" i="4"/>
  <c r="V150" i="4"/>
  <c r="J150" i="4"/>
  <c r="Y151" i="4"/>
  <c r="AH97" i="4"/>
  <c r="AI97" i="4" s="1"/>
  <c r="AL97" i="4" s="1"/>
  <c r="AJ97" i="4"/>
  <c r="AK97" i="4" s="1"/>
  <c r="AM97" i="4" s="1"/>
  <c r="B151" i="4" l="1"/>
  <c r="S151" i="4"/>
  <c r="T151" i="4"/>
  <c r="U151" i="4"/>
  <c r="V151" i="4"/>
  <c r="J151" i="4"/>
  <c r="Y152" i="4"/>
  <c r="B152" i="4" l="1"/>
  <c r="S152" i="4"/>
  <c r="T152" i="4"/>
  <c r="U152" i="4"/>
  <c r="V152" i="4"/>
  <c r="J152" i="4"/>
  <c r="Y153" i="4"/>
  <c r="B153" i="4" l="1"/>
  <c r="S153" i="4"/>
  <c r="T153" i="4"/>
  <c r="U153" i="4"/>
  <c r="V153" i="4"/>
  <c r="J153" i="4"/>
  <c r="Y154" i="4"/>
  <c r="B154" i="4" l="1"/>
  <c r="S154" i="4"/>
  <c r="T154" i="4"/>
  <c r="U154" i="4"/>
  <c r="V154" i="4"/>
  <c r="J154" i="4"/>
  <c r="Y155" i="4"/>
  <c r="B155" i="4" l="1"/>
  <c r="S155" i="4"/>
  <c r="T155" i="4"/>
  <c r="U155" i="4"/>
  <c r="V155" i="4"/>
  <c r="J155" i="4"/>
  <c r="Y156" i="4"/>
  <c r="B156" i="4" l="1"/>
  <c r="S156" i="4"/>
  <c r="T156" i="4"/>
  <c r="U156" i="4"/>
  <c r="V156" i="4"/>
  <c r="J156" i="4"/>
  <c r="Y157" i="4"/>
  <c r="B157" i="4" l="1"/>
  <c r="S157" i="4"/>
  <c r="T157" i="4"/>
  <c r="U157" i="4"/>
  <c r="V157" i="4"/>
  <c r="J157" i="4"/>
  <c r="Y158" i="4"/>
  <c r="B158" i="4" l="1"/>
  <c r="S158" i="4"/>
  <c r="T158" i="4"/>
  <c r="U158" i="4"/>
  <c r="V158" i="4"/>
  <c r="J158" i="4"/>
  <c r="Y159" i="4"/>
  <c r="B159" i="4" l="1"/>
  <c r="S159" i="4"/>
  <c r="T159" i="4"/>
  <c r="U159" i="4"/>
  <c r="V159" i="4"/>
  <c r="J159" i="4"/>
  <c r="Y160" i="4"/>
  <c r="B160" i="4" l="1"/>
  <c r="S160" i="4"/>
  <c r="T160" i="4"/>
  <c r="U160" i="4"/>
  <c r="J160" i="4" s="1"/>
  <c r="V160" i="4"/>
  <c r="Y161" i="4"/>
  <c r="B161" i="4" l="1"/>
  <c r="S161" i="4"/>
  <c r="T161" i="4"/>
  <c r="U161" i="4"/>
  <c r="V161" i="4"/>
  <c r="J161" i="4"/>
  <c r="Y162" i="4"/>
  <c r="B162" i="4" l="1"/>
  <c r="S162" i="4"/>
  <c r="T162" i="4"/>
  <c r="U162" i="4"/>
  <c r="V162" i="4"/>
  <c r="J162" i="4"/>
  <c r="Y163" i="4"/>
  <c r="B163" i="4" l="1"/>
  <c r="S163" i="4"/>
  <c r="T163" i="4"/>
  <c r="U163" i="4"/>
  <c r="V163" i="4"/>
  <c r="J163" i="4"/>
  <c r="Y164" i="4"/>
  <c r="B164" i="4" l="1"/>
  <c r="S164" i="4"/>
  <c r="T164" i="4"/>
  <c r="U164" i="4"/>
  <c r="V164" i="4"/>
  <c r="J164" i="4"/>
  <c r="Y165" i="4"/>
  <c r="B165" i="4" l="1"/>
  <c r="S165" i="4"/>
  <c r="T165" i="4"/>
  <c r="U165" i="4"/>
  <c r="V165" i="4"/>
  <c r="J165" i="4"/>
  <c r="Y166" i="4"/>
  <c r="B166" i="4" l="1"/>
  <c r="S166" i="4"/>
  <c r="T166" i="4"/>
  <c r="U166" i="4"/>
  <c r="V166" i="4"/>
  <c r="J166" i="4"/>
  <c r="Y167" i="4"/>
  <c r="B167" i="4" l="1"/>
  <c r="U167" i="4"/>
  <c r="V167" i="4"/>
  <c r="T167" i="4"/>
  <c r="S167" i="4"/>
  <c r="J167" i="4"/>
  <c r="Y168" i="4"/>
  <c r="B168" i="4" l="1"/>
  <c r="S168" i="4"/>
  <c r="T168" i="4"/>
  <c r="U168" i="4"/>
  <c r="V168" i="4"/>
  <c r="J168" i="4"/>
  <c r="Y169" i="4"/>
  <c r="B169" i="4" l="1"/>
  <c r="S169" i="4"/>
  <c r="T169" i="4"/>
  <c r="U169" i="4"/>
  <c r="V169" i="4"/>
  <c r="J169" i="4"/>
  <c r="Y170" i="4"/>
  <c r="B170" i="4" l="1"/>
  <c r="S170" i="4"/>
  <c r="T170" i="4"/>
  <c r="U170" i="4"/>
  <c r="V170" i="4"/>
  <c r="J170" i="4"/>
  <c r="Y171" i="4"/>
  <c r="B171" i="4" l="1"/>
  <c r="S171" i="4"/>
  <c r="T171" i="4"/>
  <c r="U171" i="4"/>
  <c r="V171" i="4"/>
  <c r="J171" i="4"/>
  <c r="Y172" i="4"/>
  <c r="B172" i="4" l="1"/>
  <c r="S172" i="4"/>
  <c r="T172" i="4"/>
  <c r="U172" i="4"/>
  <c r="V172" i="4"/>
  <c r="J172" i="4"/>
  <c r="Y173" i="4"/>
  <c r="B173" i="4" l="1"/>
  <c r="V173" i="4"/>
  <c r="S173" i="4"/>
  <c r="T173" i="4"/>
  <c r="U173" i="4"/>
  <c r="J173" i="4" s="1"/>
  <c r="Y174" i="4"/>
  <c r="B174" i="4" l="1"/>
  <c r="S174" i="4"/>
  <c r="T174" i="4"/>
  <c r="U174" i="4"/>
  <c r="V174" i="4"/>
  <c r="J174" i="4"/>
  <c r="Y175" i="4"/>
  <c r="S175" i="4" l="1"/>
  <c r="T175" i="4"/>
  <c r="U175" i="4"/>
  <c r="V175" i="4"/>
  <c r="J175" i="4"/>
  <c r="Y176" i="4"/>
  <c r="B175" i="4"/>
  <c r="B176" i="4" l="1"/>
  <c r="S176" i="4"/>
  <c r="T176" i="4"/>
  <c r="U176" i="4"/>
  <c r="V176" i="4"/>
  <c r="J176" i="4"/>
  <c r="Y177" i="4"/>
  <c r="B177" i="4" l="1"/>
  <c r="T177" i="4"/>
  <c r="U177" i="4"/>
  <c r="V177" i="4"/>
  <c r="S177" i="4"/>
  <c r="J177" i="4"/>
  <c r="Y178" i="4"/>
  <c r="B178" i="4" l="1"/>
  <c r="S178" i="4"/>
  <c r="T178" i="4"/>
  <c r="U178" i="4"/>
  <c r="V178" i="4"/>
  <c r="J178" i="4"/>
  <c r="Y179" i="4"/>
  <c r="B179" i="4" l="1"/>
  <c r="V179" i="4"/>
  <c r="S179" i="4"/>
  <c r="T179" i="4"/>
  <c r="U179" i="4"/>
  <c r="J179" i="4"/>
  <c r="Y180" i="4"/>
  <c r="B180" i="4" l="1"/>
  <c r="S180" i="4"/>
  <c r="T180" i="4"/>
  <c r="U180" i="4"/>
  <c r="V180" i="4"/>
  <c r="J180" i="4"/>
  <c r="Y181" i="4"/>
  <c r="B181" i="4" l="1"/>
  <c r="S181" i="4"/>
  <c r="T181" i="4"/>
  <c r="U181" i="4"/>
  <c r="V181" i="4"/>
  <c r="J181" i="4"/>
  <c r="Y182" i="4"/>
  <c r="B182" i="4" l="1"/>
  <c r="V182" i="4"/>
  <c r="U182" i="4"/>
  <c r="S182" i="4"/>
  <c r="T182" i="4"/>
  <c r="J182" i="4"/>
  <c r="Y183" i="4"/>
  <c r="B183" i="4" l="1"/>
  <c r="S183" i="4"/>
  <c r="T183" i="4"/>
  <c r="U183" i="4"/>
  <c r="V183" i="4"/>
  <c r="J183" i="4"/>
  <c r="Y184" i="4"/>
  <c r="B184" i="4" l="1"/>
  <c r="V184" i="4"/>
  <c r="U184" i="4"/>
  <c r="S184" i="4"/>
  <c r="T184" i="4"/>
  <c r="J184" i="4"/>
  <c r="Y185" i="4"/>
  <c r="B185" i="4" l="1"/>
  <c r="S185" i="4"/>
  <c r="T185" i="4"/>
  <c r="U185" i="4"/>
  <c r="V185" i="4"/>
  <c r="J185" i="4"/>
  <c r="Y186" i="4"/>
  <c r="B186" i="4" l="1"/>
  <c r="V186" i="4"/>
  <c r="S186" i="4"/>
  <c r="U186" i="4"/>
  <c r="T186" i="4"/>
  <c r="J186" i="4"/>
  <c r="Y187" i="4"/>
  <c r="B187" i="4" l="1"/>
  <c r="S187" i="4"/>
  <c r="T187" i="4"/>
  <c r="U187" i="4"/>
  <c r="V187" i="4"/>
  <c r="J187" i="4"/>
  <c r="Y188" i="4"/>
  <c r="B188" i="4" l="1"/>
  <c r="V188" i="4"/>
  <c r="U188" i="4"/>
  <c r="S188" i="4"/>
  <c r="T188" i="4"/>
  <c r="J188" i="4"/>
  <c r="Y189" i="4"/>
  <c r="B189" i="4" l="1"/>
  <c r="S189" i="4"/>
  <c r="T189" i="4"/>
  <c r="U189" i="4"/>
  <c r="V189" i="4"/>
  <c r="J189" i="4"/>
  <c r="Y190" i="4"/>
  <c r="B190" i="4" l="1"/>
  <c r="V190" i="4"/>
  <c r="S190" i="4"/>
  <c r="T190" i="4"/>
  <c r="U190" i="4"/>
  <c r="J190" i="4" s="1"/>
  <c r="Y191" i="4"/>
  <c r="B191" i="4" l="1"/>
  <c r="S191" i="4"/>
  <c r="T191" i="4"/>
  <c r="U191" i="4"/>
  <c r="V191" i="4"/>
  <c r="J191" i="4"/>
  <c r="Y192" i="4"/>
  <c r="B192" i="4" l="1"/>
  <c r="V192" i="4"/>
  <c r="U192" i="4"/>
  <c r="S192" i="4"/>
  <c r="T192" i="4"/>
  <c r="J192" i="4"/>
  <c r="Y193" i="4"/>
  <c r="B193" i="4" l="1"/>
  <c r="S193" i="4"/>
  <c r="T193" i="4"/>
  <c r="U193" i="4"/>
  <c r="V193" i="4"/>
  <c r="J193" i="4"/>
  <c r="Y194" i="4"/>
  <c r="B194" i="4" l="1"/>
  <c r="V194" i="4"/>
  <c r="U194" i="4"/>
  <c r="S194" i="4"/>
  <c r="T194" i="4"/>
  <c r="J194" i="4"/>
  <c r="Y195" i="4"/>
  <c r="B195" i="4" l="1"/>
  <c r="S195" i="4"/>
  <c r="T195" i="4"/>
  <c r="U195" i="4"/>
  <c r="V195" i="4"/>
  <c r="J195" i="4"/>
  <c r="Y196" i="4"/>
  <c r="V196" i="4" l="1"/>
  <c r="U196" i="4"/>
  <c r="S196" i="4"/>
  <c r="T196" i="4"/>
  <c r="J196" i="4"/>
  <c r="Y197" i="4"/>
  <c r="B196" i="4"/>
  <c r="B197" i="4" l="1"/>
  <c r="S197" i="4"/>
  <c r="T197" i="4"/>
  <c r="U197" i="4"/>
  <c r="V197" i="4"/>
  <c r="J197" i="4"/>
  <c r="Y198" i="4"/>
  <c r="B198" i="4" l="1"/>
  <c r="V198" i="4"/>
  <c r="U198" i="4"/>
  <c r="S198" i="4"/>
  <c r="T198" i="4"/>
  <c r="J198" i="4"/>
  <c r="Y199" i="4"/>
  <c r="B199" i="4" l="1"/>
  <c r="S199" i="4"/>
  <c r="T199" i="4"/>
  <c r="U199" i="4"/>
  <c r="V199" i="4"/>
  <c r="J199" i="4"/>
  <c r="Y200" i="4"/>
  <c r="B200" i="4" l="1"/>
  <c r="V200" i="4"/>
  <c r="S200" i="4"/>
  <c r="U200" i="4"/>
  <c r="J200" i="4" s="1"/>
  <c r="T200" i="4"/>
  <c r="Y201" i="4"/>
  <c r="B201" i="4" l="1"/>
  <c r="S201" i="4"/>
  <c r="T201" i="4"/>
  <c r="U201" i="4"/>
  <c r="V201" i="4"/>
  <c r="J201" i="4"/>
  <c r="Y202" i="4"/>
  <c r="B202" i="4" l="1"/>
  <c r="V202" i="4"/>
  <c r="U202" i="4"/>
  <c r="S202" i="4"/>
  <c r="T202" i="4"/>
  <c r="J202" i="4"/>
  <c r="Y203" i="4"/>
  <c r="B203" i="4" l="1"/>
  <c r="S203" i="4"/>
  <c r="T203" i="4"/>
  <c r="U203" i="4"/>
  <c r="V203" i="4"/>
  <c r="J203" i="4"/>
  <c r="Y204" i="4"/>
  <c r="B204" i="4" l="1"/>
  <c r="V204" i="4"/>
  <c r="S204" i="4"/>
  <c r="T204" i="4"/>
  <c r="U204" i="4"/>
  <c r="J204" i="4"/>
  <c r="Y205" i="4"/>
  <c r="B205" i="4" l="1"/>
  <c r="S205" i="4"/>
  <c r="T205" i="4"/>
  <c r="U205" i="4"/>
  <c r="J205" i="4" s="1"/>
  <c r="V205" i="4"/>
  <c r="Y206" i="4"/>
  <c r="B206" i="4" l="1"/>
  <c r="V206" i="4"/>
  <c r="U206" i="4"/>
  <c r="J206" i="4" s="1"/>
  <c r="S206" i="4"/>
  <c r="T206" i="4"/>
  <c r="Y207" i="4"/>
  <c r="B207" i="4" l="1"/>
  <c r="S207" i="4"/>
  <c r="T207" i="4"/>
  <c r="U207" i="4"/>
  <c r="V207" i="4"/>
  <c r="J207" i="4"/>
  <c r="Y208" i="4"/>
  <c r="B208" i="4" l="1"/>
  <c r="V208" i="4"/>
  <c r="U208" i="4"/>
  <c r="S208" i="4"/>
  <c r="T208" i="4"/>
  <c r="J208" i="4"/>
  <c r="Y209" i="4"/>
  <c r="B209" i="4" l="1"/>
  <c r="S209" i="4"/>
  <c r="T209" i="4"/>
  <c r="U209" i="4"/>
  <c r="V209" i="4"/>
  <c r="J209" i="4"/>
  <c r="Y210" i="4"/>
  <c r="B210" i="4" l="1"/>
  <c r="V210" i="4"/>
  <c r="U210" i="4"/>
  <c r="S210" i="4"/>
  <c r="T210" i="4"/>
  <c r="J210" i="4"/>
  <c r="Y211" i="4"/>
  <c r="B211" i="4" l="1"/>
  <c r="S211" i="4"/>
  <c r="T211" i="4"/>
  <c r="U211" i="4"/>
  <c r="V211" i="4"/>
  <c r="J211" i="4"/>
  <c r="Y212" i="4"/>
  <c r="B212" i="4" l="1"/>
  <c r="V212" i="4"/>
  <c r="S212" i="4"/>
  <c r="U212" i="4"/>
  <c r="T212" i="4"/>
  <c r="J212" i="4"/>
  <c r="Y213" i="4"/>
  <c r="B213" i="4" l="1"/>
  <c r="S213" i="4"/>
  <c r="T213" i="4"/>
  <c r="U213" i="4"/>
  <c r="V213" i="4"/>
  <c r="J213" i="4"/>
  <c r="Y214" i="4"/>
  <c r="B214" i="4" l="1"/>
  <c r="V214" i="4"/>
  <c r="U214" i="4"/>
  <c r="S214" i="4"/>
  <c r="T214" i="4"/>
  <c r="J214" i="4"/>
  <c r="Y215" i="4"/>
  <c r="B215" i="4" l="1"/>
  <c r="S215" i="4"/>
  <c r="T215" i="4"/>
  <c r="U215" i="4"/>
  <c r="V215" i="4"/>
  <c r="J215" i="4"/>
  <c r="Y216" i="4"/>
  <c r="B216" i="4" l="1"/>
  <c r="V216" i="4"/>
  <c r="U216" i="4"/>
  <c r="S216" i="4"/>
  <c r="T216" i="4"/>
  <c r="J216" i="4"/>
  <c r="Y217" i="4"/>
  <c r="B217" i="4" l="1"/>
  <c r="S217" i="4"/>
  <c r="T217" i="4"/>
  <c r="U217" i="4"/>
  <c r="V217" i="4"/>
  <c r="J217" i="4"/>
  <c r="Y218" i="4"/>
  <c r="B218" i="4" l="1"/>
  <c r="V218" i="4"/>
  <c r="U218" i="4"/>
  <c r="S218" i="4"/>
  <c r="T218" i="4"/>
  <c r="J218" i="4"/>
  <c r="Y219" i="4"/>
  <c r="B219" i="4" l="1"/>
  <c r="S219" i="4"/>
  <c r="T219" i="4"/>
  <c r="U219" i="4"/>
  <c r="V219" i="4"/>
  <c r="J219" i="4"/>
  <c r="Y220" i="4"/>
  <c r="B220" i="4" l="1"/>
  <c r="V220" i="4"/>
  <c r="S220" i="4"/>
  <c r="T220" i="4"/>
  <c r="U220" i="4"/>
  <c r="J220" i="4"/>
  <c r="Y221" i="4"/>
  <c r="S221" i="4" l="1"/>
  <c r="T221" i="4"/>
  <c r="U221" i="4"/>
  <c r="V221" i="4"/>
  <c r="J221" i="4"/>
  <c r="Y222" i="4"/>
  <c r="B221" i="4"/>
  <c r="B222" i="4" l="1"/>
  <c r="V222" i="4"/>
  <c r="U222" i="4"/>
  <c r="S222" i="4"/>
  <c r="T222" i="4"/>
  <c r="J222" i="4"/>
  <c r="Y223" i="4"/>
  <c r="S223" i="4" l="1"/>
  <c r="T223" i="4"/>
  <c r="U223" i="4"/>
  <c r="V223" i="4"/>
  <c r="J223" i="4"/>
  <c r="Y224" i="4"/>
  <c r="B223" i="4"/>
  <c r="B224" i="4" l="1"/>
  <c r="V224" i="4"/>
  <c r="S224" i="4"/>
  <c r="U224" i="4"/>
  <c r="T224" i="4"/>
  <c r="J224" i="4"/>
  <c r="Y225" i="4"/>
  <c r="B225" i="4" l="1"/>
  <c r="S225" i="4"/>
  <c r="T225" i="4"/>
  <c r="U225" i="4"/>
  <c r="V225" i="4"/>
  <c r="J225" i="4"/>
  <c r="Y226" i="4"/>
  <c r="B226" i="4" l="1"/>
  <c r="V226" i="4"/>
  <c r="U226" i="4"/>
  <c r="S226" i="4"/>
  <c r="T226" i="4"/>
  <c r="J226" i="4"/>
  <c r="Y227" i="4"/>
  <c r="B227" i="4" l="1"/>
  <c r="S227" i="4"/>
  <c r="T227" i="4"/>
  <c r="U227" i="4"/>
  <c r="J227" i="4" s="1"/>
  <c r="V227" i="4"/>
  <c r="Y228" i="4"/>
  <c r="V228" i="4" l="1"/>
  <c r="U228" i="4"/>
  <c r="S228" i="4"/>
  <c r="T228" i="4"/>
  <c r="J228" i="4"/>
  <c r="Y229" i="4"/>
  <c r="B228" i="4"/>
  <c r="B229" i="4" l="1"/>
  <c r="S229" i="4"/>
  <c r="T229" i="4"/>
  <c r="U229" i="4"/>
  <c r="J229" i="4" s="1"/>
  <c r="V229" i="4"/>
  <c r="Y230" i="4"/>
  <c r="B230" i="4" l="1"/>
  <c r="V230" i="4"/>
  <c r="U230" i="4"/>
  <c r="S230" i="4"/>
  <c r="T230" i="4"/>
  <c r="J230" i="4"/>
  <c r="Y231" i="4"/>
  <c r="B231" i="4" l="1"/>
  <c r="S231" i="4"/>
  <c r="T231" i="4"/>
  <c r="U231" i="4"/>
  <c r="J231" i="4" s="1"/>
  <c r="V231" i="4"/>
  <c r="Y232" i="4"/>
  <c r="V232" i="4" l="1"/>
  <c r="S232" i="4"/>
  <c r="T232" i="4"/>
  <c r="U232" i="4"/>
  <c r="J232" i="4"/>
  <c r="Y233" i="4"/>
  <c r="B232" i="4"/>
  <c r="B233" i="4" l="1"/>
  <c r="S233" i="4"/>
  <c r="T233" i="4"/>
  <c r="U233" i="4"/>
  <c r="V233" i="4"/>
  <c r="J233" i="4"/>
  <c r="Y234" i="4"/>
  <c r="V234" i="4" l="1"/>
  <c r="S234" i="4"/>
  <c r="U234" i="4"/>
  <c r="T234" i="4"/>
  <c r="J234" i="4"/>
  <c r="Y235" i="4"/>
  <c r="B234" i="4"/>
  <c r="B235" i="4" l="1"/>
  <c r="S235" i="4"/>
  <c r="T235" i="4"/>
  <c r="U235" i="4"/>
  <c r="V235" i="4"/>
  <c r="J235" i="4"/>
  <c r="Y236" i="4"/>
  <c r="B236" i="4" l="1"/>
  <c r="V236" i="4"/>
  <c r="U236" i="4"/>
  <c r="S236" i="4"/>
  <c r="T236" i="4"/>
  <c r="J236" i="4"/>
  <c r="Y237" i="4"/>
  <c r="B237" i="4" l="1"/>
  <c r="S237" i="4"/>
  <c r="T237" i="4"/>
  <c r="U237" i="4"/>
  <c r="V237" i="4"/>
  <c r="J237" i="4"/>
  <c r="Y238" i="4"/>
  <c r="B238" i="4" l="1"/>
  <c r="V238" i="4"/>
  <c r="U238" i="4"/>
  <c r="S238" i="4"/>
  <c r="T238" i="4"/>
  <c r="J238" i="4"/>
  <c r="Y239" i="4"/>
  <c r="B239" i="4" l="1"/>
  <c r="S239" i="4"/>
  <c r="T239" i="4"/>
  <c r="U239" i="4"/>
  <c r="V239" i="4"/>
  <c r="J239" i="4"/>
  <c r="Y240" i="4"/>
  <c r="B240" i="4" l="1"/>
  <c r="V240" i="4"/>
  <c r="U240" i="4"/>
  <c r="S240" i="4"/>
  <c r="T240" i="4"/>
  <c r="J240" i="4"/>
  <c r="Y241" i="4"/>
  <c r="B241" i="4" l="1"/>
  <c r="S241" i="4"/>
  <c r="T241" i="4"/>
  <c r="U241" i="4"/>
  <c r="V241" i="4"/>
  <c r="J241" i="4"/>
  <c r="Y242" i="4"/>
  <c r="B242" i="4" l="1"/>
  <c r="V242" i="4"/>
  <c r="U242" i="4"/>
  <c r="S242" i="4"/>
  <c r="T242" i="4"/>
  <c r="J242" i="4"/>
  <c r="Y243" i="4"/>
  <c r="B243" i="4" l="1"/>
  <c r="S243" i="4"/>
  <c r="T243" i="4"/>
  <c r="U243" i="4"/>
  <c r="V243" i="4"/>
  <c r="J243" i="4"/>
  <c r="Y244" i="4"/>
  <c r="B244" i="4" l="1"/>
  <c r="V244" i="4"/>
  <c r="S244" i="4"/>
  <c r="T244" i="4"/>
  <c r="U244" i="4"/>
  <c r="J244" i="4"/>
  <c r="Y245" i="4"/>
  <c r="B245" i="4" l="1"/>
  <c r="S245" i="4"/>
  <c r="T245" i="4"/>
  <c r="U245" i="4"/>
  <c r="V245" i="4"/>
  <c r="J245" i="4"/>
  <c r="Y246" i="4"/>
  <c r="B246" i="4" s="1"/>
  <c r="S246" i="4" l="1"/>
  <c r="U246" i="4" s="1"/>
  <c r="J246" i="4" s="1"/>
  <c r="T246" i="4"/>
  <c r="V246" i="4" s="1"/>
  <c r="Y247" i="4"/>
  <c r="B247" i="4" s="1"/>
  <c r="S247" i="4" l="1"/>
  <c r="U247" i="4" s="1"/>
  <c r="J247" i="4" s="1"/>
  <c r="T247" i="4"/>
  <c r="V247" i="4" s="1"/>
  <c r="Y248" i="4"/>
  <c r="S248" i="4" l="1"/>
  <c r="U248" i="4" s="1"/>
  <c r="J248" i="4" s="1"/>
  <c r="T248" i="4"/>
  <c r="V248" i="4" s="1"/>
  <c r="Y249" i="4"/>
  <c r="B249" i="4" s="1"/>
  <c r="B248" i="4"/>
  <c r="S249" i="4" l="1"/>
  <c r="U249" i="4" s="1"/>
  <c r="J249" i="4" s="1"/>
  <c r="T249" i="4"/>
  <c r="V249" i="4" s="1"/>
  <c r="Y250" i="4"/>
  <c r="S250" i="4" l="1"/>
  <c r="U250" i="4" s="1"/>
  <c r="J250" i="4" s="1"/>
  <c r="T250" i="4"/>
  <c r="V250" i="4" s="1"/>
  <c r="Y251" i="4"/>
  <c r="B250" i="4"/>
  <c r="S251" i="4" l="1"/>
  <c r="U251" i="4" s="1"/>
  <c r="J251" i="4" s="1"/>
  <c r="T251" i="4"/>
  <c r="V251" i="4" s="1"/>
  <c r="Y252" i="4"/>
  <c r="B252" i="4" s="1"/>
  <c r="B251" i="4"/>
  <c r="S252" i="4" l="1"/>
  <c r="U252" i="4" s="1"/>
  <c r="J252" i="4" s="1"/>
  <c r="T252" i="4"/>
  <c r="V252" i="4" s="1"/>
  <c r="B253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<sst xmlns="http://schemas.openxmlformats.org/spreadsheetml/2006/main" count="392" uniqueCount="145">
  <si>
    <t>Result</t>
  </si>
  <si>
    <t>Player</t>
  </si>
  <si>
    <t>Banker</t>
  </si>
  <si>
    <t>Strategy 1 : PD/TG</t>
  </si>
  <si>
    <t>PD</t>
  </si>
  <si>
    <t>CT</t>
  </si>
  <si>
    <t>BT</t>
  </si>
  <si>
    <t>TG</t>
  </si>
  <si>
    <t>3TS</t>
  </si>
  <si>
    <t>CUR</t>
  </si>
  <si>
    <t>Player1</t>
  </si>
  <si>
    <t>Player2</t>
  </si>
  <si>
    <t>Strategy2</t>
  </si>
  <si>
    <t>Strategy3</t>
  </si>
  <si>
    <t>Strategy4</t>
  </si>
  <si>
    <t>Strategy5</t>
  </si>
  <si>
    <t>Strategy6</t>
  </si>
  <si>
    <t>Strategy7</t>
  </si>
  <si>
    <t>Score</t>
  </si>
  <si>
    <t>Game (New/Same)</t>
  </si>
  <si>
    <t>Strategy 5</t>
  </si>
  <si>
    <t>Strategy 6</t>
  </si>
  <si>
    <t>Strategy 7</t>
  </si>
  <si>
    <t>PLayer1</t>
  </si>
  <si>
    <t>Play Strategy</t>
  </si>
  <si>
    <t>Game Start</t>
  </si>
  <si>
    <t>Win-Loss</t>
  </si>
  <si>
    <t>PLayer2</t>
  </si>
  <si>
    <t>Trigger</t>
  </si>
  <si>
    <t>P</t>
  </si>
  <si>
    <t>B</t>
  </si>
  <si>
    <t>Player Bet</t>
  </si>
  <si>
    <t>DASHBOARD</t>
  </si>
  <si>
    <t>CT (Y/N)</t>
  </si>
  <si>
    <t>BT (Y/N)</t>
  </si>
  <si>
    <t>3TS (Y/N)</t>
  </si>
  <si>
    <t>44 (Y/N)</t>
  </si>
  <si>
    <t>CUR (Y/N)</t>
  </si>
  <si>
    <t>Last-5</t>
  </si>
  <si>
    <t>Last-3</t>
  </si>
  <si>
    <t>Consolidated Talue</t>
  </si>
  <si>
    <t>Talue</t>
  </si>
  <si>
    <t>SCOPE WINNER</t>
  </si>
  <si>
    <t>Bet Value</t>
  </si>
  <si>
    <t>WIN PATH</t>
  </si>
  <si>
    <t>FAIL PATH</t>
  </si>
  <si>
    <t>B1</t>
  </si>
  <si>
    <t>CAN BET</t>
  </si>
  <si>
    <t>L</t>
  </si>
  <si>
    <t>W</t>
  </si>
  <si>
    <t>Win</t>
  </si>
  <si>
    <t>Reset</t>
  </si>
  <si>
    <t>Win Sequence</t>
  </si>
  <si>
    <t>VAL</t>
  </si>
  <si>
    <t>VAL+1</t>
  </si>
  <si>
    <t>VAL-1</t>
  </si>
  <si>
    <t>S1 : PD / TG</t>
  </si>
  <si>
    <t>S2 : PD / FE</t>
  </si>
  <si>
    <t>S3 : M1 / TG</t>
  </si>
  <si>
    <t>S4 : HP / FE</t>
  </si>
  <si>
    <t>S5 : M1 / FE</t>
  </si>
  <si>
    <t>S6 : M1 / PD</t>
  </si>
  <si>
    <t>S7 : TG / FE</t>
  </si>
  <si>
    <t>S8 : M1 / WB</t>
  </si>
  <si>
    <t>S9 : HP / M1</t>
  </si>
  <si>
    <t xml:space="preserve">S10 : OP / OB </t>
  </si>
  <si>
    <t xml:space="preserve">Tail - CC : CC 1x </t>
  </si>
  <si>
    <t>Tail - HP : HP 1x</t>
  </si>
  <si>
    <t>CHOP TAIL</t>
  </si>
  <si>
    <t>Broom</t>
  </si>
  <si>
    <t>Tail - TG : TG 2x</t>
  </si>
  <si>
    <t>Value</t>
  </si>
  <si>
    <t>TOTAL BET</t>
  </si>
  <si>
    <t>if both bet are L5</t>
  </si>
  <si>
    <t>Left will be l5 only and right will be l2</t>
  </si>
  <si>
    <t>if both bet are L3</t>
  </si>
  <si>
    <t>Left will be l6 only and right will be l3</t>
  </si>
  <si>
    <t>Rabit is applicable</t>
  </si>
  <si>
    <t>BET</t>
  </si>
  <si>
    <t>W/L</t>
  </si>
  <si>
    <t>L2</t>
  </si>
  <si>
    <t>$</t>
  </si>
  <si>
    <t>$$</t>
  </si>
  <si>
    <t>TG(Y/N)</t>
  </si>
  <si>
    <t>Last-6</t>
  </si>
  <si>
    <t>L5</t>
  </si>
  <si>
    <t>Previous Bet</t>
  </si>
  <si>
    <t>BET-WINLOSS</t>
  </si>
  <si>
    <t>Next</t>
  </si>
  <si>
    <t>F2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</si>
  <si>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</si>
  <si>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</si>
  <si>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</si>
  <si>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</si>
  <si>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</si>
  <si>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</si>
  <si>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</si>
  <si>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</si>
  <si>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</si>
  <si>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</si>
  <si>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</si>
  <si>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</si>
  <si>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</si>
  <si>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</si>
  <si>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</si>
  <si>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</si>
  <si>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</si>
  <si>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</si>
  <si>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</si>
  <si>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P1-SUM</t>
  </si>
  <si>
    <t>P1-BET</t>
  </si>
  <si>
    <t>P2-SUM</t>
  </si>
  <si>
    <t>P2-BET</t>
  </si>
  <si>
    <t>Bet Unit</t>
  </si>
  <si>
    <t>L3</t>
  </si>
  <si>
    <t>L4</t>
  </si>
  <si>
    <t>TOTAL Bet</t>
  </si>
  <si>
    <t>B/P</t>
  </si>
  <si>
    <t>Unit</t>
  </si>
  <si>
    <t xml:space="preserve">B </t>
  </si>
  <si>
    <t>GAME</t>
  </si>
  <si>
    <t>START</t>
  </si>
  <si>
    <t>S</t>
  </si>
  <si>
    <t>TAIL</t>
  </si>
  <si>
    <t>RL</t>
  </si>
  <si>
    <t>LL</t>
  </si>
  <si>
    <t>YES/NO</t>
  </si>
  <si>
    <t>$$ (ADD $$ WITH INDIVIDUAL WIN/LOSS)</t>
  </si>
  <si>
    <t>STEP 1</t>
  </si>
  <si>
    <t>+1 OR -1</t>
  </si>
  <si>
    <t>+3 OR-3</t>
  </si>
  <si>
    <t>STEP 2</t>
  </si>
  <si>
    <t>STEP 3</t>
  </si>
  <si>
    <t>+6 OR  -6</t>
  </si>
  <si>
    <t>ZERO BET</t>
  </si>
  <si>
    <t>BLANK</t>
  </si>
  <si>
    <t>Stratetegy1</t>
  </si>
  <si>
    <t>Rank</t>
  </si>
  <si>
    <t>STrategy 1</t>
  </si>
  <si>
    <t>STrategy 2</t>
  </si>
  <si>
    <t>#TAIL-FAIL</t>
  </si>
  <si>
    <t>TAIL-LL-P</t>
  </si>
  <si>
    <t>TAIL-LL-B</t>
  </si>
  <si>
    <t>TAIL-RL-P</t>
  </si>
  <si>
    <t>TAIL-RP-B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</si>
</sst>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0" fillId="0" borderId="10" xfId="0" applyBorder="1"/>
    <xf numFmtId="0" fontId="0" fillId="0" borderId="11" xfId="0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5" borderId="18" xfId="0" applyFont="1" applyFill="1" applyBorder="1" applyAlignment="1">
      <alignment horizontal="center" vertical="center" wrapText="1"/>
    </xf>
    <xf numFmtId="0" fontId="1" fillId="5" borderId="19" xfId="0" applyFont="1" applyFill="1" applyBorder="1" applyAlignment="1">
      <alignment horizontal="center" vertical="center" wrapText="1"/>
    </xf>
    <xf numFmtId="0" fontId="1" fillId="6" borderId="17" xfId="0" applyFont="1" applyFill="1" applyBorder="1" applyAlignment="1">
      <alignment horizontal="center" vertical="center" wrapText="1"/>
    </xf>
    <xf numFmtId="0" fontId="1" fillId="6" borderId="18" xfId="0" applyFont="1" applyFill="1" applyBorder="1" applyAlignment="1">
      <alignment horizontal="center" vertical="center" wrapText="1"/>
    </xf>
    <xf numFmtId="0" fontId="1" fillId="6" borderId="19" xfId="0" applyFont="1" applyFill="1" applyBorder="1" applyAlignment="1">
      <alignment horizontal="center" vertical="center" wrapText="1"/>
    </xf>
    <xf numFmtId="0" fontId="1" fillId="7" borderId="17" xfId="0" applyFont="1" applyFill="1" applyBorder="1" applyAlignment="1">
      <alignment horizontal="center" vertical="center" wrapText="1"/>
    </xf>
    <xf numFmtId="0" fontId="1" fillId="7" borderId="18" xfId="0" applyFont="1" applyFill="1" applyBorder="1" applyAlignment="1">
      <alignment horizontal="center" vertical="center" wrapText="1"/>
    </xf>
    <xf numFmtId="0" fontId="1" fillId="7" borderId="19" xfId="0" applyFont="1" applyFill="1" applyBorder="1" applyAlignment="1">
      <alignment horizontal="center" vertical="center" wrapText="1"/>
    </xf>
    <xf numFmtId="0" fontId="0" fillId="0" borderId="3" xfId="0" applyBorder="1"/>
    <xf numFmtId="0" fontId="0" fillId="0" borderId="9" xfId="0" applyBorder="1"/>
    <xf numFmtId="0" fontId="0" fillId="0" borderId="9" xfId="0" applyBorder="1" applyAlignment="1">
      <alignment horizontal="center" vertical="center"/>
    </xf>
    <xf numFmtId="0" fontId="0" fillId="0" borderId="4" xfId="0" applyBorder="1"/>
    <xf numFmtId="0" fontId="0" fillId="12" borderId="21" xfId="0" applyFill="1" applyBorder="1"/>
    <xf numFmtId="0" fontId="0" fillId="12" borderId="11" xfId="0" applyFill="1" applyBorder="1"/>
    <xf numFmtId="0" fontId="0" fillId="12" borderId="11" xfId="0" applyFill="1" applyBorder="1" applyAlignment="1">
      <alignment horizontal="center" vertical="center"/>
    </xf>
    <xf numFmtId="0" fontId="0" fillId="12" borderId="22" xfId="0" applyFill="1" applyBorder="1"/>
    <xf numFmtId="0" fontId="0" fillId="12" borderId="5" xfId="0" applyFill="1" applyBorder="1"/>
    <xf numFmtId="0" fontId="0" fillId="12" borderId="1" xfId="0" applyFill="1" applyBorder="1"/>
    <xf numFmtId="0" fontId="0" fillId="12" borderId="1" xfId="0" applyFill="1" applyBorder="1" applyAlignment="1">
      <alignment horizontal="center" vertical="center"/>
    </xf>
    <xf numFmtId="0" fontId="0" fillId="12" borderId="6" xfId="0" applyFill="1" applyBorder="1"/>
    <xf numFmtId="0" fontId="0" fillId="12" borderId="7" xfId="0" applyFill="1" applyBorder="1"/>
    <xf numFmtId="0" fontId="0" fillId="12" borderId="10" xfId="0" applyFill="1" applyBorder="1"/>
    <xf numFmtId="0" fontId="0" fillId="12" borderId="8" xfId="0" applyFill="1" applyBorder="1"/>
    <xf numFmtId="0" fontId="0" fillId="0" borderId="2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12" borderId="23" xfId="0" applyFill="1" applyBorder="1" applyAlignment="1">
      <alignment horizontal="center"/>
    </xf>
    <xf numFmtId="0" fontId="0" fillId="12" borderId="11" xfId="0" applyFill="1" applyBorder="1" applyAlignment="1">
      <alignment horizontal="center"/>
    </xf>
    <xf numFmtId="0" fontId="0" fillId="12" borderId="22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2" borderId="6" xfId="0" applyFill="1" applyBorder="1" applyAlignment="1">
      <alignment horizontal="center"/>
    </xf>
    <xf numFmtId="0" fontId="0" fillId="12" borderId="10" xfId="0" applyFill="1" applyBorder="1" applyAlignment="1">
      <alignment horizontal="center"/>
    </xf>
    <xf numFmtId="0" fontId="0" fillId="12" borderId="8" xfId="0" applyFill="1" applyBorder="1" applyAlignment="1">
      <alignment horizontal="center"/>
    </xf>
    <xf numFmtId="0" fontId="1" fillId="5" borderId="9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0" fillId="0" borderId="11" xfId="0" applyBorder="1" applyAlignment="1">
      <alignment horizontal="center"/>
    </xf>
    <xf numFmtId="0" fontId="0" fillId="12" borderId="18" xfId="0" applyFill="1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16" xfId="0" applyBorder="1"/>
    <xf numFmtId="0" fontId="0" fillId="0" borderId="37" xfId="0" applyBorder="1"/>
    <xf numFmtId="0" fontId="1" fillId="11" borderId="1" xfId="0" applyFont="1" applyFill="1" applyBorder="1" applyAlignment="1">
      <alignment vertical="center" wrapText="1"/>
    </xf>
    <xf numFmtId="0" fontId="0" fillId="0" borderId="27" xfId="0" applyBorder="1"/>
    <xf numFmtId="0" fontId="0" fillId="0" borderId="28" xfId="0" applyBorder="1"/>
    <xf numFmtId="0" fontId="0" fillId="0" borderId="33" xfId="0" applyBorder="1"/>
    <xf numFmtId="0" fontId="1" fillId="5" borderId="0" xfId="0" applyFont="1" applyFill="1" applyAlignment="1">
      <alignment horizontal="center" vertical="center" wrapText="1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5" borderId="18" xfId="0" applyFont="1" applyFill="1" applyBorder="1" applyAlignment="1">
      <alignment vertical="center" wrapText="1"/>
    </xf>
    <xf numFmtId="0" fontId="0" fillId="13" borderId="0" xfId="0" applyFill="1"/>
    <xf numFmtId="0" fontId="0" fillId="10" borderId="0" xfId="0" applyFill="1" applyAlignment="1">
      <alignment horizontal="center" vertical="center" wrapText="1"/>
    </xf>
    <xf numFmtId="0" fontId="1" fillId="11" borderId="0" xfId="0" applyFont="1" applyFill="1" applyAlignment="1">
      <alignment vertical="center" wrapText="1"/>
    </xf>
    <xf numFmtId="0" fontId="1" fillId="14" borderId="30" xfId="0" applyFont="1" applyFill="1" applyBorder="1" applyAlignment="1">
      <alignment vertical="center"/>
    </xf>
    <xf numFmtId="0" fontId="1" fillId="14" borderId="31" xfId="0" applyFont="1" applyFill="1" applyBorder="1" applyAlignment="1">
      <alignment vertical="center"/>
    </xf>
    <xf numFmtId="0" fontId="1" fillId="14" borderId="32" xfId="0" applyFont="1" applyFill="1" applyBorder="1" applyAlignment="1">
      <alignment vertical="center"/>
    </xf>
    <xf numFmtId="0" fontId="1" fillId="14" borderId="0" xfId="0" applyFont="1" applyFill="1" applyAlignment="1">
      <alignment vertical="center"/>
    </xf>
    <xf numFmtId="0" fontId="1" fillId="14" borderId="29" xfId="0" applyFont="1" applyFill="1" applyBorder="1" applyAlignment="1">
      <alignment horizontal="center" vertical="center"/>
    </xf>
    <xf numFmtId="0" fontId="1" fillId="14" borderId="27" xfId="0" applyFont="1" applyFill="1" applyBorder="1" applyAlignment="1">
      <alignment vertical="center"/>
    </xf>
    <xf numFmtId="0" fontId="1" fillId="14" borderId="28" xfId="0" applyFont="1" applyFill="1" applyBorder="1" applyAlignment="1">
      <alignment vertical="center"/>
    </xf>
    <xf numFmtId="0" fontId="1" fillId="14" borderId="33" xfId="0" applyFont="1" applyFill="1" applyBorder="1" applyAlignment="1">
      <alignment vertical="center"/>
    </xf>
    <xf numFmtId="0" fontId="0" fillId="15" borderId="0" xfId="0" applyFill="1"/>
    <xf numFmtId="0" fontId="0" fillId="16" borderId="0" xfId="0" applyFill="1"/>
    <xf numFmtId="0" fontId="0" fillId="0" borderId="0" xfId="0" quotePrefix="1"/>
    <xf numFmtId="0" fontId="1" fillId="18" borderId="1" xfId="0" applyFont="1" applyFill="1" applyBorder="1" applyAlignment="1">
      <alignment horizontal="center" vertical="center" wrapText="1"/>
    </xf>
    <xf numFmtId="0" fontId="1" fillId="2" borderId="41" xfId="0" applyFont="1" applyFill="1" applyBorder="1" applyAlignment="1">
      <alignment horizontal="center" vertical="center"/>
    </xf>
    <xf numFmtId="0" fontId="1" fillId="18" borderId="2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12" xfId="0" applyBorder="1"/>
    <xf numFmtId="0" fontId="0" fillId="12" borderId="0" xfId="0" applyFill="1" applyAlignment="1">
      <alignment horizontal="center"/>
    </xf>
    <xf numFmtId="0" fontId="4" fillId="17" borderId="0" xfId="0" applyFont="1" applyFill="1" applyAlignment="1">
      <alignment horizontal="center" vertical="center"/>
    </xf>
    <xf numFmtId="0" fontId="4" fillId="17" borderId="16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40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center"/>
    </xf>
    <xf numFmtId="0" fontId="1" fillId="14" borderId="30" xfId="0" applyFont="1" applyFill="1" applyBorder="1" applyAlignment="1">
      <alignment horizontal="center" vertical="center"/>
    </xf>
    <xf numFmtId="0" fontId="1" fillId="14" borderId="31" xfId="0" applyFont="1" applyFill="1" applyBorder="1" applyAlignment="1">
      <alignment horizontal="center" vertical="center"/>
    </xf>
    <xf numFmtId="0" fontId="1" fillId="14" borderId="32" xfId="0" applyFont="1" applyFill="1" applyBorder="1" applyAlignment="1">
      <alignment horizontal="center" vertical="center"/>
    </xf>
    <xf numFmtId="0" fontId="1" fillId="6" borderId="15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5" borderId="25" xfId="0" applyFont="1" applyFill="1" applyBorder="1" applyAlignment="1">
      <alignment horizontal="center" vertical="center" wrapText="1"/>
    </xf>
    <xf numFmtId="0" fontId="1" fillId="5" borderId="26" xfId="0" applyFont="1" applyFill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/>
    </xf>
    <xf numFmtId="0" fontId="3" fillId="4" borderId="14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5" borderId="17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18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1" fillId="8" borderId="9" xfId="0" applyFont="1" applyFill="1" applyBorder="1" applyAlignment="1">
      <alignment horizontal="center" vertical="center" wrapText="1"/>
    </xf>
    <xf numFmtId="0" fontId="1" fillId="8" borderId="4" xfId="0" applyFont="1" applyFill="1" applyBorder="1" applyAlignment="1">
      <alignment horizontal="center" vertical="center" wrapText="1"/>
    </xf>
    <xf numFmtId="0" fontId="1" fillId="9" borderId="3" xfId="0" applyFont="1" applyFill="1" applyBorder="1" applyAlignment="1">
      <alignment horizontal="center" vertical="center" wrapText="1"/>
    </xf>
    <xf numFmtId="0" fontId="1" fillId="9" borderId="9" xfId="0" applyFont="1" applyFill="1" applyBorder="1" applyAlignment="1">
      <alignment horizontal="center" vertical="center" wrapText="1"/>
    </xf>
    <xf numFmtId="0" fontId="1" fillId="9" borderId="4" xfId="0" applyFont="1" applyFill="1" applyBorder="1" applyAlignment="1">
      <alignment horizontal="center" vertical="center" wrapText="1"/>
    </xf>
    <xf numFmtId="0" fontId="0" fillId="10" borderId="2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0" borderId="6" xfId="0" applyFill="1" applyBorder="1" applyAlignment="1">
      <alignment horizontal="center" vertical="center" wrapText="1"/>
    </xf>
    <xf numFmtId="0" fontId="1" fillId="11" borderId="2" xfId="0" applyFont="1" applyFill="1" applyBorder="1" applyAlignment="1">
      <alignment horizontal="center" vertical="center" wrapText="1"/>
    </xf>
    <xf numFmtId="0" fontId="1" fillId="11" borderId="2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1" borderId="18" xfId="0" applyFont="1" applyFill="1" applyBorder="1" applyAlignment="1">
      <alignment horizontal="center" vertical="center" wrapText="1"/>
    </xf>
    <xf numFmtId="0" fontId="1" fillId="11" borderId="6" xfId="0" applyFont="1" applyFill="1" applyBorder="1" applyAlignment="1">
      <alignment horizontal="center" vertical="center" wrapText="1"/>
    </xf>
    <xf numFmtId="0" fontId="1" fillId="11" borderId="1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center" vertical="center" wrapText="1"/>
    </xf>
    <xf numFmtId="0" fontId="3" fillId="14" borderId="30" xfId="0" applyFont="1" applyFill="1" applyBorder="1" applyAlignment="1">
      <alignment horizontal="center" vertical="center"/>
    </xf>
    <xf numFmtId="0" fontId="3" fillId="14" borderId="31" xfId="0" applyFont="1" applyFill="1" applyBorder="1" applyAlignment="1">
      <alignment horizontal="center" vertical="center"/>
    </xf>
    <xf numFmtId="0" fontId="3" fillId="14" borderId="32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 wrapText="1"/>
    </xf>
    <xf numFmtId="0" fontId="1" fillId="5" borderId="15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0" fillId="10" borderId="0" xfId="0" applyFill="1" applyBorder="1" applyAlignment="1">
      <alignment horizontal="center" vertical="center" wrapText="1"/>
    </xf>
    <xf numFmtId="0" fontId="1" fillId="11" borderId="0" xfId="0" applyFont="1" applyFill="1" applyBorder="1" applyAlignment="1">
      <alignment vertical="center" wrapText="1"/>
    </xf>
    <xf numFmtId="0" fontId="0" fillId="0" borderId="0" xfId="0" applyBorder="1"/>
    <xf numFmtId="0" fontId="0" fillId="12" borderId="0" xfId="0" applyFill="1" applyBorder="1" applyAlignment="1">
      <alignment horizontal="center"/>
    </xf>
  </cellXfs>
  <cellStyles count="1">
    <cellStyle name="Normal" xfId="0" builtinId="0"/>
  </cellStyles>
  <dxfs count="3"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</dxfs>
  <tableStyles count="0" defaultTableStyle="TableStyleMedium2" defaultPivotStyle="PivotStyleLight16"/>
  <colors>
    <mruColors>
      <color rgb="FF9900FF"/>
      <color rgb="FF9900CC"/>
      <color rgb="FF99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FA604-A568-4CC3-9493-B1734A3598B5}">
  <dimension ref="A1:U112"/>
  <sheetViews>
    <sheetView workbookViewId="0">
      <selection activeCell="H15" sqref="H15"/>
    </sheetView>
  </sheetViews>
  <sheetFormatPr defaultRowHeight="15" x14ac:dyDescent="0.25"/>
  <cols>
    <col min="2" max="2" width="9.85546875" customWidth="1"/>
    <col min="3" max="3" width="12.140625" customWidth="1"/>
    <col min="4" max="4" width="9.85546875" customWidth="1"/>
    <col min="5" max="5" width="12.140625" customWidth="1"/>
    <col min="6" max="6" width="9.85546875" customWidth="1"/>
    <col min="7" max="7" width="12.140625" customWidth="1"/>
    <col min="8" max="8" width="9.85546875" customWidth="1"/>
    <col min="9" max="10" width="12.140625" customWidth="1"/>
    <col min="11" max="11" width="9.85546875" customWidth="1"/>
    <col min="12" max="13" width="12.140625" customWidth="1"/>
    <col min="14" max="14" width="12.5703125" style="1" customWidth="1"/>
    <col min="15" max="15" width="12.5703125" style="1" hidden="1" customWidth="1"/>
    <col min="16" max="16" width="9.85546875" customWidth="1"/>
    <col min="17" max="17" width="12.140625" customWidth="1"/>
    <col min="18" max="18" width="9.85546875" customWidth="1"/>
    <col min="19" max="19" width="12.140625" customWidth="1"/>
  </cols>
  <sheetData>
    <row r="1" spans="1:21" ht="15" customHeight="1" x14ac:dyDescent="0.25">
      <c r="B1" s="105" t="s">
        <v>32</v>
      </c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</row>
    <row r="2" spans="1:21" ht="15.75" customHeight="1" thickBot="1" x14ac:dyDescent="0.3">
      <c r="B2" s="106"/>
      <c r="C2" s="106"/>
      <c r="D2" s="106"/>
      <c r="E2" s="106"/>
      <c r="F2" s="106"/>
      <c r="G2" s="106"/>
      <c r="H2" s="106"/>
      <c r="I2" s="106"/>
      <c r="J2" s="106"/>
      <c r="K2" s="106"/>
      <c r="L2" s="106"/>
      <c r="M2" s="106"/>
      <c r="N2" s="106"/>
      <c r="O2" s="106"/>
      <c r="P2" s="106"/>
      <c r="Q2" s="106"/>
      <c r="R2" s="106"/>
      <c r="S2" s="106"/>
    </row>
    <row r="3" spans="1:21" s="14" customFormat="1" ht="15.75" thickBot="1" x14ac:dyDescent="0.3">
      <c r="B3" s="111" t="s">
        <v>3</v>
      </c>
      <c r="C3" s="112"/>
      <c r="D3" s="112"/>
      <c r="E3" s="112"/>
      <c r="F3" s="112"/>
      <c r="G3" s="112"/>
      <c r="H3" s="113"/>
      <c r="I3" s="3"/>
      <c r="J3" s="3"/>
      <c r="K3" s="107" t="s">
        <v>20</v>
      </c>
      <c r="L3" s="107"/>
      <c r="M3" s="100"/>
      <c r="N3" s="109" t="s">
        <v>0</v>
      </c>
      <c r="O3" s="110"/>
      <c r="P3" s="107" t="s">
        <v>21</v>
      </c>
      <c r="Q3" s="107"/>
      <c r="R3" s="107" t="s">
        <v>22</v>
      </c>
      <c r="S3" s="108"/>
    </row>
    <row r="4" spans="1:21" s="15" customFormat="1" ht="45.75" thickBot="1" x14ac:dyDescent="0.3">
      <c r="B4" s="88" t="s">
        <v>78</v>
      </c>
      <c r="C4" s="88" t="s">
        <v>125</v>
      </c>
      <c r="D4" s="88" t="s">
        <v>124</v>
      </c>
      <c r="E4" s="88" t="s">
        <v>126</v>
      </c>
      <c r="F4" s="88" t="s">
        <v>29</v>
      </c>
      <c r="G4" s="88" t="s">
        <v>81</v>
      </c>
      <c r="H4" s="88" t="s">
        <v>127</v>
      </c>
      <c r="I4" s="3"/>
      <c r="J4" s="3"/>
      <c r="K4" s="99" t="s">
        <v>137</v>
      </c>
      <c r="L4" s="99" t="s">
        <v>136</v>
      </c>
      <c r="M4" s="101"/>
      <c r="N4" s="66" t="s">
        <v>0</v>
      </c>
      <c r="O4" s="67" t="s">
        <v>2</v>
      </c>
      <c r="P4" s="21" t="s">
        <v>18</v>
      </c>
      <c r="Q4" s="21" t="s">
        <v>19</v>
      </c>
      <c r="R4" s="21" t="s">
        <v>18</v>
      </c>
      <c r="S4" s="22" t="s">
        <v>19</v>
      </c>
    </row>
    <row r="5" spans="1:21" x14ac:dyDescent="0.25">
      <c r="B5" s="3"/>
      <c r="C5" s="3"/>
      <c r="D5" s="3"/>
      <c r="E5" s="3"/>
      <c r="F5" s="3"/>
      <c r="G5" s="3"/>
      <c r="H5" s="3"/>
      <c r="I5" s="3"/>
      <c r="J5" s="3"/>
      <c r="K5" s="3" t="s">
        <v>138</v>
      </c>
      <c r="L5" s="3" t="s">
        <v>139</v>
      </c>
      <c r="M5" s="102"/>
      <c r="N5" s="6" t="s">
        <v>30</v>
      </c>
      <c r="O5" s="2" t="s">
        <v>30</v>
      </c>
      <c r="P5" s="3"/>
      <c r="Q5" s="3"/>
      <c r="R5" s="3"/>
      <c r="S5" s="11"/>
      <c r="T5" s="6"/>
      <c r="U5" s="2" t="s">
        <v>30</v>
      </c>
    </row>
    <row r="6" spans="1:21" x14ac:dyDescent="0.25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102"/>
      <c r="N6" s="6" t="s">
        <v>29</v>
      </c>
      <c r="O6" s="2"/>
      <c r="P6" s="3"/>
      <c r="Q6" s="3"/>
      <c r="R6" s="3"/>
      <c r="S6" s="11"/>
      <c r="T6" s="6"/>
      <c r="U6" s="2" t="s">
        <v>119</v>
      </c>
    </row>
    <row r="7" spans="1:21" x14ac:dyDescent="0.25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102"/>
      <c r="N7" s="6" t="s">
        <v>29</v>
      </c>
      <c r="O7" s="2"/>
      <c r="P7" s="3"/>
      <c r="Q7" s="3"/>
      <c r="R7" s="3"/>
      <c r="S7" s="11"/>
      <c r="T7" s="6" t="s">
        <v>29</v>
      </c>
      <c r="U7" s="2"/>
    </row>
    <row r="8" spans="1:21" x14ac:dyDescent="0.25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102"/>
      <c r="N8" s="6" t="s">
        <v>30</v>
      </c>
      <c r="O8" s="2" t="s">
        <v>30</v>
      </c>
      <c r="P8" s="3"/>
      <c r="Q8" s="3"/>
      <c r="R8" s="3"/>
      <c r="S8" s="11"/>
      <c r="T8" s="6" t="s">
        <v>29</v>
      </c>
      <c r="U8" s="2"/>
    </row>
    <row r="9" spans="1:21" x14ac:dyDescent="0.25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102"/>
      <c r="N9" s="6" t="s">
        <v>30</v>
      </c>
      <c r="O9" s="2" t="s">
        <v>30</v>
      </c>
      <c r="P9" s="3"/>
      <c r="Q9" s="3"/>
      <c r="R9" s="3"/>
      <c r="S9" s="11"/>
      <c r="T9" s="6"/>
      <c r="U9" s="2" t="s">
        <v>30</v>
      </c>
    </row>
    <row r="10" spans="1:21" x14ac:dyDescent="0.25">
      <c r="A10">
        <v>1</v>
      </c>
      <c r="B10" s="3" t="str">
        <f>'Strategy1-PD-TG'!A10</f>
        <v>NB</v>
      </c>
      <c r="C10" s="3" t="str">
        <f>'Strategy1-PD-TG'!B10</f>
        <v/>
      </c>
      <c r="D10" s="3" t="str">
        <f>'Strategy1-PD-TG'!I10</f>
        <v>TG</v>
      </c>
      <c r="E10" s="3"/>
      <c r="F10" s="3"/>
      <c r="G10" s="3">
        <f>'Strategy1-PD-TG'!M10</f>
        <v>0</v>
      </c>
      <c r="H10" s="3"/>
      <c r="I10" s="3"/>
      <c r="J10" s="3"/>
      <c r="K10" s="3"/>
      <c r="L10" s="3"/>
      <c r="M10" s="102"/>
      <c r="N10" s="6" t="s">
        <v>29</v>
      </c>
      <c r="O10" s="2"/>
      <c r="P10" s="3"/>
      <c r="Q10" s="3"/>
      <c r="R10" s="3"/>
      <c r="S10" s="11"/>
      <c r="T10" s="6"/>
      <c r="U10" s="2" t="s">
        <v>30</v>
      </c>
    </row>
    <row r="11" spans="1:21" x14ac:dyDescent="0.25">
      <c r="A11">
        <v>2</v>
      </c>
      <c r="B11" s="3" t="str">
        <f>'Strategy1-PD-TG'!A11</f>
        <v>P7</v>
      </c>
      <c r="C11" s="3" t="str">
        <f>'Strategy1-PD-TG'!B11</f>
        <v/>
      </c>
      <c r="D11" s="3" t="str">
        <f>'Strategy1-PD-TG'!I11</f>
        <v/>
      </c>
      <c r="E11" s="3"/>
      <c r="F11" s="3"/>
      <c r="G11" s="3">
        <f>'Strategy1-PD-TG'!M11</f>
        <v>7</v>
      </c>
      <c r="H11" s="3"/>
      <c r="I11" s="3"/>
      <c r="J11" s="3"/>
      <c r="K11" s="3"/>
      <c r="L11" s="3"/>
      <c r="M11" s="102"/>
      <c r="N11" s="6" t="s">
        <v>29</v>
      </c>
      <c r="O11" s="2"/>
      <c r="P11" s="3"/>
      <c r="Q11" s="3"/>
      <c r="R11" s="3"/>
      <c r="S11" s="11"/>
    </row>
    <row r="12" spans="1:21" x14ac:dyDescent="0.25">
      <c r="A12">
        <v>3</v>
      </c>
      <c r="B12" s="3" t="e">
        <f>'Strategy1-PD-TG'!A12</f>
        <v>#VALUE!</v>
      </c>
      <c r="C12" s="3" t="str">
        <f>'Strategy1-PD-TG'!B12</f>
        <v>T-T</v>
      </c>
      <c r="D12" s="3" t="str">
        <f>'Strategy1-PD-TG'!I12</f>
        <v>T-T</v>
      </c>
      <c r="E12" s="3"/>
      <c r="F12" s="3"/>
      <c r="G12" s="3">
        <f>'Strategy1-PD-TG'!M12</f>
        <v>-2</v>
      </c>
      <c r="H12" s="3"/>
      <c r="I12" s="3"/>
      <c r="J12" s="3"/>
      <c r="K12" s="3"/>
      <c r="L12" s="3"/>
      <c r="M12" s="102"/>
      <c r="N12" s="6" t="s">
        <v>29</v>
      </c>
      <c r="O12" s="2"/>
      <c r="P12" s="3"/>
      <c r="Q12" s="3"/>
      <c r="R12" s="3"/>
      <c r="S12" s="11"/>
    </row>
    <row r="13" spans="1:21" x14ac:dyDescent="0.25">
      <c r="A13">
        <v>4</v>
      </c>
      <c r="B13" s="3" t="str">
        <f>'Strategy1-PD-TG'!A13</f>
        <v>B4</v>
      </c>
      <c r="C13" s="3" t="str">
        <f>'Strategy1-PD-TG'!B13</f>
        <v/>
      </c>
      <c r="D13" s="3" t="str">
        <f>'Strategy1-PD-TG'!I13</f>
        <v/>
      </c>
      <c r="E13" s="3"/>
      <c r="F13" s="3"/>
      <c r="G13" s="3">
        <f>'Strategy1-PD-TG'!M13</f>
        <v>-6</v>
      </c>
      <c r="H13" s="3"/>
      <c r="I13" s="3"/>
      <c r="J13" s="3"/>
      <c r="K13" s="3"/>
      <c r="L13" s="3"/>
      <c r="M13" s="102"/>
      <c r="N13" s="6" t="s">
        <v>29</v>
      </c>
      <c r="O13" s="2"/>
      <c r="P13" s="3"/>
      <c r="Q13" s="3"/>
      <c r="R13" s="3"/>
      <c r="S13" s="11"/>
    </row>
    <row r="14" spans="1:21" x14ac:dyDescent="0.25">
      <c r="A14">
        <v>5</v>
      </c>
      <c r="B14" s="3" t="str">
        <f>'Strategy1-PD-TG'!A14</f>
        <v>NB</v>
      </c>
      <c r="C14" s="3" t="str">
        <f>'Strategy1-PD-TG'!B14</f>
        <v>PD</v>
      </c>
      <c r="D14" s="3" t="str">
        <f>'Strategy1-PD-TG'!I14</f>
        <v>TG</v>
      </c>
      <c r="E14" s="3"/>
      <c r="F14" s="3"/>
      <c r="G14" s="3">
        <f>'Strategy1-PD-TG'!M14</f>
        <v>-6</v>
      </c>
      <c r="H14" s="3"/>
      <c r="I14" s="3"/>
      <c r="J14" s="3"/>
      <c r="K14" s="3"/>
      <c r="L14" s="3"/>
      <c r="M14" s="102"/>
      <c r="N14" s="6" t="s">
        <v>29</v>
      </c>
      <c r="O14" s="2"/>
      <c r="P14" s="3"/>
      <c r="Q14" s="3"/>
      <c r="R14" s="3"/>
      <c r="S14" s="11"/>
    </row>
    <row r="15" spans="1:21" x14ac:dyDescent="0.25">
      <c r="A15">
        <v>6</v>
      </c>
      <c r="B15" s="3" t="e">
        <f>'Strategy1-PD-TG'!A15</f>
        <v>#VALUE!</v>
      </c>
      <c r="C15" s="3" t="str">
        <f>'Strategy1-PD-TG'!B15</f>
        <v>T-B</v>
      </c>
      <c r="D15" s="3" t="str">
        <f>'Strategy1-PD-TG'!I15</f>
        <v>T-B</v>
      </c>
      <c r="E15" s="3"/>
      <c r="F15" s="3"/>
      <c r="G15" s="3">
        <f>'Strategy1-PD-TG'!M15</f>
        <v>-8</v>
      </c>
      <c r="H15" s="3"/>
      <c r="I15" s="3"/>
      <c r="J15" s="3"/>
      <c r="K15" s="3"/>
      <c r="L15" s="3"/>
      <c r="M15" s="102"/>
      <c r="N15" s="6" t="s">
        <v>29</v>
      </c>
      <c r="O15" s="2"/>
      <c r="P15" s="3"/>
      <c r="Q15" s="3"/>
      <c r="R15" s="3"/>
      <c r="S15" s="11"/>
    </row>
    <row r="16" spans="1:21" x14ac:dyDescent="0.25">
      <c r="A16">
        <v>7</v>
      </c>
      <c r="B16" s="3" t="e">
        <f>'Strategy1-PD-TG'!A16</f>
        <v>#VALUE!</v>
      </c>
      <c r="C16" s="3" t="str">
        <f>'Strategy1-PD-TG'!B16</f>
        <v>PD</v>
      </c>
      <c r="D16" s="3" t="str">
        <f>'Strategy1-PD-TG'!I16</f>
        <v>TG</v>
      </c>
      <c r="E16" s="3"/>
      <c r="F16" s="3"/>
      <c r="G16" s="3">
        <f>'Strategy1-PD-TG'!M16</f>
        <v>-8</v>
      </c>
      <c r="H16" s="3"/>
      <c r="I16" s="3"/>
      <c r="J16" s="3"/>
      <c r="K16" s="3"/>
      <c r="L16" s="3"/>
      <c r="M16" s="102"/>
      <c r="N16" s="6" t="s">
        <v>29</v>
      </c>
      <c r="O16" s="2"/>
      <c r="P16" s="3"/>
      <c r="Q16" s="3"/>
      <c r="R16" s="3"/>
      <c r="S16" s="11"/>
    </row>
    <row r="17" spans="1:19" x14ac:dyDescent="0.25">
      <c r="A17">
        <v>8</v>
      </c>
      <c r="B17" s="3" t="e">
        <f>'Strategy1-PD-TG'!A17</f>
        <v>#VALUE!</v>
      </c>
      <c r="C17" s="3" t="str">
        <f>'Strategy1-PD-TG'!B17</f>
        <v/>
      </c>
      <c r="D17" s="3" t="str">
        <f>'Strategy1-PD-TG'!I17</f>
        <v/>
      </c>
      <c r="E17" s="3"/>
      <c r="F17" s="3"/>
      <c r="G17" s="3">
        <f>'Strategy1-PD-TG'!M17</f>
        <v>-4</v>
      </c>
      <c r="H17" s="3"/>
      <c r="I17" s="3"/>
      <c r="J17" s="3"/>
      <c r="K17" s="3"/>
      <c r="L17" s="3"/>
      <c r="M17" s="102"/>
      <c r="N17" s="6" t="s">
        <v>29</v>
      </c>
      <c r="O17" s="2"/>
      <c r="P17" s="3"/>
      <c r="Q17" s="3"/>
      <c r="R17" s="3"/>
      <c r="S17" s="11"/>
    </row>
    <row r="18" spans="1:19" x14ac:dyDescent="0.25">
      <c r="A18">
        <v>9</v>
      </c>
      <c r="B18" s="3"/>
      <c r="C18" s="3" t="str">
        <f>'Strategy1-PD-TG'!B18</f>
        <v/>
      </c>
      <c r="D18" s="3" t="str">
        <f>'Strategy1-PD-TG'!I18</f>
        <v/>
      </c>
      <c r="E18" s="3"/>
      <c r="F18" s="3"/>
      <c r="G18" s="3">
        <f>'Strategy1-PD-TG'!M18</f>
        <v>1</v>
      </c>
      <c r="H18" s="3"/>
      <c r="I18" s="3"/>
      <c r="J18" s="3"/>
      <c r="K18" s="3"/>
      <c r="L18" s="3"/>
      <c r="M18" s="102"/>
      <c r="N18" s="6" t="s">
        <v>29</v>
      </c>
      <c r="O18" s="2"/>
      <c r="P18" s="3"/>
      <c r="Q18" s="3"/>
      <c r="R18" s="3"/>
      <c r="S18" s="11"/>
    </row>
    <row r="19" spans="1:19" x14ac:dyDescent="0.25">
      <c r="A19">
        <v>10</v>
      </c>
      <c r="B19" s="3"/>
      <c r="C19" s="3" t="str">
        <f>'Strategy1-PD-TG'!B19</f>
        <v/>
      </c>
      <c r="D19" s="3" t="str">
        <f>'Strategy1-PD-TG'!I19</f>
        <v/>
      </c>
      <c r="E19" s="3"/>
      <c r="F19" s="3"/>
      <c r="G19" s="3">
        <f>'Strategy1-PD-TG'!M19</f>
        <v>0</v>
      </c>
      <c r="H19" s="3"/>
      <c r="I19" s="3"/>
      <c r="J19" s="3"/>
      <c r="K19" s="3"/>
      <c r="L19" s="3"/>
      <c r="M19" s="102"/>
      <c r="N19" s="6" t="s">
        <v>29</v>
      </c>
      <c r="O19" s="2"/>
      <c r="P19" s="3"/>
      <c r="Q19" s="3"/>
      <c r="R19" s="3"/>
      <c r="S19" s="11"/>
    </row>
    <row r="20" spans="1:19" x14ac:dyDescent="0.25">
      <c r="A20">
        <v>11</v>
      </c>
      <c r="B20" s="3"/>
      <c r="C20" s="3" t="str">
        <f>'Strategy1-PD-TG'!B20</f>
        <v/>
      </c>
      <c r="D20" s="3" t="str">
        <f>'Strategy1-PD-TG'!I20</f>
        <v/>
      </c>
      <c r="E20" s="3"/>
      <c r="F20" s="3"/>
      <c r="G20" s="3">
        <f>'Strategy1-PD-TG'!M20</f>
        <v>0</v>
      </c>
      <c r="H20" s="3"/>
      <c r="I20" s="3"/>
      <c r="J20" s="3"/>
      <c r="K20" s="3"/>
      <c r="L20" s="3"/>
      <c r="M20" s="102"/>
      <c r="N20" s="6" t="s">
        <v>30</v>
      </c>
      <c r="O20" s="2" t="s">
        <v>30</v>
      </c>
      <c r="P20" s="3"/>
      <c r="Q20" s="3"/>
      <c r="R20" s="3"/>
      <c r="S20" s="11"/>
    </row>
    <row r="21" spans="1:19" x14ac:dyDescent="0.25">
      <c r="A21">
        <v>12</v>
      </c>
      <c r="B21" s="3"/>
      <c r="C21" s="3" t="str">
        <f>'Strategy1-PD-TG'!B21</f>
        <v/>
      </c>
      <c r="D21" s="3" t="str">
        <f>'Strategy1-PD-TG'!I21</f>
        <v/>
      </c>
      <c r="E21" s="3"/>
      <c r="F21" s="3"/>
      <c r="G21" s="3">
        <f>'Strategy1-PD-TG'!M21</f>
        <v>0</v>
      </c>
      <c r="H21" s="3"/>
      <c r="I21" s="3"/>
      <c r="J21" s="3"/>
      <c r="K21" s="3"/>
      <c r="L21" s="3"/>
      <c r="M21" s="102"/>
      <c r="N21" s="6" t="s">
        <v>30</v>
      </c>
      <c r="O21" s="2" t="s">
        <v>30</v>
      </c>
      <c r="P21" s="3"/>
      <c r="Q21" s="3"/>
      <c r="R21" s="3"/>
      <c r="S21" s="11"/>
    </row>
    <row r="22" spans="1:19" x14ac:dyDescent="0.25">
      <c r="A22">
        <v>13</v>
      </c>
      <c r="B22" s="3"/>
      <c r="C22" s="3" t="str">
        <f>'Strategy1-PD-TG'!B22</f>
        <v/>
      </c>
      <c r="D22" s="3" t="str">
        <f>'Strategy1-PD-TG'!I22</f>
        <v/>
      </c>
      <c r="E22" s="3"/>
      <c r="F22" s="3"/>
      <c r="G22" s="3">
        <f>'Strategy1-PD-TG'!M22</f>
        <v>0</v>
      </c>
      <c r="H22" s="3"/>
      <c r="I22" s="3"/>
      <c r="J22" s="3"/>
      <c r="K22" s="3"/>
      <c r="L22" s="3"/>
      <c r="M22" s="102"/>
      <c r="N22" s="6" t="s">
        <v>29</v>
      </c>
      <c r="O22" s="2"/>
      <c r="P22" s="3"/>
      <c r="Q22" s="3"/>
      <c r="R22" s="3"/>
      <c r="S22" s="11"/>
    </row>
    <row r="23" spans="1:19" x14ac:dyDescent="0.25">
      <c r="A23">
        <v>14</v>
      </c>
      <c r="B23" s="3"/>
      <c r="C23" s="3" t="str">
        <f>'Strategy1-PD-TG'!B23</f>
        <v/>
      </c>
      <c r="D23" s="3" t="str">
        <f>'Strategy1-PD-TG'!I23</f>
        <v/>
      </c>
      <c r="E23" s="3"/>
      <c r="F23" s="3"/>
      <c r="G23" s="3">
        <f>'Strategy1-PD-TG'!M23</f>
        <v>0</v>
      </c>
      <c r="H23" s="3"/>
      <c r="I23" s="3"/>
      <c r="J23" s="3"/>
      <c r="K23" s="3"/>
      <c r="L23" s="3"/>
      <c r="M23" s="102"/>
      <c r="N23" s="6" t="s">
        <v>29</v>
      </c>
      <c r="O23" s="2"/>
      <c r="P23" s="3"/>
      <c r="Q23" s="3"/>
      <c r="R23" s="3"/>
      <c r="S23" s="11"/>
    </row>
    <row r="24" spans="1:19" x14ac:dyDescent="0.25">
      <c r="A24">
        <v>15</v>
      </c>
      <c r="B24" s="3"/>
      <c r="C24" s="3" t="str">
        <f>'Strategy1-PD-TG'!B24</f>
        <v/>
      </c>
      <c r="D24" s="3" t="str">
        <f>'Strategy1-PD-TG'!I24</f>
        <v/>
      </c>
      <c r="E24" s="3"/>
      <c r="F24" s="3"/>
      <c r="G24" s="3">
        <f>'Strategy1-PD-TG'!M24</f>
        <v>0</v>
      </c>
      <c r="H24" s="3"/>
      <c r="I24" s="3"/>
      <c r="J24" s="3"/>
      <c r="K24" s="3"/>
      <c r="L24" s="3"/>
      <c r="M24" s="102"/>
      <c r="N24" s="6" t="s">
        <v>29</v>
      </c>
      <c r="O24" s="2"/>
      <c r="P24" s="3"/>
      <c r="Q24" s="3"/>
      <c r="R24" s="3"/>
      <c r="S24" s="11"/>
    </row>
    <row r="25" spans="1:19" x14ac:dyDescent="0.25">
      <c r="A25">
        <v>16</v>
      </c>
      <c r="B25" s="3"/>
      <c r="C25" s="3"/>
      <c r="D25" s="3" t="str">
        <f>'Strategy1-PD-TG'!I25</f>
        <v/>
      </c>
      <c r="E25" s="3"/>
      <c r="F25" s="3"/>
      <c r="G25" s="3">
        <f>'Strategy1-PD-TG'!M25</f>
        <v>0</v>
      </c>
      <c r="H25" s="3"/>
      <c r="I25" s="3"/>
      <c r="J25" s="3"/>
      <c r="K25" s="3"/>
      <c r="L25" s="3"/>
      <c r="M25" s="102"/>
      <c r="N25" s="6" t="s">
        <v>29</v>
      </c>
      <c r="O25" s="2"/>
      <c r="P25" s="3"/>
      <c r="Q25" s="3"/>
      <c r="R25" s="3"/>
      <c r="S25" s="11"/>
    </row>
    <row r="26" spans="1:19" x14ac:dyDescent="0.25">
      <c r="A26">
        <v>17</v>
      </c>
      <c r="B26" s="3"/>
      <c r="C26" s="3"/>
      <c r="D26" s="3"/>
      <c r="E26" s="3"/>
      <c r="F26" s="3"/>
      <c r="G26" s="3">
        <f>'Strategy1-PD-TG'!M26</f>
        <v>0</v>
      </c>
      <c r="H26" s="3"/>
      <c r="I26" s="3"/>
      <c r="J26" s="3"/>
      <c r="K26" s="3"/>
      <c r="L26" s="3"/>
      <c r="M26" s="102"/>
      <c r="N26" s="6" t="s">
        <v>30</v>
      </c>
      <c r="O26" s="2" t="s">
        <v>30</v>
      </c>
      <c r="P26" s="3"/>
      <c r="Q26" s="3"/>
      <c r="R26" s="3"/>
      <c r="S26" s="11"/>
    </row>
    <row r="27" spans="1:19" x14ac:dyDescent="0.25">
      <c r="A27">
        <v>18</v>
      </c>
      <c r="B27" s="3"/>
      <c r="C27" s="3"/>
      <c r="D27" s="3"/>
      <c r="E27" s="3"/>
      <c r="F27" s="3"/>
      <c r="G27" s="3">
        <f>'Strategy1-PD-TG'!M27</f>
        <v>0</v>
      </c>
      <c r="H27" s="3"/>
      <c r="I27" s="3"/>
      <c r="J27" s="3"/>
      <c r="K27" s="3"/>
      <c r="L27" s="3"/>
      <c r="M27" s="102"/>
      <c r="N27" s="6" t="s">
        <v>30</v>
      </c>
      <c r="O27" s="2" t="s">
        <v>30</v>
      </c>
      <c r="P27" s="3"/>
      <c r="Q27" s="3"/>
      <c r="R27" s="3"/>
      <c r="S27" s="11"/>
    </row>
    <row r="28" spans="1:19" x14ac:dyDescent="0.25">
      <c r="A28">
        <v>19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102"/>
      <c r="N28" s="6" t="s">
        <v>29</v>
      </c>
      <c r="O28" s="2"/>
      <c r="P28" s="3"/>
      <c r="Q28" s="3"/>
      <c r="R28" s="3"/>
      <c r="S28" s="11"/>
    </row>
    <row r="29" spans="1:19" x14ac:dyDescent="0.25">
      <c r="A29">
        <v>20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102"/>
      <c r="N29" s="6" t="s">
        <v>29</v>
      </c>
      <c r="O29" s="2"/>
      <c r="P29" s="3"/>
      <c r="Q29" s="3"/>
      <c r="R29" s="3"/>
      <c r="S29" s="11"/>
    </row>
    <row r="30" spans="1:19" x14ac:dyDescent="0.25">
      <c r="A30">
        <v>21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102"/>
      <c r="N30" s="6" t="s">
        <v>29</v>
      </c>
      <c r="O30" s="2"/>
      <c r="P30" s="3"/>
      <c r="Q30" s="3"/>
      <c r="R30" s="3"/>
      <c r="S30" s="11"/>
    </row>
    <row r="31" spans="1:19" x14ac:dyDescent="0.25">
      <c r="A31">
        <v>22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102"/>
      <c r="N31" s="6" t="s">
        <v>30</v>
      </c>
      <c r="O31" s="2" t="s">
        <v>30</v>
      </c>
      <c r="P31" s="3"/>
      <c r="Q31" s="3"/>
      <c r="R31" s="3"/>
      <c r="S31" s="11"/>
    </row>
    <row r="32" spans="1:19" x14ac:dyDescent="0.25">
      <c r="A32">
        <v>23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102"/>
      <c r="N32" s="6" t="s">
        <v>29</v>
      </c>
      <c r="O32" s="2"/>
      <c r="P32" s="3"/>
      <c r="Q32" s="3"/>
      <c r="R32" s="3"/>
      <c r="S32" s="11"/>
    </row>
    <row r="33" spans="1:19" x14ac:dyDescent="0.25">
      <c r="A33">
        <v>24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102"/>
      <c r="N33" s="6" t="s">
        <v>30</v>
      </c>
      <c r="O33" s="2" t="s">
        <v>30</v>
      </c>
      <c r="P33" s="3"/>
      <c r="Q33" s="3"/>
      <c r="R33" s="3"/>
      <c r="S33" s="11"/>
    </row>
    <row r="34" spans="1:19" x14ac:dyDescent="0.25">
      <c r="A34">
        <v>25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102"/>
      <c r="N34" s="6" t="s">
        <v>29</v>
      </c>
      <c r="O34" s="2"/>
      <c r="P34" s="3"/>
      <c r="Q34" s="3"/>
      <c r="R34" s="3"/>
      <c r="S34" s="11"/>
    </row>
    <row r="35" spans="1:19" x14ac:dyDescent="0.25">
      <c r="A35">
        <v>26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102"/>
      <c r="N35" s="6" t="s">
        <v>29</v>
      </c>
      <c r="O35" s="2"/>
      <c r="P35" s="3"/>
      <c r="Q35" s="3"/>
      <c r="R35" s="3"/>
      <c r="S35" s="11"/>
    </row>
    <row r="36" spans="1:19" x14ac:dyDescent="0.25">
      <c r="A36">
        <v>27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102"/>
      <c r="N36" s="6" t="s">
        <v>30</v>
      </c>
      <c r="O36" s="2" t="s">
        <v>30</v>
      </c>
      <c r="P36" s="3"/>
      <c r="Q36" s="3"/>
      <c r="R36" s="3"/>
      <c r="S36" s="11"/>
    </row>
    <row r="37" spans="1:19" x14ac:dyDescent="0.25">
      <c r="A37">
        <v>28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102"/>
      <c r="N37" s="6" t="s">
        <v>30</v>
      </c>
      <c r="O37" s="2" t="s">
        <v>30</v>
      </c>
      <c r="P37" s="3"/>
      <c r="Q37" s="3"/>
      <c r="R37" s="3"/>
      <c r="S37" s="11"/>
    </row>
    <row r="38" spans="1:19" x14ac:dyDescent="0.25">
      <c r="A38">
        <v>29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102"/>
      <c r="N38" s="6" t="s">
        <v>30</v>
      </c>
      <c r="O38" s="2" t="s">
        <v>30</v>
      </c>
      <c r="P38" s="3"/>
      <c r="Q38" s="3"/>
      <c r="R38" s="3"/>
      <c r="S38" s="11"/>
    </row>
    <row r="39" spans="1:19" x14ac:dyDescent="0.25">
      <c r="A39">
        <v>30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102"/>
      <c r="N39" s="6" t="s">
        <v>29</v>
      </c>
      <c r="O39" s="2"/>
      <c r="P39" s="3"/>
      <c r="Q39" s="3"/>
      <c r="R39" s="3"/>
      <c r="S39" s="11"/>
    </row>
    <row r="40" spans="1:19" x14ac:dyDescent="0.25">
      <c r="A40">
        <v>31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102"/>
      <c r="N40" s="6" t="s">
        <v>30</v>
      </c>
      <c r="O40" s="2" t="s">
        <v>30</v>
      </c>
      <c r="P40" s="3"/>
      <c r="Q40" s="3"/>
      <c r="R40" s="3"/>
      <c r="S40" s="11"/>
    </row>
    <row r="41" spans="1:19" x14ac:dyDescent="0.25">
      <c r="A41">
        <v>32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102"/>
      <c r="N41" s="6" t="s">
        <v>29</v>
      </c>
      <c r="O41" s="2"/>
      <c r="P41" s="3"/>
      <c r="Q41" s="3"/>
      <c r="R41" s="3"/>
      <c r="S41" s="11"/>
    </row>
    <row r="42" spans="1:19" x14ac:dyDescent="0.25">
      <c r="A42">
        <v>33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102"/>
      <c r="N42" s="6" t="s">
        <v>30</v>
      </c>
      <c r="O42" s="2" t="s">
        <v>30</v>
      </c>
      <c r="P42" s="3"/>
      <c r="Q42" s="3"/>
      <c r="R42" s="3"/>
      <c r="S42" s="11"/>
    </row>
    <row r="43" spans="1:19" x14ac:dyDescent="0.25">
      <c r="A43">
        <v>34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102"/>
      <c r="N43" s="6" t="s">
        <v>29</v>
      </c>
      <c r="O43" s="2"/>
      <c r="P43" s="3"/>
      <c r="Q43" s="3"/>
      <c r="R43" s="3"/>
      <c r="S43" s="11"/>
    </row>
    <row r="44" spans="1:19" x14ac:dyDescent="0.25">
      <c r="A44">
        <v>35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102"/>
      <c r="N44" s="6" t="s">
        <v>30</v>
      </c>
      <c r="O44" s="2"/>
      <c r="P44" s="3"/>
      <c r="Q44" s="3"/>
      <c r="R44" s="3"/>
      <c r="S44" s="11"/>
    </row>
    <row r="45" spans="1:19" x14ac:dyDescent="0.25">
      <c r="A45">
        <v>36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102"/>
      <c r="N45" s="6" t="s">
        <v>30</v>
      </c>
      <c r="O45" s="2"/>
      <c r="P45" s="3"/>
      <c r="Q45" s="3"/>
      <c r="R45" s="3"/>
      <c r="S45" s="11"/>
    </row>
    <row r="46" spans="1:19" x14ac:dyDescent="0.25">
      <c r="A46">
        <v>37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102"/>
      <c r="N46" s="6" t="s">
        <v>30</v>
      </c>
      <c r="O46" s="2"/>
      <c r="P46" s="3"/>
      <c r="Q46" s="3"/>
      <c r="R46" s="3"/>
      <c r="S46" s="11"/>
    </row>
    <row r="47" spans="1:19" x14ac:dyDescent="0.25">
      <c r="A47">
        <v>38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102"/>
      <c r="N47" s="6" t="s">
        <v>30</v>
      </c>
      <c r="O47" s="2"/>
      <c r="P47" s="3"/>
      <c r="Q47" s="3"/>
      <c r="R47" s="3"/>
      <c r="S47" s="11"/>
    </row>
    <row r="48" spans="1:19" x14ac:dyDescent="0.25">
      <c r="A48">
        <v>39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102"/>
      <c r="N48" s="6" t="s">
        <v>30</v>
      </c>
      <c r="O48" s="2"/>
      <c r="P48" s="3"/>
      <c r="Q48" s="3"/>
      <c r="R48" s="3"/>
      <c r="S48" s="11"/>
    </row>
    <row r="49" spans="1:19" x14ac:dyDescent="0.25">
      <c r="A49">
        <v>40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102"/>
      <c r="N49" s="6" t="s">
        <v>30</v>
      </c>
      <c r="O49" s="2"/>
      <c r="P49" s="3"/>
      <c r="Q49" s="3"/>
      <c r="R49" s="3"/>
      <c r="S49" s="11"/>
    </row>
    <row r="50" spans="1:19" x14ac:dyDescent="0.25">
      <c r="A50">
        <v>41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102"/>
      <c r="N50" s="6" t="s">
        <v>30</v>
      </c>
      <c r="O50" s="2"/>
      <c r="P50" s="3"/>
      <c r="Q50" s="3"/>
      <c r="R50" s="3"/>
      <c r="S50" s="11"/>
    </row>
    <row r="51" spans="1:19" x14ac:dyDescent="0.25">
      <c r="A51">
        <v>42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102"/>
      <c r="N51" s="6" t="s">
        <v>30</v>
      </c>
      <c r="O51" s="2"/>
      <c r="P51" s="3"/>
      <c r="Q51" s="3"/>
      <c r="R51" s="3"/>
      <c r="S51" s="11"/>
    </row>
    <row r="52" spans="1:19" x14ac:dyDescent="0.25">
      <c r="A52">
        <v>43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102"/>
      <c r="N52" s="6" t="s">
        <v>30</v>
      </c>
      <c r="O52" s="2"/>
      <c r="P52" s="3"/>
      <c r="Q52" s="3"/>
      <c r="R52" s="3"/>
      <c r="S52" s="11"/>
    </row>
    <row r="53" spans="1:19" x14ac:dyDescent="0.25">
      <c r="A53">
        <v>44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102"/>
      <c r="N53" s="6" t="s">
        <v>30</v>
      </c>
      <c r="O53" s="2"/>
      <c r="P53" s="3"/>
      <c r="Q53" s="3"/>
      <c r="R53" s="3"/>
      <c r="S53" s="11"/>
    </row>
    <row r="54" spans="1:19" x14ac:dyDescent="0.25">
      <c r="A54">
        <v>45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102"/>
      <c r="N54" s="6" t="s">
        <v>30</v>
      </c>
      <c r="O54" s="2"/>
      <c r="P54" s="3"/>
      <c r="Q54" s="3"/>
      <c r="R54" s="3"/>
      <c r="S54" s="11"/>
    </row>
    <row r="55" spans="1:19" x14ac:dyDescent="0.25">
      <c r="A55">
        <v>46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102"/>
      <c r="N55" s="6" t="s">
        <v>30</v>
      </c>
      <c r="O55" s="2"/>
      <c r="P55" s="3"/>
      <c r="Q55" s="3"/>
      <c r="R55" s="3"/>
      <c r="S55" s="11"/>
    </row>
    <row r="56" spans="1:19" x14ac:dyDescent="0.25">
      <c r="A56">
        <v>47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102"/>
      <c r="N56" s="6" t="s">
        <v>30</v>
      </c>
      <c r="O56" s="2"/>
      <c r="P56" s="3"/>
      <c r="Q56" s="3"/>
      <c r="R56" s="3"/>
      <c r="S56" s="11"/>
    </row>
    <row r="57" spans="1:19" x14ac:dyDescent="0.25">
      <c r="A57">
        <v>48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102"/>
      <c r="N57" s="6" t="s">
        <v>30</v>
      </c>
      <c r="O57" s="2"/>
      <c r="P57" s="3"/>
      <c r="Q57" s="3"/>
      <c r="R57" s="3"/>
      <c r="S57" s="11"/>
    </row>
    <row r="58" spans="1:19" x14ac:dyDescent="0.25">
      <c r="A58">
        <v>49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102"/>
      <c r="N58" s="6"/>
      <c r="O58" s="2"/>
      <c r="P58" s="3"/>
      <c r="Q58" s="3"/>
      <c r="R58" s="3"/>
      <c r="S58" s="11"/>
    </row>
    <row r="59" spans="1:19" x14ac:dyDescent="0.25">
      <c r="A59">
        <v>50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102"/>
      <c r="N59" s="6"/>
      <c r="O59" s="2"/>
      <c r="P59" s="3"/>
      <c r="Q59" s="3"/>
      <c r="R59" s="3"/>
      <c r="S59" s="11"/>
    </row>
    <row r="60" spans="1:19" x14ac:dyDescent="0.25">
      <c r="A60">
        <v>51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102"/>
      <c r="N60" s="6"/>
      <c r="O60" s="2"/>
      <c r="P60" s="3"/>
      <c r="Q60" s="3"/>
      <c r="R60" s="3"/>
      <c r="S60" s="11"/>
    </row>
    <row r="61" spans="1:19" x14ac:dyDescent="0.25">
      <c r="A61">
        <v>52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102"/>
      <c r="N61" s="6"/>
      <c r="O61" s="2"/>
      <c r="P61" s="3"/>
      <c r="Q61" s="3"/>
      <c r="R61" s="3"/>
      <c r="S61" s="11"/>
    </row>
    <row r="62" spans="1:19" x14ac:dyDescent="0.25">
      <c r="A62">
        <v>53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102"/>
      <c r="N62" s="6"/>
      <c r="O62" s="2"/>
      <c r="P62" s="3"/>
      <c r="Q62" s="3"/>
      <c r="R62" s="3"/>
      <c r="S62" s="11"/>
    </row>
    <row r="63" spans="1:19" x14ac:dyDescent="0.25">
      <c r="A63">
        <v>54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102"/>
      <c r="N63" s="6"/>
      <c r="O63" s="2"/>
      <c r="P63" s="3"/>
      <c r="Q63" s="3"/>
      <c r="R63" s="3"/>
      <c r="S63" s="11"/>
    </row>
    <row r="64" spans="1:19" x14ac:dyDescent="0.25">
      <c r="A64">
        <v>55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102"/>
      <c r="N64" s="6"/>
      <c r="O64" s="2"/>
      <c r="P64" s="3"/>
      <c r="Q64" s="3"/>
      <c r="R64" s="3"/>
      <c r="S64" s="11"/>
    </row>
    <row r="65" spans="1:19" x14ac:dyDescent="0.25">
      <c r="A65">
        <v>56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102"/>
      <c r="N65" s="6"/>
      <c r="O65" s="2"/>
      <c r="P65" s="3"/>
      <c r="Q65" s="3"/>
      <c r="R65" s="3"/>
      <c r="S65" s="11"/>
    </row>
    <row r="66" spans="1:19" x14ac:dyDescent="0.25">
      <c r="A66">
        <v>57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102"/>
      <c r="N66" s="6"/>
      <c r="O66" s="2"/>
      <c r="P66" s="3"/>
      <c r="Q66" s="3"/>
      <c r="R66" s="3"/>
      <c r="S66" s="11"/>
    </row>
    <row r="67" spans="1:19" x14ac:dyDescent="0.25">
      <c r="A67">
        <v>58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102"/>
      <c r="N67" s="6"/>
      <c r="O67" s="2"/>
      <c r="P67" s="3"/>
      <c r="Q67" s="3"/>
      <c r="R67" s="3"/>
      <c r="S67" s="11"/>
    </row>
    <row r="68" spans="1:19" x14ac:dyDescent="0.25">
      <c r="A68">
        <v>59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102"/>
      <c r="N68" s="6"/>
      <c r="O68" s="2"/>
      <c r="P68" s="3"/>
      <c r="Q68" s="3"/>
      <c r="R68" s="3"/>
      <c r="S68" s="11"/>
    </row>
    <row r="69" spans="1:19" x14ac:dyDescent="0.25">
      <c r="A69">
        <v>60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102"/>
      <c r="N69" s="6"/>
      <c r="O69" s="2"/>
      <c r="P69" s="3"/>
      <c r="Q69" s="3"/>
      <c r="R69" s="3"/>
      <c r="S69" s="11"/>
    </row>
    <row r="70" spans="1:19" x14ac:dyDescent="0.25">
      <c r="A70">
        <v>61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102"/>
      <c r="N70" s="6"/>
      <c r="O70" s="2"/>
      <c r="P70" s="3"/>
      <c r="Q70" s="3"/>
      <c r="R70" s="3"/>
      <c r="S70" s="11"/>
    </row>
    <row r="71" spans="1:19" x14ac:dyDescent="0.25">
      <c r="A71">
        <v>62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102"/>
      <c r="N71" s="6"/>
      <c r="O71" s="2"/>
      <c r="P71" s="3"/>
      <c r="Q71" s="3"/>
      <c r="R71" s="3"/>
      <c r="S71" s="11"/>
    </row>
    <row r="72" spans="1:19" x14ac:dyDescent="0.25">
      <c r="A72">
        <v>63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102"/>
      <c r="N72" s="6"/>
      <c r="O72" s="2"/>
      <c r="P72" s="3"/>
      <c r="Q72" s="3"/>
      <c r="R72" s="3"/>
      <c r="S72" s="11"/>
    </row>
    <row r="73" spans="1:19" x14ac:dyDescent="0.25">
      <c r="A73">
        <v>64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102"/>
      <c r="N73" s="6"/>
      <c r="O73" s="2"/>
      <c r="P73" s="3"/>
      <c r="Q73" s="3"/>
      <c r="R73" s="3"/>
      <c r="S73" s="11"/>
    </row>
    <row r="74" spans="1:19" x14ac:dyDescent="0.25">
      <c r="A74">
        <v>65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102"/>
      <c r="N74" s="6"/>
      <c r="O74" s="2"/>
      <c r="P74" s="3"/>
      <c r="Q74" s="3"/>
      <c r="R74" s="3"/>
      <c r="S74" s="11"/>
    </row>
    <row r="75" spans="1:19" x14ac:dyDescent="0.25">
      <c r="A75">
        <v>66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102"/>
      <c r="N75" s="6"/>
      <c r="O75" s="2"/>
      <c r="P75" s="3"/>
      <c r="Q75" s="3"/>
      <c r="R75" s="3"/>
      <c r="S75" s="11"/>
    </row>
    <row r="76" spans="1:19" x14ac:dyDescent="0.25">
      <c r="A76">
        <v>67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102"/>
      <c r="N76" s="6"/>
      <c r="O76" s="2"/>
      <c r="P76" s="3"/>
      <c r="Q76" s="3"/>
      <c r="R76" s="3"/>
      <c r="S76" s="11"/>
    </row>
    <row r="77" spans="1:19" x14ac:dyDescent="0.25">
      <c r="A77">
        <v>68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102"/>
      <c r="N77" s="6"/>
      <c r="O77" s="2"/>
      <c r="P77" s="3"/>
      <c r="Q77" s="3"/>
      <c r="R77" s="3"/>
      <c r="S77" s="11"/>
    </row>
    <row r="78" spans="1:19" x14ac:dyDescent="0.25">
      <c r="A78">
        <v>69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102"/>
      <c r="N78" s="6"/>
      <c r="O78" s="2"/>
      <c r="P78" s="3"/>
      <c r="Q78" s="3"/>
      <c r="R78" s="3"/>
      <c r="S78" s="11"/>
    </row>
    <row r="79" spans="1:19" x14ac:dyDescent="0.25">
      <c r="A79">
        <v>70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102"/>
      <c r="N79" s="6"/>
      <c r="O79" s="2"/>
      <c r="P79" s="3"/>
      <c r="Q79" s="3"/>
      <c r="R79" s="3"/>
      <c r="S79" s="11"/>
    </row>
    <row r="80" spans="1:19" x14ac:dyDescent="0.25">
      <c r="A80">
        <v>71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102"/>
      <c r="N80" s="6"/>
      <c r="O80" s="2"/>
      <c r="P80" s="3"/>
      <c r="Q80" s="3"/>
      <c r="R80" s="3"/>
      <c r="S80" s="11"/>
    </row>
    <row r="81" spans="1:19" x14ac:dyDescent="0.25">
      <c r="A81">
        <v>72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102"/>
      <c r="N81" s="6"/>
      <c r="O81" s="2"/>
      <c r="P81" s="3"/>
      <c r="Q81" s="3"/>
      <c r="R81" s="3"/>
      <c r="S81" s="11"/>
    </row>
    <row r="82" spans="1:19" x14ac:dyDescent="0.25">
      <c r="A82">
        <v>73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102"/>
      <c r="N82" s="6"/>
      <c r="O82" s="2"/>
      <c r="P82" s="3"/>
      <c r="Q82" s="3"/>
      <c r="R82" s="3"/>
      <c r="S82" s="11"/>
    </row>
    <row r="83" spans="1:19" x14ac:dyDescent="0.25">
      <c r="A83">
        <v>74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102"/>
      <c r="N83" s="6"/>
      <c r="O83" s="2"/>
      <c r="P83" s="3"/>
      <c r="Q83" s="3"/>
      <c r="R83" s="3"/>
      <c r="S83" s="11"/>
    </row>
    <row r="84" spans="1:19" x14ac:dyDescent="0.25">
      <c r="A84">
        <v>75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102"/>
      <c r="N84" s="6"/>
      <c r="O84" s="2"/>
      <c r="P84" s="3"/>
      <c r="Q84" s="3"/>
      <c r="R84" s="3"/>
      <c r="S84" s="11"/>
    </row>
    <row r="85" spans="1:19" x14ac:dyDescent="0.25">
      <c r="A85">
        <v>76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102"/>
      <c r="N85" s="6"/>
      <c r="O85" s="2"/>
      <c r="P85" s="3"/>
      <c r="Q85" s="3"/>
      <c r="R85" s="3"/>
      <c r="S85" s="11"/>
    </row>
    <row r="86" spans="1:19" x14ac:dyDescent="0.25">
      <c r="A86">
        <v>77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102"/>
      <c r="N86" s="6"/>
      <c r="O86" s="2"/>
      <c r="P86" s="3"/>
      <c r="Q86" s="3"/>
      <c r="R86" s="3"/>
      <c r="S86" s="11"/>
    </row>
    <row r="87" spans="1:19" x14ac:dyDescent="0.25">
      <c r="A87">
        <v>78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102"/>
      <c r="N87" s="6"/>
      <c r="O87" s="2"/>
      <c r="P87" s="3"/>
      <c r="Q87" s="3"/>
      <c r="R87" s="3"/>
      <c r="S87" s="11"/>
    </row>
    <row r="88" spans="1:19" x14ac:dyDescent="0.25">
      <c r="A88">
        <v>79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102"/>
      <c r="N88" s="6"/>
      <c r="O88" s="2"/>
      <c r="P88" s="3"/>
      <c r="Q88" s="3"/>
      <c r="R88" s="3"/>
      <c r="S88" s="11"/>
    </row>
    <row r="89" spans="1:19" x14ac:dyDescent="0.25">
      <c r="A89">
        <v>80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102"/>
      <c r="N89" s="6"/>
      <c r="O89" s="2"/>
      <c r="P89" s="3"/>
      <c r="Q89" s="3"/>
      <c r="R89" s="3"/>
      <c r="S89" s="11"/>
    </row>
    <row r="90" spans="1:19" x14ac:dyDescent="0.25">
      <c r="A90">
        <v>81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102"/>
      <c r="N90" s="6"/>
      <c r="O90" s="2"/>
      <c r="P90" s="3"/>
      <c r="Q90" s="3"/>
      <c r="R90" s="3"/>
      <c r="S90" s="11"/>
    </row>
    <row r="91" spans="1:19" x14ac:dyDescent="0.25">
      <c r="A91">
        <v>82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102"/>
      <c r="N91" s="6"/>
      <c r="O91" s="2"/>
      <c r="P91" s="3"/>
      <c r="Q91" s="3"/>
      <c r="R91" s="3"/>
      <c r="S91" s="11"/>
    </row>
    <row r="92" spans="1:19" x14ac:dyDescent="0.25">
      <c r="A92">
        <v>83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102"/>
      <c r="N92" s="6"/>
      <c r="O92" s="2"/>
      <c r="P92" s="3"/>
      <c r="Q92" s="3"/>
      <c r="R92" s="3"/>
      <c r="S92" s="11"/>
    </row>
    <row r="93" spans="1:19" x14ac:dyDescent="0.25">
      <c r="A93">
        <v>84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102"/>
      <c r="N93" s="6"/>
      <c r="O93" s="2"/>
      <c r="P93" s="3"/>
      <c r="Q93" s="3"/>
      <c r="R93" s="3"/>
      <c r="S93" s="11"/>
    </row>
    <row r="94" spans="1:19" x14ac:dyDescent="0.25">
      <c r="A94">
        <v>85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102"/>
      <c r="N94" s="6"/>
      <c r="O94" s="2"/>
      <c r="P94" s="3"/>
      <c r="Q94" s="3"/>
      <c r="R94" s="3"/>
      <c r="S94" s="11"/>
    </row>
    <row r="95" spans="1:19" x14ac:dyDescent="0.25">
      <c r="A95">
        <v>86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102"/>
      <c r="N95" s="6"/>
      <c r="O95" s="2"/>
      <c r="P95" s="3"/>
      <c r="Q95" s="3"/>
      <c r="R95" s="3"/>
      <c r="S95" s="11"/>
    </row>
    <row r="96" spans="1:19" x14ac:dyDescent="0.25">
      <c r="A96">
        <v>87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102"/>
      <c r="N96" s="6"/>
      <c r="O96" s="2"/>
      <c r="P96" s="3"/>
      <c r="Q96" s="3"/>
      <c r="R96" s="3"/>
      <c r="S96" s="11"/>
    </row>
    <row r="97" spans="1:19" x14ac:dyDescent="0.25">
      <c r="A97">
        <v>88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102"/>
      <c r="N97" s="6"/>
      <c r="O97" s="2"/>
      <c r="P97" s="3"/>
      <c r="Q97" s="3"/>
      <c r="R97" s="3"/>
      <c r="S97" s="11"/>
    </row>
    <row r="98" spans="1:19" x14ac:dyDescent="0.25">
      <c r="A98">
        <v>89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102"/>
      <c r="N98" s="6"/>
      <c r="O98" s="2"/>
      <c r="P98" s="3"/>
      <c r="Q98" s="3"/>
      <c r="R98" s="3"/>
      <c r="S98" s="11"/>
    </row>
    <row r="99" spans="1:19" x14ac:dyDescent="0.25">
      <c r="A99">
        <v>90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102"/>
      <c r="N99" s="6"/>
      <c r="O99" s="2"/>
      <c r="P99" s="3"/>
      <c r="Q99" s="3"/>
      <c r="R99" s="3"/>
      <c r="S99" s="11"/>
    </row>
    <row r="100" spans="1:19" x14ac:dyDescent="0.25">
      <c r="A100">
        <v>91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102"/>
      <c r="N100" s="6"/>
      <c r="O100" s="2"/>
      <c r="P100" s="3"/>
      <c r="Q100" s="3"/>
      <c r="R100" s="3"/>
      <c r="S100" s="11"/>
    </row>
    <row r="101" spans="1:19" x14ac:dyDescent="0.25">
      <c r="A101">
        <v>92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102"/>
      <c r="N101" s="6"/>
      <c r="O101" s="2"/>
      <c r="P101" s="3"/>
      <c r="Q101" s="3"/>
      <c r="R101" s="3"/>
      <c r="S101" s="11"/>
    </row>
    <row r="102" spans="1:19" ht="15.75" thickBot="1" x14ac:dyDescent="0.3">
      <c r="A102">
        <v>93</v>
      </c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03"/>
      <c r="N102" s="8"/>
      <c r="O102" s="57"/>
      <c r="P102" s="19"/>
      <c r="Q102" s="19"/>
      <c r="R102" s="19"/>
      <c r="S102" s="13"/>
    </row>
    <row r="103" spans="1:19" x14ac:dyDescent="0.25">
      <c r="A103">
        <v>94</v>
      </c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68"/>
      <c r="O103" s="68"/>
      <c r="P103" s="20"/>
      <c r="Q103" s="20"/>
      <c r="R103" s="20"/>
      <c r="S103" s="20"/>
    </row>
    <row r="104" spans="1:19" x14ac:dyDescent="0.25">
      <c r="A104">
        <v>95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2"/>
      <c r="O104" s="2"/>
      <c r="P104" s="3"/>
      <c r="Q104" s="3"/>
      <c r="R104" s="3"/>
      <c r="S104" s="3"/>
    </row>
    <row r="105" spans="1:19" x14ac:dyDescent="0.25">
      <c r="A105">
        <v>96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2"/>
      <c r="O105" s="2"/>
      <c r="P105" s="3"/>
      <c r="Q105" s="3"/>
      <c r="R105" s="3"/>
      <c r="S105" s="3"/>
    </row>
    <row r="106" spans="1:19" x14ac:dyDescent="0.25">
      <c r="A106">
        <v>97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2"/>
      <c r="O106" s="2"/>
      <c r="P106" s="3"/>
      <c r="Q106" s="3"/>
      <c r="R106" s="3"/>
      <c r="S106" s="3"/>
    </row>
    <row r="107" spans="1:19" x14ac:dyDescent="0.25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2"/>
      <c r="O107" s="2"/>
      <c r="P107" s="3"/>
      <c r="Q107" s="3"/>
      <c r="R107" s="3"/>
      <c r="S107" s="3"/>
    </row>
    <row r="108" spans="1:19" x14ac:dyDescent="0.25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2"/>
      <c r="O108" s="2"/>
      <c r="P108" s="3"/>
      <c r="Q108" s="3"/>
      <c r="R108" s="3"/>
      <c r="S108" s="3"/>
    </row>
    <row r="109" spans="1:19" x14ac:dyDescent="0.25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2"/>
      <c r="O109" s="2"/>
      <c r="P109" s="3"/>
      <c r="Q109" s="3"/>
      <c r="R109" s="3"/>
      <c r="S109" s="3"/>
    </row>
    <row r="110" spans="1:19" x14ac:dyDescent="0.25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2"/>
      <c r="O110" s="2"/>
      <c r="P110" s="3"/>
      <c r="Q110" s="3"/>
      <c r="R110" s="3"/>
      <c r="S110" s="3"/>
    </row>
    <row r="111" spans="1:19" x14ac:dyDescent="0.25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2"/>
      <c r="O111" s="2"/>
      <c r="P111" s="3"/>
      <c r="Q111" s="3"/>
      <c r="R111" s="3"/>
      <c r="S111" s="3"/>
    </row>
    <row r="112" spans="1:19" x14ac:dyDescent="0.25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2"/>
      <c r="O112" s="2"/>
      <c r="P112" s="3"/>
      <c r="Q112" s="3"/>
      <c r="R112" s="3"/>
      <c r="S112" s="3"/>
    </row>
  </sheetData>
  <autoFilter ref="A4:U106" xr:uid="{BD4FA604-A568-4CC3-9493-B1734A3598B5}"/>
  <mergeCells count="6">
    <mergeCell ref="B1:S2"/>
    <mergeCell ref="P3:Q3"/>
    <mergeCell ref="R3:S3"/>
    <mergeCell ref="N3:O3"/>
    <mergeCell ref="K3:L3"/>
    <mergeCell ref="B3:H3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95217-FA8D-4D45-A148-284445DA8B3E}">
  <dimension ref="A10:U18"/>
  <sheetViews>
    <sheetView workbookViewId="0">
      <selection activeCell="B18" sqref="B18"/>
    </sheetView>
  </sheetViews>
  <sheetFormatPr defaultRowHeight="15" x14ac:dyDescent="0.25"/>
  <sheetData>
    <row r="10" spans="1:21" x14ac:dyDescent="0.25">
      <c r="A10" s="85">
        <v>-10</v>
      </c>
      <c r="B10" s="85">
        <v>-9</v>
      </c>
      <c r="C10" s="85">
        <v>-8</v>
      </c>
      <c r="D10" s="85">
        <v>-7</v>
      </c>
      <c r="E10" s="85">
        <v>-6</v>
      </c>
      <c r="F10" s="85">
        <v>-5</v>
      </c>
      <c r="G10" s="85">
        <v>-4</v>
      </c>
      <c r="H10" s="85">
        <v>-3</v>
      </c>
      <c r="I10" s="97">
        <v>-2</v>
      </c>
      <c r="J10" s="97">
        <v>-1</v>
      </c>
      <c r="K10" s="97">
        <v>0</v>
      </c>
      <c r="L10" s="97">
        <v>1</v>
      </c>
      <c r="M10" s="97">
        <v>2</v>
      </c>
      <c r="N10" s="96">
        <v>3</v>
      </c>
      <c r="O10" s="96">
        <v>4</v>
      </c>
      <c r="P10" s="96">
        <v>5</v>
      </c>
      <c r="Q10" s="96">
        <v>6</v>
      </c>
      <c r="R10" s="96">
        <v>7</v>
      </c>
      <c r="S10" s="96">
        <v>8</v>
      </c>
      <c r="T10" s="96">
        <v>9</v>
      </c>
      <c r="U10" s="96">
        <v>10</v>
      </c>
    </row>
    <row r="13" spans="1:21" x14ac:dyDescent="0.25">
      <c r="A13" t="s">
        <v>128</v>
      </c>
      <c r="B13" s="98" t="s">
        <v>129</v>
      </c>
    </row>
    <row r="14" spans="1:21" x14ac:dyDescent="0.25">
      <c r="A14" t="s">
        <v>131</v>
      </c>
      <c r="B14" s="98" t="s">
        <v>130</v>
      </c>
    </row>
    <row r="15" spans="1:21" x14ac:dyDescent="0.25">
      <c r="A15" t="s">
        <v>132</v>
      </c>
      <c r="B15" s="98" t="s">
        <v>133</v>
      </c>
    </row>
    <row r="18" spans="1:2" x14ac:dyDescent="0.25">
      <c r="A18" t="s">
        <v>134</v>
      </c>
      <c r="B18" t="s">
        <v>135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2EACA-B27E-4C21-81A6-ED8D73C88B75}">
  <dimension ref="A1:AH100"/>
  <sheetViews>
    <sheetView topLeftCell="G1" workbookViewId="0">
      <selection activeCell="H10" sqref="H10"/>
    </sheetView>
  </sheetViews>
  <sheetFormatPr defaultRowHeight="15" x14ac:dyDescent="0.25"/>
  <cols>
    <col min="1" max="1" width="12.85546875" customWidth="1"/>
    <col min="2" max="3" width="8" customWidth="1"/>
    <col min="4" max="4" width="6.5703125" style="14" customWidth="1"/>
    <col min="5" max="5" width="7.28515625" style="14" customWidth="1"/>
    <col min="6" max="6" width="10.140625" customWidth="1"/>
    <col min="7" max="7" width="10" customWidth="1"/>
    <col min="12" max="12" width="10.42578125" customWidth="1"/>
    <col min="16" max="20" width="7.85546875" style="1" customWidth="1"/>
    <col min="21" max="26" width="9.140625" style="1"/>
  </cols>
  <sheetData>
    <row r="1" spans="1:34" ht="19.5" thickBot="1" x14ac:dyDescent="0.35">
      <c r="A1" s="118" t="str">
        <f>Dashboard!B3</f>
        <v>Strategy 1 : PD/TG</v>
      </c>
      <c r="B1" s="119"/>
      <c r="C1" s="119"/>
      <c r="D1" s="119"/>
      <c r="E1" s="119"/>
      <c r="F1" s="119"/>
      <c r="G1" s="119"/>
      <c r="H1" s="119"/>
      <c r="I1" s="119"/>
      <c r="J1" s="119"/>
      <c r="K1" s="119"/>
      <c r="L1" s="119"/>
      <c r="M1" s="119"/>
      <c r="N1" s="119"/>
      <c r="O1" s="119"/>
      <c r="P1" s="120"/>
      <c r="Q1" s="120"/>
      <c r="R1" s="120"/>
      <c r="S1" s="120"/>
      <c r="T1" s="121"/>
    </row>
    <row r="2" spans="1:34" s="15" customFormat="1" x14ac:dyDescent="0.25">
      <c r="A2" s="122" t="s">
        <v>40</v>
      </c>
      <c r="B2" s="125" t="s">
        <v>25</v>
      </c>
      <c r="C2" s="65"/>
      <c r="D2" s="125" t="s">
        <v>0</v>
      </c>
      <c r="E2" s="128"/>
      <c r="F2" s="130" t="s">
        <v>23</v>
      </c>
      <c r="G2" s="131"/>
      <c r="H2" s="131"/>
      <c r="I2" s="131"/>
      <c r="J2" s="132"/>
      <c r="K2" s="133" t="s">
        <v>27</v>
      </c>
      <c r="L2" s="134"/>
      <c r="M2" s="134"/>
      <c r="N2" s="134"/>
      <c r="O2" s="135"/>
      <c r="P2" s="136" t="s">
        <v>28</v>
      </c>
      <c r="Q2" s="137"/>
      <c r="R2" s="137"/>
      <c r="S2" s="137"/>
      <c r="T2" s="138"/>
    </row>
    <row r="3" spans="1:34" s="15" customFormat="1" ht="30" x14ac:dyDescent="0.25">
      <c r="A3" s="123"/>
      <c r="B3" s="126"/>
      <c r="C3" s="16" t="s">
        <v>72</v>
      </c>
      <c r="D3" s="126"/>
      <c r="E3" s="129"/>
      <c r="F3" s="23" t="s">
        <v>24</v>
      </c>
      <c r="G3" s="114" t="s">
        <v>31</v>
      </c>
      <c r="H3" s="115"/>
      <c r="I3" s="17" t="s">
        <v>26</v>
      </c>
      <c r="J3" s="24" t="s">
        <v>71</v>
      </c>
      <c r="K3" s="25" t="s">
        <v>24</v>
      </c>
      <c r="L3" s="18" t="s">
        <v>52</v>
      </c>
      <c r="M3" s="18"/>
      <c r="N3" s="18" t="s">
        <v>26</v>
      </c>
      <c r="O3" s="26" t="s">
        <v>41</v>
      </c>
      <c r="P3" s="139" t="s">
        <v>33</v>
      </c>
      <c r="Q3" s="142" t="s">
        <v>34</v>
      </c>
      <c r="R3" s="142" t="s">
        <v>35</v>
      </c>
      <c r="S3" s="142" t="s">
        <v>36</v>
      </c>
      <c r="T3" s="144" t="s">
        <v>37</v>
      </c>
      <c r="W3" s="116" t="s">
        <v>38</v>
      </c>
      <c r="X3" s="117"/>
      <c r="Y3" s="116" t="s">
        <v>39</v>
      </c>
      <c r="Z3" s="117"/>
      <c r="AA3" s="141" t="s">
        <v>42</v>
      </c>
      <c r="AB3" s="141" t="s">
        <v>43</v>
      </c>
      <c r="AC3" s="15" t="s">
        <v>47</v>
      </c>
      <c r="AD3" s="15" t="s">
        <v>50</v>
      </c>
      <c r="AE3" s="15" t="s">
        <v>51</v>
      </c>
      <c r="AF3" s="15" t="s">
        <v>53</v>
      </c>
      <c r="AG3" s="15" t="s">
        <v>54</v>
      </c>
      <c r="AH3" s="15" t="s">
        <v>55</v>
      </c>
    </row>
    <row r="4" spans="1:34" s="15" customFormat="1" ht="15.75" thickBot="1" x14ac:dyDescent="0.3">
      <c r="A4" s="124"/>
      <c r="B4" s="127"/>
      <c r="C4" s="29"/>
      <c r="D4" s="29" t="s">
        <v>1</v>
      </c>
      <c r="E4" s="30" t="s">
        <v>2</v>
      </c>
      <c r="F4" s="31"/>
      <c r="G4" s="32" t="s">
        <v>1</v>
      </c>
      <c r="H4" s="32" t="s">
        <v>2</v>
      </c>
      <c r="I4" s="32"/>
      <c r="J4" s="33"/>
      <c r="K4" s="34"/>
      <c r="L4" s="35" t="s">
        <v>1</v>
      </c>
      <c r="M4" s="35" t="s">
        <v>2</v>
      </c>
      <c r="N4" s="35"/>
      <c r="O4" s="36"/>
      <c r="P4" s="140"/>
      <c r="Q4" s="143"/>
      <c r="R4" s="143"/>
      <c r="S4" s="143"/>
      <c r="T4" s="145"/>
      <c r="U4" s="16" t="s">
        <v>1</v>
      </c>
      <c r="V4" s="16" t="s">
        <v>2</v>
      </c>
      <c r="W4" s="16" t="s">
        <v>1</v>
      </c>
      <c r="X4" s="16" t="s">
        <v>2</v>
      </c>
      <c r="Y4" s="16" t="s">
        <v>1</v>
      </c>
      <c r="Z4" s="16" t="s">
        <v>2</v>
      </c>
      <c r="AA4" s="141"/>
      <c r="AB4" s="141"/>
    </row>
    <row r="5" spans="1:34" x14ac:dyDescent="0.25">
      <c r="A5" s="37"/>
      <c r="B5" s="38"/>
      <c r="C5" s="38"/>
      <c r="D5" s="39" t="str">
        <f>IF(U5="","","P"&amp;U5)</f>
        <v>P0</v>
      </c>
      <c r="E5" s="39" t="str">
        <f>IF(V5="","","B"&amp;V5)</f>
        <v>B1</v>
      </c>
      <c r="F5" s="37"/>
      <c r="G5" s="38"/>
      <c r="H5" s="38"/>
      <c r="I5" s="38"/>
      <c r="J5" s="40"/>
      <c r="K5" s="37"/>
      <c r="L5" s="38"/>
      <c r="M5" s="38"/>
      <c r="N5" s="38"/>
      <c r="O5" s="40"/>
      <c r="P5" s="52"/>
      <c r="Q5" s="53"/>
      <c r="R5" s="53"/>
      <c r="S5" s="53"/>
      <c r="T5" s="54"/>
      <c r="U5" s="1">
        <f>IF(Dashboard!N5="P",1,0)</f>
        <v>0</v>
      </c>
      <c r="V5" s="1">
        <f>IF(Dashboard!O5="B",1,"")</f>
        <v>1</v>
      </c>
    </row>
    <row r="6" spans="1:34" x14ac:dyDescent="0.25">
      <c r="A6" s="10"/>
      <c r="B6" s="3"/>
      <c r="C6" s="3"/>
      <c r="D6" s="27" t="str">
        <f t="shared" ref="D6:D69" si="0">IF(U6="","","P"&amp;U6)</f>
        <v>P1</v>
      </c>
      <c r="E6" s="27" t="str">
        <f t="shared" ref="E6:E69" si="1">IF(V6="","","B"&amp;V6)</f>
        <v/>
      </c>
      <c r="F6" s="10"/>
      <c r="G6" s="3"/>
      <c r="H6" s="3"/>
      <c r="I6" s="3"/>
      <c r="J6" s="11"/>
      <c r="K6" s="10"/>
      <c r="L6" s="3"/>
      <c r="M6" s="3"/>
      <c r="N6" s="3"/>
      <c r="O6" s="11"/>
      <c r="P6" s="55"/>
      <c r="Q6" s="2"/>
      <c r="R6" s="2"/>
      <c r="S6" s="2"/>
      <c r="T6" s="7"/>
      <c r="U6" s="1">
        <f>IF(Dashboard!N6="P",IF(U5="",1,U5+1),"")</f>
        <v>1</v>
      </c>
      <c r="V6" s="1" t="str">
        <f>IF(Dashboard!O6="B",IF(V5="",1,V5+1),"")</f>
        <v/>
      </c>
    </row>
    <row r="7" spans="1:34" x14ac:dyDescent="0.25">
      <c r="A7" s="10"/>
      <c r="B7" s="3"/>
      <c r="C7" s="3"/>
      <c r="D7" s="27" t="str">
        <f t="shared" si="0"/>
        <v>P2</v>
      </c>
      <c r="E7" s="27" t="str">
        <f t="shared" si="1"/>
        <v/>
      </c>
      <c r="F7" s="10"/>
      <c r="G7" s="3"/>
      <c r="H7" s="3"/>
      <c r="I7" s="3"/>
      <c r="J7" s="11"/>
      <c r="K7" s="10"/>
      <c r="L7" s="3"/>
      <c r="M7" s="3"/>
      <c r="N7" s="3"/>
      <c r="O7" s="11"/>
      <c r="P7" s="55"/>
      <c r="Q7" s="2"/>
      <c r="R7" s="2"/>
      <c r="S7" s="2"/>
      <c r="T7" s="7"/>
      <c r="U7" s="1">
        <f>IF(Dashboard!N7="P",IF(U6="",1,U6+1),"")</f>
        <v>2</v>
      </c>
      <c r="V7" s="1" t="str">
        <f>IF(Dashboard!O7="B",IF(V6="",1,V6+1),"")</f>
        <v/>
      </c>
    </row>
    <row r="8" spans="1:34" x14ac:dyDescent="0.25">
      <c r="A8" s="10"/>
      <c r="B8" s="3"/>
      <c r="C8" s="3"/>
      <c r="D8" s="27" t="str">
        <f t="shared" si="0"/>
        <v/>
      </c>
      <c r="E8" s="27" t="str">
        <f t="shared" si="1"/>
        <v>B1</v>
      </c>
      <c r="F8" s="10"/>
      <c r="G8" s="3"/>
      <c r="H8" s="3"/>
      <c r="I8" s="3"/>
      <c r="J8" s="11"/>
      <c r="K8" s="10"/>
      <c r="L8" s="3"/>
      <c r="M8" s="3"/>
      <c r="N8" s="3"/>
      <c r="O8" s="11"/>
      <c r="P8" s="55"/>
      <c r="Q8" s="2"/>
      <c r="R8" s="2"/>
      <c r="S8" s="2"/>
      <c r="T8" s="7"/>
      <c r="U8" s="1" t="str">
        <f>IF(Dashboard!N8="P",IF(U7="",1,U7+1),"")</f>
        <v/>
      </c>
      <c r="V8" s="1">
        <f>IF(Dashboard!O8="B",IF(V7="",1,V7+1),"")</f>
        <v>1</v>
      </c>
    </row>
    <row r="9" spans="1:34" ht="15.75" thickBot="1" x14ac:dyDescent="0.3">
      <c r="A9" s="12"/>
      <c r="B9" s="19"/>
      <c r="C9" s="19"/>
      <c r="D9" s="28" t="str">
        <f t="shared" si="0"/>
        <v/>
      </c>
      <c r="E9" s="28" t="str">
        <f t="shared" si="1"/>
        <v>B2</v>
      </c>
      <c r="F9" s="12"/>
      <c r="G9" s="19"/>
      <c r="H9" s="19"/>
      <c r="I9" s="19"/>
      <c r="J9" s="13"/>
      <c r="K9" s="12"/>
      <c r="L9" s="19"/>
      <c r="M9" s="19"/>
      <c r="N9" s="19"/>
      <c r="O9" s="13"/>
      <c r="P9" s="56"/>
      <c r="Q9" s="57"/>
      <c r="R9" s="57"/>
      <c r="S9" s="57"/>
      <c r="T9" s="9"/>
      <c r="U9" s="1" t="str">
        <f>IF(Dashboard!N9="P",IF(U8="",1,U8+1),"")</f>
        <v/>
      </c>
      <c r="V9" s="1">
        <f>IF(Dashboard!O9="B",IF(V8="",1,V8+1),"")</f>
        <v>2</v>
      </c>
    </row>
    <row r="10" spans="1:34" x14ac:dyDescent="0.25">
      <c r="A10" s="41"/>
      <c r="B10" s="42"/>
      <c r="C10" s="42"/>
      <c r="D10" s="43" t="str">
        <f t="shared" si="0"/>
        <v>P1</v>
      </c>
      <c r="E10" s="43" t="str">
        <f t="shared" si="1"/>
        <v/>
      </c>
      <c r="F10" s="41" t="str">
        <f>'Strategy-Rule'!A3</f>
        <v>PD</v>
      </c>
      <c r="G10" s="42" t="str">
        <f>IF(AC10="Y",IF(AA10="P","P"&amp;REPLACE(AB10, 1, 1, ""),""),"")</f>
        <v>P1</v>
      </c>
      <c r="H10" s="42" t="str">
        <f t="shared" ref="H10:H41" si="2">IF(AA10="B","B"&amp;REPLACE(AB10, 1, 1, ""),"")</f>
        <v/>
      </c>
      <c r="I10" s="42" t="str">
        <f>IF(LEFT(D10)=LEFT(G10),"W","L")</f>
        <v>W</v>
      </c>
      <c r="J10" s="44"/>
      <c r="K10" s="41"/>
      <c r="L10" s="42"/>
      <c r="M10" s="42"/>
      <c r="N10" s="42"/>
      <c r="O10" s="44"/>
      <c r="P10" s="58" t="str">
        <f>IF(W10="10101","Y",IF(X10="10101","Y","N"))</f>
        <v>N</v>
      </c>
      <c r="Q10" s="59" t="str">
        <f>IF(W10="12345","Y",IF(X10="12345","Y","N"))</f>
        <v>N</v>
      </c>
      <c r="R10" s="59" t="str">
        <f>IF(Y10="101","Y",IF(Z10="101","Y","N"))</f>
        <v>N</v>
      </c>
      <c r="S10" s="59"/>
      <c r="T10" s="60"/>
      <c r="U10" s="1">
        <f>IF(Dashboard!N10="P",IF(U9="",1,U9+1),"")</f>
        <v>1</v>
      </c>
      <c r="V10" s="1" t="str">
        <f>IF(Dashboard!O10="B",IF(V9="",1,V9+1),"")</f>
        <v/>
      </c>
      <c r="W10" s="1" t="str">
        <f t="shared" ref="W10:W41" si="3">IF(U5="",0,U5)&amp;IF(U6="",0,U6)&amp;IF(U7="",0,U7)&amp;IF(U8="",0,U8)&amp;IF(U9="",0,U9)</f>
        <v>01200</v>
      </c>
      <c r="X10" s="1" t="str">
        <f t="shared" ref="X10:X41" si="4">IF(V5="",0,V5)&amp;IF(V6="",0,V6)&amp;IF(V7="",0,V7)&amp;IF(V8="",0,V8)&amp;IF(V9="",0,V9)</f>
        <v>10012</v>
      </c>
      <c r="Y10" s="1" t="str">
        <f t="shared" ref="Y10:Y41" si="5">IF(U7="",0,U7)&amp;IF(U8="",0,U8)&amp;IF(U9="",0,U9)</f>
        <v>200</v>
      </c>
      <c r="Z10" s="1" t="str">
        <f t="shared" ref="Z10:Z41" si="6">IF(V7="",0,V7)&amp;IF(V8="",0,V8)&amp;IF(V9="",0,V9)</f>
        <v>012</v>
      </c>
      <c r="AA10" t="str">
        <f>IF(COUNTBLANK(U5:U9)&gt;2,"B","P")</f>
        <v>P</v>
      </c>
      <c r="AB10" t="s">
        <v>46</v>
      </c>
      <c r="AC10" t="str">
        <f t="shared" ref="AC10:AC16" si="7">IF(AND(U9="",V9=""),"N","Y")</f>
        <v>Y</v>
      </c>
      <c r="AD10" t="s">
        <v>48</v>
      </c>
      <c r="AE10" t="str">
        <f>IF(AND(AD9="W",AD8="W"),"Y",IF(AND(AD7="W",AD8="L",AD9="W"),"Y","N"))</f>
        <v>N</v>
      </c>
      <c r="AF10" t="str">
        <f>REPLACE(AB10, 1, 1, "")</f>
        <v>1</v>
      </c>
      <c r="AG10">
        <f>AF10+1</f>
        <v>2</v>
      </c>
      <c r="AH10">
        <f>AF10-1</f>
        <v>0</v>
      </c>
    </row>
    <row r="11" spans="1:34" x14ac:dyDescent="0.25">
      <c r="A11" s="45"/>
      <c r="B11" s="46"/>
      <c r="C11" s="46"/>
      <c r="D11" s="47" t="str">
        <f t="shared" si="0"/>
        <v>P2</v>
      </c>
      <c r="E11" s="47" t="str">
        <f t="shared" si="1"/>
        <v/>
      </c>
      <c r="F11" s="45"/>
      <c r="G11" s="42" t="str">
        <f t="shared" ref="G11:G19" si="8">IF(AA11="P","P"&amp;REPLACE(AB11, 1, 1, ""),"")</f>
        <v>P5</v>
      </c>
      <c r="H11" s="42" t="str">
        <f t="shared" si="2"/>
        <v/>
      </c>
      <c r="I11" s="42" t="str">
        <f t="shared" ref="I11:I16" si="9">IF(LEFT(D11)=LEFT(G11),"W","L")</f>
        <v>W</v>
      </c>
      <c r="J11" s="48"/>
      <c r="K11" s="45"/>
      <c r="L11" s="46"/>
      <c r="M11" s="46"/>
      <c r="N11" s="46"/>
      <c r="O11" s="48"/>
      <c r="P11" s="58" t="str">
        <f t="shared" ref="P11:P74" si="10">IF(W11="10101","Y",IF(X11="10101","Y","N"))</f>
        <v>N</v>
      </c>
      <c r="Q11" s="59" t="str">
        <f t="shared" ref="Q11:Q74" si="11">IF(W11="12345","Y",IF(X11="12345","Y","N"))</f>
        <v>N</v>
      </c>
      <c r="R11" s="59" t="str">
        <f t="shared" ref="R11:R74" si="12">IF(Y11="101","Y",IF(Z11="101","Y","N"))</f>
        <v>N</v>
      </c>
      <c r="S11" s="61"/>
      <c r="T11" s="62"/>
      <c r="U11" s="1">
        <f>IF(Dashboard!N11="P",IF(U10="",1,U10+1),"")</f>
        <v>2</v>
      </c>
      <c r="V11" s="1" t="str">
        <f>IF(Dashboard!O11="B",IF(V10="",1,V10+1),"")</f>
        <v/>
      </c>
      <c r="W11" s="1" t="str">
        <f t="shared" si="3"/>
        <v>12001</v>
      </c>
      <c r="X11" s="1" t="str">
        <f t="shared" si="4"/>
        <v>00120</v>
      </c>
      <c r="Y11" s="1" t="str">
        <f t="shared" si="5"/>
        <v>001</v>
      </c>
      <c r="Z11" s="1" t="str">
        <f t="shared" si="6"/>
        <v>120</v>
      </c>
      <c r="AA11" t="str">
        <f t="shared" ref="AA11:AA74" si="13">IF(COUNTBLANK(U6:U10)&gt;2,"B","P")</f>
        <v>P</v>
      </c>
      <c r="AB11" t="str">
        <f t="shared" ref="AB11:AB16" si="14">IF(AND(LEFT(AB10),"B",AD11="W"),"L5",IF(AND(LEFT(AB10),"B",AD11="L"),"F2",IF(AND(LEFT(AB10),"F",AD11="L"),"F" &amp; AG10,IF(AND(LEFT(AB10),"L",AD11="W"),"L" &amp; AG10,"TBD"))))</f>
        <v>L5</v>
      </c>
      <c r="AC11" t="str">
        <f t="shared" si="7"/>
        <v>Y</v>
      </c>
      <c r="AD11" t="s">
        <v>49</v>
      </c>
      <c r="AE11" t="str">
        <f t="shared" ref="AE11:AE16" si="15">IF(AND(AD10="W",AD9="W"),"Y",IF(AND(AD8="W",AD9="L",AD10="W"),"Y","N"))</f>
        <v>N</v>
      </c>
      <c r="AF11" t="str">
        <f t="shared" ref="AF11:AF24" si="16">REPLACE(AB11, 1, 1, "")</f>
        <v>5</v>
      </c>
      <c r="AG11">
        <f t="shared" ref="AG11:AG16" si="17">AF11+1</f>
        <v>6</v>
      </c>
      <c r="AH11">
        <f t="shared" ref="AH11:AH16" si="18">AF11-1</f>
        <v>4</v>
      </c>
    </row>
    <row r="12" spans="1:34" x14ac:dyDescent="0.25">
      <c r="A12" s="45"/>
      <c r="B12" s="46"/>
      <c r="C12" s="46"/>
      <c r="D12" s="47" t="str">
        <f t="shared" si="0"/>
        <v>P3</v>
      </c>
      <c r="E12" s="47" t="str">
        <f t="shared" si="1"/>
        <v/>
      </c>
      <c r="F12" s="45"/>
      <c r="G12" s="42" t="str">
        <f t="shared" si="8"/>
        <v>P5</v>
      </c>
      <c r="H12" s="42" t="str">
        <f t="shared" si="2"/>
        <v/>
      </c>
      <c r="I12" s="42" t="str">
        <f t="shared" si="9"/>
        <v>W</v>
      </c>
      <c r="J12" s="48"/>
      <c r="K12" s="45"/>
      <c r="L12" s="46"/>
      <c r="M12" s="46"/>
      <c r="N12" s="46"/>
      <c r="O12" s="48"/>
      <c r="P12" s="58" t="str">
        <f t="shared" si="10"/>
        <v>N</v>
      </c>
      <c r="Q12" s="59" t="str">
        <f t="shared" si="11"/>
        <v>N</v>
      </c>
      <c r="R12" s="59" t="str">
        <f t="shared" si="12"/>
        <v>N</v>
      </c>
      <c r="S12" s="61"/>
      <c r="T12" s="62"/>
      <c r="U12" s="1">
        <f>IF(Dashboard!N12="P",IF(U11="",1,U11+1),"")</f>
        <v>3</v>
      </c>
      <c r="V12" s="1" t="str">
        <f>IF(Dashboard!O12="B",IF(V11="",1,V11+1),"")</f>
        <v/>
      </c>
      <c r="W12" s="1" t="str">
        <f t="shared" si="3"/>
        <v>20012</v>
      </c>
      <c r="X12" s="1" t="str">
        <f t="shared" si="4"/>
        <v>01200</v>
      </c>
      <c r="Y12" s="1" t="str">
        <f t="shared" si="5"/>
        <v>012</v>
      </c>
      <c r="Z12" s="1" t="str">
        <f t="shared" si="6"/>
        <v>200</v>
      </c>
      <c r="AA12" t="str">
        <f t="shared" si="13"/>
        <v>P</v>
      </c>
      <c r="AB12" t="str">
        <f t="shared" si="14"/>
        <v>L5</v>
      </c>
      <c r="AC12" t="str">
        <f t="shared" si="7"/>
        <v>Y</v>
      </c>
      <c r="AD12" t="s">
        <v>49</v>
      </c>
      <c r="AE12" t="str">
        <f t="shared" si="15"/>
        <v>N</v>
      </c>
      <c r="AF12" t="str">
        <f t="shared" si="16"/>
        <v>5</v>
      </c>
      <c r="AG12">
        <f t="shared" si="17"/>
        <v>6</v>
      </c>
      <c r="AH12">
        <f t="shared" si="18"/>
        <v>4</v>
      </c>
    </row>
    <row r="13" spans="1:34" x14ac:dyDescent="0.25">
      <c r="A13" s="45"/>
      <c r="B13" s="46"/>
      <c r="C13" s="46"/>
      <c r="D13" s="47" t="str">
        <f t="shared" si="0"/>
        <v>P4</v>
      </c>
      <c r="E13" s="47" t="str">
        <f t="shared" si="1"/>
        <v/>
      </c>
      <c r="F13" s="45"/>
      <c r="G13" s="42" t="str">
        <f t="shared" si="8"/>
        <v>P5</v>
      </c>
      <c r="H13" s="42" t="str">
        <f t="shared" si="2"/>
        <v/>
      </c>
      <c r="I13" s="42" t="str">
        <f t="shared" si="9"/>
        <v>W</v>
      </c>
      <c r="J13" s="48"/>
      <c r="K13" s="45"/>
      <c r="L13" s="46"/>
      <c r="M13" s="46"/>
      <c r="N13" s="46"/>
      <c r="O13" s="48"/>
      <c r="P13" s="58" t="str">
        <f t="shared" si="10"/>
        <v>N</v>
      </c>
      <c r="Q13" s="59" t="str">
        <f t="shared" si="11"/>
        <v>N</v>
      </c>
      <c r="R13" s="59" t="str">
        <f t="shared" si="12"/>
        <v>N</v>
      </c>
      <c r="S13" s="61"/>
      <c r="T13" s="62"/>
      <c r="U13" s="1">
        <f>IF(Dashboard!N13="P",IF(U12="",1,U12+1),"")</f>
        <v>4</v>
      </c>
      <c r="V13" s="1" t="str">
        <f>IF(Dashboard!O13="B",IF(V12="",1,V12+1),"")</f>
        <v/>
      </c>
      <c r="W13" s="1" t="str">
        <f t="shared" si="3"/>
        <v>00123</v>
      </c>
      <c r="X13" s="1" t="str">
        <f t="shared" si="4"/>
        <v>12000</v>
      </c>
      <c r="Y13" s="1" t="str">
        <f t="shared" si="5"/>
        <v>123</v>
      </c>
      <c r="Z13" s="1" t="str">
        <f t="shared" si="6"/>
        <v>000</v>
      </c>
      <c r="AA13" t="str">
        <f t="shared" si="13"/>
        <v>P</v>
      </c>
      <c r="AB13" t="str">
        <f t="shared" si="14"/>
        <v>L5</v>
      </c>
      <c r="AC13" t="str">
        <f t="shared" si="7"/>
        <v>Y</v>
      </c>
      <c r="AD13" t="s">
        <v>49</v>
      </c>
      <c r="AE13" t="str">
        <f t="shared" si="15"/>
        <v>Y</v>
      </c>
      <c r="AF13" t="str">
        <f t="shared" si="16"/>
        <v>5</v>
      </c>
      <c r="AG13">
        <f t="shared" si="17"/>
        <v>6</v>
      </c>
      <c r="AH13">
        <f t="shared" si="18"/>
        <v>4</v>
      </c>
    </row>
    <row r="14" spans="1:34" x14ac:dyDescent="0.25">
      <c r="A14" s="45"/>
      <c r="B14" s="46"/>
      <c r="C14" s="46"/>
      <c r="D14" s="47" t="str">
        <f t="shared" si="0"/>
        <v>P5</v>
      </c>
      <c r="E14" s="47" t="str">
        <f t="shared" si="1"/>
        <v/>
      </c>
      <c r="F14" s="45"/>
      <c r="G14" s="42" t="str">
        <f t="shared" si="8"/>
        <v>P5</v>
      </c>
      <c r="H14" s="42" t="str">
        <f t="shared" si="2"/>
        <v/>
      </c>
      <c r="I14" s="42" t="str">
        <f t="shared" si="9"/>
        <v>W</v>
      </c>
      <c r="J14" s="48"/>
      <c r="K14" s="45"/>
      <c r="L14" s="46"/>
      <c r="M14" s="46"/>
      <c r="N14" s="46"/>
      <c r="O14" s="48"/>
      <c r="P14" s="58" t="str">
        <f t="shared" si="10"/>
        <v>N</v>
      </c>
      <c r="Q14" s="59" t="str">
        <f t="shared" si="11"/>
        <v>N</v>
      </c>
      <c r="R14" s="59" t="str">
        <f t="shared" si="12"/>
        <v>N</v>
      </c>
      <c r="S14" s="61"/>
      <c r="T14" s="62"/>
      <c r="U14" s="1">
        <f>IF(Dashboard!N14="P",IF(U13="",1,U13+1),"")</f>
        <v>5</v>
      </c>
      <c r="V14" s="1" t="str">
        <f>IF(Dashboard!O14="B",IF(V13="",1,V13+1),"")</f>
        <v/>
      </c>
      <c r="W14" s="1" t="str">
        <f t="shared" si="3"/>
        <v>01234</v>
      </c>
      <c r="X14" s="1" t="str">
        <f t="shared" si="4"/>
        <v>20000</v>
      </c>
      <c r="Y14" s="1" t="str">
        <f t="shared" si="5"/>
        <v>234</v>
      </c>
      <c r="Z14" s="1" t="str">
        <f t="shared" si="6"/>
        <v>000</v>
      </c>
      <c r="AA14" t="str">
        <f t="shared" si="13"/>
        <v>P</v>
      </c>
      <c r="AB14" t="str">
        <f t="shared" si="14"/>
        <v>L5</v>
      </c>
      <c r="AC14" t="str">
        <f t="shared" si="7"/>
        <v>Y</v>
      </c>
      <c r="AD14" t="s">
        <v>49</v>
      </c>
      <c r="AE14" t="str">
        <f t="shared" si="15"/>
        <v>Y</v>
      </c>
      <c r="AF14" t="str">
        <f t="shared" si="16"/>
        <v>5</v>
      </c>
      <c r="AG14">
        <f t="shared" si="17"/>
        <v>6</v>
      </c>
      <c r="AH14">
        <f t="shared" si="18"/>
        <v>4</v>
      </c>
    </row>
    <row r="15" spans="1:34" x14ac:dyDescent="0.25">
      <c r="A15" s="45"/>
      <c r="B15" s="46"/>
      <c r="C15" s="46"/>
      <c r="D15" s="47" t="str">
        <f t="shared" si="0"/>
        <v>P6</v>
      </c>
      <c r="E15" s="47" t="str">
        <f t="shared" si="1"/>
        <v/>
      </c>
      <c r="F15" s="45"/>
      <c r="G15" s="42" t="str">
        <f t="shared" si="8"/>
        <v>P5</v>
      </c>
      <c r="H15" s="42" t="str">
        <f t="shared" si="2"/>
        <v/>
      </c>
      <c r="I15" s="42" t="str">
        <f t="shared" si="9"/>
        <v>W</v>
      </c>
      <c r="J15" s="48"/>
      <c r="K15" s="45"/>
      <c r="L15" s="46"/>
      <c r="M15" s="46"/>
      <c r="N15" s="46"/>
      <c r="O15" s="48"/>
      <c r="P15" s="58" t="str">
        <f t="shared" si="10"/>
        <v>N</v>
      </c>
      <c r="Q15" s="59" t="str">
        <f t="shared" si="11"/>
        <v>Y</v>
      </c>
      <c r="R15" s="59" t="str">
        <f t="shared" si="12"/>
        <v>N</v>
      </c>
      <c r="S15" s="61"/>
      <c r="T15" s="62"/>
      <c r="U15" s="1">
        <f>IF(Dashboard!N15="P",IF(U14="",1,U14+1),"")</f>
        <v>6</v>
      </c>
      <c r="V15" s="1" t="str">
        <f>IF(Dashboard!O15="B",IF(V14="",1,V14+1),"")</f>
        <v/>
      </c>
      <c r="W15" s="1" t="str">
        <f t="shared" si="3"/>
        <v>12345</v>
      </c>
      <c r="X15" s="1" t="str">
        <f t="shared" si="4"/>
        <v>00000</v>
      </c>
      <c r="Y15" s="1" t="str">
        <f t="shared" si="5"/>
        <v>345</v>
      </c>
      <c r="Z15" s="1" t="str">
        <f t="shared" si="6"/>
        <v>000</v>
      </c>
      <c r="AA15" t="str">
        <f t="shared" si="13"/>
        <v>P</v>
      </c>
      <c r="AB15" t="str">
        <f t="shared" si="14"/>
        <v>L5</v>
      </c>
      <c r="AC15" t="str">
        <f t="shared" si="7"/>
        <v>Y</v>
      </c>
      <c r="AD15" t="s">
        <v>49</v>
      </c>
      <c r="AE15" t="str">
        <f t="shared" si="15"/>
        <v>Y</v>
      </c>
      <c r="AF15" t="str">
        <f t="shared" si="16"/>
        <v>5</v>
      </c>
      <c r="AG15">
        <f t="shared" si="17"/>
        <v>6</v>
      </c>
      <c r="AH15">
        <f t="shared" si="18"/>
        <v>4</v>
      </c>
    </row>
    <row r="16" spans="1:34" x14ac:dyDescent="0.25">
      <c r="A16" s="45"/>
      <c r="B16" s="46"/>
      <c r="C16" s="46"/>
      <c r="D16" s="47" t="str">
        <f t="shared" si="0"/>
        <v>P7</v>
      </c>
      <c r="E16" s="47" t="str">
        <f t="shared" si="1"/>
        <v/>
      </c>
      <c r="F16" s="45"/>
      <c r="G16" s="42" t="str">
        <f t="shared" si="8"/>
        <v>P5</v>
      </c>
      <c r="H16" s="42" t="str">
        <f t="shared" si="2"/>
        <v/>
      </c>
      <c r="I16" s="42" t="str">
        <f t="shared" si="9"/>
        <v>W</v>
      </c>
      <c r="J16" s="48"/>
      <c r="K16" s="45"/>
      <c r="L16" s="46"/>
      <c r="M16" s="46"/>
      <c r="N16" s="46"/>
      <c r="O16" s="48"/>
      <c r="P16" s="58" t="str">
        <f t="shared" si="10"/>
        <v>N</v>
      </c>
      <c r="Q16" s="59" t="str">
        <f t="shared" si="11"/>
        <v>N</v>
      </c>
      <c r="R16" s="59" t="str">
        <f t="shared" si="12"/>
        <v>N</v>
      </c>
      <c r="S16" s="61"/>
      <c r="T16" s="62"/>
      <c r="U16" s="1">
        <f>IF(Dashboard!N16="P",IF(U15="",1,U15+1),"")</f>
        <v>7</v>
      </c>
      <c r="V16" s="1" t="str">
        <f>IF(Dashboard!O16="B",IF(V15="",1,V15+1),"")</f>
        <v/>
      </c>
      <c r="W16" s="1" t="str">
        <f t="shared" si="3"/>
        <v>23456</v>
      </c>
      <c r="X16" s="1" t="str">
        <f t="shared" si="4"/>
        <v>00000</v>
      </c>
      <c r="Y16" s="1" t="str">
        <f t="shared" si="5"/>
        <v>456</v>
      </c>
      <c r="Z16" s="1" t="str">
        <f t="shared" si="6"/>
        <v>000</v>
      </c>
      <c r="AA16" t="str">
        <f t="shared" si="13"/>
        <v>P</v>
      </c>
      <c r="AB16" t="str">
        <f t="shared" si="14"/>
        <v>L5</v>
      </c>
      <c r="AC16" t="str">
        <f t="shared" si="7"/>
        <v>Y</v>
      </c>
      <c r="AD16" t="s">
        <v>49</v>
      </c>
      <c r="AE16" t="str">
        <f t="shared" si="15"/>
        <v>Y</v>
      </c>
      <c r="AF16" t="str">
        <f t="shared" si="16"/>
        <v>5</v>
      </c>
      <c r="AG16">
        <f t="shared" si="17"/>
        <v>6</v>
      </c>
      <c r="AH16">
        <f t="shared" si="18"/>
        <v>4</v>
      </c>
    </row>
    <row r="17" spans="1:32" x14ac:dyDescent="0.25">
      <c r="A17" s="45"/>
      <c r="B17" s="46"/>
      <c r="C17" s="46"/>
      <c r="D17" s="47" t="str">
        <f t="shared" si="0"/>
        <v>P8</v>
      </c>
      <c r="E17" s="47" t="str">
        <f t="shared" si="1"/>
        <v/>
      </c>
      <c r="F17" s="45"/>
      <c r="G17" s="42" t="str">
        <f t="shared" si="8"/>
        <v>P</v>
      </c>
      <c r="H17" s="42" t="str">
        <f t="shared" si="2"/>
        <v/>
      </c>
      <c r="I17" s="46"/>
      <c r="J17" s="48"/>
      <c r="K17" s="45"/>
      <c r="L17" s="46"/>
      <c r="M17" s="46"/>
      <c r="N17" s="46"/>
      <c r="O17" s="48"/>
      <c r="P17" s="58" t="str">
        <f t="shared" si="10"/>
        <v>N</v>
      </c>
      <c r="Q17" s="59" t="str">
        <f t="shared" si="11"/>
        <v>N</v>
      </c>
      <c r="R17" s="59" t="str">
        <f t="shared" si="12"/>
        <v>N</v>
      </c>
      <c r="S17" s="61"/>
      <c r="T17" s="62"/>
      <c r="U17" s="1">
        <f>IF(Dashboard!N17="P",IF(U16="",1,U16+1),"")</f>
        <v>8</v>
      </c>
      <c r="V17" s="1" t="str">
        <f>IF(Dashboard!O17="B",IF(V16="",1,V16+1),"")</f>
        <v/>
      </c>
      <c r="W17" s="1" t="str">
        <f t="shared" si="3"/>
        <v>34567</v>
      </c>
      <c r="X17" s="1" t="str">
        <f t="shared" si="4"/>
        <v>00000</v>
      </c>
      <c r="Y17" s="1" t="str">
        <f t="shared" si="5"/>
        <v>567</v>
      </c>
      <c r="Z17" s="1" t="str">
        <f t="shared" si="6"/>
        <v>000</v>
      </c>
      <c r="AA17" t="str">
        <f t="shared" si="13"/>
        <v>P</v>
      </c>
      <c r="AF17" t="str">
        <f t="shared" si="16"/>
        <v/>
      </c>
    </row>
    <row r="18" spans="1:32" x14ac:dyDescent="0.25">
      <c r="A18" s="45"/>
      <c r="B18" s="46"/>
      <c r="C18" s="46"/>
      <c r="D18" s="47" t="str">
        <f t="shared" si="0"/>
        <v>P9</v>
      </c>
      <c r="E18" s="47" t="str">
        <f t="shared" si="1"/>
        <v/>
      </c>
      <c r="F18" s="45"/>
      <c r="G18" s="42" t="str">
        <f t="shared" si="8"/>
        <v>P</v>
      </c>
      <c r="H18" s="42" t="str">
        <f t="shared" si="2"/>
        <v/>
      </c>
      <c r="I18" s="46"/>
      <c r="J18" s="48"/>
      <c r="K18" s="45"/>
      <c r="L18" s="46"/>
      <c r="M18" s="46"/>
      <c r="N18" s="46"/>
      <c r="O18" s="48"/>
      <c r="P18" s="58" t="str">
        <f t="shared" si="10"/>
        <v>N</v>
      </c>
      <c r="Q18" s="59" t="str">
        <f t="shared" si="11"/>
        <v>N</v>
      </c>
      <c r="R18" s="59" t="str">
        <f t="shared" si="12"/>
        <v>N</v>
      </c>
      <c r="S18" s="61"/>
      <c r="T18" s="62"/>
      <c r="U18" s="1">
        <f>IF(Dashboard!N18="P",IF(U17="",1,U17+1),"")</f>
        <v>9</v>
      </c>
      <c r="V18" s="1" t="str">
        <f>IF(Dashboard!O18="B",IF(V17="",1,V17+1),"")</f>
        <v/>
      </c>
      <c r="W18" s="1" t="str">
        <f t="shared" si="3"/>
        <v>45678</v>
      </c>
      <c r="X18" s="1" t="str">
        <f t="shared" si="4"/>
        <v>00000</v>
      </c>
      <c r="Y18" s="1" t="str">
        <f t="shared" si="5"/>
        <v>678</v>
      </c>
      <c r="Z18" s="1" t="str">
        <f t="shared" si="6"/>
        <v>000</v>
      </c>
      <c r="AA18" t="str">
        <f t="shared" si="13"/>
        <v>P</v>
      </c>
      <c r="AF18" t="str">
        <f t="shared" si="16"/>
        <v/>
      </c>
    </row>
    <row r="19" spans="1:32" x14ac:dyDescent="0.25">
      <c r="A19" s="45"/>
      <c r="B19" s="46"/>
      <c r="C19" s="46"/>
      <c r="D19" s="47" t="str">
        <f t="shared" si="0"/>
        <v>P10</v>
      </c>
      <c r="E19" s="47" t="str">
        <f t="shared" si="1"/>
        <v/>
      </c>
      <c r="F19" s="45"/>
      <c r="G19" s="42" t="str">
        <f t="shared" si="8"/>
        <v>P</v>
      </c>
      <c r="H19" s="42" t="str">
        <f t="shared" si="2"/>
        <v/>
      </c>
      <c r="I19" s="46"/>
      <c r="J19" s="48"/>
      <c r="K19" s="45"/>
      <c r="L19" s="46"/>
      <c r="M19" s="46"/>
      <c r="N19" s="46"/>
      <c r="O19" s="48"/>
      <c r="P19" s="58" t="str">
        <f t="shared" si="10"/>
        <v>N</v>
      </c>
      <c r="Q19" s="59" t="str">
        <f t="shared" si="11"/>
        <v>N</v>
      </c>
      <c r="R19" s="59" t="str">
        <f t="shared" si="12"/>
        <v>N</v>
      </c>
      <c r="S19" s="61"/>
      <c r="T19" s="62"/>
      <c r="U19" s="1">
        <f>IF(Dashboard!N19="P",IF(U18="",1,U18+1),"")</f>
        <v>10</v>
      </c>
      <c r="V19" s="1" t="str">
        <f>IF(Dashboard!O19="B",IF(V18="",1,V18+1),"")</f>
        <v/>
      </c>
      <c r="W19" s="1" t="str">
        <f t="shared" si="3"/>
        <v>56789</v>
      </c>
      <c r="X19" s="1" t="str">
        <f t="shared" si="4"/>
        <v>00000</v>
      </c>
      <c r="Y19" s="1" t="str">
        <f t="shared" si="5"/>
        <v>789</v>
      </c>
      <c r="Z19" s="1" t="str">
        <f t="shared" si="6"/>
        <v>000</v>
      </c>
      <c r="AA19" t="str">
        <f t="shared" si="13"/>
        <v>P</v>
      </c>
      <c r="AF19" t="str">
        <f t="shared" si="16"/>
        <v/>
      </c>
    </row>
    <row r="20" spans="1:32" x14ac:dyDescent="0.25">
      <c r="A20" s="45"/>
      <c r="B20" s="46"/>
      <c r="C20" s="46"/>
      <c r="D20" s="47" t="str">
        <f t="shared" si="0"/>
        <v/>
      </c>
      <c r="E20" s="47" t="str">
        <f t="shared" si="1"/>
        <v>B1</v>
      </c>
      <c r="F20" s="45"/>
      <c r="G20" s="42" t="str">
        <f t="shared" ref="G20:G51" si="19">IF(AA20="P","P"&amp;REPLACE(AB20, 1, 1, ""),"")</f>
        <v>P</v>
      </c>
      <c r="H20" s="42" t="str">
        <f t="shared" si="2"/>
        <v/>
      </c>
      <c r="I20" s="46"/>
      <c r="J20" s="48"/>
      <c r="K20" s="45"/>
      <c r="L20" s="46"/>
      <c r="M20" s="46"/>
      <c r="N20" s="46"/>
      <c r="O20" s="48"/>
      <c r="P20" s="58" t="str">
        <f t="shared" si="10"/>
        <v>N</v>
      </c>
      <c r="Q20" s="59" t="str">
        <f t="shared" si="11"/>
        <v>N</v>
      </c>
      <c r="R20" s="59" t="str">
        <f t="shared" si="12"/>
        <v>N</v>
      </c>
      <c r="S20" s="61"/>
      <c r="T20" s="62"/>
      <c r="U20" s="1" t="str">
        <f>IF(Dashboard!N20="P",IF(U19="",1,U19+1),"")</f>
        <v/>
      </c>
      <c r="V20" s="1">
        <f>IF(Dashboard!O20="B",IF(V19="",1,V19+1),"")</f>
        <v>1</v>
      </c>
      <c r="W20" s="1" t="str">
        <f t="shared" si="3"/>
        <v>678910</v>
      </c>
      <c r="X20" s="1" t="str">
        <f t="shared" si="4"/>
        <v>00000</v>
      </c>
      <c r="Y20" s="1" t="str">
        <f t="shared" si="5"/>
        <v>8910</v>
      </c>
      <c r="Z20" s="1" t="str">
        <f t="shared" si="6"/>
        <v>000</v>
      </c>
      <c r="AA20" t="str">
        <f t="shared" si="13"/>
        <v>P</v>
      </c>
      <c r="AF20" t="str">
        <f t="shared" si="16"/>
        <v/>
      </c>
    </row>
    <row r="21" spans="1:32" x14ac:dyDescent="0.25">
      <c r="A21" s="45"/>
      <c r="B21" s="46"/>
      <c r="C21" s="46"/>
      <c r="D21" s="47" t="str">
        <f t="shared" si="0"/>
        <v/>
      </c>
      <c r="E21" s="47" t="str">
        <f t="shared" si="1"/>
        <v>B2</v>
      </c>
      <c r="F21" s="45"/>
      <c r="G21" s="42" t="str">
        <f t="shared" si="19"/>
        <v>P</v>
      </c>
      <c r="H21" s="42" t="str">
        <f t="shared" si="2"/>
        <v/>
      </c>
      <c r="I21" s="46"/>
      <c r="J21" s="48"/>
      <c r="K21" s="45"/>
      <c r="L21" s="46"/>
      <c r="M21" s="46"/>
      <c r="N21" s="46"/>
      <c r="O21" s="48"/>
      <c r="P21" s="58" t="str">
        <f t="shared" si="10"/>
        <v>N</v>
      </c>
      <c r="Q21" s="59" t="str">
        <f t="shared" si="11"/>
        <v>N</v>
      </c>
      <c r="R21" s="59" t="str">
        <f t="shared" si="12"/>
        <v>N</v>
      </c>
      <c r="S21" s="61"/>
      <c r="T21" s="62"/>
      <c r="U21" s="1" t="str">
        <f>IF(Dashboard!N21="P",IF(U20="",1,U20+1),"")</f>
        <v/>
      </c>
      <c r="V21" s="1">
        <f>IF(Dashboard!O21="B",IF(V20="",1,V20+1),"")</f>
        <v>2</v>
      </c>
      <c r="W21" s="1" t="str">
        <f t="shared" si="3"/>
        <v>789100</v>
      </c>
      <c r="X21" s="1" t="str">
        <f t="shared" si="4"/>
        <v>00001</v>
      </c>
      <c r="Y21" s="1" t="str">
        <f t="shared" si="5"/>
        <v>9100</v>
      </c>
      <c r="Z21" s="1" t="str">
        <f t="shared" si="6"/>
        <v>001</v>
      </c>
      <c r="AA21" t="str">
        <f t="shared" si="13"/>
        <v>P</v>
      </c>
      <c r="AF21" t="str">
        <f t="shared" si="16"/>
        <v/>
      </c>
    </row>
    <row r="22" spans="1:32" x14ac:dyDescent="0.25">
      <c r="A22" s="45"/>
      <c r="B22" s="46"/>
      <c r="C22" s="46"/>
      <c r="D22" s="47" t="str">
        <f t="shared" si="0"/>
        <v>P1</v>
      </c>
      <c r="E22" s="47" t="str">
        <f t="shared" si="1"/>
        <v/>
      </c>
      <c r="F22" s="45"/>
      <c r="G22" s="42" t="str">
        <f t="shared" si="19"/>
        <v>P</v>
      </c>
      <c r="H22" s="42" t="str">
        <f t="shared" si="2"/>
        <v/>
      </c>
      <c r="I22" s="46"/>
      <c r="J22" s="48"/>
      <c r="K22" s="45"/>
      <c r="L22" s="46"/>
      <c r="M22" s="46"/>
      <c r="N22" s="46"/>
      <c r="O22" s="48"/>
      <c r="P22" s="58" t="str">
        <f t="shared" si="10"/>
        <v>N</v>
      </c>
      <c r="Q22" s="59" t="str">
        <f t="shared" si="11"/>
        <v>N</v>
      </c>
      <c r="R22" s="59" t="str">
        <f t="shared" si="12"/>
        <v>N</v>
      </c>
      <c r="S22" s="61"/>
      <c r="T22" s="62"/>
      <c r="U22" s="1">
        <f>IF(Dashboard!N22="P",IF(U21="",1,U21+1),"")</f>
        <v>1</v>
      </c>
      <c r="V22" s="1" t="str">
        <f>IF(Dashboard!O22="B",IF(V21="",1,V21+1),"")</f>
        <v/>
      </c>
      <c r="W22" s="1" t="str">
        <f t="shared" si="3"/>
        <v>891000</v>
      </c>
      <c r="X22" s="1" t="str">
        <f t="shared" si="4"/>
        <v>00012</v>
      </c>
      <c r="Y22" s="1" t="str">
        <f t="shared" si="5"/>
        <v>1000</v>
      </c>
      <c r="Z22" s="1" t="str">
        <f t="shared" si="6"/>
        <v>012</v>
      </c>
      <c r="AA22" t="str">
        <f t="shared" si="13"/>
        <v>P</v>
      </c>
      <c r="AF22" t="str">
        <f t="shared" si="16"/>
        <v/>
      </c>
    </row>
    <row r="23" spans="1:32" x14ac:dyDescent="0.25">
      <c r="A23" s="45"/>
      <c r="B23" s="46"/>
      <c r="C23" s="46"/>
      <c r="D23" s="47" t="str">
        <f t="shared" si="0"/>
        <v>P2</v>
      </c>
      <c r="E23" s="47" t="str">
        <f t="shared" si="1"/>
        <v/>
      </c>
      <c r="F23" s="45"/>
      <c r="G23" s="42" t="str">
        <f t="shared" si="19"/>
        <v>P</v>
      </c>
      <c r="H23" s="42" t="str">
        <f t="shared" si="2"/>
        <v/>
      </c>
      <c r="I23" s="46"/>
      <c r="J23" s="48"/>
      <c r="K23" s="45"/>
      <c r="L23" s="46"/>
      <c r="M23" s="46"/>
      <c r="N23" s="46"/>
      <c r="O23" s="48"/>
      <c r="P23" s="58" t="str">
        <f t="shared" si="10"/>
        <v>N</v>
      </c>
      <c r="Q23" s="59" t="str">
        <f t="shared" si="11"/>
        <v>N</v>
      </c>
      <c r="R23" s="59" t="str">
        <f t="shared" si="12"/>
        <v>N</v>
      </c>
      <c r="S23" s="61"/>
      <c r="T23" s="62"/>
      <c r="U23" s="1">
        <f>IF(Dashboard!N23="P",IF(U22="",1,U22+1),"")</f>
        <v>2</v>
      </c>
      <c r="V23" s="1" t="str">
        <f>IF(Dashboard!O23="B",IF(V22="",1,V22+1),"")</f>
        <v/>
      </c>
      <c r="W23" s="1" t="str">
        <f t="shared" si="3"/>
        <v>910001</v>
      </c>
      <c r="X23" s="1" t="str">
        <f t="shared" si="4"/>
        <v>00120</v>
      </c>
      <c r="Y23" s="1" t="str">
        <f t="shared" si="5"/>
        <v>001</v>
      </c>
      <c r="Z23" s="1" t="str">
        <f t="shared" si="6"/>
        <v>120</v>
      </c>
      <c r="AA23" t="str">
        <f t="shared" si="13"/>
        <v>P</v>
      </c>
      <c r="AF23" t="str">
        <f t="shared" si="16"/>
        <v/>
      </c>
    </row>
    <row r="24" spans="1:32" x14ac:dyDescent="0.25">
      <c r="A24" s="45"/>
      <c r="B24" s="46"/>
      <c r="C24" s="46"/>
      <c r="D24" s="47" t="str">
        <f t="shared" si="0"/>
        <v>P3</v>
      </c>
      <c r="E24" s="47" t="str">
        <f t="shared" si="1"/>
        <v/>
      </c>
      <c r="F24" s="45"/>
      <c r="G24" s="42" t="str">
        <f t="shared" si="19"/>
        <v>P</v>
      </c>
      <c r="H24" s="42" t="str">
        <f t="shared" si="2"/>
        <v/>
      </c>
      <c r="I24" s="46"/>
      <c r="J24" s="48"/>
      <c r="K24" s="45"/>
      <c r="L24" s="46"/>
      <c r="M24" s="46"/>
      <c r="N24" s="46"/>
      <c r="O24" s="48"/>
      <c r="P24" s="58" t="str">
        <f t="shared" si="10"/>
        <v>N</v>
      </c>
      <c r="Q24" s="59" t="str">
        <f t="shared" si="11"/>
        <v>N</v>
      </c>
      <c r="R24" s="59" t="str">
        <f t="shared" si="12"/>
        <v>N</v>
      </c>
      <c r="S24" s="61"/>
      <c r="T24" s="62"/>
      <c r="U24" s="1">
        <f>IF(Dashboard!N24="P",IF(U23="",1,U23+1),"")</f>
        <v>3</v>
      </c>
      <c r="V24" s="1" t="str">
        <f>IF(Dashboard!O24="B",IF(V23="",1,V23+1),"")</f>
        <v/>
      </c>
      <c r="W24" s="1" t="str">
        <f t="shared" si="3"/>
        <v>100012</v>
      </c>
      <c r="X24" s="1" t="str">
        <f t="shared" si="4"/>
        <v>01200</v>
      </c>
      <c r="Y24" s="1" t="str">
        <f t="shared" si="5"/>
        <v>012</v>
      </c>
      <c r="Z24" s="1" t="str">
        <f t="shared" si="6"/>
        <v>200</v>
      </c>
      <c r="AA24" t="str">
        <f t="shared" si="13"/>
        <v>P</v>
      </c>
      <c r="AF24" t="str">
        <f t="shared" si="16"/>
        <v/>
      </c>
    </row>
    <row r="25" spans="1:32" x14ac:dyDescent="0.25">
      <c r="A25" s="45"/>
      <c r="B25" s="46"/>
      <c r="C25" s="46"/>
      <c r="D25" s="47" t="str">
        <f t="shared" si="0"/>
        <v>P4</v>
      </c>
      <c r="E25" s="47" t="str">
        <f t="shared" si="1"/>
        <v/>
      </c>
      <c r="F25" s="45"/>
      <c r="G25" s="42" t="str">
        <f t="shared" si="19"/>
        <v>P</v>
      </c>
      <c r="H25" s="42" t="str">
        <f t="shared" si="2"/>
        <v/>
      </c>
      <c r="I25" s="46"/>
      <c r="J25" s="48"/>
      <c r="K25" s="45"/>
      <c r="L25" s="46"/>
      <c r="M25" s="46"/>
      <c r="N25" s="46"/>
      <c r="O25" s="48"/>
      <c r="P25" s="58" t="str">
        <f t="shared" si="10"/>
        <v>N</v>
      </c>
      <c r="Q25" s="59" t="str">
        <f t="shared" si="11"/>
        <v>N</v>
      </c>
      <c r="R25" s="59" t="str">
        <f t="shared" si="12"/>
        <v>N</v>
      </c>
      <c r="S25" s="61"/>
      <c r="T25" s="62"/>
      <c r="U25" s="1">
        <f>IF(Dashboard!N25="P",IF(U24="",1,U24+1),"")</f>
        <v>4</v>
      </c>
      <c r="V25" s="1" t="str">
        <f>IF(Dashboard!O25="B",IF(V24="",1,V24+1),"")</f>
        <v/>
      </c>
      <c r="W25" s="1" t="str">
        <f t="shared" si="3"/>
        <v>00123</v>
      </c>
      <c r="X25" s="1" t="str">
        <f t="shared" si="4"/>
        <v>12000</v>
      </c>
      <c r="Y25" s="1" t="str">
        <f t="shared" si="5"/>
        <v>123</v>
      </c>
      <c r="Z25" s="1" t="str">
        <f t="shared" si="6"/>
        <v>000</v>
      </c>
      <c r="AA25" t="str">
        <f t="shared" si="13"/>
        <v>P</v>
      </c>
    </row>
    <row r="26" spans="1:32" x14ac:dyDescent="0.25">
      <c r="A26" s="45"/>
      <c r="B26" s="46"/>
      <c r="C26" s="46"/>
      <c r="D26" s="47" t="str">
        <f t="shared" si="0"/>
        <v/>
      </c>
      <c r="E26" s="47" t="str">
        <f t="shared" si="1"/>
        <v>B1</v>
      </c>
      <c r="F26" s="45"/>
      <c r="G26" s="42" t="str">
        <f t="shared" si="19"/>
        <v>P</v>
      </c>
      <c r="H26" s="42" t="str">
        <f t="shared" si="2"/>
        <v/>
      </c>
      <c r="I26" s="46"/>
      <c r="J26" s="48"/>
      <c r="K26" s="45"/>
      <c r="L26" s="46"/>
      <c r="M26" s="46"/>
      <c r="N26" s="46"/>
      <c r="O26" s="48"/>
      <c r="P26" s="58" t="str">
        <f t="shared" si="10"/>
        <v>N</v>
      </c>
      <c r="Q26" s="59" t="str">
        <f t="shared" si="11"/>
        <v>N</v>
      </c>
      <c r="R26" s="59" t="str">
        <f t="shared" si="12"/>
        <v>N</v>
      </c>
      <c r="S26" s="61"/>
      <c r="T26" s="62"/>
      <c r="U26" s="1" t="str">
        <f>IF(Dashboard!N26="P",IF(U25="",1,U25+1),"")</f>
        <v/>
      </c>
      <c r="V26" s="1">
        <f>IF(Dashboard!O26="B",IF(V25="",1,V25+1),"")</f>
        <v>1</v>
      </c>
      <c r="W26" s="1" t="str">
        <f t="shared" si="3"/>
        <v>01234</v>
      </c>
      <c r="X26" s="1" t="str">
        <f t="shared" si="4"/>
        <v>20000</v>
      </c>
      <c r="Y26" s="1" t="str">
        <f t="shared" si="5"/>
        <v>234</v>
      </c>
      <c r="Z26" s="1" t="str">
        <f t="shared" si="6"/>
        <v>000</v>
      </c>
      <c r="AA26" t="str">
        <f t="shared" si="13"/>
        <v>P</v>
      </c>
    </row>
    <row r="27" spans="1:32" x14ac:dyDescent="0.25">
      <c r="A27" s="45"/>
      <c r="B27" s="46"/>
      <c r="C27" s="46"/>
      <c r="D27" s="47" t="str">
        <f t="shared" si="0"/>
        <v/>
      </c>
      <c r="E27" s="47" t="str">
        <f t="shared" si="1"/>
        <v>B2</v>
      </c>
      <c r="F27" s="45"/>
      <c r="G27" s="42" t="str">
        <f t="shared" si="19"/>
        <v>P</v>
      </c>
      <c r="H27" s="42" t="str">
        <f t="shared" si="2"/>
        <v/>
      </c>
      <c r="I27" s="46"/>
      <c r="J27" s="48"/>
      <c r="K27" s="45"/>
      <c r="L27" s="46"/>
      <c r="M27" s="46"/>
      <c r="N27" s="46"/>
      <c r="O27" s="48"/>
      <c r="P27" s="58" t="str">
        <f t="shared" si="10"/>
        <v>N</v>
      </c>
      <c r="Q27" s="59" t="str">
        <f t="shared" si="11"/>
        <v>N</v>
      </c>
      <c r="R27" s="59" t="str">
        <f t="shared" si="12"/>
        <v>N</v>
      </c>
      <c r="S27" s="61"/>
      <c r="T27" s="62"/>
      <c r="U27" s="1" t="str">
        <f>IF(Dashboard!N27="P",IF(U26="",1,U26+1),"")</f>
        <v/>
      </c>
      <c r="V27" s="1">
        <f>IF(Dashboard!O27="B",IF(V26="",1,V26+1),"")</f>
        <v>2</v>
      </c>
      <c r="W27" s="1" t="str">
        <f t="shared" si="3"/>
        <v>12340</v>
      </c>
      <c r="X27" s="1" t="str">
        <f t="shared" si="4"/>
        <v>00001</v>
      </c>
      <c r="Y27" s="1" t="str">
        <f t="shared" si="5"/>
        <v>340</v>
      </c>
      <c r="Z27" s="1" t="str">
        <f t="shared" si="6"/>
        <v>001</v>
      </c>
      <c r="AA27" t="str">
        <f t="shared" si="13"/>
        <v>P</v>
      </c>
    </row>
    <row r="28" spans="1:32" x14ac:dyDescent="0.25">
      <c r="A28" s="45"/>
      <c r="B28" s="46"/>
      <c r="C28" s="46"/>
      <c r="D28" s="47" t="str">
        <f t="shared" si="0"/>
        <v>P1</v>
      </c>
      <c r="E28" s="47" t="str">
        <f t="shared" si="1"/>
        <v/>
      </c>
      <c r="F28" s="45"/>
      <c r="G28" s="42" t="str">
        <f t="shared" si="19"/>
        <v>P</v>
      </c>
      <c r="H28" s="42" t="str">
        <f t="shared" si="2"/>
        <v/>
      </c>
      <c r="I28" s="46"/>
      <c r="J28" s="48"/>
      <c r="K28" s="45"/>
      <c r="L28" s="46"/>
      <c r="M28" s="46"/>
      <c r="N28" s="46"/>
      <c r="O28" s="48"/>
      <c r="P28" s="58" t="str">
        <f t="shared" si="10"/>
        <v>N</v>
      </c>
      <c r="Q28" s="59" t="str">
        <f t="shared" si="11"/>
        <v>N</v>
      </c>
      <c r="R28" s="59" t="str">
        <f t="shared" si="12"/>
        <v>N</v>
      </c>
      <c r="S28" s="61"/>
      <c r="T28" s="62"/>
      <c r="U28" s="1">
        <f>IF(Dashboard!N28="P",IF(U27="",1,U27+1),"")</f>
        <v>1</v>
      </c>
      <c r="V28" s="1" t="str">
        <f>IF(Dashboard!O28="B",IF(V27="",1,V27+1),"")</f>
        <v/>
      </c>
      <c r="W28" s="1" t="str">
        <f t="shared" si="3"/>
        <v>23400</v>
      </c>
      <c r="X28" s="1" t="str">
        <f t="shared" si="4"/>
        <v>00012</v>
      </c>
      <c r="Y28" s="1" t="str">
        <f t="shared" si="5"/>
        <v>400</v>
      </c>
      <c r="Z28" s="1" t="str">
        <f t="shared" si="6"/>
        <v>012</v>
      </c>
      <c r="AA28" t="str">
        <f t="shared" si="13"/>
        <v>P</v>
      </c>
    </row>
    <row r="29" spans="1:32" x14ac:dyDescent="0.25">
      <c r="A29" s="45"/>
      <c r="B29" s="46"/>
      <c r="C29" s="46"/>
      <c r="D29" s="47" t="str">
        <f t="shared" si="0"/>
        <v>P2</v>
      </c>
      <c r="E29" s="47" t="str">
        <f t="shared" si="1"/>
        <v/>
      </c>
      <c r="F29" s="45"/>
      <c r="G29" s="42" t="str">
        <f t="shared" si="19"/>
        <v>P</v>
      </c>
      <c r="H29" s="42" t="str">
        <f t="shared" si="2"/>
        <v/>
      </c>
      <c r="I29" s="46"/>
      <c r="J29" s="48"/>
      <c r="K29" s="45"/>
      <c r="L29" s="46"/>
      <c r="M29" s="46"/>
      <c r="N29" s="46"/>
      <c r="O29" s="48"/>
      <c r="P29" s="58" t="str">
        <f t="shared" si="10"/>
        <v>N</v>
      </c>
      <c r="Q29" s="59" t="str">
        <f t="shared" si="11"/>
        <v>N</v>
      </c>
      <c r="R29" s="59" t="str">
        <f t="shared" si="12"/>
        <v>N</v>
      </c>
      <c r="S29" s="61"/>
      <c r="T29" s="62"/>
      <c r="U29" s="1">
        <f>IF(Dashboard!N29="P",IF(U28="",1,U28+1),"")</f>
        <v>2</v>
      </c>
      <c r="V29" s="1" t="str">
        <f>IF(Dashboard!O29="B",IF(V28="",1,V28+1),"")</f>
        <v/>
      </c>
      <c r="W29" s="1" t="str">
        <f t="shared" si="3"/>
        <v>34001</v>
      </c>
      <c r="X29" s="1" t="str">
        <f t="shared" si="4"/>
        <v>00120</v>
      </c>
      <c r="Y29" s="1" t="str">
        <f t="shared" si="5"/>
        <v>001</v>
      </c>
      <c r="Z29" s="1" t="str">
        <f t="shared" si="6"/>
        <v>120</v>
      </c>
      <c r="AA29" t="str">
        <f t="shared" si="13"/>
        <v>P</v>
      </c>
    </row>
    <row r="30" spans="1:32" x14ac:dyDescent="0.25">
      <c r="A30" s="45"/>
      <c r="B30" s="46"/>
      <c r="C30" s="46"/>
      <c r="D30" s="47" t="str">
        <f t="shared" si="0"/>
        <v>P3</v>
      </c>
      <c r="E30" s="47" t="str">
        <f t="shared" si="1"/>
        <v/>
      </c>
      <c r="F30" s="45"/>
      <c r="G30" s="42" t="str">
        <f t="shared" si="19"/>
        <v>P</v>
      </c>
      <c r="H30" s="42" t="str">
        <f t="shared" si="2"/>
        <v/>
      </c>
      <c r="I30" s="46"/>
      <c r="J30" s="48"/>
      <c r="K30" s="45"/>
      <c r="L30" s="46"/>
      <c r="M30" s="46"/>
      <c r="N30" s="46"/>
      <c r="O30" s="48"/>
      <c r="P30" s="58" t="str">
        <f t="shared" si="10"/>
        <v>N</v>
      </c>
      <c r="Q30" s="59" t="str">
        <f t="shared" si="11"/>
        <v>N</v>
      </c>
      <c r="R30" s="59" t="str">
        <f t="shared" si="12"/>
        <v>N</v>
      </c>
      <c r="S30" s="61"/>
      <c r="T30" s="62"/>
      <c r="U30" s="1">
        <f>IF(Dashboard!N30="P",IF(U29="",1,U29+1),"")</f>
        <v>3</v>
      </c>
      <c r="V30" s="1" t="str">
        <f>IF(Dashboard!O30="B",IF(V29="",1,V29+1),"")</f>
        <v/>
      </c>
      <c r="W30" s="1" t="str">
        <f t="shared" si="3"/>
        <v>40012</v>
      </c>
      <c r="X30" s="1" t="str">
        <f t="shared" si="4"/>
        <v>01200</v>
      </c>
      <c r="Y30" s="1" t="str">
        <f t="shared" si="5"/>
        <v>012</v>
      </c>
      <c r="Z30" s="1" t="str">
        <f t="shared" si="6"/>
        <v>200</v>
      </c>
      <c r="AA30" t="str">
        <f t="shared" si="13"/>
        <v>P</v>
      </c>
    </row>
    <row r="31" spans="1:32" x14ac:dyDescent="0.25">
      <c r="A31" s="45"/>
      <c r="B31" s="46"/>
      <c r="C31" s="46"/>
      <c r="D31" s="47" t="str">
        <f t="shared" si="0"/>
        <v/>
      </c>
      <c r="E31" s="47" t="str">
        <f t="shared" si="1"/>
        <v>B1</v>
      </c>
      <c r="F31" s="45"/>
      <c r="G31" s="42" t="str">
        <f t="shared" si="19"/>
        <v>P</v>
      </c>
      <c r="H31" s="42" t="str">
        <f t="shared" si="2"/>
        <v/>
      </c>
      <c r="I31" s="46"/>
      <c r="J31" s="48"/>
      <c r="K31" s="45"/>
      <c r="L31" s="46"/>
      <c r="M31" s="46"/>
      <c r="N31" s="46"/>
      <c r="O31" s="48"/>
      <c r="P31" s="58" t="str">
        <f t="shared" si="10"/>
        <v>N</v>
      </c>
      <c r="Q31" s="59" t="str">
        <f t="shared" si="11"/>
        <v>N</v>
      </c>
      <c r="R31" s="59" t="str">
        <f t="shared" si="12"/>
        <v>N</v>
      </c>
      <c r="S31" s="61"/>
      <c r="T31" s="62"/>
      <c r="U31" s="1" t="str">
        <f>IF(Dashboard!N31="P",IF(U30="",1,U30+1),"")</f>
        <v/>
      </c>
      <c r="V31" s="1">
        <f>IF(Dashboard!O31="B",IF(V30="",1,V30+1),"")</f>
        <v>1</v>
      </c>
      <c r="W31" s="1" t="str">
        <f t="shared" si="3"/>
        <v>00123</v>
      </c>
      <c r="X31" s="1" t="str">
        <f t="shared" si="4"/>
        <v>12000</v>
      </c>
      <c r="Y31" s="1" t="str">
        <f t="shared" si="5"/>
        <v>123</v>
      </c>
      <c r="Z31" s="1" t="str">
        <f t="shared" si="6"/>
        <v>000</v>
      </c>
      <c r="AA31" t="str">
        <f t="shared" si="13"/>
        <v>P</v>
      </c>
    </row>
    <row r="32" spans="1:32" x14ac:dyDescent="0.25">
      <c r="A32" s="45"/>
      <c r="B32" s="46"/>
      <c r="C32" s="46"/>
      <c r="D32" s="47" t="str">
        <f t="shared" si="0"/>
        <v>P1</v>
      </c>
      <c r="E32" s="47" t="str">
        <f t="shared" si="1"/>
        <v/>
      </c>
      <c r="F32" s="45"/>
      <c r="G32" s="42" t="str">
        <f t="shared" si="19"/>
        <v>P</v>
      </c>
      <c r="H32" s="42" t="str">
        <f t="shared" si="2"/>
        <v/>
      </c>
      <c r="I32" s="46"/>
      <c r="J32" s="48"/>
      <c r="K32" s="45"/>
      <c r="L32" s="46"/>
      <c r="M32" s="46"/>
      <c r="N32" s="46"/>
      <c r="O32" s="48"/>
      <c r="P32" s="58" t="str">
        <f t="shared" si="10"/>
        <v>N</v>
      </c>
      <c r="Q32" s="59" t="str">
        <f t="shared" si="11"/>
        <v>N</v>
      </c>
      <c r="R32" s="59" t="str">
        <f t="shared" si="12"/>
        <v>N</v>
      </c>
      <c r="S32" s="61"/>
      <c r="T32" s="62"/>
      <c r="U32" s="1">
        <f>IF(Dashboard!N32="P",IF(U31="",1,U31+1),"")</f>
        <v>1</v>
      </c>
      <c r="V32" s="1" t="str">
        <f>IF(Dashboard!O32="B",IF(V31="",1,V31+1),"")</f>
        <v/>
      </c>
      <c r="W32" s="1" t="str">
        <f t="shared" si="3"/>
        <v>01230</v>
      </c>
      <c r="X32" s="1" t="str">
        <f t="shared" si="4"/>
        <v>20001</v>
      </c>
      <c r="Y32" s="1" t="str">
        <f t="shared" si="5"/>
        <v>230</v>
      </c>
      <c r="Z32" s="1" t="str">
        <f t="shared" si="6"/>
        <v>001</v>
      </c>
      <c r="AA32" t="str">
        <f t="shared" si="13"/>
        <v>P</v>
      </c>
    </row>
    <row r="33" spans="1:27" x14ac:dyDescent="0.25">
      <c r="A33" s="45"/>
      <c r="B33" s="46"/>
      <c r="C33" s="46"/>
      <c r="D33" s="47" t="str">
        <f t="shared" si="0"/>
        <v/>
      </c>
      <c r="E33" s="47" t="str">
        <f t="shared" si="1"/>
        <v>B1</v>
      </c>
      <c r="F33" s="45"/>
      <c r="G33" s="42" t="str">
        <f t="shared" si="19"/>
        <v>P</v>
      </c>
      <c r="H33" s="42" t="str">
        <f t="shared" si="2"/>
        <v/>
      </c>
      <c r="I33" s="46"/>
      <c r="J33" s="48"/>
      <c r="K33" s="45"/>
      <c r="L33" s="46"/>
      <c r="M33" s="46"/>
      <c r="N33" s="46"/>
      <c r="O33" s="48"/>
      <c r="P33" s="58" t="str">
        <f t="shared" si="10"/>
        <v>N</v>
      </c>
      <c r="Q33" s="59" t="str">
        <f t="shared" si="11"/>
        <v>N</v>
      </c>
      <c r="R33" s="59" t="str">
        <f t="shared" si="12"/>
        <v>N</v>
      </c>
      <c r="S33" s="61"/>
      <c r="T33" s="62"/>
      <c r="U33" s="1" t="str">
        <f>IF(Dashboard!N33="P",IF(U32="",1,U32+1),"")</f>
        <v/>
      </c>
      <c r="V33" s="1">
        <f>IF(Dashboard!O33="B",IF(V32="",1,V32+1),"")</f>
        <v>1</v>
      </c>
      <c r="W33" s="1" t="str">
        <f t="shared" si="3"/>
        <v>12301</v>
      </c>
      <c r="X33" s="1" t="str">
        <f t="shared" si="4"/>
        <v>00010</v>
      </c>
      <c r="Y33" s="1" t="str">
        <f t="shared" si="5"/>
        <v>301</v>
      </c>
      <c r="Z33" s="1" t="str">
        <f t="shared" si="6"/>
        <v>010</v>
      </c>
      <c r="AA33" t="str">
        <f t="shared" si="13"/>
        <v>P</v>
      </c>
    </row>
    <row r="34" spans="1:27" x14ac:dyDescent="0.25">
      <c r="A34" s="45"/>
      <c r="B34" s="46"/>
      <c r="C34" s="46"/>
      <c r="D34" s="47" t="str">
        <f t="shared" si="0"/>
        <v>P1</v>
      </c>
      <c r="E34" s="47" t="str">
        <f t="shared" si="1"/>
        <v/>
      </c>
      <c r="F34" s="45"/>
      <c r="G34" s="42" t="str">
        <f t="shared" si="19"/>
        <v>P</v>
      </c>
      <c r="H34" s="42" t="str">
        <f t="shared" si="2"/>
        <v/>
      </c>
      <c r="I34" s="46"/>
      <c r="J34" s="48"/>
      <c r="K34" s="45"/>
      <c r="L34" s="46"/>
      <c r="M34" s="46"/>
      <c r="N34" s="46"/>
      <c r="O34" s="48"/>
      <c r="P34" s="58" t="str">
        <f t="shared" si="10"/>
        <v>N</v>
      </c>
      <c r="Q34" s="59" t="str">
        <f t="shared" si="11"/>
        <v>N</v>
      </c>
      <c r="R34" s="59" t="str">
        <f t="shared" si="12"/>
        <v>Y</v>
      </c>
      <c r="S34" s="61"/>
      <c r="T34" s="62"/>
      <c r="U34" s="1">
        <f>IF(Dashboard!N34="P",IF(U33="",1,U33+1),"")</f>
        <v>1</v>
      </c>
      <c r="V34" s="1" t="str">
        <f>IF(Dashboard!O34="B",IF(V33="",1,V33+1),"")</f>
        <v/>
      </c>
      <c r="W34" s="1" t="str">
        <f t="shared" si="3"/>
        <v>23010</v>
      </c>
      <c r="X34" s="1" t="str">
        <f t="shared" si="4"/>
        <v>00101</v>
      </c>
      <c r="Y34" s="1" t="str">
        <f t="shared" si="5"/>
        <v>010</v>
      </c>
      <c r="Z34" s="1" t="str">
        <f t="shared" si="6"/>
        <v>101</v>
      </c>
      <c r="AA34" t="str">
        <f t="shared" si="13"/>
        <v>P</v>
      </c>
    </row>
    <row r="35" spans="1:27" x14ac:dyDescent="0.25">
      <c r="A35" s="45"/>
      <c r="B35" s="46"/>
      <c r="C35" s="46"/>
      <c r="D35" s="47" t="str">
        <f t="shared" si="0"/>
        <v>P2</v>
      </c>
      <c r="E35" s="47" t="str">
        <f t="shared" si="1"/>
        <v/>
      </c>
      <c r="F35" s="45"/>
      <c r="G35" s="42" t="str">
        <f t="shared" si="19"/>
        <v>P</v>
      </c>
      <c r="H35" s="42" t="str">
        <f t="shared" si="2"/>
        <v/>
      </c>
      <c r="I35" s="46"/>
      <c r="J35" s="48"/>
      <c r="K35" s="45"/>
      <c r="L35" s="46"/>
      <c r="M35" s="46"/>
      <c r="N35" s="46"/>
      <c r="O35" s="48"/>
      <c r="P35" s="58" t="str">
        <f t="shared" si="10"/>
        <v>N</v>
      </c>
      <c r="Q35" s="59" t="str">
        <f t="shared" si="11"/>
        <v>N</v>
      </c>
      <c r="R35" s="59" t="str">
        <f t="shared" si="12"/>
        <v>Y</v>
      </c>
      <c r="S35" s="61"/>
      <c r="T35" s="62"/>
      <c r="U35" s="1">
        <f>IF(Dashboard!N35="P",IF(U34="",1,U34+1),"")</f>
        <v>2</v>
      </c>
      <c r="V35" s="1" t="str">
        <f>IF(Dashboard!O35="B",IF(V34="",1,V34+1),"")</f>
        <v/>
      </c>
      <c r="W35" s="1" t="str">
        <f t="shared" si="3"/>
        <v>30101</v>
      </c>
      <c r="X35" s="1" t="str">
        <f t="shared" si="4"/>
        <v>01010</v>
      </c>
      <c r="Y35" s="1" t="str">
        <f t="shared" si="5"/>
        <v>101</v>
      </c>
      <c r="Z35" s="1" t="str">
        <f t="shared" si="6"/>
        <v>010</v>
      </c>
      <c r="AA35" t="str">
        <f t="shared" si="13"/>
        <v>P</v>
      </c>
    </row>
    <row r="36" spans="1:27" x14ac:dyDescent="0.25">
      <c r="A36" s="45"/>
      <c r="B36" s="46"/>
      <c r="C36" s="46"/>
      <c r="D36" s="47" t="str">
        <f t="shared" si="0"/>
        <v/>
      </c>
      <c r="E36" s="47" t="str">
        <f t="shared" si="1"/>
        <v>B1</v>
      </c>
      <c r="F36" s="45"/>
      <c r="G36" s="42" t="str">
        <f t="shared" si="19"/>
        <v>P</v>
      </c>
      <c r="H36" s="42" t="str">
        <f t="shared" si="2"/>
        <v/>
      </c>
      <c r="I36" s="46"/>
      <c r="J36" s="48"/>
      <c r="K36" s="45"/>
      <c r="L36" s="46"/>
      <c r="M36" s="46"/>
      <c r="N36" s="46"/>
      <c r="O36" s="48"/>
      <c r="P36" s="58" t="str">
        <f t="shared" si="10"/>
        <v>N</v>
      </c>
      <c r="Q36" s="59" t="str">
        <f t="shared" si="11"/>
        <v>N</v>
      </c>
      <c r="R36" s="59" t="str">
        <f t="shared" si="12"/>
        <v>N</v>
      </c>
      <c r="S36" s="61"/>
      <c r="T36" s="62"/>
      <c r="U36" s="1" t="str">
        <f>IF(Dashboard!N36="P",IF(U35="",1,U35+1),"")</f>
        <v/>
      </c>
      <c r="V36" s="1">
        <f>IF(Dashboard!O36="B",IF(V35="",1,V35+1),"")</f>
        <v>1</v>
      </c>
      <c r="W36" s="1" t="str">
        <f t="shared" si="3"/>
        <v>01012</v>
      </c>
      <c r="X36" s="1" t="str">
        <f t="shared" si="4"/>
        <v>10100</v>
      </c>
      <c r="Y36" s="1" t="str">
        <f t="shared" si="5"/>
        <v>012</v>
      </c>
      <c r="Z36" s="1" t="str">
        <f t="shared" si="6"/>
        <v>100</v>
      </c>
      <c r="AA36" t="str">
        <f t="shared" si="13"/>
        <v>P</v>
      </c>
    </row>
    <row r="37" spans="1:27" x14ac:dyDescent="0.25">
      <c r="A37" s="45"/>
      <c r="B37" s="46"/>
      <c r="C37" s="46"/>
      <c r="D37" s="47" t="str">
        <f t="shared" si="0"/>
        <v/>
      </c>
      <c r="E37" s="47" t="str">
        <f t="shared" si="1"/>
        <v>B2</v>
      </c>
      <c r="F37" s="45"/>
      <c r="G37" s="42" t="str">
        <f t="shared" si="19"/>
        <v>P</v>
      </c>
      <c r="H37" s="42" t="str">
        <f t="shared" si="2"/>
        <v/>
      </c>
      <c r="I37" s="46"/>
      <c r="J37" s="48"/>
      <c r="K37" s="45"/>
      <c r="L37" s="46"/>
      <c r="M37" s="46"/>
      <c r="N37" s="46"/>
      <c r="O37" s="48"/>
      <c r="P37" s="58" t="str">
        <f t="shared" si="10"/>
        <v>N</v>
      </c>
      <c r="Q37" s="59" t="str">
        <f t="shared" si="11"/>
        <v>N</v>
      </c>
      <c r="R37" s="59" t="str">
        <f t="shared" si="12"/>
        <v>N</v>
      </c>
      <c r="S37" s="61"/>
      <c r="T37" s="62"/>
      <c r="U37" s="1" t="str">
        <f>IF(Dashboard!N37="P",IF(U36="",1,U36+1),"")</f>
        <v/>
      </c>
      <c r="V37" s="1">
        <f>IF(Dashboard!O37="B",IF(V36="",1,V36+1),"")</f>
        <v>2</v>
      </c>
      <c r="W37" s="1" t="str">
        <f t="shared" si="3"/>
        <v>10120</v>
      </c>
      <c r="X37" s="1" t="str">
        <f t="shared" si="4"/>
        <v>01001</v>
      </c>
      <c r="Y37" s="1" t="str">
        <f t="shared" si="5"/>
        <v>120</v>
      </c>
      <c r="Z37" s="1" t="str">
        <f t="shared" si="6"/>
        <v>001</v>
      </c>
      <c r="AA37" t="str">
        <f t="shared" si="13"/>
        <v>P</v>
      </c>
    </row>
    <row r="38" spans="1:27" x14ac:dyDescent="0.25">
      <c r="A38" s="45"/>
      <c r="B38" s="46"/>
      <c r="C38" s="46"/>
      <c r="D38" s="47" t="str">
        <f t="shared" si="0"/>
        <v/>
      </c>
      <c r="E38" s="47" t="str">
        <f t="shared" si="1"/>
        <v>B3</v>
      </c>
      <c r="F38" s="45"/>
      <c r="G38" s="42" t="str">
        <f t="shared" si="19"/>
        <v/>
      </c>
      <c r="H38" s="42" t="str">
        <f t="shared" si="2"/>
        <v>B</v>
      </c>
      <c r="I38" s="46"/>
      <c r="J38" s="48"/>
      <c r="K38" s="45"/>
      <c r="L38" s="46"/>
      <c r="M38" s="46"/>
      <c r="N38" s="46"/>
      <c r="O38" s="48"/>
      <c r="P38" s="58" t="str">
        <f t="shared" si="10"/>
        <v>N</v>
      </c>
      <c r="Q38" s="59" t="str">
        <f t="shared" si="11"/>
        <v>N</v>
      </c>
      <c r="R38" s="59" t="str">
        <f t="shared" si="12"/>
        <v>N</v>
      </c>
      <c r="S38" s="61"/>
      <c r="T38" s="62"/>
      <c r="U38" s="1" t="str">
        <f>IF(Dashboard!N38="P",IF(U37="",1,U37+1),"")</f>
        <v/>
      </c>
      <c r="V38" s="1">
        <f>IF(Dashboard!O38="B",IF(V37="",1,V37+1),"")</f>
        <v>3</v>
      </c>
      <c r="W38" s="1" t="str">
        <f t="shared" si="3"/>
        <v>01200</v>
      </c>
      <c r="X38" s="1" t="str">
        <f t="shared" si="4"/>
        <v>10012</v>
      </c>
      <c r="Y38" s="1" t="str">
        <f t="shared" si="5"/>
        <v>200</v>
      </c>
      <c r="Z38" s="1" t="str">
        <f t="shared" si="6"/>
        <v>012</v>
      </c>
      <c r="AA38" t="str">
        <f t="shared" si="13"/>
        <v>B</v>
      </c>
    </row>
    <row r="39" spans="1:27" x14ac:dyDescent="0.25">
      <c r="A39" s="45"/>
      <c r="B39" s="46"/>
      <c r="C39" s="46"/>
      <c r="D39" s="47" t="str">
        <f t="shared" si="0"/>
        <v>P1</v>
      </c>
      <c r="E39" s="47" t="str">
        <f t="shared" si="1"/>
        <v/>
      </c>
      <c r="F39" s="45"/>
      <c r="G39" s="42" t="str">
        <f t="shared" si="19"/>
        <v/>
      </c>
      <c r="H39" s="42" t="str">
        <f t="shared" si="2"/>
        <v>B</v>
      </c>
      <c r="I39" s="46"/>
      <c r="J39" s="48"/>
      <c r="K39" s="45"/>
      <c r="L39" s="46"/>
      <c r="M39" s="46"/>
      <c r="N39" s="46"/>
      <c r="O39" s="48"/>
      <c r="P39" s="58" t="str">
        <f t="shared" si="10"/>
        <v>N</v>
      </c>
      <c r="Q39" s="59" t="str">
        <f t="shared" si="11"/>
        <v>N</v>
      </c>
      <c r="R39" s="59" t="str">
        <f t="shared" si="12"/>
        <v>N</v>
      </c>
      <c r="S39" s="61"/>
      <c r="T39" s="62"/>
      <c r="U39" s="1">
        <f>IF(Dashboard!N39="P",IF(U38="",1,U38+1),"")</f>
        <v>1</v>
      </c>
      <c r="V39" s="1" t="str">
        <f>IF(Dashboard!O39="B",IF(V38="",1,V38+1),"")</f>
        <v/>
      </c>
      <c r="W39" s="1" t="str">
        <f t="shared" si="3"/>
        <v>12000</v>
      </c>
      <c r="X39" s="1" t="str">
        <f t="shared" si="4"/>
        <v>00123</v>
      </c>
      <c r="Y39" s="1" t="str">
        <f t="shared" si="5"/>
        <v>000</v>
      </c>
      <c r="Z39" s="1" t="str">
        <f t="shared" si="6"/>
        <v>123</v>
      </c>
      <c r="AA39" t="str">
        <f t="shared" si="13"/>
        <v>B</v>
      </c>
    </row>
    <row r="40" spans="1:27" x14ac:dyDescent="0.25">
      <c r="A40" s="45"/>
      <c r="B40" s="46"/>
      <c r="C40" s="46"/>
      <c r="D40" s="47" t="str">
        <f t="shared" si="0"/>
        <v/>
      </c>
      <c r="E40" s="47" t="str">
        <f t="shared" si="1"/>
        <v>B1</v>
      </c>
      <c r="F40" s="45"/>
      <c r="G40" s="42" t="str">
        <f t="shared" si="19"/>
        <v/>
      </c>
      <c r="H40" s="42" t="str">
        <f t="shared" si="2"/>
        <v>B</v>
      </c>
      <c r="I40" s="46"/>
      <c r="J40" s="48"/>
      <c r="K40" s="45"/>
      <c r="L40" s="46"/>
      <c r="M40" s="46"/>
      <c r="N40" s="46"/>
      <c r="O40" s="48"/>
      <c r="P40" s="58" t="str">
        <f t="shared" si="10"/>
        <v>N</v>
      </c>
      <c r="Q40" s="59" t="str">
        <f t="shared" si="11"/>
        <v>N</v>
      </c>
      <c r="R40" s="59" t="str">
        <f t="shared" si="12"/>
        <v>N</v>
      </c>
      <c r="S40" s="61"/>
      <c r="T40" s="62"/>
      <c r="U40" s="1" t="str">
        <f>IF(Dashboard!N40="P",IF(U39="",1,U39+1),"")</f>
        <v/>
      </c>
      <c r="V40" s="1">
        <f>IF(Dashboard!O40="B",IF(V39="",1,V39+1),"")</f>
        <v>1</v>
      </c>
      <c r="W40" s="1" t="str">
        <f t="shared" si="3"/>
        <v>20001</v>
      </c>
      <c r="X40" s="1" t="str">
        <f t="shared" si="4"/>
        <v>01230</v>
      </c>
      <c r="Y40" s="1" t="str">
        <f t="shared" si="5"/>
        <v>001</v>
      </c>
      <c r="Z40" s="1" t="str">
        <f t="shared" si="6"/>
        <v>230</v>
      </c>
      <c r="AA40" t="str">
        <f t="shared" si="13"/>
        <v>B</v>
      </c>
    </row>
    <row r="41" spans="1:27" x14ac:dyDescent="0.25">
      <c r="A41" s="45"/>
      <c r="B41" s="46"/>
      <c r="C41" s="46"/>
      <c r="D41" s="47" t="str">
        <f t="shared" si="0"/>
        <v>P1</v>
      </c>
      <c r="E41" s="47" t="str">
        <f t="shared" si="1"/>
        <v/>
      </c>
      <c r="F41" s="45"/>
      <c r="G41" s="42" t="str">
        <f t="shared" si="19"/>
        <v/>
      </c>
      <c r="H41" s="42" t="str">
        <f t="shared" si="2"/>
        <v>B</v>
      </c>
      <c r="I41" s="46"/>
      <c r="J41" s="48"/>
      <c r="K41" s="45"/>
      <c r="L41" s="46"/>
      <c r="M41" s="46"/>
      <c r="N41" s="46"/>
      <c r="O41" s="48"/>
      <c r="P41" s="58" t="str">
        <f t="shared" si="10"/>
        <v>N</v>
      </c>
      <c r="Q41" s="59" t="str">
        <f t="shared" si="11"/>
        <v>N</v>
      </c>
      <c r="R41" s="59" t="str">
        <f t="shared" si="12"/>
        <v>N</v>
      </c>
      <c r="S41" s="61"/>
      <c r="T41" s="62"/>
      <c r="U41" s="1">
        <f>IF(Dashboard!N41="P",IF(U40="",1,U40+1),"")</f>
        <v>1</v>
      </c>
      <c r="V41" s="1" t="str">
        <f>IF(Dashboard!O41="B",IF(V40="",1,V40+1),"")</f>
        <v/>
      </c>
      <c r="W41" s="1" t="str">
        <f t="shared" si="3"/>
        <v>00010</v>
      </c>
      <c r="X41" s="1" t="str">
        <f t="shared" si="4"/>
        <v>12301</v>
      </c>
      <c r="Y41" s="1" t="str">
        <f t="shared" si="5"/>
        <v>010</v>
      </c>
      <c r="Z41" s="1" t="str">
        <f t="shared" si="6"/>
        <v>301</v>
      </c>
      <c r="AA41" t="str">
        <f t="shared" si="13"/>
        <v>B</v>
      </c>
    </row>
    <row r="42" spans="1:27" x14ac:dyDescent="0.25">
      <c r="A42" s="45"/>
      <c r="B42" s="46"/>
      <c r="C42" s="46"/>
      <c r="D42" s="47" t="str">
        <f t="shared" si="0"/>
        <v/>
      </c>
      <c r="E42" s="47" t="str">
        <f t="shared" si="1"/>
        <v>B1</v>
      </c>
      <c r="F42" s="45"/>
      <c r="G42" s="42" t="str">
        <f t="shared" si="19"/>
        <v/>
      </c>
      <c r="H42" s="42" t="str">
        <f t="shared" ref="H42:H73" si="20">IF(AA42="B","B"&amp;REPLACE(AB42, 1, 1, ""),"")</f>
        <v>B</v>
      </c>
      <c r="I42" s="46"/>
      <c r="J42" s="48"/>
      <c r="K42" s="45"/>
      <c r="L42" s="46"/>
      <c r="M42" s="46"/>
      <c r="N42" s="46"/>
      <c r="O42" s="48"/>
      <c r="P42" s="58" t="str">
        <f t="shared" si="10"/>
        <v>N</v>
      </c>
      <c r="Q42" s="59" t="str">
        <f t="shared" si="11"/>
        <v>N</v>
      </c>
      <c r="R42" s="59" t="str">
        <f t="shared" si="12"/>
        <v>Y</v>
      </c>
      <c r="S42" s="61"/>
      <c r="T42" s="62"/>
      <c r="U42" s="1" t="str">
        <f>IF(Dashboard!N42="P",IF(U41="",1,U41+1),"")</f>
        <v/>
      </c>
      <c r="V42" s="1">
        <f>IF(Dashboard!O42="B",IF(V41="",1,V41+1),"")</f>
        <v>1</v>
      </c>
      <c r="W42" s="1" t="str">
        <f t="shared" ref="W42:W73" si="21">IF(U37="",0,U37)&amp;IF(U38="",0,U38)&amp;IF(U39="",0,U39)&amp;IF(U40="",0,U40)&amp;IF(U41="",0,U41)</f>
        <v>00101</v>
      </c>
      <c r="X42" s="1" t="str">
        <f t="shared" ref="X42:X73" si="22">IF(V37="",0,V37)&amp;IF(V38="",0,V38)&amp;IF(V39="",0,V39)&amp;IF(V40="",0,V40)&amp;IF(V41="",0,V41)</f>
        <v>23010</v>
      </c>
      <c r="Y42" s="1" t="str">
        <f t="shared" ref="Y42:Y73" si="23">IF(U39="",0,U39)&amp;IF(U40="",0,U40)&amp;IF(U41="",0,U41)</f>
        <v>101</v>
      </c>
      <c r="Z42" s="1" t="str">
        <f t="shared" ref="Z42:Z73" si="24">IF(V39="",0,V39)&amp;IF(V40="",0,V40)&amp;IF(V41="",0,V41)</f>
        <v>010</v>
      </c>
      <c r="AA42" t="str">
        <f t="shared" si="13"/>
        <v>B</v>
      </c>
    </row>
    <row r="43" spans="1:27" x14ac:dyDescent="0.25">
      <c r="A43" s="45"/>
      <c r="B43" s="46"/>
      <c r="C43" s="46"/>
      <c r="D43" s="47" t="str">
        <f t="shared" si="0"/>
        <v>P1</v>
      </c>
      <c r="E43" s="47" t="str">
        <f t="shared" si="1"/>
        <v/>
      </c>
      <c r="F43" s="45"/>
      <c r="G43" s="42" t="str">
        <f t="shared" si="19"/>
        <v/>
      </c>
      <c r="H43" s="42" t="str">
        <f t="shared" si="20"/>
        <v>B</v>
      </c>
      <c r="I43" s="46"/>
      <c r="J43" s="48"/>
      <c r="K43" s="45"/>
      <c r="L43" s="46"/>
      <c r="M43" s="46"/>
      <c r="N43" s="46"/>
      <c r="O43" s="48"/>
      <c r="P43" s="58" t="str">
        <f t="shared" si="10"/>
        <v>N</v>
      </c>
      <c r="Q43" s="59" t="str">
        <f t="shared" si="11"/>
        <v>N</v>
      </c>
      <c r="R43" s="59" t="str">
        <f t="shared" si="12"/>
        <v>Y</v>
      </c>
      <c r="S43" s="61"/>
      <c r="T43" s="62"/>
      <c r="U43" s="1">
        <f>IF(Dashboard!N43="P",IF(U42="",1,U42+1),"")</f>
        <v>1</v>
      </c>
      <c r="V43" s="1" t="str">
        <f>IF(Dashboard!O43="B",IF(V42="",1,V42+1),"")</f>
        <v/>
      </c>
      <c r="W43" s="1" t="str">
        <f t="shared" si="21"/>
        <v>01010</v>
      </c>
      <c r="X43" s="1" t="str">
        <f t="shared" si="22"/>
        <v>30101</v>
      </c>
      <c r="Y43" s="1" t="str">
        <f t="shared" si="23"/>
        <v>010</v>
      </c>
      <c r="Z43" s="1" t="str">
        <f t="shared" si="24"/>
        <v>101</v>
      </c>
      <c r="AA43" t="str">
        <f t="shared" si="13"/>
        <v>B</v>
      </c>
    </row>
    <row r="44" spans="1:27" x14ac:dyDescent="0.25">
      <c r="A44" s="45"/>
      <c r="B44" s="46"/>
      <c r="C44" s="46"/>
      <c r="D44" s="47" t="str">
        <f t="shared" si="0"/>
        <v/>
      </c>
      <c r="E44" s="47" t="str">
        <f t="shared" si="1"/>
        <v/>
      </c>
      <c r="F44" s="45"/>
      <c r="G44" s="42" t="str">
        <f t="shared" si="19"/>
        <v>P</v>
      </c>
      <c r="H44" s="42" t="str">
        <f t="shared" si="20"/>
        <v/>
      </c>
      <c r="I44" s="46"/>
      <c r="J44" s="48"/>
      <c r="K44" s="45"/>
      <c r="L44" s="46"/>
      <c r="M44" s="46"/>
      <c r="N44" s="46"/>
      <c r="O44" s="48"/>
      <c r="P44" s="58" t="str">
        <f t="shared" si="10"/>
        <v>Y</v>
      </c>
      <c r="Q44" s="59" t="str">
        <f t="shared" si="11"/>
        <v>N</v>
      </c>
      <c r="R44" s="59" t="str">
        <f t="shared" si="12"/>
        <v>Y</v>
      </c>
      <c r="S44" s="61"/>
      <c r="T44" s="62"/>
      <c r="U44" s="1" t="str">
        <f>IF(Dashboard!N44="P",IF(U43="",1,U43+1),"")</f>
        <v/>
      </c>
      <c r="V44" s="1" t="str">
        <f>IF(Dashboard!O44="B",IF(V43="",1,V43+1),"")</f>
        <v/>
      </c>
      <c r="W44" s="1" t="str">
        <f t="shared" si="21"/>
        <v>10101</v>
      </c>
      <c r="X44" s="1" t="str">
        <f t="shared" si="22"/>
        <v>01010</v>
      </c>
      <c r="Y44" s="1" t="str">
        <f t="shared" si="23"/>
        <v>101</v>
      </c>
      <c r="Z44" s="1" t="str">
        <f t="shared" si="24"/>
        <v>010</v>
      </c>
      <c r="AA44" t="str">
        <f t="shared" si="13"/>
        <v>P</v>
      </c>
    </row>
    <row r="45" spans="1:27" x14ac:dyDescent="0.25">
      <c r="A45" s="45"/>
      <c r="B45" s="46"/>
      <c r="C45" s="46"/>
      <c r="D45" s="47" t="str">
        <f t="shared" si="0"/>
        <v/>
      </c>
      <c r="E45" s="47" t="str">
        <f t="shared" si="1"/>
        <v/>
      </c>
      <c r="F45" s="45"/>
      <c r="G45" s="42" t="str">
        <f t="shared" si="19"/>
        <v/>
      </c>
      <c r="H45" s="42" t="str">
        <f t="shared" si="20"/>
        <v>B</v>
      </c>
      <c r="I45" s="46"/>
      <c r="J45" s="48"/>
      <c r="K45" s="45"/>
      <c r="L45" s="46"/>
      <c r="M45" s="46"/>
      <c r="N45" s="46"/>
      <c r="O45" s="48"/>
      <c r="P45" s="58" t="str">
        <f t="shared" si="10"/>
        <v>N</v>
      </c>
      <c r="Q45" s="59" t="str">
        <f t="shared" si="11"/>
        <v>N</v>
      </c>
      <c r="R45" s="59" t="str">
        <f t="shared" si="12"/>
        <v>N</v>
      </c>
      <c r="S45" s="61"/>
      <c r="T45" s="62"/>
      <c r="U45" s="1" t="str">
        <f>IF(Dashboard!N45="P",IF(U44="",1,U44+1),"")</f>
        <v/>
      </c>
      <c r="V45" s="1" t="str">
        <f>IF(Dashboard!O45="B",IF(V44="",1,V44+1),"")</f>
        <v/>
      </c>
      <c r="W45" s="1" t="str">
        <f t="shared" si="21"/>
        <v>01010</v>
      </c>
      <c r="X45" s="1" t="str">
        <f t="shared" si="22"/>
        <v>10100</v>
      </c>
      <c r="Y45" s="1" t="str">
        <f t="shared" si="23"/>
        <v>010</v>
      </c>
      <c r="Z45" s="1" t="str">
        <f t="shared" si="24"/>
        <v>100</v>
      </c>
      <c r="AA45" t="str">
        <f t="shared" si="13"/>
        <v>B</v>
      </c>
    </row>
    <row r="46" spans="1:27" x14ac:dyDescent="0.25">
      <c r="A46" s="45"/>
      <c r="B46" s="46"/>
      <c r="C46" s="46"/>
      <c r="D46" s="47" t="str">
        <f t="shared" si="0"/>
        <v/>
      </c>
      <c r="E46" s="47" t="str">
        <f t="shared" si="1"/>
        <v/>
      </c>
      <c r="F46" s="45"/>
      <c r="G46" s="42" t="str">
        <f t="shared" si="19"/>
        <v/>
      </c>
      <c r="H46" s="42" t="str">
        <f t="shared" si="20"/>
        <v>B</v>
      </c>
      <c r="I46" s="46"/>
      <c r="J46" s="48"/>
      <c r="K46" s="45"/>
      <c r="L46" s="46"/>
      <c r="M46" s="46"/>
      <c r="N46" s="46"/>
      <c r="O46" s="48"/>
      <c r="P46" s="58" t="str">
        <f t="shared" si="10"/>
        <v>N</v>
      </c>
      <c r="Q46" s="59" t="str">
        <f t="shared" si="11"/>
        <v>N</v>
      </c>
      <c r="R46" s="59" t="str">
        <f t="shared" si="12"/>
        <v>N</v>
      </c>
      <c r="S46" s="61"/>
      <c r="T46" s="62"/>
      <c r="U46" s="1" t="str">
        <f>IF(Dashboard!N46="P",IF(U45="",1,U45+1),"")</f>
        <v/>
      </c>
      <c r="V46" s="1" t="str">
        <f>IF(Dashboard!O46="B",IF(V45="",1,V45+1),"")</f>
        <v/>
      </c>
      <c r="W46" s="1" t="str">
        <f t="shared" si="21"/>
        <v>10100</v>
      </c>
      <c r="X46" s="1" t="str">
        <f t="shared" si="22"/>
        <v>01000</v>
      </c>
      <c r="Y46" s="1" t="str">
        <f t="shared" si="23"/>
        <v>100</v>
      </c>
      <c r="Z46" s="1" t="str">
        <f t="shared" si="24"/>
        <v>000</v>
      </c>
      <c r="AA46" t="str">
        <f t="shared" si="13"/>
        <v>B</v>
      </c>
    </row>
    <row r="47" spans="1:27" x14ac:dyDescent="0.25">
      <c r="A47" s="45"/>
      <c r="B47" s="46"/>
      <c r="C47" s="46"/>
      <c r="D47" s="47" t="str">
        <f t="shared" si="0"/>
        <v/>
      </c>
      <c r="E47" s="47" t="str">
        <f t="shared" si="1"/>
        <v/>
      </c>
      <c r="F47" s="45"/>
      <c r="G47" s="42" t="str">
        <f t="shared" si="19"/>
        <v/>
      </c>
      <c r="H47" s="42" t="str">
        <f t="shared" si="20"/>
        <v>B</v>
      </c>
      <c r="I47" s="46"/>
      <c r="J47" s="48"/>
      <c r="K47" s="45"/>
      <c r="L47" s="46"/>
      <c r="M47" s="46"/>
      <c r="N47" s="46"/>
      <c r="O47" s="48"/>
      <c r="P47" s="58" t="str">
        <f t="shared" si="10"/>
        <v>N</v>
      </c>
      <c r="Q47" s="59" t="str">
        <f t="shared" si="11"/>
        <v>N</v>
      </c>
      <c r="R47" s="59" t="str">
        <f t="shared" si="12"/>
        <v>N</v>
      </c>
      <c r="S47" s="61"/>
      <c r="T47" s="62"/>
      <c r="U47" s="1" t="str">
        <f>IF(Dashboard!N47="P",IF(U46="",1,U46+1),"")</f>
        <v/>
      </c>
      <c r="V47" s="1" t="str">
        <f>IF(Dashboard!O47="B",IF(V46="",1,V46+1),"")</f>
        <v/>
      </c>
      <c r="W47" s="1" t="str">
        <f t="shared" si="21"/>
        <v>01000</v>
      </c>
      <c r="X47" s="1" t="str">
        <f t="shared" si="22"/>
        <v>10000</v>
      </c>
      <c r="Y47" s="1" t="str">
        <f t="shared" si="23"/>
        <v>000</v>
      </c>
      <c r="Z47" s="1" t="str">
        <f t="shared" si="24"/>
        <v>000</v>
      </c>
      <c r="AA47" t="str">
        <f t="shared" si="13"/>
        <v>B</v>
      </c>
    </row>
    <row r="48" spans="1:27" x14ac:dyDescent="0.25">
      <c r="A48" s="45"/>
      <c r="B48" s="46"/>
      <c r="C48" s="46"/>
      <c r="D48" s="47" t="str">
        <f t="shared" si="0"/>
        <v/>
      </c>
      <c r="E48" s="47" t="str">
        <f t="shared" si="1"/>
        <v/>
      </c>
      <c r="F48" s="45"/>
      <c r="G48" s="42" t="str">
        <f t="shared" si="19"/>
        <v/>
      </c>
      <c r="H48" s="42" t="str">
        <f t="shared" si="20"/>
        <v>B</v>
      </c>
      <c r="I48" s="46"/>
      <c r="J48" s="48"/>
      <c r="K48" s="45"/>
      <c r="L48" s="46"/>
      <c r="M48" s="46"/>
      <c r="N48" s="46"/>
      <c r="O48" s="48"/>
      <c r="P48" s="58" t="str">
        <f t="shared" si="10"/>
        <v>N</v>
      </c>
      <c r="Q48" s="59" t="str">
        <f t="shared" si="11"/>
        <v>N</v>
      </c>
      <c r="R48" s="59" t="str">
        <f t="shared" si="12"/>
        <v>N</v>
      </c>
      <c r="S48" s="61"/>
      <c r="T48" s="62"/>
      <c r="U48" s="1" t="str">
        <f>IF(Dashboard!N48="P",IF(U47="",1,U47+1),"")</f>
        <v/>
      </c>
      <c r="V48" s="1" t="str">
        <f>IF(Dashboard!O48="B",IF(V47="",1,V47+1),"")</f>
        <v/>
      </c>
      <c r="W48" s="1" t="str">
        <f t="shared" si="21"/>
        <v>10000</v>
      </c>
      <c r="X48" s="1" t="str">
        <f t="shared" si="22"/>
        <v>00000</v>
      </c>
      <c r="Y48" s="1" t="str">
        <f t="shared" si="23"/>
        <v>000</v>
      </c>
      <c r="Z48" s="1" t="str">
        <f t="shared" si="24"/>
        <v>000</v>
      </c>
      <c r="AA48" t="str">
        <f t="shared" si="13"/>
        <v>B</v>
      </c>
    </row>
    <row r="49" spans="1:27" x14ac:dyDescent="0.25">
      <c r="A49" s="45"/>
      <c r="B49" s="46"/>
      <c r="C49" s="46"/>
      <c r="D49" s="47" t="str">
        <f t="shared" si="0"/>
        <v/>
      </c>
      <c r="E49" s="47" t="str">
        <f t="shared" si="1"/>
        <v/>
      </c>
      <c r="F49" s="45"/>
      <c r="G49" s="42" t="str">
        <f t="shared" si="19"/>
        <v/>
      </c>
      <c r="H49" s="42" t="str">
        <f t="shared" si="20"/>
        <v>B</v>
      </c>
      <c r="I49" s="46"/>
      <c r="J49" s="48"/>
      <c r="K49" s="45"/>
      <c r="L49" s="46"/>
      <c r="M49" s="46"/>
      <c r="N49" s="46"/>
      <c r="O49" s="48"/>
      <c r="P49" s="58" t="str">
        <f t="shared" si="10"/>
        <v>N</v>
      </c>
      <c r="Q49" s="59" t="str">
        <f t="shared" si="11"/>
        <v>N</v>
      </c>
      <c r="R49" s="59" t="str">
        <f t="shared" si="12"/>
        <v>N</v>
      </c>
      <c r="S49" s="61"/>
      <c r="T49" s="62"/>
      <c r="U49" s="1" t="str">
        <f>IF(Dashboard!N49="P",IF(U48="",1,U48+1),"")</f>
        <v/>
      </c>
      <c r="V49" s="1" t="str">
        <f>IF(Dashboard!O49="B",IF(V48="",1,V48+1),"")</f>
        <v/>
      </c>
      <c r="W49" s="1" t="str">
        <f t="shared" si="21"/>
        <v>00000</v>
      </c>
      <c r="X49" s="1" t="str">
        <f t="shared" si="22"/>
        <v>00000</v>
      </c>
      <c r="Y49" s="1" t="str">
        <f t="shared" si="23"/>
        <v>000</v>
      </c>
      <c r="Z49" s="1" t="str">
        <f t="shared" si="24"/>
        <v>000</v>
      </c>
      <c r="AA49" t="str">
        <f t="shared" si="13"/>
        <v>B</v>
      </c>
    </row>
    <row r="50" spans="1:27" x14ac:dyDescent="0.25">
      <c r="A50" s="45"/>
      <c r="B50" s="46"/>
      <c r="C50" s="46"/>
      <c r="D50" s="47" t="str">
        <f t="shared" si="0"/>
        <v/>
      </c>
      <c r="E50" s="47" t="str">
        <f t="shared" si="1"/>
        <v/>
      </c>
      <c r="F50" s="45"/>
      <c r="G50" s="42" t="str">
        <f t="shared" si="19"/>
        <v/>
      </c>
      <c r="H50" s="42" t="str">
        <f t="shared" si="20"/>
        <v>B</v>
      </c>
      <c r="I50" s="46"/>
      <c r="J50" s="48"/>
      <c r="K50" s="45"/>
      <c r="L50" s="46"/>
      <c r="M50" s="46"/>
      <c r="N50" s="46"/>
      <c r="O50" s="48"/>
      <c r="P50" s="58" t="str">
        <f t="shared" si="10"/>
        <v>N</v>
      </c>
      <c r="Q50" s="59" t="str">
        <f t="shared" si="11"/>
        <v>N</v>
      </c>
      <c r="R50" s="59" t="str">
        <f t="shared" si="12"/>
        <v>N</v>
      </c>
      <c r="S50" s="61"/>
      <c r="T50" s="62"/>
      <c r="U50" s="1" t="str">
        <f>IF(Dashboard!N50="P",IF(U49="",1,U49+1),"")</f>
        <v/>
      </c>
      <c r="V50" s="1" t="str">
        <f>IF(Dashboard!O50="B",IF(V49="",1,V49+1),"")</f>
        <v/>
      </c>
      <c r="W50" s="1" t="str">
        <f t="shared" si="21"/>
        <v>00000</v>
      </c>
      <c r="X50" s="1" t="str">
        <f t="shared" si="22"/>
        <v>00000</v>
      </c>
      <c r="Y50" s="1" t="str">
        <f t="shared" si="23"/>
        <v>000</v>
      </c>
      <c r="Z50" s="1" t="str">
        <f t="shared" si="24"/>
        <v>000</v>
      </c>
      <c r="AA50" t="str">
        <f t="shared" si="13"/>
        <v>B</v>
      </c>
    </row>
    <row r="51" spans="1:27" x14ac:dyDescent="0.25">
      <c r="A51" s="45"/>
      <c r="B51" s="46"/>
      <c r="C51" s="46"/>
      <c r="D51" s="47" t="str">
        <f t="shared" si="0"/>
        <v/>
      </c>
      <c r="E51" s="47" t="str">
        <f t="shared" si="1"/>
        <v/>
      </c>
      <c r="F51" s="45"/>
      <c r="G51" s="42" t="str">
        <f t="shared" si="19"/>
        <v/>
      </c>
      <c r="H51" s="42" t="str">
        <f t="shared" si="20"/>
        <v>B</v>
      </c>
      <c r="I51" s="46"/>
      <c r="J51" s="48"/>
      <c r="K51" s="45"/>
      <c r="L51" s="46"/>
      <c r="M51" s="46"/>
      <c r="N51" s="46"/>
      <c r="O51" s="48"/>
      <c r="P51" s="58" t="str">
        <f t="shared" si="10"/>
        <v>N</v>
      </c>
      <c r="Q51" s="59" t="str">
        <f t="shared" si="11"/>
        <v>N</v>
      </c>
      <c r="R51" s="59" t="str">
        <f t="shared" si="12"/>
        <v>N</v>
      </c>
      <c r="S51" s="61"/>
      <c r="T51" s="62"/>
      <c r="U51" s="1" t="str">
        <f>IF(Dashboard!N51="P",IF(U50="",1,U50+1),"")</f>
        <v/>
      </c>
      <c r="V51" s="1" t="str">
        <f>IF(Dashboard!O51="B",IF(V50="",1,V50+1),"")</f>
        <v/>
      </c>
      <c r="W51" s="1" t="str">
        <f t="shared" si="21"/>
        <v>00000</v>
      </c>
      <c r="X51" s="1" t="str">
        <f t="shared" si="22"/>
        <v>00000</v>
      </c>
      <c r="Y51" s="1" t="str">
        <f t="shared" si="23"/>
        <v>000</v>
      </c>
      <c r="Z51" s="1" t="str">
        <f t="shared" si="24"/>
        <v>000</v>
      </c>
      <c r="AA51" t="str">
        <f t="shared" si="13"/>
        <v>B</v>
      </c>
    </row>
    <row r="52" spans="1:27" x14ac:dyDescent="0.25">
      <c r="A52" s="45"/>
      <c r="B52" s="46"/>
      <c r="C52" s="46"/>
      <c r="D52" s="47" t="str">
        <f t="shared" si="0"/>
        <v/>
      </c>
      <c r="E52" s="47" t="str">
        <f t="shared" si="1"/>
        <v/>
      </c>
      <c r="F52" s="45"/>
      <c r="G52" s="42" t="str">
        <f t="shared" ref="G52:G83" si="25">IF(AA52="P","P"&amp;REPLACE(AB52, 1, 1, ""),"")</f>
        <v/>
      </c>
      <c r="H52" s="42" t="str">
        <f t="shared" si="20"/>
        <v>B</v>
      </c>
      <c r="I52" s="46"/>
      <c r="J52" s="48"/>
      <c r="K52" s="45"/>
      <c r="L52" s="46"/>
      <c r="M52" s="46"/>
      <c r="N52" s="46"/>
      <c r="O52" s="48"/>
      <c r="P52" s="58" t="str">
        <f t="shared" si="10"/>
        <v>N</v>
      </c>
      <c r="Q52" s="59" t="str">
        <f t="shared" si="11"/>
        <v>N</v>
      </c>
      <c r="R52" s="59" t="str">
        <f t="shared" si="12"/>
        <v>N</v>
      </c>
      <c r="S52" s="61"/>
      <c r="T52" s="62"/>
      <c r="U52" s="1" t="str">
        <f>IF(Dashboard!N52="P",IF(U51="",1,U51+1),"")</f>
        <v/>
      </c>
      <c r="V52" s="1" t="str">
        <f>IF(Dashboard!O52="B",IF(V51="",1,V51+1),"")</f>
        <v/>
      </c>
      <c r="W52" s="1" t="str">
        <f t="shared" si="21"/>
        <v>00000</v>
      </c>
      <c r="X52" s="1" t="str">
        <f t="shared" si="22"/>
        <v>00000</v>
      </c>
      <c r="Y52" s="1" t="str">
        <f t="shared" si="23"/>
        <v>000</v>
      </c>
      <c r="Z52" s="1" t="str">
        <f t="shared" si="24"/>
        <v>000</v>
      </c>
      <c r="AA52" t="str">
        <f t="shared" si="13"/>
        <v>B</v>
      </c>
    </row>
    <row r="53" spans="1:27" x14ac:dyDescent="0.25">
      <c r="A53" s="45"/>
      <c r="B53" s="46"/>
      <c r="C53" s="46"/>
      <c r="D53" s="47" t="str">
        <f t="shared" si="0"/>
        <v/>
      </c>
      <c r="E53" s="47" t="str">
        <f t="shared" si="1"/>
        <v/>
      </c>
      <c r="F53" s="45"/>
      <c r="G53" s="42" t="str">
        <f t="shared" si="25"/>
        <v/>
      </c>
      <c r="H53" s="42" t="str">
        <f t="shared" si="20"/>
        <v>B</v>
      </c>
      <c r="I53" s="46"/>
      <c r="J53" s="48"/>
      <c r="K53" s="45"/>
      <c r="L53" s="46"/>
      <c r="M53" s="46"/>
      <c r="N53" s="46"/>
      <c r="O53" s="48"/>
      <c r="P53" s="58" t="str">
        <f t="shared" si="10"/>
        <v>N</v>
      </c>
      <c r="Q53" s="59" t="str">
        <f t="shared" si="11"/>
        <v>N</v>
      </c>
      <c r="R53" s="59" t="str">
        <f t="shared" si="12"/>
        <v>N</v>
      </c>
      <c r="S53" s="61"/>
      <c r="T53" s="62"/>
      <c r="U53" s="1" t="str">
        <f>IF(Dashboard!N53="P",IF(U52="",1,U52+1),"")</f>
        <v/>
      </c>
      <c r="V53" s="1" t="str">
        <f>IF(Dashboard!O53="B",IF(V52="",1,V52+1),"")</f>
        <v/>
      </c>
      <c r="W53" s="1" t="str">
        <f t="shared" si="21"/>
        <v>00000</v>
      </c>
      <c r="X53" s="1" t="str">
        <f t="shared" si="22"/>
        <v>00000</v>
      </c>
      <c r="Y53" s="1" t="str">
        <f t="shared" si="23"/>
        <v>000</v>
      </c>
      <c r="Z53" s="1" t="str">
        <f t="shared" si="24"/>
        <v>000</v>
      </c>
      <c r="AA53" t="str">
        <f t="shared" si="13"/>
        <v>B</v>
      </c>
    </row>
    <row r="54" spans="1:27" x14ac:dyDescent="0.25">
      <c r="A54" s="45"/>
      <c r="B54" s="46"/>
      <c r="C54" s="46"/>
      <c r="D54" s="47" t="str">
        <f t="shared" si="0"/>
        <v/>
      </c>
      <c r="E54" s="47" t="str">
        <f t="shared" si="1"/>
        <v/>
      </c>
      <c r="F54" s="45"/>
      <c r="G54" s="42" t="str">
        <f t="shared" si="25"/>
        <v/>
      </c>
      <c r="H54" s="42" t="str">
        <f t="shared" si="20"/>
        <v>B</v>
      </c>
      <c r="I54" s="46"/>
      <c r="J54" s="48"/>
      <c r="K54" s="45"/>
      <c r="L54" s="46"/>
      <c r="M54" s="46"/>
      <c r="N54" s="46"/>
      <c r="O54" s="48"/>
      <c r="P54" s="58" t="str">
        <f t="shared" si="10"/>
        <v>N</v>
      </c>
      <c r="Q54" s="59" t="str">
        <f t="shared" si="11"/>
        <v>N</v>
      </c>
      <c r="R54" s="59" t="str">
        <f t="shared" si="12"/>
        <v>N</v>
      </c>
      <c r="S54" s="61"/>
      <c r="T54" s="62"/>
      <c r="U54" s="1" t="str">
        <f>IF(Dashboard!N54="P",IF(U53="",1,U53+1),"")</f>
        <v/>
      </c>
      <c r="V54" s="1" t="str">
        <f>IF(Dashboard!O54="B",IF(V53="",1,V53+1),"")</f>
        <v/>
      </c>
      <c r="W54" s="1" t="str">
        <f t="shared" si="21"/>
        <v>00000</v>
      </c>
      <c r="X54" s="1" t="str">
        <f t="shared" si="22"/>
        <v>00000</v>
      </c>
      <c r="Y54" s="1" t="str">
        <f t="shared" si="23"/>
        <v>000</v>
      </c>
      <c r="Z54" s="1" t="str">
        <f t="shared" si="24"/>
        <v>000</v>
      </c>
      <c r="AA54" t="str">
        <f t="shared" si="13"/>
        <v>B</v>
      </c>
    </row>
    <row r="55" spans="1:27" x14ac:dyDescent="0.25">
      <c r="A55" s="45"/>
      <c r="B55" s="46"/>
      <c r="C55" s="46"/>
      <c r="D55" s="47" t="str">
        <f t="shared" si="0"/>
        <v/>
      </c>
      <c r="E55" s="47" t="str">
        <f t="shared" si="1"/>
        <v/>
      </c>
      <c r="F55" s="45"/>
      <c r="G55" s="42" t="str">
        <f t="shared" si="25"/>
        <v/>
      </c>
      <c r="H55" s="42" t="str">
        <f t="shared" si="20"/>
        <v>B</v>
      </c>
      <c r="I55" s="46"/>
      <c r="J55" s="48"/>
      <c r="K55" s="45"/>
      <c r="L55" s="46"/>
      <c r="M55" s="46"/>
      <c r="N55" s="46"/>
      <c r="O55" s="48"/>
      <c r="P55" s="58" t="str">
        <f t="shared" si="10"/>
        <v>N</v>
      </c>
      <c r="Q55" s="59" t="str">
        <f t="shared" si="11"/>
        <v>N</v>
      </c>
      <c r="R55" s="59" t="str">
        <f t="shared" si="12"/>
        <v>N</v>
      </c>
      <c r="S55" s="61"/>
      <c r="T55" s="62"/>
      <c r="U55" s="1" t="str">
        <f>IF(Dashboard!N55="P",IF(U54="",1,U54+1),"")</f>
        <v/>
      </c>
      <c r="V55" s="1" t="str">
        <f>IF(Dashboard!O55="B",IF(V54="",1,V54+1),"")</f>
        <v/>
      </c>
      <c r="W55" s="1" t="str">
        <f t="shared" si="21"/>
        <v>00000</v>
      </c>
      <c r="X55" s="1" t="str">
        <f t="shared" si="22"/>
        <v>00000</v>
      </c>
      <c r="Y55" s="1" t="str">
        <f t="shared" si="23"/>
        <v>000</v>
      </c>
      <c r="Z55" s="1" t="str">
        <f t="shared" si="24"/>
        <v>000</v>
      </c>
      <c r="AA55" t="str">
        <f t="shared" si="13"/>
        <v>B</v>
      </c>
    </row>
    <row r="56" spans="1:27" x14ac:dyDescent="0.25">
      <c r="A56" s="45"/>
      <c r="B56" s="46"/>
      <c r="C56" s="46"/>
      <c r="D56" s="47" t="str">
        <f t="shared" si="0"/>
        <v/>
      </c>
      <c r="E56" s="47" t="str">
        <f t="shared" si="1"/>
        <v/>
      </c>
      <c r="F56" s="45"/>
      <c r="G56" s="42" t="str">
        <f t="shared" si="25"/>
        <v/>
      </c>
      <c r="H56" s="42" t="str">
        <f t="shared" si="20"/>
        <v>B</v>
      </c>
      <c r="I56" s="46"/>
      <c r="J56" s="48"/>
      <c r="K56" s="45"/>
      <c r="L56" s="46"/>
      <c r="M56" s="46"/>
      <c r="N56" s="46"/>
      <c r="O56" s="48"/>
      <c r="P56" s="58" t="str">
        <f t="shared" si="10"/>
        <v>N</v>
      </c>
      <c r="Q56" s="59" t="str">
        <f t="shared" si="11"/>
        <v>N</v>
      </c>
      <c r="R56" s="59" t="str">
        <f t="shared" si="12"/>
        <v>N</v>
      </c>
      <c r="S56" s="61"/>
      <c r="T56" s="62"/>
      <c r="U56" s="1" t="str">
        <f>IF(Dashboard!N56="P",IF(U55="",1,U55+1),"")</f>
        <v/>
      </c>
      <c r="V56" s="1" t="str">
        <f>IF(Dashboard!O56="B",IF(V55="",1,V55+1),"")</f>
        <v/>
      </c>
      <c r="W56" s="1" t="str">
        <f t="shared" si="21"/>
        <v>00000</v>
      </c>
      <c r="X56" s="1" t="str">
        <f t="shared" si="22"/>
        <v>00000</v>
      </c>
      <c r="Y56" s="1" t="str">
        <f t="shared" si="23"/>
        <v>000</v>
      </c>
      <c r="Z56" s="1" t="str">
        <f t="shared" si="24"/>
        <v>000</v>
      </c>
      <c r="AA56" t="str">
        <f t="shared" si="13"/>
        <v>B</v>
      </c>
    </row>
    <row r="57" spans="1:27" x14ac:dyDescent="0.25">
      <c r="A57" s="45"/>
      <c r="B57" s="46"/>
      <c r="C57" s="46"/>
      <c r="D57" s="47" t="str">
        <f t="shared" si="0"/>
        <v/>
      </c>
      <c r="E57" s="47" t="str">
        <f t="shared" si="1"/>
        <v/>
      </c>
      <c r="F57" s="45"/>
      <c r="G57" s="42" t="str">
        <f t="shared" si="25"/>
        <v/>
      </c>
      <c r="H57" s="42" t="str">
        <f t="shared" si="20"/>
        <v>B</v>
      </c>
      <c r="I57" s="46"/>
      <c r="J57" s="48"/>
      <c r="K57" s="45"/>
      <c r="L57" s="46"/>
      <c r="M57" s="46"/>
      <c r="N57" s="46"/>
      <c r="O57" s="48"/>
      <c r="P57" s="58" t="str">
        <f t="shared" si="10"/>
        <v>N</v>
      </c>
      <c r="Q57" s="59" t="str">
        <f t="shared" si="11"/>
        <v>N</v>
      </c>
      <c r="R57" s="59" t="str">
        <f t="shared" si="12"/>
        <v>N</v>
      </c>
      <c r="S57" s="61"/>
      <c r="T57" s="62"/>
      <c r="U57" s="1" t="str">
        <f>IF(Dashboard!N57="P",IF(U56="",1,U56+1),"")</f>
        <v/>
      </c>
      <c r="V57" s="1" t="str">
        <f>IF(Dashboard!O57="B",IF(V56="",1,V56+1),"")</f>
        <v/>
      </c>
      <c r="W57" s="1" t="str">
        <f t="shared" si="21"/>
        <v>00000</v>
      </c>
      <c r="X57" s="1" t="str">
        <f t="shared" si="22"/>
        <v>00000</v>
      </c>
      <c r="Y57" s="1" t="str">
        <f t="shared" si="23"/>
        <v>000</v>
      </c>
      <c r="Z57" s="1" t="str">
        <f t="shared" si="24"/>
        <v>000</v>
      </c>
      <c r="AA57" t="str">
        <f t="shared" si="13"/>
        <v>B</v>
      </c>
    </row>
    <row r="58" spans="1:27" x14ac:dyDescent="0.25">
      <c r="A58" s="45"/>
      <c r="B58" s="46"/>
      <c r="C58" s="46"/>
      <c r="D58" s="47" t="str">
        <f t="shared" si="0"/>
        <v/>
      </c>
      <c r="E58" s="47" t="str">
        <f t="shared" si="1"/>
        <v/>
      </c>
      <c r="F58" s="45"/>
      <c r="G58" s="42" t="str">
        <f t="shared" si="25"/>
        <v/>
      </c>
      <c r="H58" s="42" t="str">
        <f t="shared" si="20"/>
        <v>B</v>
      </c>
      <c r="I58" s="46"/>
      <c r="J58" s="48"/>
      <c r="K58" s="45"/>
      <c r="L58" s="46"/>
      <c r="M58" s="46"/>
      <c r="N58" s="46"/>
      <c r="O58" s="48"/>
      <c r="P58" s="58" t="str">
        <f t="shared" si="10"/>
        <v>N</v>
      </c>
      <c r="Q58" s="59" t="str">
        <f t="shared" si="11"/>
        <v>N</v>
      </c>
      <c r="R58" s="59" t="str">
        <f t="shared" si="12"/>
        <v>N</v>
      </c>
      <c r="S58" s="61"/>
      <c r="T58" s="62"/>
      <c r="U58" s="1" t="str">
        <f>IF(Dashboard!N58="P",IF(U57="",1,U57+1),"")</f>
        <v/>
      </c>
      <c r="V58" s="1" t="str">
        <f>IF(Dashboard!O58="B",IF(V57="",1,V57+1),"")</f>
        <v/>
      </c>
      <c r="W58" s="1" t="str">
        <f t="shared" si="21"/>
        <v>00000</v>
      </c>
      <c r="X58" s="1" t="str">
        <f t="shared" si="22"/>
        <v>00000</v>
      </c>
      <c r="Y58" s="1" t="str">
        <f t="shared" si="23"/>
        <v>000</v>
      </c>
      <c r="Z58" s="1" t="str">
        <f t="shared" si="24"/>
        <v>000</v>
      </c>
      <c r="AA58" t="str">
        <f t="shared" si="13"/>
        <v>B</v>
      </c>
    </row>
    <row r="59" spans="1:27" x14ac:dyDescent="0.25">
      <c r="A59" s="45"/>
      <c r="B59" s="46"/>
      <c r="C59" s="46"/>
      <c r="D59" s="47" t="str">
        <f t="shared" si="0"/>
        <v/>
      </c>
      <c r="E59" s="47" t="str">
        <f t="shared" si="1"/>
        <v/>
      </c>
      <c r="F59" s="45"/>
      <c r="G59" s="42" t="str">
        <f t="shared" si="25"/>
        <v/>
      </c>
      <c r="H59" s="42" t="str">
        <f t="shared" si="20"/>
        <v>B</v>
      </c>
      <c r="I59" s="46"/>
      <c r="J59" s="48"/>
      <c r="K59" s="45"/>
      <c r="L59" s="46"/>
      <c r="M59" s="46"/>
      <c r="N59" s="46"/>
      <c r="O59" s="48"/>
      <c r="P59" s="58" t="str">
        <f t="shared" si="10"/>
        <v>N</v>
      </c>
      <c r="Q59" s="59" t="str">
        <f t="shared" si="11"/>
        <v>N</v>
      </c>
      <c r="R59" s="59" t="str">
        <f t="shared" si="12"/>
        <v>N</v>
      </c>
      <c r="S59" s="61"/>
      <c r="T59" s="62"/>
      <c r="U59" s="1" t="str">
        <f>IF(Dashboard!N59="P",IF(U58="",1,U58+1),"")</f>
        <v/>
      </c>
      <c r="V59" s="1" t="str">
        <f>IF(Dashboard!O59="B",IF(V58="",1,V58+1),"")</f>
        <v/>
      </c>
      <c r="W59" s="1" t="str">
        <f t="shared" si="21"/>
        <v>00000</v>
      </c>
      <c r="X59" s="1" t="str">
        <f t="shared" si="22"/>
        <v>00000</v>
      </c>
      <c r="Y59" s="1" t="str">
        <f t="shared" si="23"/>
        <v>000</v>
      </c>
      <c r="Z59" s="1" t="str">
        <f t="shared" si="24"/>
        <v>000</v>
      </c>
      <c r="AA59" t="str">
        <f t="shared" si="13"/>
        <v>B</v>
      </c>
    </row>
    <row r="60" spans="1:27" x14ac:dyDescent="0.25">
      <c r="A60" s="45"/>
      <c r="B60" s="46"/>
      <c r="C60" s="46"/>
      <c r="D60" s="47" t="str">
        <f t="shared" si="0"/>
        <v/>
      </c>
      <c r="E60" s="47" t="str">
        <f t="shared" si="1"/>
        <v/>
      </c>
      <c r="F60" s="45"/>
      <c r="G60" s="42" t="str">
        <f t="shared" si="25"/>
        <v/>
      </c>
      <c r="H60" s="42" t="str">
        <f t="shared" si="20"/>
        <v>B</v>
      </c>
      <c r="I60" s="46"/>
      <c r="J60" s="48"/>
      <c r="K60" s="45"/>
      <c r="L60" s="46"/>
      <c r="M60" s="46"/>
      <c r="N60" s="46"/>
      <c r="O60" s="48"/>
      <c r="P60" s="58" t="str">
        <f t="shared" si="10"/>
        <v>N</v>
      </c>
      <c r="Q60" s="59" t="str">
        <f t="shared" si="11"/>
        <v>N</v>
      </c>
      <c r="R60" s="59" t="str">
        <f t="shared" si="12"/>
        <v>N</v>
      </c>
      <c r="S60" s="61"/>
      <c r="T60" s="62"/>
      <c r="U60" s="1" t="str">
        <f>IF(Dashboard!N60="P",IF(U59="",1,U59+1),"")</f>
        <v/>
      </c>
      <c r="V60" s="1" t="str">
        <f>IF(Dashboard!O60="B",IF(V59="",1,V59+1),"")</f>
        <v/>
      </c>
      <c r="W60" s="1" t="str">
        <f t="shared" si="21"/>
        <v>00000</v>
      </c>
      <c r="X60" s="1" t="str">
        <f t="shared" si="22"/>
        <v>00000</v>
      </c>
      <c r="Y60" s="1" t="str">
        <f t="shared" si="23"/>
        <v>000</v>
      </c>
      <c r="Z60" s="1" t="str">
        <f t="shared" si="24"/>
        <v>000</v>
      </c>
      <c r="AA60" t="str">
        <f t="shared" si="13"/>
        <v>B</v>
      </c>
    </row>
    <row r="61" spans="1:27" x14ac:dyDescent="0.25">
      <c r="A61" s="45"/>
      <c r="B61" s="46"/>
      <c r="C61" s="46"/>
      <c r="D61" s="47" t="str">
        <f t="shared" si="0"/>
        <v/>
      </c>
      <c r="E61" s="47" t="str">
        <f t="shared" si="1"/>
        <v/>
      </c>
      <c r="F61" s="45"/>
      <c r="G61" s="42" t="str">
        <f t="shared" si="25"/>
        <v/>
      </c>
      <c r="H61" s="42" t="str">
        <f t="shared" si="20"/>
        <v>B</v>
      </c>
      <c r="I61" s="46"/>
      <c r="J61" s="48"/>
      <c r="K61" s="45"/>
      <c r="L61" s="46"/>
      <c r="M61" s="46"/>
      <c r="N61" s="46"/>
      <c r="O61" s="48"/>
      <c r="P61" s="58" t="str">
        <f t="shared" si="10"/>
        <v>N</v>
      </c>
      <c r="Q61" s="59" t="str">
        <f t="shared" si="11"/>
        <v>N</v>
      </c>
      <c r="R61" s="59" t="str">
        <f t="shared" si="12"/>
        <v>N</v>
      </c>
      <c r="S61" s="61"/>
      <c r="T61" s="62"/>
      <c r="U61" s="1" t="str">
        <f>IF(Dashboard!N61="P",IF(U60="",1,U60+1),"")</f>
        <v/>
      </c>
      <c r="V61" s="1" t="str">
        <f>IF(Dashboard!O61="B",IF(V60="",1,V60+1),"")</f>
        <v/>
      </c>
      <c r="W61" s="1" t="str">
        <f t="shared" si="21"/>
        <v>00000</v>
      </c>
      <c r="X61" s="1" t="str">
        <f t="shared" si="22"/>
        <v>00000</v>
      </c>
      <c r="Y61" s="1" t="str">
        <f t="shared" si="23"/>
        <v>000</v>
      </c>
      <c r="Z61" s="1" t="str">
        <f t="shared" si="24"/>
        <v>000</v>
      </c>
      <c r="AA61" t="str">
        <f t="shared" si="13"/>
        <v>B</v>
      </c>
    </row>
    <row r="62" spans="1:27" x14ac:dyDescent="0.25">
      <c r="A62" s="45"/>
      <c r="B62" s="46"/>
      <c r="C62" s="46"/>
      <c r="D62" s="47" t="str">
        <f t="shared" si="0"/>
        <v/>
      </c>
      <c r="E62" s="47" t="str">
        <f t="shared" si="1"/>
        <v/>
      </c>
      <c r="F62" s="45"/>
      <c r="G62" s="42" t="str">
        <f t="shared" si="25"/>
        <v/>
      </c>
      <c r="H62" s="42" t="str">
        <f t="shared" si="20"/>
        <v>B</v>
      </c>
      <c r="I62" s="46"/>
      <c r="J62" s="48"/>
      <c r="K62" s="45"/>
      <c r="L62" s="46"/>
      <c r="M62" s="46"/>
      <c r="N62" s="46"/>
      <c r="O62" s="48"/>
      <c r="P62" s="58" t="str">
        <f t="shared" si="10"/>
        <v>N</v>
      </c>
      <c r="Q62" s="59" t="str">
        <f t="shared" si="11"/>
        <v>N</v>
      </c>
      <c r="R62" s="59" t="str">
        <f t="shared" si="12"/>
        <v>N</v>
      </c>
      <c r="S62" s="61"/>
      <c r="T62" s="62"/>
      <c r="U62" s="1" t="str">
        <f>IF(Dashboard!N62="P",IF(U61="",1,U61+1),"")</f>
        <v/>
      </c>
      <c r="V62" s="1" t="str">
        <f>IF(Dashboard!O62="B",IF(V61="",1,V61+1),"")</f>
        <v/>
      </c>
      <c r="W62" s="1" t="str">
        <f t="shared" si="21"/>
        <v>00000</v>
      </c>
      <c r="X62" s="1" t="str">
        <f t="shared" si="22"/>
        <v>00000</v>
      </c>
      <c r="Y62" s="1" t="str">
        <f t="shared" si="23"/>
        <v>000</v>
      </c>
      <c r="Z62" s="1" t="str">
        <f t="shared" si="24"/>
        <v>000</v>
      </c>
      <c r="AA62" t="str">
        <f t="shared" si="13"/>
        <v>B</v>
      </c>
    </row>
    <row r="63" spans="1:27" x14ac:dyDescent="0.25">
      <c r="A63" s="45"/>
      <c r="B63" s="46"/>
      <c r="C63" s="46"/>
      <c r="D63" s="47" t="str">
        <f t="shared" si="0"/>
        <v/>
      </c>
      <c r="E63" s="47" t="str">
        <f t="shared" si="1"/>
        <v/>
      </c>
      <c r="F63" s="45"/>
      <c r="G63" s="42" t="str">
        <f t="shared" si="25"/>
        <v/>
      </c>
      <c r="H63" s="42" t="str">
        <f t="shared" si="20"/>
        <v>B</v>
      </c>
      <c r="I63" s="46"/>
      <c r="J63" s="48"/>
      <c r="K63" s="45"/>
      <c r="L63" s="46"/>
      <c r="M63" s="46"/>
      <c r="N63" s="46"/>
      <c r="O63" s="48"/>
      <c r="P63" s="58" t="str">
        <f t="shared" si="10"/>
        <v>N</v>
      </c>
      <c r="Q63" s="59" t="str">
        <f t="shared" si="11"/>
        <v>N</v>
      </c>
      <c r="R63" s="59" t="str">
        <f t="shared" si="12"/>
        <v>N</v>
      </c>
      <c r="S63" s="61"/>
      <c r="T63" s="62"/>
      <c r="U63" s="1" t="str">
        <f>IF(Dashboard!N63="P",IF(U62="",1,U62+1),"")</f>
        <v/>
      </c>
      <c r="V63" s="1" t="str">
        <f>IF(Dashboard!O63="B",IF(V62="",1,V62+1),"")</f>
        <v/>
      </c>
      <c r="W63" s="1" t="str">
        <f t="shared" si="21"/>
        <v>00000</v>
      </c>
      <c r="X63" s="1" t="str">
        <f t="shared" si="22"/>
        <v>00000</v>
      </c>
      <c r="Y63" s="1" t="str">
        <f t="shared" si="23"/>
        <v>000</v>
      </c>
      <c r="Z63" s="1" t="str">
        <f t="shared" si="24"/>
        <v>000</v>
      </c>
      <c r="AA63" t="str">
        <f t="shared" si="13"/>
        <v>B</v>
      </c>
    </row>
    <row r="64" spans="1:27" x14ac:dyDescent="0.25">
      <c r="A64" s="45"/>
      <c r="B64" s="46"/>
      <c r="C64" s="46"/>
      <c r="D64" s="47" t="str">
        <f t="shared" si="0"/>
        <v/>
      </c>
      <c r="E64" s="47" t="str">
        <f t="shared" si="1"/>
        <v/>
      </c>
      <c r="F64" s="45"/>
      <c r="G64" s="42" t="str">
        <f t="shared" si="25"/>
        <v/>
      </c>
      <c r="H64" s="42" t="str">
        <f t="shared" si="20"/>
        <v>B</v>
      </c>
      <c r="I64" s="46"/>
      <c r="J64" s="48"/>
      <c r="K64" s="45"/>
      <c r="L64" s="46"/>
      <c r="M64" s="46"/>
      <c r="N64" s="46"/>
      <c r="O64" s="48"/>
      <c r="P64" s="58" t="str">
        <f t="shared" si="10"/>
        <v>N</v>
      </c>
      <c r="Q64" s="59" t="str">
        <f t="shared" si="11"/>
        <v>N</v>
      </c>
      <c r="R64" s="59" t="str">
        <f t="shared" si="12"/>
        <v>N</v>
      </c>
      <c r="S64" s="61"/>
      <c r="T64" s="62"/>
      <c r="U64" s="1" t="str">
        <f>IF(Dashboard!N64="P",IF(U63="",1,U63+1),"")</f>
        <v/>
      </c>
      <c r="V64" s="1" t="str">
        <f>IF(Dashboard!O64="B",IF(V63="",1,V63+1),"")</f>
        <v/>
      </c>
      <c r="W64" s="1" t="str">
        <f t="shared" si="21"/>
        <v>00000</v>
      </c>
      <c r="X64" s="1" t="str">
        <f t="shared" si="22"/>
        <v>00000</v>
      </c>
      <c r="Y64" s="1" t="str">
        <f t="shared" si="23"/>
        <v>000</v>
      </c>
      <c r="Z64" s="1" t="str">
        <f t="shared" si="24"/>
        <v>000</v>
      </c>
      <c r="AA64" t="str">
        <f t="shared" si="13"/>
        <v>B</v>
      </c>
    </row>
    <row r="65" spans="1:27" x14ac:dyDescent="0.25">
      <c r="A65" s="45"/>
      <c r="B65" s="46"/>
      <c r="C65" s="46"/>
      <c r="D65" s="47" t="str">
        <f t="shared" si="0"/>
        <v/>
      </c>
      <c r="E65" s="47" t="str">
        <f t="shared" si="1"/>
        <v/>
      </c>
      <c r="F65" s="45"/>
      <c r="G65" s="42" t="str">
        <f t="shared" si="25"/>
        <v/>
      </c>
      <c r="H65" s="42" t="str">
        <f t="shared" si="20"/>
        <v>B</v>
      </c>
      <c r="I65" s="46"/>
      <c r="J65" s="48"/>
      <c r="K65" s="45"/>
      <c r="L65" s="46"/>
      <c r="M65" s="46"/>
      <c r="N65" s="46"/>
      <c r="O65" s="48"/>
      <c r="P65" s="58" t="str">
        <f t="shared" si="10"/>
        <v>N</v>
      </c>
      <c r="Q65" s="59" t="str">
        <f t="shared" si="11"/>
        <v>N</v>
      </c>
      <c r="R65" s="59" t="str">
        <f t="shared" si="12"/>
        <v>N</v>
      </c>
      <c r="S65" s="61"/>
      <c r="T65" s="62"/>
      <c r="U65" s="1" t="str">
        <f>IF(Dashboard!N65="P",IF(U64="",1,U64+1),"")</f>
        <v/>
      </c>
      <c r="V65" s="1" t="str">
        <f>IF(Dashboard!O65="B",IF(V64="",1,V64+1),"")</f>
        <v/>
      </c>
      <c r="W65" s="1" t="str">
        <f t="shared" si="21"/>
        <v>00000</v>
      </c>
      <c r="X65" s="1" t="str">
        <f t="shared" si="22"/>
        <v>00000</v>
      </c>
      <c r="Y65" s="1" t="str">
        <f t="shared" si="23"/>
        <v>000</v>
      </c>
      <c r="Z65" s="1" t="str">
        <f t="shared" si="24"/>
        <v>000</v>
      </c>
      <c r="AA65" t="str">
        <f t="shared" si="13"/>
        <v>B</v>
      </c>
    </row>
    <row r="66" spans="1:27" x14ac:dyDescent="0.25">
      <c r="A66" s="45"/>
      <c r="B66" s="46"/>
      <c r="C66" s="46"/>
      <c r="D66" s="47" t="str">
        <f t="shared" si="0"/>
        <v/>
      </c>
      <c r="E66" s="47" t="str">
        <f t="shared" si="1"/>
        <v/>
      </c>
      <c r="F66" s="45"/>
      <c r="G66" s="42" t="str">
        <f t="shared" si="25"/>
        <v/>
      </c>
      <c r="H66" s="42" t="str">
        <f t="shared" si="20"/>
        <v>B</v>
      </c>
      <c r="I66" s="46"/>
      <c r="J66" s="48"/>
      <c r="K66" s="45"/>
      <c r="L66" s="46"/>
      <c r="M66" s="46"/>
      <c r="N66" s="46"/>
      <c r="O66" s="48"/>
      <c r="P66" s="58" t="str">
        <f t="shared" si="10"/>
        <v>N</v>
      </c>
      <c r="Q66" s="59" t="str">
        <f t="shared" si="11"/>
        <v>N</v>
      </c>
      <c r="R66" s="59" t="str">
        <f t="shared" si="12"/>
        <v>N</v>
      </c>
      <c r="S66" s="61"/>
      <c r="T66" s="62"/>
      <c r="U66" s="1" t="str">
        <f>IF(Dashboard!N66="P",IF(U65="",1,U65+1),"")</f>
        <v/>
      </c>
      <c r="V66" s="1" t="str">
        <f>IF(Dashboard!O66="B",IF(V65="",1,V65+1),"")</f>
        <v/>
      </c>
      <c r="W66" s="1" t="str">
        <f t="shared" si="21"/>
        <v>00000</v>
      </c>
      <c r="X66" s="1" t="str">
        <f t="shared" si="22"/>
        <v>00000</v>
      </c>
      <c r="Y66" s="1" t="str">
        <f t="shared" si="23"/>
        <v>000</v>
      </c>
      <c r="Z66" s="1" t="str">
        <f t="shared" si="24"/>
        <v>000</v>
      </c>
      <c r="AA66" t="str">
        <f t="shared" si="13"/>
        <v>B</v>
      </c>
    </row>
    <row r="67" spans="1:27" x14ac:dyDescent="0.25">
      <c r="A67" s="45"/>
      <c r="B67" s="46"/>
      <c r="C67" s="46"/>
      <c r="D67" s="47" t="str">
        <f t="shared" si="0"/>
        <v/>
      </c>
      <c r="E67" s="47" t="str">
        <f t="shared" si="1"/>
        <v/>
      </c>
      <c r="F67" s="45"/>
      <c r="G67" s="42" t="str">
        <f t="shared" si="25"/>
        <v/>
      </c>
      <c r="H67" s="42" t="str">
        <f t="shared" si="20"/>
        <v>B</v>
      </c>
      <c r="I67" s="46"/>
      <c r="J67" s="48"/>
      <c r="K67" s="45"/>
      <c r="L67" s="46"/>
      <c r="M67" s="46"/>
      <c r="N67" s="46"/>
      <c r="O67" s="48"/>
      <c r="P67" s="58" t="str">
        <f t="shared" si="10"/>
        <v>N</v>
      </c>
      <c r="Q67" s="59" t="str">
        <f t="shared" si="11"/>
        <v>N</v>
      </c>
      <c r="R67" s="59" t="str">
        <f t="shared" si="12"/>
        <v>N</v>
      </c>
      <c r="S67" s="61"/>
      <c r="T67" s="62"/>
      <c r="U67" s="1" t="str">
        <f>IF(Dashboard!N67="P",IF(U66="",1,U66+1),"")</f>
        <v/>
      </c>
      <c r="V67" s="1" t="str">
        <f>IF(Dashboard!O67="B",IF(V66="",1,V66+1),"")</f>
        <v/>
      </c>
      <c r="W67" s="1" t="str">
        <f t="shared" si="21"/>
        <v>00000</v>
      </c>
      <c r="X67" s="1" t="str">
        <f t="shared" si="22"/>
        <v>00000</v>
      </c>
      <c r="Y67" s="1" t="str">
        <f t="shared" si="23"/>
        <v>000</v>
      </c>
      <c r="Z67" s="1" t="str">
        <f t="shared" si="24"/>
        <v>000</v>
      </c>
      <c r="AA67" t="str">
        <f t="shared" si="13"/>
        <v>B</v>
      </c>
    </row>
    <row r="68" spans="1:27" x14ac:dyDescent="0.25">
      <c r="A68" s="45"/>
      <c r="B68" s="46"/>
      <c r="C68" s="46"/>
      <c r="D68" s="47" t="str">
        <f t="shared" si="0"/>
        <v/>
      </c>
      <c r="E68" s="47" t="str">
        <f t="shared" si="1"/>
        <v/>
      </c>
      <c r="F68" s="45"/>
      <c r="G68" s="42" t="str">
        <f t="shared" si="25"/>
        <v/>
      </c>
      <c r="H68" s="42" t="str">
        <f t="shared" si="20"/>
        <v>B</v>
      </c>
      <c r="I68" s="46"/>
      <c r="J68" s="48"/>
      <c r="K68" s="45"/>
      <c r="L68" s="46"/>
      <c r="M68" s="46"/>
      <c r="N68" s="46"/>
      <c r="O68" s="48"/>
      <c r="P68" s="58" t="str">
        <f t="shared" si="10"/>
        <v>N</v>
      </c>
      <c r="Q68" s="59" t="str">
        <f t="shared" si="11"/>
        <v>N</v>
      </c>
      <c r="R68" s="59" t="str">
        <f t="shared" si="12"/>
        <v>N</v>
      </c>
      <c r="S68" s="61"/>
      <c r="T68" s="62"/>
      <c r="U68" s="1" t="str">
        <f>IF(Dashboard!N68="P",IF(U67="",1,U67+1),"")</f>
        <v/>
      </c>
      <c r="V68" s="1" t="str">
        <f>IF(Dashboard!O68="B",IF(V67="",1,V67+1),"")</f>
        <v/>
      </c>
      <c r="W68" s="1" t="str">
        <f t="shared" si="21"/>
        <v>00000</v>
      </c>
      <c r="X68" s="1" t="str">
        <f t="shared" si="22"/>
        <v>00000</v>
      </c>
      <c r="Y68" s="1" t="str">
        <f t="shared" si="23"/>
        <v>000</v>
      </c>
      <c r="Z68" s="1" t="str">
        <f t="shared" si="24"/>
        <v>000</v>
      </c>
      <c r="AA68" t="str">
        <f t="shared" si="13"/>
        <v>B</v>
      </c>
    </row>
    <row r="69" spans="1:27" x14ac:dyDescent="0.25">
      <c r="A69" s="45"/>
      <c r="B69" s="46"/>
      <c r="C69" s="46"/>
      <c r="D69" s="47" t="str">
        <f t="shared" si="0"/>
        <v/>
      </c>
      <c r="E69" s="47" t="str">
        <f t="shared" si="1"/>
        <v/>
      </c>
      <c r="F69" s="45"/>
      <c r="G69" s="42" t="str">
        <f t="shared" si="25"/>
        <v/>
      </c>
      <c r="H69" s="42" t="str">
        <f t="shared" si="20"/>
        <v>B</v>
      </c>
      <c r="I69" s="46"/>
      <c r="J69" s="48"/>
      <c r="K69" s="45"/>
      <c r="L69" s="46"/>
      <c r="M69" s="46"/>
      <c r="N69" s="46"/>
      <c r="O69" s="48"/>
      <c r="P69" s="58" t="str">
        <f t="shared" si="10"/>
        <v>N</v>
      </c>
      <c r="Q69" s="59" t="str">
        <f t="shared" si="11"/>
        <v>N</v>
      </c>
      <c r="R69" s="59" t="str">
        <f t="shared" si="12"/>
        <v>N</v>
      </c>
      <c r="S69" s="61"/>
      <c r="T69" s="62"/>
      <c r="U69" s="1" t="str">
        <f>IF(Dashboard!N69="P",IF(U68="",1,U68+1),"")</f>
        <v/>
      </c>
      <c r="V69" s="1" t="str">
        <f>IF(Dashboard!O69="B",IF(V68="",1,V68+1),"")</f>
        <v/>
      </c>
      <c r="W69" s="1" t="str">
        <f t="shared" si="21"/>
        <v>00000</v>
      </c>
      <c r="X69" s="1" t="str">
        <f t="shared" si="22"/>
        <v>00000</v>
      </c>
      <c r="Y69" s="1" t="str">
        <f t="shared" si="23"/>
        <v>000</v>
      </c>
      <c r="Z69" s="1" t="str">
        <f t="shared" si="24"/>
        <v>000</v>
      </c>
      <c r="AA69" t="str">
        <f t="shared" si="13"/>
        <v>B</v>
      </c>
    </row>
    <row r="70" spans="1:27" x14ac:dyDescent="0.25">
      <c r="A70" s="45"/>
      <c r="B70" s="46"/>
      <c r="C70" s="46"/>
      <c r="D70" s="47" t="str">
        <f t="shared" ref="D70:D100" si="26">IF(U70="","","P"&amp;U70)</f>
        <v/>
      </c>
      <c r="E70" s="47" t="str">
        <f t="shared" ref="E70:E100" si="27">IF(V70="","","B"&amp;V70)</f>
        <v/>
      </c>
      <c r="F70" s="45"/>
      <c r="G70" s="42" t="str">
        <f t="shared" si="25"/>
        <v/>
      </c>
      <c r="H70" s="42" t="str">
        <f t="shared" si="20"/>
        <v>B</v>
      </c>
      <c r="I70" s="46"/>
      <c r="J70" s="48"/>
      <c r="K70" s="45"/>
      <c r="L70" s="46"/>
      <c r="M70" s="46"/>
      <c r="N70" s="46"/>
      <c r="O70" s="48"/>
      <c r="P70" s="58" t="str">
        <f t="shared" si="10"/>
        <v>N</v>
      </c>
      <c r="Q70" s="59" t="str">
        <f t="shared" si="11"/>
        <v>N</v>
      </c>
      <c r="R70" s="59" t="str">
        <f t="shared" si="12"/>
        <v>N</v>
      </c>
      <c r="S70" s="61"/>
      <c r="T70" s="62"/>
      <c r="U70" s="1" t="str">
        <f>IF(Dashboard!N70="P",IF(U69="",1,U69+1),"")</f>
        <v/>
      </c>
      <c r="V70" s="1" t="str">
        <f>IF(Dashboard!O70="B",IF(V69="",1,V69+1),"")</f>
        <v/>
      </c>
      <c r="W70" s="1" t="str">
        <f t="shared" si="21"/>
        <v>00000</v>
      </c>
      <c r="X70" s="1" t="str">
        <f t="shared" si="22"/>
        <v>00000</v>
      </c>
      <c r="Y70" s="1" t="str">
        <f t="shared" si="23"/>
        <v>000</v>
      </c>
      <c r="Z70" s="1" t="str">
        <f t="shared" si="24"/>
        <v>000</v>
      </c>
      <c r="AA70" t="str">
        <f t="shared" si="13"/>
        <v>B</v>
      </c>
    </row>
    <row r="71" spans="1:27" x14ac:dyDescent="0.25">
      <c r="A71" s="45"/>
      <c r="B71" s="46"/>
      <c r="C71" s="46"/>
      <c r="D71" s="47" t="str">
        <f t="shared" si="26"/>
        <v/>
      </c>
      <c r="E71" s="47" t="str">
        <f t="shared" si="27"/>
        <v/>
      </c>
      <c r="F71" s="45"/>
      <c r="G71" s="42" t="str">
        <f t="shared" si="25"/>
        <v/>
      </c>
      <c r="H71" s="42" t="str">
        <f t="shared" si="20"/>
        <v>B</v>
      </c>
      <c r="I71" s="46"/>
      <c r="J71" s="48"/>
      <c r="K71" s="45"/>
      <c r="L71" s="46"/>
      <c r="M71" s="46"/>
      <c r="N71" s="46"/>
      <c r="O71" s="48"/>
      <c r="P71" s="58" t="str">
        <f t="shared" si="10"/>
        <v>N</v>
      </c>
      <c r="Q71" s="59" t="str">
        <f t="shared" si="11"/>
        <v>N</v>
      </c>
      <c r="R71" s="59" t="str">
        <f t="shared" si="12"/>
        <v>N</v>
      </c>
      <c r="S71" s="61"/>
      <c r="T71" s="62"/>
      <c r="U71" s="1" t="str">
        <f>IF(Dashboard!N71="P",IF(U70="",1,U70+1),"")</f>
        <v/>
      </c>
      <c r="V71" s="1" t="str">
        <f>IF(Dashboard!O71="B",IF(V70="",1,V70+1),"")</f>
        <v/>
      </c>
      <c r="W71" s="1" t="str">
        <f t="shared" si="21"/>
        <v>00000</v>
      </c>
      <c r="X71" s="1" t="str">
        <f t="shared" si="22"/>
        <v>00000</v>
      </c>
      <c r="Y71" s="1" t="str">
        <f t="shared" si="23"/>
        <v>000</v>
      </c>
      <c r="Z71" s="1" t="str">
        <f t="shared" si="24"/>
        <v>000</v>
      </c>
      <c r="AA71" t="str">
        <f t="shared" si="13"/>
        <v>B</v>
      </c>
    </row>
    <row r="72" spans="1:27" x14ac:dyDescent="0.25">
      <c r="A72" s="45"/>
      <c r="B72" s="46"/>
      <c r="C72" s="46"/>
      <c r="D72" s="47" t="str">
        <f t="shared" si="26"/>
        <v/>
      </c>
      <c r="E72" s="47" t="str">
        <f t="shared" si="27"/>
        <v/>
      </c>
      <c r="F72" s="45"/>
      <c r="G72" s="42" t="str">
        <f t="shared" si="25"/>
        <v/>
      </c>
      <c r="H72" s="42" t="str">
        <f t="shared" si="20"/>
        <v>B</v>
      </c>
      <c r="I72" s="46"/>
      <c r="J72" s="48"/>
      <c r="K72" s="45"/>
      <c r="L72" s="46"/>
      <c r="M72" s="46"/>
      <c r="N72" s="46"/>
      <c r="O72" s="48"/>
      <c r="P72" s="58" t="str">
        <f t="shared" si="10"/>
        <v>N</v>
      </c>
      <c r="Q72" s="59" t="str">
        <f t="shared" si="11"/>
        <v>N</v>
      </c>
      <c r="R72" s="59" t="str">
        <f t="shared" si="12"/>
        <v>N</v>
      </c>
      <c r="S72" s="61"/>
      <c r="T72" s="62"/>
      <c r="U72" s="1" t="str">
        <f>IF(Dashboard!N72="P",IF(U71="",1,U71+1),"")</f>
        <v/>
      </c>
      <c r="V72" s="1" t="str">
        <f>IF(Dashboard!O72="B",IF(V71="",1,V71+1),"")</f>
        <v/>
      </c>
      <c r="W72" s="1" t="str">
        <f t="shared" si="21"/>
        <v>00000</v>
      </c>
      <c r="X72" s="1" t="str">
        <f t="shared" si="22"/>
        <v>00000</v>
      </c>
      <c r="Y72" s="1" t="str">
        <f t="shared" si="23"/>
        <v>000</v>
      </c>
      <c r="Z72" s="1" t="str">
        <f t="shared" si="24"/>
        <v>000</v>
      </c>
      <c r="AA72" t="str">
        <f t="shared" si="13"/>
        <v>B</v>
      </c>
    </row>
    <row r="73" spans="1:27" x14ac:dyDescent="0.25">
      <c r="A73" s="45"/>
      <c r="B73" s="46"/>
      <c r="C73" s="46"/>
      <c r="D73" s="47" t="str">
        <f t="shared" si="26"/>
        <v/>
      </c>
      <c r="E73" s="47" t="str">
        <f t="shared" si="27"/>
        <v/>
      </c>
      <c r="F73" s="45"/>
      <c r="G73" s="42" t="str">
        <f t="shared" si="25"/>
        <v/>
      </c>
      <c r="H73" s="42" t="str">
        <f t="shared" si="20"/>
        <v>B</v>
      </c>
      <c r="I73" s="46"/>
      <c r="J73" s="48"/>
      <c r="K73" s="45"/>
      <c r="L73" s="46"/>
      <c r="M73" s="46"/>
      <c r="N73" s="46"/>
      <c r="O73" s="48"/>
      <c r="P73" s="58" t="str">
        <f t="shared" si="10"/>
        <v>N</v>
      </c>
      <c r="Q73" s="59" t="str">
        <f t="shared" si="11"/>
        <v>N</v>
      </c>
      <c r="R73" s="59" t="str">
        <f t="shared" si="12"/>
        <v>N</v>
      </c>
      <c r="S73" s="61"/>
      <c r="T73" s="62"/>
      <c r="U73" s="1" t="str">
        <f>IF(Dashboard!N73="P",IF(U72="",1,U72+1),"")</f>
        <v/>
      </c>
      <c r="V73" s="1" t="str">
        <f>IF(Dashboard!O73="B",IF(V72="",1,V72+1),"")</f>
        <v/>
      </c>
      <c r="W73" s="1" t="str">
        <f t="shared" si="21"/>
        <v>00000</v>
      </c>
      <c r="X73" s="1" t="str">
        <f t="shared" si="22"/>
        <v>00000</v>
      </c>
      <c r="Y73" s="1" t="str">
        <f t="shared" si="23"/>
        <v>000</v>
      </c>
      <c r="Z73" s="1" t="str">
        <f t="shared" si="24"/>
        <v>000</v>
      </c>
      <c r="AA73" t="str">
        <f t="shared" si="13"/>
        <v>B</v>
      </c>
    </row>
    <row r="74" spans="1:27" x14ac:dyDescent="0.25">
      <c r="A74" s="45"/>
      <c r="B74" s="46"/>
      <c r="C74" s="46"/>
      <c r="D74" s="47" t="str">
        <f t="shared" si="26"/>
        <v/>
      </c>
      <c r="E74" s="47" t="str">
        <f t="shared" si="27"/>
        <v/>
      </c>
      <c r="F74" s="45"/>
      <c r="G74" s="42" t="str">
        <f t="shared" si="25"/>
        <v/>
      </c>
      <c r="H74" s="42" t="str">
        <f t="shared" ref="H74:H100" si="28">IF(AA74="B","B"&amp;REPLACE(AB74, 1, 1, ""),"")</f>
        <v>B</v>
      </c>
      <c r="I74" s="46"/>
      <c r="J74" s="48"/>
      <c r="K74" s="45"/>
      <c r="L74" s="46"/>
      <c r="M74" s="46"/>
      <c r="N74" s="46"/>
      <c r="O74" s="48"/>
      <c r="P74" s="58" t="str">
        <f t="shared" si="10"/>
        <v>N</v>
      </c>
      <c r="Q74" s="59" t="str">
        <f t="shared" si="11"/>
        <v>N</v>
      </c>
      <c r="R74" s="59" t="str">
        <f t="shared" si="12"/>
        <v>N</v>
      </c>
      <c r="S74" s="61"/>
      <c r="T74" s="62"/>
      <c r="U74" s="1" t="str">
        <f>IF(Dashboard!N74="P",IF(U73="",1,U73+1),"")</f>
        <v/>
      </c>
      <c r="V74" s="1" t="str">
        <f>IF(Dashboard!O74="B",IF(V73="",1,V73+1),"")</f>
        <v/>
      </c>
      <c r="W74" s="1" t="str">
        <f t="shared" ref="W74:W100" si="29">IF(U69="",0,U69)&amp;IF(U70="",0,U70)&amp;IF(U71="",0,U71)&amp;IF(U72="",0,U72)&amp;IF(U73="",0,U73)</f>
        <v>00000</v>
      </c>
      <c r="X74" s="1" t="str">
        <f t="shared" ref="X74:X100" si="30">IF(V69="",0,V69)&amp;IF(V70="",0,V70)&amp;IF(V71="",0,V71)&amp;IF(V72="",0,V72)&amp;IF(V73="",0,V73)</f>
        <v>00000</v>
      </c>
      <c r="Y74" s="1" t="str">
        <f t="shared" ref="Y74:Y100" si="31">IF(U71="",0,U71)&amp;IF(U72="",0,U72)&amp;IF(U73="",0,U73)</f>
        <v>000</v>
      </c>
      <c r="Z74" s="1" t="str">
        <f t="shared" ref="Z74:Z100" si="32">IF(V71="",0,V71)&amp;IF(V72="",0,V72)&amp;IF(V73="",0,V73)</f>
        <v>000</v>
      </c>
      <c r="AA74" t="str">
        <f t="shared" si="13"/>
        <v>B</v>
      </c>
    </row>
    <row r="75" spans="1:27" x14ac:dyDescent="0.25">
      <c r="A75" s="45"/>
      <c r="B75" s="46"/>
      <c r="C75" s="46"/>
      <c r="D75" s="47" t="str">
        <f t="shared" si="26"/>
        <v/>
      </c>
      <c r="E75" s="47" t="str">
        <f t="shared" si="27"/>
        <v/>
      </c>
      <c r="F75" s="45"/>
      <c r="G75" s="42" t="str">
        <f t="shared" si="25"/>
        <v/>
      </c>
      <c r="H75" s="42" t="str">
        <f t="shared" si="28"/>
        <v>B</v>
      </c>
      <c r="I75" s="46"/>
      <c r="J75" s="48"/>
      <c r="K75" s="45"/>
      <c r="L75" s="46"/>
      <c r="M75" s="46"/>
      <c r="N75" s="46"/>
      <c r="O75" s="48"/>
      <c r="P75" s="58" t="str">
        <f t="shared" ref="P75:P100" si="33">IF(W75="10101","Y",IF(X75="10101","Y","N"))</f>
        <v>N</v>
      </c>
      <c r="Q75" s="59" t="str">
        <f t="shared" ref="Q75:Q100" si="34">IF(W75="12345","Y",IF(X75="12345","Y","N"))</f>
        <v>N</v>
      </c>
      <c r="R75" s="59" t="str">
        <f t="shared" ref="R75:R100" si="35">IF(Y75="101","Y",IF(Z75="101","Y","N"))</f>
        <v>N</v>
      </c>
      <c r="S75" s="61"/>
      <c r="T75" s="62"/>
      <c r="U75" s="1" t="str">
        <f>IF(Dashboard!N75="P",IF(U74="",1,U74+1),"")</f>
        <v/>
      </c>
      <c r="V75" s="1" t="str">
        <f>IF(Dashboard!O75="B",IF(V74="",1,V74+1),"")</f>
        <v/>
      </c>
      <c r="W75" s="1" t="str">
        <f t="shared" si="29"/>
        <v>00000</v>
      </c>
      <c r="X75" s="1" t="str">
        <f t="shared" si="30"/>
        <v>00000</v>
      </c>
      <c r="Y75" s="1" t="str">
        <f t="shared" si="31"/>
        <v>000</v>
      </c>
      <c r="Z75" s="1" t="str">
        <f t="shared" si="32"/>
        <v>000</v>
      </c>
      <c r="AA75" t="str">
        <f t="shared" ref="AA75:AA100" si="36">IF(COUNTBLANK(U70:U74)&gt;2,"B","P")</f>
        <v>B</v>
      </c>
    </row>
    <row r="76" spans="1:27" x14ac:dyDescent="0.25">
      <c r="A76" s="45"/>
      <c r="B76" s="46"/>
      <c r="C76" s="46"/>
      <c r="D76" s="47" t="str">
        <f t="shared" si="26"/>
        <v/>
      </c>
      <c r="E76" s="47" t="str">
        <f t="shared" si="27"/>
        <v/>
      </c>
      <c r="F76" s="45"/>
      <c r="G76" s="42" t="str">
        <f t="shared" si="25"/>
        <v/>
      </c>
      <c r="H76" s="42" t="str">
        <f t="shared" si="28"/>
        <v>B</v>
      </c>
      <c r="I76" s="46"/>
      <c r="J76" s="48"/>
      <c r="K76" s="45"/>
      <c r="L76" s="46"/>
      <c r="M76" s="46"/>
      <c r="N76" s="46"/>
      <c r="O76" s="48"/>
      <c r="P76" s="58" t="str">
        <f t="shared" si="33"/>
        <v>N</v>
      </c>
      <c r="Q76" s="59" t="str">
        <f t="shared" si="34"/>
        <v>N</v>
      </c>
      <c r="R76" s="59" t="str">
        <f t="shared" si="35"/>
        <v>N</v>
      </c>
      <c r="S76" s="61"/>
      <c r="T76" s="62"/>
      <c r="U76" s="1" t="str">
        <f>IF(Dashboard!N76="P",IF(U75="",1,U75+1),"")</f>
        <v/>
      </c>
      <c r="V76" s="1" t="str">
        <f>IF(Dashboard!O76="B",IF(V75="",1,V75+1),"")</f>
        <v/>
      </c>
      <c r="W76" s="1" t="str">
        <f t="shared" si="29"/>
        <v>00000</v>
      </c>
      <c r="X76" s="1" t="str">
        <f t="shared" si="30"/>
        <v>00000</v>
      </c>
      <c r="Y76" s="1" t="str">
        <f t="shared" si="31"/>
        <v>000</v>
      </c>
      <c r="Z76" s="1" t="str">
        <f t="shared" si="32"/>
        <v>000</v>
      </c>
      <c r="AA76" t="str">
        <f t="shared" si="36"/>
        <v>B</v>
      </c>
    </row>
    <row r="77" spans="1:27" x14ac:dyDescent="0.25">
      <c r="A77" s="45"/>
      <c r="B77" s="46"/>
      <c r="C77" s="46"/>
      <c r="D77" s="47" t="str">
        <f t="shared" si="26"/>
        <v/>
      </c>
      <c r="E77" s="47" t="str">
        <f t="shared" si="27"/>
        <v/>
      </c>
      <c r="F77" s="45"/>
      <c r="G77" s="42" t="str">
        <f t="shared" si="25"/>
        <v/>
      </c>
      <c r="H77" s="42" t="str">
        <f t="shared" si="28"/>
        <v>B</v>
      </c>
      <c r="I77" s="46"/>
      <c r="J77" s="48"/>
      <c r="K77" s="45"/>
      <c r="L77" s="46"/>
      <c r="M77" s="46"/>
      <c r="N77" s="46"/>
      <c r="O77" s="48"/>
      <c r="P77" s="58" t="str">
        <f t="shared" si="33"/>
        <v>N</v>
      </c>
      <c r="Q77" s="59" t="str">
        <f t="shared" si="34"/>
        <v>N</v>
      </c>
      <c r="R77" s="59" t="str">
        <f t="shared" si="35"/>
        <v>N</v>
      </c>
      <c r="S77" s="61"/>
      <c r="T77" s="62"/>
      <c r="U77" s="1" t="str">
        <f>IF(Dashboard!N77="P",IF(U76="",1,U76+1),"")</f>
        <v/>
      </c>
      <c r="V77" s="1" t="str">
        <f>IF(Dashboard!O77="B",IF(V76="",1,V76+1),"")</f>
        <v/>
      </c>
      <c r="W77" s="1" t="str">
        <f t="shared" si="29"/>
        <v>00000</v>
      </c>
      <c r="X77" s="1" t="str">
        <f t="shared" si="30"/>
        <v>00000</v>
      </c>
      <c r="Y77" s="1" t="str">
        <f t="shared" si="31"/>
        <v>000</v>
      </c>
      <c r="Z77" s="1" t="str">
        <f t="shared" si="32"/>
        <v>000</v>
      </c>
      <c r="AA77" t="str">
        <f t="shared" si="36"/>
        <v>B</v>
      </c>
    </row>
    <row r="78" spans="1:27" x14ac:dyDescent="0.25">
      <c r="A78" s="45"/>
      <c r="B78" s="46"/>
      <c r="C78" s="46"/>
      <c r="D78" s="47" t="str">
        <f t="shared" si="26"/>
        <v/>
      </c>
      <c r="E78" s="47" t="str">
        <f t="shared" si="27"/>
        <v/>
      </c>
      <c r="F78" s="45"/>
      <c r="G78" s="42" t="str">
        <f t="shared" si="25"/>
        <v/>
      </c>
      <c r="H78" s="42" t="str">
        <f t="shared" si="28"/>
        <v>B</v>
      </c>
      <c r="I78" s="46"/>
      <c r="J78" s="48"/>
      <c r="K78" s="45"/>
      <c r="L78" s="46"/>
      <c r="M78" s="46"/>
      <c r="N78" s="46"/>
      <c r="O78" s="48"/>
      <c r="P78" s="58" t="str">
        <f t="shared" si="33"/>
        <v>N</v>
      </c>
      <c r="Q78" s="59" t="str">
        <f t="shared" si="34"/>
        <v>N</v>
      </c>
      <c r="R78" s="59" t="str">
        <f t="shared" si="35"/>
        <v>N</v>
      </c>
      <c r="S78" s="61"/>
      <c r="T78" s="62"/>
      <c r="U78" s="1" t="str">
        <f>IF(Dashboard!N78="P",IF(U77="",1,U77+1),"")</f>
        <v/>
      </c>
      <c r="V78" s="1" t="str">
        <f>IF(Dashboard!O78="B",IF(V77="",1,V77+1),"")</f>
        <v/>
      </c>
      <c r="W78" s="1" t="str">
        <f t="shared" si="29"/>
        <v>00000</v>
      </c>
      <c r="X78" s="1" t="str">
        <f t="shared" si="30"/>
        <v>00000</v>
      </c>
      <c r="Y78" s="1" t="str">
        <f t="shared" si="31"/>
        <v>000</v>
      </c>
      <c r="Z78" s="1" t="str">
        <f t="shared" si="32"/>
        <v>000</v>
      </c>
      <c r="AA78" t="str">
        <f t="shared" si="36"/>
        <v>B</v>
      </c>
    </row>
    <row r="79" spans="1:27" x14ac:dyDescent="0.25">
      <c r="A79" s="45"/>
      <c r="B79" s="46"/>
      <c r="C79" s="46"/>
      <c r="D79" s="47" t="str">
        <f t="shared" si="26"/>
        <v/>
      </c>
      <c r="E79" s="47" t="str">
        <f t="shared" si="27"/>
        <v/>
      </c>
      <c r="F79" s="45"/>
      <c r="G79" s="42" t="str">
        <f t="shared" si="25"/>
        <v/>
      </c>
      <c r="H79" s="42" t="str">
        <f t="shared" si="28"/>
        <v>B</v>
      </c>
      <c r="I79" s="46"/>
      <c r="J79" s="48"/>
      <c r="K79" s="45"/>
      <c r="L79" s="46"/>
      <c r="M79" s="46"/>
      <c r="N79" s="46"/>
      <c r="O79" s="48"/>
      <c r="P79" s="58" t="str">
        <f t="shared" si="33"/>
        <v>N</v>
      </c>
      <c r="Q79" s="59" t="str">
        <f t="shared" si="34"/>
        <v>N</v>
      </c>
      <c r="R79" s="59" t="str">
        <f t="shared" si="35"/>
        <v>N</v>
      </c>
      <c r="S79" s="61"/>
      <c r="T79" s="62"/>
      <c r="U79" s="1" t="str">
        <f>IF(Dashboard!N79="P",IF(U78="",1,U78+1),"")</f>
        <v/>
      </c>
      <c r="V79" s="1" t="str">
        <f>IF(Dashboard!O79="B",IF(V78="",1,V78+1),"")</f>
        <v/>
      </c>
      <c r="W79" s="1" t="str">
        <f t="shared" si="29"/>
        <v>00000</v>
      </c>
      <c r="X79" s="1" t="str">
        <f t="shared" si="30"/>
        <v>00000</v>
      </c>
      <c r="Y79" s="1" t="str">
        <f t="shared" si="31"/>
        <v>000</v>
      </c>
      <c r="Z79" s="1" t="str">
        <f t="shared" si="32"/>
        <v>000</v>
      </c>
      <c r="AA79" t="str">
        <f t="shared" si="36"/>
        <v>B</v>
      </c>
    </row>
    <row r="80" spans="1:27" x14ac:dyDescent="0.25">
      <c r="A80" s="45"/>
      <c r="B80" s="46"/>
      <c r="C80" s="46"/>
      <c r="D80" s="47" t="str">
        <f t="shared" si="26"/>
        <v/>
      </c>
      <c r="E80" s="47" t="str">
        <f t="shared" si="27"/>
        <v/>
      </c>
      <c r="F80" s="45"/>
      <c r="G80" s="42" t="str">
        <f t="shared" si="25"/>
        <v/>
      </c>
      <c r="H80" s="42" t="str">
        <f t="shared" si="28"/>
        <v>B</v>
      </c>
      <c r="I80" s="46"/>
      <c r="J80" s="48"/>
      <c r="K80" s="45"/>
      <c r="L80" s="46"/>
      <c r="M80" s="46"/>
      <c r="N80" s="46"/>
      <c r="O80" s="48"/>
      <c r="P80" s="58" t="str">
        <f t="shared" si="33"/>
        <v>N</v>
      </c>
      <c r="Q80" s="59" t="str">
        <f t="shared" si="34"/>
        <v>N</v>
      </c>
      <c r="R80" s="59" t="str">
        <f t="shared" si="35"/>
        <v>N</v>
      </c>
      <c r="S80" s="61"/>
      <c r="T80" s="62"/>
      <c r="U80" s="1" t="str">
        <f>IF(Dashboard!N80="P",IF(U79="",1,U79+1),"")</f>
        <v/>
      </c>
      <c r="V80" s="1" t="str">
        <f>IF(Dashboard!O80="B",IF(V79="",1,V79+1),"")</f>
        <v/>
      </c>
      <c r="W80" s="1" t="str">
        <f t="shared" si="29"/>
        <v>00000</v>
      </c>
      <c r="X80" s="1" t="str">
        <f t="shared" si="30"/>
        <v>00000</v>
      </c>
      <c r="Y80" s="1" t="str">
        <f t="shared" si="31"/>
        <v>000</v>
      </c>
      <c r="Z80" s="1" t="str">
        <f t="shared" si="32"/>
        <v>000</v>
      </c>
      <c r="AA80" t="str">
        <f t="shared" si="36"/>
        <v>B</v>
      </c>
    </row>
    <row r="81" spans="1:27" x14ac:dyDescent="0.25">
      <c r="A81" s="45"/>
      <c r="B81" s="46"/>
      <c r="C81" s="46"/>
      <c r="D81" s="47" t="str">
        <f t="shared" si="26"/>
        <v/>
      </c>
      <c r="E81" s="47" t="str">
        <f t="shared" si="27"/>
        <v/>
      </c>
      <c r="F81" s="45"/>
      <c r="G81" s="42" t="str">
        <f t="shared" si="25"/>
        <v/>
      </c>
      <c r="H81" s="42" t="str">
        <f t="shared" si="28"/>
        <v>B</v>
      </c>
      <c r="I81" s="46"/>
      <c r="J81" s="48"/>
      <c r="K81" s="45"/>
      <c r="L81" s="46"/>
      <c r="M81" s="46"/>
      <c r="N81" s="46"/>
      <c r="O81" s="48"/>
      <c r="P81" s="58" t="str">
        <f t="shared" si="33"/>
        <v>N</v>
      </c>
      <c r="Q81" s="59" t="str">
        <f t="shared" si="34"/>
        <v>N</v>
      </c>
      <c r="R81" s="59" t="str">
        <f t="shared" si="35"/>
        <v>N</v>
      </c>
      <c r="S81" s="61"/>
      <c r="T81" s="62"/>
      <c r="U81" s="1" t="str">
        <f>IF(Dashboard!N81="P",IF(U80="",1,U80+1),"")</f>
        <v/>
      </c>
      <c r="V81" s="1" t="str">
        <f>IF(Dashboard!O81="B",IF(V80="",1,V80+1),"")</f>
        <v/>
      </c>
      <c r="W81" s="1" t="str">
        <f t="shared" si="29"/>
        <v>00000</v>
      </c>
      <c r="X81" s="1" t="str">
        <f t="shared" si="30"/>
        <v>00000</v>
      </c>
      <c r="Y81" s="1" t="str">
        <f t="shared" si="31"/>
        <v>000</v>
      </c>
      <c r="Z81" s="1" t="str">
        <f t="shared" si="32"/>
        <v>000</v>
      </c>
      <c r="AA81" t="str">
        <f t="shared" si="36"/>
        <v>B</v>
      </c>
    </row>
    <row r="82" spans="1:27" x14ac:dyDescent="0.25">
      <c r="A82" s="45"/>
      <c r="B82" s="46"/>
      <c r="C82" s="46"/>
      <c r="D82" s="47" t="str">
        <f t="shared" si="26"/>
        <v/>
      </c>
      <c r="E82" s="47" t="str">
        <f t="shared" si="27"/>
        <v/>
      </c>
      <c r="F82" s="45"/>
      <c r="G82" s="42" t="str">
        <f t="shared" si="25"/>
        <v/>
      </c>
      <c r="H82" s="42" t="str">
        <f t="shared" si="28"/>
        <v>B</v>
      </c>
      <c r="I82" s="46"/>
      <c r="J82" s="48"/>
      <c r="K82" s="45"/>
      <c r="L82" s="46"/>
      <c r="M82" s="46"/>
      <c r="N82" s="46"/>
      <c r="O82" s="48"/>
      <c r="P82" s="58" t="str">
        <f t="shared" si="33"/>
        <v>N</v>
      </c>
      <c r="Q82" s="59" t="str">
        <f t="shared" si="34"/>
        <v>N</v>
      </c>
      <c r="R82" s="59" t="str">
        <f t="shared" si="35"/>
        <v>N</v>
      </c>
      <c r="S82" s="61"/>
      <c r="T82" s="62"/>
      <c r="U82" s="1" t="str">
        <f>IF(Dashboard!N82="P",IF(U81="",1,U81+1),"")</f>
        <v/>
      </c>
      <c r="V82" s="1" t="str">
        <f>IF(Dashboard!O82="B",IF(V81="",1,V81+1),"")</f>
        <v/>
      </c>
      <c r="W82" s="1" t="str">
        <f t="shared" si="29"/>
        <v>00000</v>
      </c>
      <c r="X82" s="1" t="str">
        <f t="shared" si="30"/>
        <v>00000</v>
      </c>
      <c r="Y82" s="1" t="str">
        <f t="shared" si="31"/>
        <v>000</v>
      </c>
      <c r="Z82" s="1" t="str">
        <f t="shared" si="32"/>
        <v>000</v>
      </c>
      <c r="AA82" t="str">
        <f t="shared" si="36"/>
        <v>B</v>
      </c>
    </row>
    <row r="83" spans="1:27" x14ac:dyDescent="0.25">
      <c r="A83" s="45"/>
      <c r="B83" s="46"/>
      <c r="C83" s="46"/>
      <c r="D83" s="47" t="str">
        <f t="shared" si="26"/>
        <v/>
      </c>
      <c r="E83" s="47" t="str">
        <f t="shared" si="27"/>
        <v/>
      </c>
      <c r="F83" s="45"/>
      <c r="G83" s="42" t="str">
        <f t="shared" si="25"/>
        <v/>
      </c>
      <c r="H83" s="42" t="str">
        <f t="shared" si="28"/>
        <v>B</v>
      </c>
      <c r="I83" s="46"/>
      <c r="J83" s="48"/>
      <c r="K83" s="45"/>
      <c r="L83" s="46"/>
      <c r="M83" s="46"/>
      <c r="N83" s="46"/>
      <c r="O83" s="48"/>
      <c r="P83" s="58" t="str">
        <f t="shared" si="33"/>
        <v>N</v>
      </c>
      <c r="Q83" s="59" t="str">
        <f t="shared" si="34"/>
        <v>N</v>
      </c>
      <c r="R83" s="59" t="str">
        <f t="shared" si="35"/>
        <v>N</v>
      </c>
      <c r="S83" s="61"/>
      <c r="T83" s="62"/>
      <c r="U83" s="1" t="str">
        <f>IF(Dashboard!N83="P",IF(U82="",1,U82+1),"")</f>
        <v/>
      </c>
      <c r="V83" s="1" t="str">
        <f>IF(Dashboard!O83="B",IF(V82="",1,V82+1),"")</f>
        <v/>
      </c>
      <c r="W83" s="1" t="str">
        <f t="shared" si="29"/>
        <v>00000</v>
      </c>
      <c r="X83" s="1" t="str">
        <f t="shared" si="30"/>
        <v>00000</v>
      </c>
      <c r="Y83" s="1" t="str">
        <f t="shared" si="31"/>
        <v>000</v>
      </c>
      <c r="Z83" s="1" t="str">
        <f t="shared" si="32"/>
        <v>000</v>
      </c>
      <c r="AA83" t="str">
        <f t="shared" si="36"/>
        <v>B</v>
      </c>
    </row>
    <row r="84" spans="1:27" x14ac:dyDescent="0.25">
      <c r="A84" s="45"/>
      <c r="B84" s="46"/>
      <c r="C84" s="46"/>
      <c r="D84" s="47" t="str">
        <f t="shared" si="26"/>
        <v/>
      </c>
      <c r="E84" s="47" t="str">
        <f t="shared" si="27"/>
        <v/>
      </c>
      <c r="F84" s="45"/>
      <c r="G84" s="42" t="str">
        <f t="shared" ref="G84:G100" si="37">IF(AA84="P","P"&amp;REPLACE(AB84, 1, 1, ""),"")</f>
        <v/>
      </c>
      <c r="H84" s="42" t="str">
        <f t="shared" si="28"/>
        <v>B</v>
      </c>
      <c r="I84" s="46"/>
      <c r="J84" s="48"/>
      <c r="K84" s="45"/>
      <c r="L84" s="46"/>
      <c r="M84" s="46"/>
      <c r="N84" s="46"/>
      <c r="O84" s="48"/>
      <c r="P84" s="58" t="str">
        <f t="shared" si="33"/>
        <v>N</v>
      </c>
      <c r="Q84" s="59" t="str">
        <f t="shared" si="34"/>
        <v>N</v>
      </c>
      <c r="R84" s="59" t="str">
        <f t="shared" si="35"/>
        <v>N</v>
      </c>
      <c r="S84" s="61"/>
      <c r="T84" s="62"/>
      <c r="U84" s="1" t="str">
        <f>IF(Dashboard!N84="P",IF(U83="",1,U83+1),"")</f>
        <v/>
      </c>
      <c r="V84" s="1" t="str">
        <f>IF(Dashboard!O84="B",IF(V83="",1,V83+1),"")</f>
        <v/>
      </c>
      <c r="W84" s="1" t="str">
        <f t="shared" si="29"/>
        <v>00000</v>
      </c>
      <c r="X84" s="1" t="str">
        <f t="shared" si="30"/>
        <v>00000</v>
      </c>
      <c r="Y84" s="1" t="str">
        <f t="shared" si="31"/>
        <v>000</v>
      </c>
      <c r="Z84" s="1" t="str">
        <f t="shared" si="32"/>
        <v>000</v>
      </c>
      <c r="AA84" t="str">
        <f t="shared" si="36"/>
        <v>B</v>
      </c>
    </row>
    <row r="85" spans="1:27" x14ac:dyDescent="0.25">
      <c r="A85" s="45"/>
      <c r="B85" s="46"/>
      <c r="C85" s="46"/>
      <c r="D85" s="47" t="str">
        <f t="shared" si="26"/>
        <v/>
      </c>
      <c r="E85" s="47" t="str">
        <f t="shared" si="27"/>
        <v/>
      </c>
      <c r="F85" s="45"/>
      <c r="G85" s="42" t="str">
        <f t="shared" si="37"/>
        <v/>
      </c>
      <c r="H85" s="42" t="str">
        <f t="shared" si="28"/>
        <v>B</v>
      </c>
      <c r="I85" s="46"/>
      <c r="J85" s="48"/>
      <c r="K85" s="45"/>
      <c r="L85" s="46"/>
      <c r="M85" s="46"/>
      <c r="N85" s="46"/>
      <c r="O85" s="48"/>
      <c r="P85" s="58" t="str">
        <f t="shared" si="33"/>
        <v>N</v>
      </c>
      <c r="Q85" s="59" t="str">
        <f t="shared" si="34"/>
        <v>N</v>
      </c>
      <c r="R85" s="59" t="str">
        <f t="shared" si="35"/>
        <v>N</v>
      </c>
      <c r="S85" s="61"/>
      <c r="T85" s="62"/>
      <c r="U85" s="1" t="str">
        <f>IF(Dashboard!N85="P",IF(U84="",1,U84+1),"")</f>
        <v/>
      </c>
      <c r="V85" s="1" t="str">
        <f>IF(Dashboard!O85="B",IF(V84="",1,V84+1),"")</f>
        <v/>
      </c>
      <c r="W85" s="1" t="str">
        <f t="shared" si="29"/>
        <v>00000</v>
      </c>
      <c r="X85" s="1" t="str">
        <f t="shared" si="30"/>
        <v>00000</v>
      </c>
      <c r="Y85" s="1" t="str">
        <f t="shared" si="31"/>
        <v>000</v>
      </c>
      <c r="Z85" s="1" t="str">
        <f t="shared" si="32"/>
        <v>000</v>
      </c>
      <c r="AA85" t="str">
        <f t="shared" si="36"/>
        <v>B</v>
      </c>
    </row>
    <row r="86" spans="1:27" x14ac:dyDescent="0.25">
      <c r="A86" s="45"/>
      <c r="B86" s="46"/>
      <c r="C86" s="46"/>
      <c r="D86" s="47" t="str">
        <f t="shared" si="26"/>
        <v/>
      </c>
      <c r="E86" s="47" t="str">
        <f t="shared" si="27"/>
        <v/>
      </c>
      <c r="F86" s="45"/>
      <c r="G86" s="42" t="str">
        <f t="shared" si="37"/>
        <v/>
      </c>
      <c r="H86" s="42" t="str">
        <f t="shared" si="28"/>
        <v>B</v>
      </c>
      <c r="I86" s="46"/>
      <c r="J86" s="48"/>
      <c r="K86" s="45"/>
      <c r="L86" s="46"/>
      <c r="M86" s="46"/>
      <c r="N86" s="46"/>
      <c r="O86" s="48"/>
      <c r="P86" s="58" t="str">
        <f t="shared" si="33"/>
        <v>N</v>
      </c>
      <c r="Q86" s="59" t="str">
        <f t="shared" si="34"/>
        <v>N</v>
      </c>
      <c r="R86" s="59" t="str">
        <f t="shared" si="35"/>
        <v>N</v>
      </c>
      <c r="S86" s="61"/>
      <c r="T86" s="62"/>
      <c r="U86" s="1" t="str">
        <f>IF(Dashboard!N86="P",IF(U85="",1,U85+1),"")</f>
        <v/>
      </c>
      <c r="V86" s="1" t="str">
        <f>IF(Dashboard!O86="B",IF(V85="",1,V85+1),"")</f>
        <v/>
      </c>
      <c r="W86" s="1" t="str">
        <f t="shared" si="29"/>
        <v>00000</v>
      </c>
      <c r="X86" s="1" t="str">
        <f t="shared" si="30"/>
        <v>00000</v>
      </c>
      <c r="Y86" s="1" t="str">
        <f t="shared" si="31"/>
        <v>000</v>
      </c>
      <c r="Z86" s="1" t="str">
        <f t="shared" si="32"/>
        <v>000</v>
      </c>
      <c r="AA86" t="str">
        <f t="shared" si="36"/>
        <v>B</v>
      </c>
    </row>
    <row r="87" spans="1:27" x14ac:dyDescent="0.25">
      <c r="A87" s="45"/>
      <c r="B87" s="46"/>
      <c r="C87" s="46"/>
      <c r="D87" s="47" t="str">
        <f t="shared" si="26"/>
        <v/>
      </c>
      <c r="E87" s="47" t="str">
        <f t="shared" si="27"/>
        <v/>
      </c>
      <c r="F87" s="45"/>
      <c r="G87" s="42" t="str">
        <f t="shared" si="37"/>
        <v/>
      </c>
      <c r="H87" s="42" t="str">
        <f t="shared" si="28"/>
        <v>B</v>
      </c>
      <c r="I87" s="46"/>
      <c r="J87" s="48"/>
      <c r="K87" s="45"/>
      <c r="L87" s="46"/>
      <c r="M87" s="46"/>
      <c r="N87" s="46"/>
      <c r="O87" s="48"/>
      <c r="P87" s="58" t="str">
        <f t="shared" si="33"/>
        <v>N</v>
      </c>
      <c r="Q87" s="59" t="str">
        <f t="shared" si="34"/>
        <v>N</v>
      </c>
      <c r="R87" s="59" t="str">
        <f t="shared" si="35"/>
        <v>N</v>
      </c>
      <c r="S87" s="61"/>
      <c r="T87" s="62"/>
      <c r="U87" s="1" t="str">
        <f>IF(Dashboard!N87="P",IF(U86="",1,U86+1),"")</f>
        <v/>
      </c>
      <c r="V87" s="1" t="str">
        <f>IF(Dashboard!O87="B",IF(V86="",1,V86+1),"")</f>
        <v/>
      </c>
      <c r="W87" s="1" t="str">
        <f t="shared" si="29"/>
        <v>00000</v>
      </c>
      <c r="X87" s="1" t="str">
        <f t="shared" si="30"/>
        <v>00000</v>
      </c>
      <c r="Y87" s="1" t="str">
        <f t="shared" si="31"/>
        <v>000</v>
      </c>
      <c r="Z87" s="1" t="str">
        <f t="shared" si="32"/>
        <v>000</v>
      </c>
      <c r="AA87" t="str">
        <f t="shared" si="36"/>
        <v>B</v>
      </c>
    </row>
    <row r="88" spans="1:27" x14ac:dyDescent="0.25">
      <c r="A88" s="45"/>
      <c r="B88" s="46"/>
      <c r="C88" s="46"/>
      <c r="D88" s="47" t="str">
        <f t="shared" si="26"/>
        <v/>
      </c>
      <c r="E88" s="47" t="str">
        <f t="shared" si="27"/>
        <v/>
      </c>
      <c r="F88" s="45"/>
      <c r="G88" s="42" t="str">
        <f t="shared" si="37"/>
        <v/>
      </c>
      <c r="H88" s="42" t="str">
        <f t="shared" si="28"/>
        <v>B</v>
      </c>
      <c r="I88" s="46"/>
      <c r="J88" s="48"/>
      <c r="K88" s="45"/>
      <c r="L88" s="46"/>
      <c r="M88" s="46"/>
      <c r="N88" s="46"/>
      <c r="O88" s="48"/>
      <c r="P88" s="58" t="str">
        <f t="shared" si="33"/>
        <v>N</v>
      </c>
      <c r="Q88" s="59" t="str">
        <f t="shared" si="34"/>
        <v>N</v>
      </c>
      <c r="R88" s="59" t="str">
        <f t="shared" si="35"/>
        <v>N</v>
      </c>
      <c r="S88" s="61"/>
      <c r="T88" s="62"/>
      <c r="U88" s="1" t="str">
        <f>IF(Dashboard!N88="P",IF(U87="",1,U87+1),"")</f>
        <v/>
      </c>
      <c r="V88" s="1" t="str">
        <f>IF(Dashboard!O88="B",IF(V87="",1,V87+1),"")</f>
        <v/>
      </c>
      <c r="W88" s="1" t="str">
        <f t="shared" si="29"/>
        <v>00000</v>
      </c>
      <c r="X88" s="1" t="str">
        <f t="shared" si="30"/>
        <v>00000</v>
      </c>
      <c r="Y88" s="1" t="str">
        <f t="shared" si="31"/>
        <v>000</v>
      </c>
      <c r="Z88" s="1" t="str">
        <f t="shared" si="32"/>
        <v>000</v>
      </c>
      <c r="AA88" t="str">
        <f t="shared" si="36"/>
        <v>B</v>
      </c>
    </row>
    <row r="89" spans="1:27" x14ac:dyDescent="0.25">
      <c r="A89" s="45"/>
      <c r="B89" s="46"/>
      <c r="C89" s="46"/>
      <c r="D89" s="47" t="str">
        <f t="shared" si="26"/>
        <v/>
      </c>
      <c r="E89" s="47" t="str">
        <f t="shared" si="27"/>
        <v/>
      </c>
      <c r="F89" s="45"/>
      <c r="G89" s="42" t="str">
        <f t="shared" si="37"/>
        <v/>
      </c>
      <c r="H89" s="42" t="str">
        <f t="shared" si="28"/>
        <v>B</v>
      </c>
      <c r="I89" s="46"/>
      <c r="J89" s="48"/>
      <c r="K89" s="45"/>
      <c r="L89" s="46"/>
      <c r="M89" s="46"/>
      <c r="N89" s="46"/>
      <c r="O89" s="48"/>
      <c r="P89" s="58" t="str">
        <f t="shared" si="33"/>
        <v>N</v>
      </c>
      <c r="Q89" s="59" t="str">
        <f t="shared" si="34"/>
        <v>N</v>
      </c>
      <c r="R89" s="59" t="str">
        <f t="shared" si="35"/>
        <v>N</v>
      </c>
      <c r="S89" s="61"/>
      <c r="T89" s="62"/>
      <c r="U89" s="1" t="str">
        <f>IF(Dashboard!N89="P",IF(U88="",1,U88+1),"")</f>
        <v/>
      </c>
      <c r="V89" s="1" t="str">
        <f>IF(Dashboard!O89="B",IF(V88="",1,V88+1),"")</f>
        <v/>
      </c>
      <c r="W89" s="1" t="str">
        <f t="shared" si="29"/>
        <v>00000</v>
      </c>
      <c r="X89" s="1" t="str">
        <f t="shared" si="30"/>
        <v>00000</v>
      </c>
      <c r="Y89" s="1" t="str">
        <f t="shared" si="31"/>
        <v>000</v>
      </c>
      <c r="Z89" s="1" t="str">
        <f t="shared" si="32"/>
        <v>000</v>
      </c>
      <c r="AA89" t="str">
        <f t="shared" si="36"/>
        <v>B</v>
      </c>
    </row>
    <row r="90" spans="1:27" x14ac:dyDescent="0.25">
      <c r="A90" s="45"/>
      <c r="B90" s="46"/>
      <c r="C90" s="46"/>
      <c r="D90" s="47" t="str">
        <f t="shared" si="26"/>
        <v/>
      </c>
      <c r="E90" s="47" t="str">
        <f t="shared" si="27"/>
        <v/>
      </c>
      <c r="F90" s="45"/>
      <c r="G90" s="42" t="str">
        <f t="shared" si="37"/>
        <v/>
      </c>
      <c r="H90" s="42" t="str">
        <f t="shared" si="28"/>
        <v>B</v>
      </c>
      <c r="I90" s="46"/>
      <c r="J90" s="48"/>
      <c r="K90" s="45"/>
      <c r="L90" s="46"/>
      <c r="M90" s="46"/>
      <c r="N90" s="46"/>
      <c r="O90" s="48"/>
      <c r="P90" s="58" t="str">
        <f t="shared" si="33"/>
        <v>N</v>
      </c>
      <c r="Q90" s="59" t="str">
        <f t="shared" si="34"/>
        <v>N</v>
      </c>
      <c r="R90" s="59" t="str">
        <f t="shared" si="35"/>
        <v>N</v>
      </c>
      <c r="S90" s="61"/>
      <c r="T90" s="62"/>
      <c r="U90" s="1" t="str">
        <f>IF(Dashboard!N90="P",IF(U89="",1,U89+1),"")</f>
        <v/>
      </c>
      <c r="V90" s="1" t="str">
        <f>IF(Dashboard!O90="B",IF(V89="",1,V89+1),"")</f>
        <v/>
      </c>
      <c r="W90" s="1" t="str">
        <f t="shared" si="29"/>
        <v>00000</v>
      </c>
      <c r="X90" s="1" t="str">
        <f t="shared" si="30"/>
        <v>00000</v>
      </c>
      <c r="Y90" s="1" t="str">
        <f t="shared" si="31"/>
        <v>000</v>
      </c>
      <c r="Z90" s="1" t="str">
        <f t="shared" si="32"/>
        <v>000</v>
      </c>
      <c r="AA90" t="str">
        <f t="shared" si="36"/>
        <v>B</v>
      </c>
    </row>
    <row r="91" spans="1:27" x14ac:dyDescent="0.25">
      <c r="A91" s="45"/>
      <c r="B91" s="46"/>
      <c r="C91" s="46"/>
      <c r="D91" s="47" t="str">
        <f t="shared" si="26"/>
        <v/>
      </c>
      <c r="E91" s="47" t="str">
        <f t="shared" si="27"/>
        <v/>
      </c>
      <c r="F91" s="45"/>
      <c r="G91" s="42" t="str">
        <f t="shared" si="37"/>
        <v/>
      </c>
      <c r="H91" s="42" t="str">
        <f t="shared" si="28"/>
        <v>B</v>
      </c>
      <c r="I91" s="46"/>
      <c r="J91" s="48"/>
      <c r="K91" s="45"/>
      <c r="L91" s="46"/>
      <c r="M91" s="46"/>
      <c r="N91" s="46"/>
      <c r="O91" s="48"/>
      <c r="P91" s="58" t="str">
        <f t="shared" si="33"/>
        <v>N</v>
      </c>
      <c r="Q91" s="59" t="str">
        <f t="shared" si="34"/>
        <v>N</v>
      </c>
      <c r="R91" s="59" t="str">
        <f t="shared" si="35"/>
        <v>N</v>
      </c>
      <c r="S91" s="61"/>
      <c r="T91" s="62"/>
      <c r="U91" s="1" t="str">
        <f>IF(Dashboard!N91="P",IF(U90="",1,U90+1),"")</f>
        <v/>
      </c>
      <c r="V91" s="1" t="str">
        <f>IF(Dashboard!O91="B",IF(V90="",1,V90+1),"")</f>
        <v/>
      </c>
      <c r="W91" s="1" t="str">
        <f t="shared" si="29"/>
        <v>00000</v>
      </c>
      <c r="X91" s="1" t="str">
        <f t="shared" si="30"/>
        <v>00000</v>
      </c>
      <c r="Y91" s="1" t="str">
        <f t="shared" si="31"/>
        <v>000</v>
      </c>
      <c r="Z91" s="1" t="str">
        <f t="shared" si="32"/>
        <v>000</v>
      </c>
      <c r="AA91" t="str">
        <f t="shared" si="36"/>
        <v>B</v>
      </c>
    </row>
    <row r="92" spans="1:27" x14ac:dyDescent="0.25">
      <c r="A92" s="45"/>
      <c r="B92" s="46"/>
      <c r="C92" s="46"/>
      <c r="D92" s="47" t="str">
        <f t="shared" si="26"/>
        <v/>
      </c>
      <c r="E92" s="47" t="str">
        <f t="shared" si="27"/>
        <v/>
      </c>
      <c r="F92" s="45"/>
      <c r="G92" s="42" t="str">
        <f t="shared" si="37"/>
        <v/>
      </c>
      <c r="H92" s="42" t="str">
        <f t="shared" si="28"/>
        <v>B</v>
      </c>
      <c r="I92" s="46"/>
      <c r="J92" s="48"/>
      <c r="K92" s="45"/>
      <c r="L92" s="46"/>
      <c r="M92" s="46"/>
      <c r="N92" s="46"/>
      <c r="O92" s="48"/>
      <c r="P92" s="58" t="str">
        <f t="shared" si="33"/>
        <v>N</v>
      </c>
      <c r="Q92" s="59" t="str">
        <f t="shared" si="34"/>
        <v>N</v>
      </c>
      <c r="R92" s="59" t="str">
        <f t="shared" si="35"/>
        <v>N</v>
      </c>
      <c r="S92" s="61"/>
      <c r="T92" s="62"/>
      <c r="U92" s="1" t="str">
        <f>IF(Dashboard!N92="P",IF(U91="",1,U91+1),"")</f>
        <v/>
      </c>
      <c r="V92" s="1" t="str">
        <f>IF(Dashboard!O92="B",IF(V91="",1,V91+1),"")</f>
        <v/>
      </c>
      <c r="W92" s="1" t="str">
        <f t="shared" si="29"/>
        <v>00000</v>
      </c>
      <c r="X92" s="1" t="str">
        <f t="shared" si="30"/>
        <v>00000</v>
      </c>
      <c r="Y92" s="1" t="str">
        <f t="shared" si="31"/>
        <v>000</v>
      </c>
      <c r="Z92" s="1" t="str">
        <f t="shared" si="32"/>
        <v>000</v>
      </c>
      <c r="AA92" t="str">
        <f t="shared" si="36"/>
        <v>B</v>
      </c>
    </row>
    <row r="93" spans="1:27" x14ac:dyDescent="0.25">
      <c r="A93" s="45"/>
      <c r="B93" s="46"/>
      <c r="C93" s="46"/>
      <c r="D93" s="47" t="str">
        <f t="shared" si="26"/>
        <v/>
      </c>
      <c r="E93" s="47" t="str">
        <f t="shared" si="27"/>
        <v/>
      </c>
      <c r="F93" s="45"/>
      <c r="G93" s="42" t="str">
        <f t="shared" si="37"/>
        <v/>
      </c>
      <c r="H93" s="42" t="str">
        <f t="shared" si="28"/>
        <v>B</v>
      </c>
      <c r="I93" s="46"/>
      <c r="J93" s="48"/>
      <c r="K93" s="45"/>
      <c r="L93" s="46"/>
      <c r="M93" s="46"/>
      <c r="N93" s="46"/>
      <c r="O93" s="48"/>
      <c r="P93" s="58" t="str">
        <f t="shared" si="33"/>
        <v>N</v>
      </c>
      <c r="Q93" s="59" t="str">
        <f t="shared" si="34"/>
        <v>N</v>
      </c>
      <c r="R93" s="59" t="str">
        <f t="shared" si="35"/>
        <v>N</v>
      </c>
      <c r="S93" s="61"/>
      <c r="T93" s="62"/>
      <c r="U93" s="1" t="str">
        <f>IF(Dashboard!N93="P",IF(U92="",1,U92+1),"")</f>
        <v/>
      </c>
      <c r="V93" s="1" t="str">
        <f>IF(Dashboard!O93="B",IF(V92="",1,V92+1),"")</f>
        <v/>
      </c>
      <c r="W93" s="1" t="str">
        <f t="shared" si="29"/>
        <v>00000</v>
      </c>
      <c r="X93" s="1" t="str">
        <f t="shared" si="30"/>
        <v>00000</v>
      </c>
      <c r="Y93" s="1" t="str">
        <f t="shared" si="31"/>
        <v>000</v>
      </c>
      <c r="Z93" s="1" t="str">
        <f t="shared" si="32"/>
        <v>000</v>
      </c>
      <c r="AA93" t="str">
        <f t="shared" si="36"/>
        <v>B</v>
      </c>
    </row>
    <row r="94" spans="1:27" x14ac:dyDescent="0.25">
      <c r="A94" s="45"/>
      <c r="B94" s="46"/>
      <c r="C94" s="46"/>
      <c r="D94" s="47" t="str">
        <f t="shared" si="26"/>
        <v/>
      </c>
      <c r="E94" s="47" t="str">
        <f t="shared" si="27"/>
        <v/>
      </c>
      <c r="F94" s="45"/>
      <c r="G94" s="42" t="str">
        <f t="shared" si="37"/>
        <v/>
      </c>
      <c r="H94" s="42" t="str">
        <f t="shared" si="28"/>
        <v>B</v>
      </c>
      <c r="I94" s="46"/>
      <c r="J94" s="48"/>
      <c r="K94" s="45"/>
      <c r="L94" s="46"/>
      <c r="M94" s="46"/>
      <c r="N94" s="46"/>
      <c r="O94" s="48"/>
      <c r="P94" s="58" t="str">
        <f t="shared" si="33"/>
        <v>N</v>
      </c>
      <c r="Q94" s="59" t="str">
        <f t="shared" si="34"/>
        <v>N</v>
      </c>
      <c r="R94" s="59" t="str">
        <f t="shared" si="35"/>
        <v>N</v>
      </c>
      <c r="S94" s="61"/>
      <c r="T94" s="62"/>
      <c r="U94" s="1" t="str">
        <f>IF(Dashboard!N94="P",IF(U93="",1,U93+1),"")</f>
        <v/>
      </c>
      <c r="V94" s="1" t="str">
        <f>IF(Dashboard!O94="B",IF(V93="",1,V93+1),"")</f>
        <v/>
      </c>
      <c r="W94" s="1" t="str">
        <f t="shared" si="29"/>
        <v>00000</v>
      </c>
      <c r="X94" s="1" t="str">
        <f t="shared" si="30"/>
        <v>00000</v>
      </c>
      <c r="Y94" s="1" t="str">
        <f t="shared" si="31"/>
        <v>000</v>
      </c>
      <c r="Z94" s="1" t="str">
        <f t="shared" si="32"/>
        <v>000</v>
      </c>
      <c r="AA94" t="str">
        <f t="shared" si="36"/>
        <v>B</v>
      </c>
    </row>
    <row r="95" spans="1:27" x14ac:dyDescent="0.25">
      <c r="A95" s="45"/>
      <c r="B95" s="46"/>
      <c r="C95" s="46"/>
      <c r="D95" s="47" t="str">
        <f t="shared" si="26"/>
        <v/>
      </c>
      <c r="E95" s="47" t="str">
        <f t="shared" si="27"/>
        <v/>
      </c>
      <c r="F95" s="45"/>
      <c r="G95" s="42" t="str">
        <f t="shared" si="37"/>
        <v/>
      </c>
      <c r="H95" s="42" t="str">
        <f t="shared" si="28"/>
        <v>B</v>
      </c>
      <c r="I95" s="46"/>
      <c r="J95" s="48"/>
      <c r="K95" s="45"/>
      <c r="L95" s="46"/>
      <c r="M95" s="46"/>
      <c r="N95" s="46"/>
      <c r="O95" s="48"/>
      <c r="P95" s="58" t="str">
        <f t="shared" si="33"/>
        <v>N</v>
      </c>
      <c r="Q95" s="59" t="str">
        <f t="shared" si="34"/>
        <v>N</v>
      </c>
      <c r="R95" s="59" t="str">
        <f t="shared" si="35"/>
        <v>N</v>
      </c>
      <c r="S95" s="61"/>
      <c r="T95" s="62"/>
      <c r="U95" s="1" t="str">
        <f>IF(Dashboard!N95="P",IF(U94="",1,U94+1),"")</f>
        <v/>
      </c>
      <c r="V95" s="1" t="str">
        <f>IF(Dashboard!O95="B",IF(V94="",1,V94+1),"")</f>
        <v/>
      </c>
      <c r="W95" s="1" t="str">
        <f t="shared" si="29"/>
        <v>00000</v>
      </c>
      <c r="X95" s="1" t="str">
        <f t="shared" si="30"/>
        <v>00000</v>
      </c>
      <c r="Y95" s="1" t="str">
        <f t="shared" si="31"/>
        <v>000</v>
      </c>
      <c r="Z95" s="1" t="str">
        <f t="shared" si="32"/>
        <v>000</v>
      </c>
      <c r="AA95" t="str">
        <f t="shared" si="36"/>
        <v>B</v>
      </c>
    </row>
    <row r="96" spans="1:27" x14ac:dyDescent="0.25">
      <c r="A96" s="45"/>
      <c r="B96" s="46"/>
      <c r="C96" s="46"/>
      <c r="D96" s="47" t="str">
        <f t="shared" si="26"/>
        <v/>
      </c>
      <c r="E96" s="47" t="str">
        <f t="shared" si="27"/>
        <v/>
      </c>
      <c r="F96" s="45"/>
      <c r="G96" s="42" t="str">
        <f t="shared" si="37"/>
        <v/>
      </c>
      <c r="H96" s="42" t="str">
        <f t="shared" si="28"/>
        <v>B</v>
      </c>
      <c r="I96" s="46"/>
      <c r="J96" s="48"/>
      <c r="K96" s="45"/>
      <c r="L96" s="46"/>
      <c r="M96" s="46"/>
      <c r="N96" s="46"/>
      <c r="O96" s="48"/>
      <c r="P96" s="58" t="str">
        <f t="shared" si="33"/>
        <v>N</v>
      </c>
      <c r="Q96" s="59" t="str">
        <f t="shared" si="34"/>
        <v>N</v>
      </c>
      <c r="R96" s="59" t="str">
        <f t="shared" si="35"/>
        <v>N</v>
      </c>
      <c r="S96" s="61"/>
      <c r="T96" s="62"/>
      <c r="U96" s="1" t="str">
        <f>IF(Dashboard!N96="P",IF(U95="",1,U95+1),"")</f>
        <v/>
      </c>
      <c r="V96" s="1" t="str">
        <f>IF(Dashboard!O96="B",IF(V95="",1,V95+1),"")</f>
        <v/>
      </c>
      <c r="W96" s="1" t="str">
        <f t="shared" si="29"/>
        <v>00000</v>
      </c>
      <c r="X96" s="1" t="str">
        <f t="shared" si="30"/>
        <v>00000</v>
      </c>
      <c r="Y96" s="1" t="str">
        <f t="shared" si="31"/>
        <v>000</v>
      </c>
      <c r="Z96" s="1" t="str">
        <f t="shared" si="32"/>
        <v>000</v>
      </c>
      <c r="AA96" t="str">
        <f t="shared" si="36"/>
        <v>B</v>
      </c>
    </row>
    <row r="97" spans="1:27" x14ac:dyDescent="0.25">
      <c r="A97" s="45"/>
      <c r="B97" s="46"/>
      <c r="C97" s="46"/>
      <c r="D97" s="47" t="str">
        <f t="shared" si="26"/>
        <v/>
      </c>
      <c r="E97" s="47" t="str">
        <f t="shared" si="27"/>
        <v/>
      </c>
      <c r="F97" s="45"/>
      <c r="G97" s="42" t="str">
        <f t="shared" si="37"/>
        <v/>
      </c>
      <c r="H97" s="42" t="str">
        <f t="shared" si="28"/>
        <v>B</v>
      </c>
      <c r="I97" s="46"/>
      <c r="J97" s="48"/>
      <c r="K97" s="45"/>
      <c r="L97" s="46"/>
      <c r="M97" s="46"/>
      <c r="N97" s="46"/>
      <c r="O97" s="48"/>
      <c r="P97" s="58" t="str">
        <f t="shared" si="33"/>
        <v>N</v>
      </c>
      <c r="Q97" s="59" t="str">
        <f t="shared" si="34"/>
        <v>N</v>
      </c>
      <c r="R97" s="59" t="str">
        <f t="shared" si="35"/>
        <v>N</v>
      </c>
      <c r="S97" s="61"/>
      <c r="T97" s="62"/>
      <c r="U97" s="1" t="str">
        <f>IF(Dashboard!N97="P",IF(U96="",1,U96+1),"")</f>
        <v/>
      </c>
      <c r="V97" s="1" t="str">
        <f>IF(Dashboard!O97="B",IF(V96="",1,V96+1),"")</f>
        <v/>
      </c>
      <c r="W97" s="1" t="str">
        <f t="shared" si="29"/>
        <v>00000</v>
      </c>
      <c r="X97" s="1" t="str">
        <f t="shared" si="30"/>
        <v>00000</v>
      </c>
      <c r="Y97" s="1" t="str">
        <f t="shared" si="31"/>
        <v>000</v>
      </c>
      <c r="Z97" s="1" t="str">
        <f t="shared" si="32"/>
        <v>000</v>
      </c>
      <c r="AA97" t="str">
        <f t="shared" si="36"/>
        <v>B</v>
      </c>
    </row>
    <row r="98" spans="1:27" x14ac:dyDescent="0.25">
      <c r="A98" s="45"/>
      <c r="B98" s="46"/>
      <c r="C98" s="46"/>
      <c r="D98" s="47" t="str">
        <f t="shared" si="26"/>
        <v/>
      </c>
      <c r="E98" s="47" t="str">
        <f t="shared" si="27"/>
        <v/>
      </c>
      <c r="F98" s="45"/>
      <c r="G98" s="42" t="str">
        <f t="shared" si="37"/>
        <v/>
      </c>
      <c r="H98" s="42" t="str">
        <f t="shared" si="28"/>
        <v>B</v>
      </c>
      <c r="I98" s="46"/>
      <c r="J98" s="48"/>
      <c r="K98" s="45"/>
      <c r="L98" s="46"/>
      <c r="M98" s="46"/>
      <c r="N98" s="46"/>
      <c r="O98" s="48"/>
      <c r="P98" s="58" t="str">
        <f t="shared" si="33"/>
        <v>N</v>
      </c>
      <c r="Q98" s="59" t="str">
        <f t="shared" si="34"/>
        <v>N</v>
      </c>
      <c r="R98" s="59" t="str">
        <f t="shared" si="35"/>
        <v>N</v>
      </c>
      <c r="S98" s="61"/>
      <c r="T98" s="62"/>
      <c r="U98" s="1" t="str">
        <f>IF(Dashboard!N98="P",IF(U97="",1,U97+1),"")</f>
        <v/>
      </c>
      <c r="V98" s="1" t="str">
        <f>IF(Dashboard!O98="B",IF(V97="",1,V97+1),"")</f>
        <v/>
      </c>
      <c r="W98" s="1" t="str">
        <f t="shared" si="29"/>
        <v>00000</v>
      </c>
      <c r="X98" s="1" t="str">
        <f t="shared" si="30"/>
        <v>00000</v>
      </c>
      <c r="Y98" s="1" t="str">
        <f t="shared" si="31"/>
        <v>000</v>
      </c>
      <c r="Z98" s="1" t="str">
        <f t="shared" si="32"/>
        <v>000</v>
      </c>
      <c r="AA98" t="str">
        <f t="shared" si="36"/>
        <v>B</v>
      </c>
    </row>
    <row r="99" spans="1:27" x14ac:dyDescent="0.25">
      <c r="A99" s="45"/>
      <c r="B99" s="46"/>
      <c r="C99" s="46"/>
      <c r="D99" s="47" t="str">
        <f t="shared" si="26"/>
        <v/>
      </c>
      <c r="E99" s="47" t="str">
        <f t="shared" si="27"/>
        <v/>
      </c>
      <c r="F99" s="45"/>
      <c r="G99" s="42" t="str">
        <f t="shared" si="37"/>
        <v/>
      </c>
      <c r="H99" s="42" t="str">
        <f t="shared" si="28"/>
        <v>B</v>
      </c>
      <c r="I99" s="46"/>
      <c r="J99" s="48"/>
      <c r="K99" s="45"/>
      <c r="L99" s="46"/>
      <c r="M99" s="46"/>
      <c r="N99" s="46"/>
      <c r="O99" s="48"/>
      <c r="P99" s="58" t="str">
        <f t="shared" si="33"/>
        <v>N</v>
      </c>
      <c r="Q99" s="59" t="str">
        <f t="shared" si="34"/>
        <v>N</v>
      </c>
      <c r="R99" s="59" t="str">
        <f t="shared" si="35"/>
        <v>N</v>
      </c>
      <c r="S99" s="61"/>
      <c r="T99" s="62"/>
      <c r="U99" s="1" t="str">
        <f>IF(Dashboard!N99="P",IF(U98="",1,U98+1),"")</f>
        <v/>
      </c>
      <c r="V99" s="1" t="str">
        <f>IF(Dashboard!O99="B",IF(V98="",1,V98+1),"")</f>
        <v/>
      </c>
      <c r="W99" s="1" t="str">
        <f t="shared" si="29"/>
        <v>00000</v>
      </c>
      <c r="X99" s="1" t="str">
        <f t="shared" si="30"/>
        <v>00000</v>
      </c>
      <c r="Y99" s="1" t="str">
        <f t="shared" si="31"/>
        <v>000</v>
      </c>
      <c r="Z99" s="1" t="str">
        <f t="shared" si="32"/>
        <v>000</v>
      </c>
      <c r="AA99" t="str">
        <f t="shared" si="36"/>
        <v>B</v>
      </c>
    </row>
    <row r="100" spans="1:27" ht="15.75" thickBot="1" x14ac:dyDescent="0.3">
      <c r="A100" s="49"/>
      <c r="B100" s="50"/>
      <c r="C100" s="69"/>
      <c r="D100" s="47" t="str">
        <f t="shared" si="26"/>
        <v/>
      </c>
      <c r="E100" s="47" t="str">
        <f t="shared" si="27"/>
        <v/>
      </c>
      <c r="F100" s="49"/>
      <c r="G100" s="42" t="str">
        <f t="shared" si="37"/>
        <v/>
      </c>
      <c r="H100" s="42" t="str">
        <f t="shared" si="28"/>
        <v>B</v>
      </c>
      <c r="I100" s="50"/>
      <c r="J100" s="51"/>
      <c r="K100" s="49"/>
      <c r="L100" s="50"/>
      <c r="M100" s="50"/>
      <c r="N100" s="50"/>
      <c r="O100" s="51"/>
      <c r="P100" s="58" t="str">
        <f t="shared" si="33"/>
        <v>N</v>
      </c>
      <c r="Q100" s="59" t="str">
        <f t="shared" si="34"/>
        <v>N</v>
      </c>
      <c r="R100" s="59" t="str">
        <f t="shared" si="35"/>
        <v>N</v>
      </c>
      <c r="S100" s="63"/>
      <c r="T100" s="64"/>
      <c r="U100" s="1" t="str">
        <f>IF(Dashboard!N100="P",IF(U99="",1,U99+1),"")</f>
        <v/>
      </c>
      <c r="V100" s="1" t="str">
        <f>IF(Dashboard!O100="B",IF(V99="",1,V99+1),"")</f>
        <v/>
      </c>
      <c r="W100" s="1" t="str">
        <f t="shared" si="29"/>
        <v>00000</v>
      </c>
      <c r="X100" s="1" t="str">
        <f t="shared" si="30"/>
        <v>00000</v>
      </c>
      <c r="Y100" s="1" t="str">
        <f t="shared" si="31"/>
        <v>000</v>
      </c>
      <c r="Z100" s="1" t="str">
        <f t="shared" si="32"/>
        <v>000</v>
      </c>
      <c r="AA100" t="str">
        <f t="shared" si="36"/>
        <v>B</v>
      </c>
    </row>
  </sheetData>
  <mergeCells count="17">
    <mergeCell ref="Y3:Z3"/>
    <mergeCell ref="AA3:AA4"/>
    <mergeCell ref="AB3:AB4"/>
    <mergeCell ref="Q3:Q4"/>
    <mergeCell ref="R3:R4"/>
    <mergeCell ref="S3:S4"/>
    <mergeCell ref="T3:T4"/>
    <mergeCell ref="G3:H3"/>
    <mergeCell ref="W3:X3"/>
    <mergeCell ref="A1:T1"/>
    <mergeCell ref="A2:A4"/>
    <mergeCell ref="B2:B4"/>
    <mergeCell ref="D2:E3"/>
    <mergeCell ref="F2:J2"/>
    <mergeCell ref="K2:O2"/>
    <mergeCell ref="P2:T2"/>
    <mergeCell ref="P3:P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667F3-CC11-4AED-8F63-EE02E4505C5C}">
  <dimension ref="A1:R28"/>
  <sheetViews>
    <sheetView workbookViewId="0">
      <selection activeCell="I20" sqref="I20"/>
    </sheetView>
  </sheetViews>
  <sheetFormatPr defaultRowHeight="15" x14ac:dyDescent="0.25"/>
  <cols>
    <col min="1" max="2" width="9.140625" style="1"/>
    <col min="15" max="15" width="12.28515625" customWidth="1"/>
  </cols>
  <sheetData>
    <row r="1" spans="1:18" x14ac:dyDescent="0.25">
      <c r="A1" s="146" t="s">
        <v>3</v>
      </c>
      <c r="B1" s="147"/>
      <c r="C1" s="146" t="s">
        <v>12</v>
      </c>
      <c r="D1" s="147"/>
      <c r="E1" s="146" t="s">
        <v>13</v>
      </c>
      <c r="F1" s="147"/>
      <c r="G1" s="146" t="s">
        <v>14</v>
      </c>
      <c r="H1" s="147"/>
      <c r="I1" s="146" t="s">
        <v>15</v>
      </c>
      <c r="J1" s="147"/>
      <c r="K1" s="146" t="s">
        <v>16</v>
      </c>
      <c r="L1" s="147"/>
      <c r="M1" s="146" t="s">
        <v>17</v>
      </c>
      <c r="N1" s="147"/>
      <c r="O1" t="s">
        <v>56</v>
      </c>
      <c r="Q1" t="s">
        <v>44</v>
      </c>
      <c r="R1" t="s">
        <v>45</v>
      </c>
    </row>
    <row r="2" spans="1:18" x14ac:dyDescent="0.25">
      <c r="A2" s="4" t="s">
        <v>10</v>
      </c>
      <c r="B2" s="5" t="s">
        <v>11</v>
      </c>
      <c r="C2" s="4" t="s">
        <v>10</v>
      </c>
      <c r="D2" s="5" t="s">
        <v>11</v>
      </c>
      <c r="E2" s="4" t="s">
        <v>10</v>
      </c>
      <c r="F2" s="5" t="s">
        <v>11</v>
      </c>
      <c r="G2" s="4" t="s">
        <v>10</v>
      </c>
      <c r="H2" s="5" t="s">
        <v>11</v>
      </c>
      <c r="I2" s="4" t="s">
        <v>10</v>
      </c>
      <c r="J2" s="5" t="s">
        <v>11</v>
      </c>
      <c r="K2" s="4" t="s">
        <v>10</v>
      </c>
      <c r="L2" s="5" t="s">
        <v>11</v>
      </c>
      <c r="M2" s="4" t="s">
        <v>10</v>
      </c>
      <c r="N2" s="5" t="s">
        <v>11</v>
      </c>
    </row>
    <row r="3" spans="1:18" x14ac:dyDescent="0.25">
      <c r="A3" s="6" t="s">
        <v>4</v>
      </c>
      <c r="B3" s="7" t="s">
        <v>7</v>
      </c>
      <c r="C3" s="10"/>
      <c r="D3" s="11"/>
      <c r="E3" s="10"/>
      <c r="F3" s="11"/>
      <c r="G3" s="10"/>
      <c r="H3" s="11"/>
      <c r="I3" s="10"/>
      <c r="J3" s="11"/>
      <c r="K3" s="10"/>
      <c r="L3" s="11"/>
      <c r="M3" s="10"/>
      <c r="N3" s="11"/>
      <c r="O3" t="s">
        <v>57</v>
      </c>
    </row>
    <row r="4" spans="1:18" x14ac:dyDescent="0.25">
      <c r="A4" s="6" t="s">
        <v>5</v>
      </c>
      <c r="B4" s="7" t="s">
        <v>8</v>
      </c>
      <c r="C4" s="10"/>
      <c r="D4" s="11"/>
      <c r="E4" s="10"/>
      <c r="F4" s="11"/>
      <c r="G4" s="10"/>
      <c r="H4" s="11"/>
      <c r="I4" s="10"/>
      <c r="J4" s="11"/>
      <c r="K4" s="10"/>
      <c r="L4" s="11"/>
      <c r="M4" s="10"/>
      <c r="N4" s="11"/>
    </row>
    <row r="5" spans="1:18" x14ac:dyDescent="0.25">
      <c r="A5" s="6" t="s">
        <v>6</v>
      </c>
      <c r="B5" s="7">
        <v>44</v>
      </c>
      <c r="C5" s="10"/>
      <c r="D5" s="11"/>
      <c r="E5" s="10"/>
      <c r="F5" s="11"/>
      <c r="G5" s="10"/>
      <c r="H5" s="11"/>
      <c r="I5" s="10"/>
      <c r="J5" s="11"/>
      <c r="K5" s="10"/>
      <c r="L5" s="11"/>
      <c r="M5" s="10"/>
      <c r="N5" s="11"/>
      <c r="O5" t="s">
        <v>58</v>
      </c>
    </row>
    <row r="6" spans="1:18" x14ac:dyDescent="0.25">
      <c r="A6" s="6"/>
      <c r="B6" s="7" t="s">
        <v>9</v>
      </c>
      <c r="C6" s="10"/>
      <c r="D6" s="11"/>
      <c r="E6" s="10"/>
      <c r="F6" s="11"/>
      <c r="G6" s="10"/>
      <c r="H6" s="11"/>
      <c r="I6" s="10"/>
      <c r="J6" s="11"/>
      <c r="K6" s="10"/>
      <c r="L6" s="11"/>
      <c r="M6" s="10"/>
      <c r="N6" s="11"/>
    </row>
    <row r="7" spans="1:18" x14ac:dyDescent="0.25">
      <c r="A7" s="6"/>
      <c r="B7" s="7"/>
      <c r="C7" s="10"/>
      <c r="D7" s="11"/>
      <c r="E7" s="10"/>
      <c r="F7" s="11"/>
      <c r="G7" s="10"/>
      <c r="H7" s="11"/>
      <c r="I7" s="10"/>
      <c r="J7" s="11"/>
      <c r="K7" s="10"/>
      <c r="L7" s="11"/>
      <c r="M7" s="10"/>
      <c r="N7" s="11"/>
      <c r="O7" t="s">
        <v>59</v>
      </c>
    </row>
    <row r="8" spans="1:18" x14ac:dyDescent="0.25">
      <c r="A8" s="6"/>
      <c r="B8" s="7"/>
      <c r="C8" s="10"/>
      <c r="D8" s="11"/>
      <c r="E8" s="10"/>
      <c r="F8" s="11"/>
      <c r="G8" s="10"/>
      <c r="H8" s="11"/>
      <c r="I8" s="10"/>
      <c r="J8" s="11"/>
      <c r="K8" s="10"/>
      <c r="L8" s="11"/>
      <c r="M8" s="10"/>
      <c r="N8" s="11"/>
    </row>
    <row r="9" spans="1:18" x14ac:dyDescent="0.25">
      <c r="A9" s="6"/>
      <c r="B9" s="7"/>
      <c r="C9" s="10"/>
      <c r="D9" s="11"/>
      <c r="E9" s="10"/>
      <c r="F9" s="11"/>
      <c r="G9" s="10"/>
      <c r="H9" s="11"/>
      <c r="I9" s="10"/>
      <c r="J9" s="11"/>
      <c r="K9" s="10"/>
      <c r="L9" s="11"/>
      <c r="M9" s="10"/>
      <c r="N9" s="11"/>
      <c r="O9" t="s">
        <v>60</v>
      </c>
    </row>
    <row r="10" spans="1:18" x14ac:dyDescent="0.25">
      <c r="A10" s="6"/>
      <c r="B10" s="7"/>
      <c r="C10" s="10"/>
      <c r="D10" s="11"/>
      <c r="E10" s="10"/>
      <c r="F10" s="11"/>
      <c r="G10" s="10"/>
      <c r="H10" s="11"/>
      <c r="I10" s="10"/>
      <c r="J10" s="11"/>
      <c r="K10" s="10"/>
      <c r="L10" s="11"/>
      <c r="M10" s="10"/>
      <c r="N10" s="11"/>
    </row>
    <row r="11" spans="1:18" x14ac:dyDescent="0.25">
      <c r="A11" s="6"/>
      <c r="B11" s="7"/>
      <c r="C11" s="10"/>
      <c r="D11" s="11"/>
      <c r="E11" s="10"/>
      <c r="F11" s="11"/>
      <c r="G11" s="10"/>
      <c r="H11" s="11"/>
      <c r="I11" s="10"/>
      <c r="J11" s="11"/>
      <c r="K11" s="10"/>
      <c r="L11" s="11"/>
      <c r="M11" s="10"/>
      <c r="N11" s="11"/>
      <c r="O11" t="s">
        <v>61</v>
      </c>
    </row>
    <row r="12" spans="1:18" x14ac:dyDescent="0.25">
      <c r="A12" s="6"/>
      <c r="B12" s="7"/>
      <c r="C12" s="10"/>
      <c r="D12" s="11"/>
      <c r="E12" s="10"/>
      <c r="F12" s="11"/>
      <c r="G12" s="10"/>
      <c r="H12" s="11"/>
      <c r="I12" s="10"/>
      <c r="J12" s="11"/>
      <c r="K12" s="10"/>
      <c r="L12" s="11"/>
      <c r="M12" s="10"/>
      <c r="N12" s="11"/>
    </row>
    <row r="13" spans="1:18" x14ac:dyDescent="0.25">
      <c r="A13" s="6"/>
      <c r="B13" s="7"/>
      <c r="C13" s="10"/>
      <c r="D13" s="11"/>
      <c r="E13" s="10"/>
      <c r="F13" s="11"/>
      <c r="G13" s="10"/>
      <c r="H13" s="11"/>
      <c r="I13" s="10"/>
      <c r="J13" s="11"/>
      <c r="K13" s="10"/>
      <c r="L13" s="11"/>
      <c r="M13" s="10"/>
      <c r="N13" s="11"/>
      <c r="O13" t="s">
        <v>62</v>
      </c>
    </row>
    <row r="14" spans="1:18" x14ac:dyDescent="0.25">
      <c r="A14" s="6"/>
      <c r="B14" s="7"/>
      <c r="C14" s="10"/>
      <c r="D14" s="11"/>
      <c r="E14" s="10"/>
      <c r="F14" s="11"/>
      <c r="G14" s="10"/>
      <c r="H14" s="11"/>
      <c r="I14" s="10"/>
      <c r="J14" s="11"/>
      <c r="K14" s="10"/>
      <c r="L14" s="11"/>
      <c r="M14" s="10"/>
      <c r="N14" s="11"/>
    </row>
    <row r="15" spans="1:18" x14ac:dyDescent="0.25">
      <c r="A15" s="6"/>
      <c r="B15" s="7"/>
      <c r="C15" s="10"/>
      <c r="D15" s="11"/>
      <c r="E15" s="10"/>
      <c r="F15" s="11"/>
      <c r="G15" s="10"/>
      <c r="H15" s="11"/>
      <c r="I15" s="10"/>
      <c r="J15" s="11"/>
      <c r="K15" s="10"/>
      <c r="L15" s="11"/>
      <c r="M15" s="10"/>
      <c r="N15" s="11"/>
      <c r="O15" t="s">
        <v>63</v>
      </c>
    </row>
    <row r="16" spans="1:18" ht="15.75" thickBot="1" x14ac:dyDescent="0.3">
      <c r="A16" s="8"/>
      <c r="B16" s="9"/>
      <c r="C16" s="12"/>
      <c r="D16" s="13"/>
      <c r="E16" s="12"/>
      <c r="F16" s="13"/>
      <c r="G16" s="12"/>
      <c r="H16" s="13"/>
      <c r="I16" s="12"/>
      <c r="J16" s="13"/>
      <c r="K16" s="12"/>
      <c r="L16" s="13"/>
      <c r="M16" s="12"/>
      <c r="N16" s="13"/>
    </row>
    <row r="17" spans="7:15" x14ac:dyDescent="0.25">
      <c r="O17" t="s">
        <v>64</v>
      </c>
    </row>
    <row r="19" spans="7:15" x14ac:dyDescent="0.25">
      <c r="O19" t="s">
        <v>65</v>
      </c>
    </row>
    <row r="21" spans="7:15" x14ac:dyDescent="0.25">
      <c r="L21" t="s">
        <v>68</v>
      </c>
      <c r="O21" t="s">
        <v>66</v>
      </c>
    </row>
    <row r="22" spans="7:15" x14ac:dyDescent="0.25">
      <c r="L22" t="s">
        <v>69</v>
      </c>
      <c r="O22" t="s">
        <v>67</v>
      </c>
    </row>
    <row r="23" spans="7:15" x14ac:dyDescent="0.25">
      <c r="G23" t="s">
        <v>30</v>
      </c>
      <c r="H23" t="s">
        <v>30</v>
      </c>
      <c r="I23" t="s">
        <v>29</v>
      </c>
      <c r="J23" t="s">
        <v>29</v>
      </c>
      <c r="K23" t="s">
        <v>30</v>
      </c>
      <c r="L23" t="s">
        <v>30</v>
      </c>
      <c r="O23" t="s">
        <v>70</v>
      </c>
    </row>
    <row r="24" spans="7:15" x14ac:dyDescent="0.25">
      <c r="G24" t="s">
        <v>29</v>
      </c>
      <c r="H24" t="s">
        <v>29</v>
      </c>
      <c r="I24" t="s">
        <v>30</v>
      </c>
      <c r="J24" t="s">
        <v>30</v>
      </c>
      <c r="K24" t="s">
        <v>29</v>
      </c>
      <c r="L24" t="s">
        <v>29</v>
      </c>
    </row>
    <row r="26" spans="7:15" x14ac:dyDescent="0.25">
      <c r="G26" t="s">
        <v>73</v>
      </c>
      <c r="I26" t="s">
        <v>74</v>
      </c>
    </row>
    <row r="27" spans="7:15" x14ac:dyDescent="0.25">
      <c r="G27" t="s">
        <v>75</v>
      </c>
      <c r="I27" t="s">
        <v>76</v>
      </c>
    </row>
    <row r="28" spans="7:15" x14ac:dyDescent="0.25">
      <c r="G28" t="s">
        <v>77</v>
      </c>
    </row>
  </sheetData>
  <mergeCells count="7">
    <mergeCell ref="M1:N1"/>
    <mergeCell ref="A1:B1"/>
    <mergeCell ref="C1:D1"/>
    <mergeCell ref="E1:F1"/>
    <mergeCell ref="G1:H1"/>
    <mergeCell ref="I1:J1"/>
    <mergeCell ref="K1:L1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368A7-730C-4244-BA67-4E3A0ECFDCEA}">
  <dimension ref="A1:AU2233"/>
  <sheetViews>
    <sheetView tabSelected="1" topLeftCell="A3" zoomScale="95" zoomScaleNormal="95" workbookViewId="0">
      <selection activeCell="A3" sqref="A3:N3"/>
    </sheetView>
  </sheetViews>
  <sheetFormatPr defaultRowHeight="15" x14ac:dyDescent="0.25"/>
  <cols>
    <col min="6" max="6" width="1.28515625" customWidth="1"/>
    <col min="7" max="7" width="7.7109375" style="14" customWidth="1"/>
    <col min="8" max="8" width="1.42578125" customWidth="1"/>
    <col min="15" max="15" width="9" customWidth="1"/>
    <col min="16" max="17" width="7.85546875" style="1" customWidth="1"/>
    <col min="18" max="25" width="9.140625" customWidth="1"/>
    <col min="26" max="26" width="4.140625" customWidth="1"/>
    <col min="27" max="28" width="7.28515625" style="1" customWidth="1"/>
    <col min="29" max="32" width="7" style="1" customWidth="1"/>
    <col min="33" max="39" width="9.140625" customWidth="1"/>
    <col min="44" max="46" width="5.140625" customWidth="1"/>
  </cols>
  <sheetData>
    <row r="1" spans="1:47" ht="15.75" hidden="1" thickBot="1" x14ac:dyDescent="0.3">
      <c r="P1"/>
      <c r="Q1"/>
    </row>
    <row r="2" spans="1:47" ht="15.75" hidden="1" thickBot="1" x14ac:dyDescent="0.3">
      <c r="P2"/>
      <c r="Q2"/>
      <c r="AC2" s="15"/>
      <c r="AD2" s="15"/>
      <c r="AE2" s="15"/>
      <c r="AF2" s="15"/>
      <c r="AG2" s="15"/>
    </row>
    <row r="3" spans="1:47" s="82" customFormat="1" ht="19.5" customHeight="1" thickBot="1" x14ac:dyDescent="0.3">
      <c r="A3" s="149" t="str">
        <f>Dashboard!B3</f>
        <v>Strategy 1 : PD/TG</v>
      </c>
      <c r="B3" s="150"/>
      <c r="C3" s="150"/>
      <c r="D3" s="150"/>
      <c r="E3" s="150"/>
      <c r="F3" s="150"/>
      <c r="G3" s="150"/>
      <c r="H3" s="150"/>
      <c r="I3" s="150"/>
      <c r="J3" s="150"/>
      <c r="K3" s="150"/>
      <c r="L3" s="150"/>
      <c r="M3" s="150"/>
      <c r="N3" s="151"/>
      <c r="O3" s="82" t="s">
        <v>120</v>
      </c>
      <c r="P3" s="137" t="s">
        <v>123</v>
      </c>
      <c r="Q3" s="137"/>
      <c r="R3" s="137"/>
      <c r="S3" s="155"/>
      <c r="T3" s="155"/>
      <c r="U3" s="86"/>
      <c r="V3" s="86"/>
      <c r="W3" s="86"/>
      <c r="X3" s="86"/>
      <c r="AA3" s="127" t="s">
        <v>1</v>
      </c>
      <c r="AB3" s="127" t="s">
        <v>2</v>
      </c>
      <c r="AC3" s="116" t="s">
        <v>38</v>
      </c>
      <c r="AD3" s="117"/>
      <c r="AE3" s="116" t="s">
        <v>84</v>
      </c>
      <c r="AF3" s="117"/>
      <c r="AG3" s="127" t="s">
        <v>42</v>
      </c>
      <c r="AH3" s="153" t="s">
        <v>10</v>
      </c>
      <c r="AI3" s="154"/>
      <c r="AJ3" s="153" t="s">
        <v>11</v>
      </c>
      <c r="AK3" s="154"/>
      <c r="AL3" s="79" t="s">
        <v>10</v>
      </c>
      <c r="AM3" s="79" t="s">
        <v>11</v>
      </c>
      <c r="AN3" s="152" t="s">
        <v>116</v>
      </c>
      <c r="AO3" s="152"/>
      <c r="AP3" s="79"/>
      <c r="AQ3" s="79"/>
      <c r="AR3" s="82" t="s">
        <v>86</v>
      </c>
      <c r="AS3" s="82" t="s">
        <v>79</v>
      </c>
      <c r="AT3" s="82" t="s">
        <v>87</v>
      </c>
      <c r="AU3" s="82" t="s">
        <v>88</v>
      </c>
    </row>
    <row r="4" spans="1:47" s="82" customFormat="1" ht="30.75" thickBot="1" x14ac:dyDescent="0.3">
      <c r="A4" s="88" t="s">
        <v>78</v>
      </c>
      <c r="B4" s="89" t="s">
        <v>125</v>
      </c>
      <c r="C4" s="89" t="s">
        <v>29</v>
      </c>
      <c r="D4" s="89" t="s">
        <v>30</v>
      </c>
      <c r="E4" s="90" t="s">
        <v>79</v>
      </c>
      <c r="F4" s="91"/>
      <c r="G4" s="92" t="s">
        <v>0</v>
      </c>
      <c r="H4" s="83"/>
      <c r="I4" s="93" t="s">
        <v>124</v>
      </c>
      <c r="J4" s="89" t="s">
        <v>29</v>
      </c>
      <c r="K4" s="89" t="s">
        <v>30</v>
      </c>
      <c r="L4" s="94" t="s">
        <v>79</v>
      </c>
      <c r="M4" s="94" t="s">
        <v>81</v>
      </c>
      <c r="N4" s="95" t="s">
        <v>82</v>
      </c>
      <c r="O4" s="82" t="s">
        <v>121</v>
      </c>
      <c r="P4" s="75" t="s">
        <v>33</v>
      </c>
      <c r="Q4" s="75" t="s">
        <v>34</v>
      </c>
      <c r="R4" s="75" t="s">
        <v>83</v>
      </c>
      <c r="S4" s="156" t="s">
        <v>141</v>
      </c>
      <c r="T4" s="156" t="s">
        <v>142</v>
      </c>
      <c r="U4" s="87" t="s">
        <v>143</v>
      </c>
      <c r="V4" s="87" t="s">
        <v>144</v>
      </c>
      <c r="W4" s="87" t="s">
        <v>140</v>
      </c>
      <c r="X4" s="87"/>
      <c r="Y4" s="82" t="s">
        <v>125</v>
      </c>
      <c r="Z4" s="82" t="s">
        <v>124</v>
      </c>
      <c r="AA4" s="148"/>
      <c r="AB4" s="148"/>
      <c r="AC4" s="16" t="s">
        <v>1</v>
      </c>
      <c r="AD4" s="16" t="s">
        <v>2</v>
      </c>
      <c r="AE4" s="16" t="s">
        <v>1</v>
      </c>
      <c r="AF4" s="16" t="s">
        <v>2</v>
      </c>
      <c r="AG4" s="148"/>
      <c r="AH4" s="84" t="s">
        <v>109</v>
      </c>
      <c r="AI4" s="84" t="s">
        <v>110</v>
      </c>
      <c r="AJ4" s="84" t="s">
        <v>111</v>
      </c>
      <c r="AK4" s="84" t="s">
        <v>112</v>
      </c>
      <c r="AL4" s="79" t="s">
        <v>113</v>
      </c>
      <c r="AM4" s="79" t="s">
        <v>113</v>
      </c>
      <c r="AN4" s="79" t="s">
        <v>117</v>
      </c>
      <c r="AO4" s="79" t="s">
        <v>118</v>
      </c>
      <c r="AP4" s="79"/>
      <c r="AQ4" s="79"/>
      <c r="AR4" s="82" t="s">
        <v>30</v>
      </c>
      <c r="AS4" s="82" t="s">
        <v>49</v>
      </c>
      <c r="AT4" s="82" t="str">
        <f>AR4&amp;AS4</f>
        <v>BW</v>
      </c>
      <c r="AU4" s="82" t="s">
        <v>85</v>
      </c>
    </row>
    <row r="5" spans="1:47" ht="15.75" thickBot="1" x14ac:dyDescent="0.3">
      <c r="A5" s="37"/>
      <c r="B5" s="38"/>
      <c r="C5" s="38"/>
      <c r="D5" s="38"/>
      <c r="E5" s="40"/>
      <c r="G5" s="80" t="str">
        <f>Dashboard!N5</f>
        <v>B</v>
      </c>
      <c r="I5" s="37"/>
      <c r="J5" s="38"/>
      <c r="K5" s="38"/>
      <c r="L5" s="38"/>
      <c r="M5" s="38"/>
      <c r="N5" s="40"/>
      <c r="P5" s="2"/>
      <c r="Q5" s="2"/>
      <c r="R5" s="3"/>
      <c r="S5" s="157"/>
      <c r="T5" s="157"/>
      <c r="Y5" t="s">
        <v>4</v>
      </c>
      <c r="AA5" t="str">
        <f>IF(Dashboard!N5="P",1,"")</f>
        <v/>
      </c>
      <c r="AB5">
        <f>IF(Dashboard!O5="B",1,"")</f>
        <v>1</v>
      </c>
      <c r="AR5" t="s">
        <v>30</v>
      </c>
      <c r="AS5" t="s">
        <v>48</v>
      </c>
      <c r="AT5" s="82" t="str">
        <f t="shared" ref="AT5:AT7" si="0">AR5&amp;AS5</f>
        <v>BL</v>
      </c>
      <c r="AU5" t="s">
        <v>89</v>
      </c>
    </row>
    <row r="6" spans="1:47" ht="15.75" thickBot="1" x14ac:dyDescent="0.3">
      <c r="A6" s="10"/>
      <c r="B6" s="38"/>
      <c r="C6" s="3"/>
      <c r="D6" s="3"/>
      <c r="E6" s="11"/>
      <c r="G6" s="80" t="str">
        <f>Dashboard!N6</f>
        <v>P</v>
      </c>
      <c r="I6" s="37"/>
      <c r="J6" s="3"/>
      <c r="K6" s="3"/>
      <c r="L6" s="3"/>
      <c r="M6" s="3"/>
      <c r="N6" s="11"/>
      <c r="P6" s="2"/>
      <c r="Q6" s="2"/>
      <c r="R6" s="3"/>
      <c r="S6" s="157"/>
      <c r="T6" s="157"/>
      <c r="Y6" t="s">
        <v>4</v>
      </c>
      <c r="AA6">
        <f>IF(Dashboard!N6="P",IF(AA5="",1,AA5+1),"")</f>
        <v>1</v>
      </c>
      <c r="AB6" t="str">
        <f>IF(Dashboard!O6="B",IF(AB5="",1,AB5+1),"")</f>
        <v/>
      </c>
      <c r="AR6" t="s">
        <v>85</v>
      </c>
      <c r="AS6" t="s">
        <v>49</v>
      </c>
      <c r="AT6" s="82" t="str">
        <f t="shared" si="0"/>
        <v>L5W</v>
      </c>
      <c r="AU6" t="s">
        <v>90</v>
      </c>
    </row>
    <row r="7" spans="1:47" ht="15.75" thickBot="1" x14ac:dyDescent="0.3">
      <c r="A7" s="10"/>
      <c r="B7" s="38"/>
      <c r="C7" s="3"/>
      <c r="D7" s="3"/>
      <c r="E7" s="11"/>
      <c r="G7" s="80" t="str">
        <f>Dashboard!N7</f>
        <v>P</v>
      </c>
      <c r="I7" s="37"/>
      <c r="J7" s="3"/>
      <c r="K7" s="3"/>
      <c r="L7" s="3"/>
      <c r="M7" s="3"/>
      <c r="N7" s="11"/>
      <c r="P7" s="2"/>
      <c r="Q7" s="2"/>
      <c r="R7" s="3"/>
      <c r="S7" s="157"/>
      <c r="T7" s="157"/>
      <c r="Y7" t="s">
        <v>4</v>
      </c>
      <c r="AA7">
        <f>IF(Dashboard!N7="P",IF(AA6="",1,AA6+1),"")</f>
        <v>2</v>
      </c>
      <c r="AB7" t="str">
        <f>IF(Dashboard!O7="B",IF(AB6="",1,AB6+1),"")</f>
        <v/>
      </c>
      <c r="AR7" t="s">
        <v>90</v>
      </c>
      <c r="AS7" t="s">
        <v>49</v>
      </c>
      <c r="AT7" s="82" t="str">
        <f t="shared" si="0"/>
        <v>L6W</v>
      </c>
      <c r="AU7" t="s">
        <v>91</v>
      </c>
    </row>
    <row r="8" spans="1:47" ht="15.75" thickBot="1" x14ac:dyDescent="0.3">
      <c r="A8" s="10"/>
      <c r="B8" s="38"/>
      <c r="C8" s="3"/>
      <c r="D8" s="3"/>
      <c r="E8" s="11"/>
      <c r="G8" s="80" t="str">
        <f>Dashboard!N8</f>
        <v>B</v>
      </c>
      <c r="I8" s="37"/>
      <c r="J8" s="3"/>
      <c r="K8" s="3"/>
      <c r="L8" s="3"/>
      <c r="M8" s="3"/>
      <c r="N8" s="11"/>
      <c r="P8" s="2"/>
      <c r="Q8" s="2"/>
      <c r="R8" s="3"/>
      <c r="S8" s="157"/>
      <c r="T8" s="157"/>
      <c r="Y8" t="s">
        <v>4</v>
      </c>
      <c r="AA8" t="str">
        <f>IF(Dashboard!N8="P",IF(AA7="",1,AA7+1),"")</f>
        <v/>
      </c>
      <c r="AB8">
        <f>IF(Dashboard!O8="B",IF(AB7="",1,AB7+1),"")</f>
        <v>1</v>
      </c>
      <c r="AR8" t="s">
        <v>91</v>
      </c>
      <c r="AS8" t="s">
        <v>49</v>
      </c>
      <c r="AT8" s="82" t="str">
        <f t="shared" ref="AT8:AT11" si="1">AR8&amp;AS8</f>
        <v>L7W</v>
      </c>
      <c r="AU8" t="s">
        <v>92</v>
      </c>
    </row>
    <row r="9" spans="1:47" ht="15.75" thickBot="1" x14ac:dyDescent="0.3">
      <c r="A9" s="12"/>
      <c r="B9" s="38"/>
      <c r="C9" s="19"/>
      <c r="D9" s="19"/>
      <c r="E9" s="13"/>
      <c r="G9" s="80" t="str">
        <f>Dashboard!N9</f>
        <v>B</v>
      </c>
      <c r="I9" s="37"/>
      <c r="J9" s="19"/>
      <c r="K9" s="19"/>
      <c r="L9" s="19"/>
      <c r="M9" s="19">
        <v>0</v>
      </c>
      <c r="N9" s="13"/>
      <c r="P9" s="2"/>
      <c r="Q9" s="2"/>
      <c r="R9" s="3"/>
      <c r="S9" s="157"/>
      <c r="T9" s="157"/>
      <c r="Y9" t="s">
        <v>4</v>
      </c>
      <c r="AA9" t="str">
        <f>IF(Dashboard!N9="P",IF(AA8="",1,AA8+1),"")</f>
        <v/>
      </c>
      <c r="AB9">
        <f>IF(Dashboard!O9="B",IF(AB8="",1,AB8+1),"")</f>
        <v>2</v>
      </c>
      <c r="AR9" t="s">
        <v>92</v>
      </c>
      <c r="AS9" t="s">
        <v>49</v>
      </c>
      <c r="AT9" s="82" t="str">
        <f t="shared" si="1"/>
        <v>L8W</v>
      </c>
      <c r="AU9" t="s">
        <v>93</v>
      </c>
    </row>
    <row r="10" spans="1:47" ht="15.75" thickBot="1" x14ac:dyDescent="0.3">
      <c r="A10" s="37" t="str">
        <f>IF(AND(D10="",K10=""),"P"&amp;(REPLACE(C10,1,1,"")+REPLACE(J10,1,1,"")),IF(AND(C10="",J10=""),"B"&amp;(REPLACE(D10,1,1,"")+REPLACE(K10,1,1,"")),IF(AND(C10="",K10=""),IF(REPLACE(D10,1,1,"")&gt;REPLACE(J10,1,1,""),"B"&amp;(REPLACE(D10,1,1,"")-REPLACE(J10,1,1,"")),IF(REPLACE(D10,1,1,"")=REPLACE(J10,1,1,""),"NB","P"&amp;(REPLACE(J10,1,1,"")-REPLACE(D10,1,1,"")))),IF(AND(D10="",J10=""),IF(REPLACE(C10,1,1,"")&gt;REPLACE(K10,1,1,""),"P"&amp;(REPLACE(C10,1,1,"")-REPLACE(K10,1,1,"")),IF(REPLACE(C10,1,1,"")=REPLACE(K10,1,1,""),"NO-BET","B"&amp;(REPLACE(K10,1,1,"")-REPLACE(C10,1,1,""))))))))</f>
        <v>NB</v>
      </c>
      <c r="B10" s="38" t="str">
        <f>IF(Y9=Y10,"",Y10)</f>
        <v/>
      </c>
      <c r="C10" s="38" t="str">
        <f>IF(Y10="PD",IF(AG10="P",AI10,""),S10)</f>
        <v/>
      </c>
      <c r="D10" s="38" t="str">
        <f>IF(Y10="PD",IF(AG10="B",AI10,""),T10)</f>
        <v>B</v>
      </c>
      <c r="E10" s="40" t="str">
        <f>IF(G10="","",IF(G10="P",IF(C10="","L","W"),IF(D10="","L","W")))</f>
        <v>L</v>
      </c>
      <c r="G10" s="80" t="str">
        <f>Dashboard!N10</f>
        <v>P</v>
      </c>
      <c r="I10" s="37" t="str">
        <f>IF(Z9=Z10,"",Z10)</f>
        <v>TG</v>
      </c>
      <c r="J10" s="20" t="str">
        <f>IF(Z10="TG",IF(G8="B",IF(AND(AK10=C10,LEN(C10)&gt;0,NOT(C10="B")),LEFT(C10)&amp;(AL10-3),AK10),""),U10)</f>
        <v>B</v>
      </c>
      <c r="K10" s="20" t="str">
        <f>IF(Z10="TG",IF(G8="P",IF(AND(AK10=D10,LEN(D10)&gt;0,NOT(C10="B")),LEFT(D10)&amp;(AL10-3),AK10),""),V10)</f>
        <v/>
      </c>
      <c r="L10" s="20" t="str">
        <f>IF(G10="","",IF(G10="P",IF(J10="","L","W"),IF(K10="","L","W")))</f>
        <v>W</v>
      </c>
      <c r="M10" s="20">
        <f t="shared" ref="M10:M18" si="2">IF(L10="W",0+AM10,0-AM10)+IF(E10="W",0+AL10,0-AL10)+IF(O10="S",0,M9)</f>
        <v>0</v>
      </c>
      <c r="N10" s="11" t="str">
        <f>IF(O10="S","",IF(M10&gt;0,M10,""))</f>
        <v/>
      </c>
      <c r="O10" t="s">
        <v>122</v>
      </c>
      <c r="P10" s="61" t="str">
        <f>IF(AC10="10101","Y",IF(AD10="10101","Y","N"))</f>
        <v>N</v>
      </c>
      <c r="Q10" s="61" t="str">
        <f>IF(AC10="12345","Y",IF(AD10="12345","Y","N"))</f>
        <v>N</v>
      </c>
      <c r="R10" s="61" t="str">
        <f>IF(AE10="120012","Y",IF(AF10="120012","Y","N"))</f>
        <v>N</v>
      </c>
      <c r="S10" s="158" t="str">
        <f>IF(Y10="T-T",IF(G8="B",AI10,""),IF(Y10="T-C",IF(G9="B",AI10,""),IF(Y10="T-B",IF(G9="P",AI10,""),"")))</f>
        <v/>
      </c>
      <c r="T10" s="158" t="str">
        <f>IF(Y10="T-T",IF(G8="P",AI10,""),IF(Y10="T-C",IF(G9="P",AI10,""),IF(Y10="T-B",IF(G9="B",AI10,""),"")))</f>
        <v/>
      </c>
      <c r="U10" s="104" t="str">
        <f>IF(Y10="T-T",IF(G8="B",AK10,""),IF(Y10="T-C",IF(G9="B",AK10,""),IF(Y10="T-B",IF(G9="P",AK10,""),"")))</f>
        <v/>
      </c>
      <c r="V10" s="104" t="str">
        <f>IF(Y10="T-T",IF(G8="P",AK10,""),IF(Y10="T-C",IF(G9="P",AK10,""),IF(Y10="T-B",IF(G9="B",AK10,""),"")))</f>
        <v/>
      </c>
      <c r="W10" t="str">
        <f t="shared" ref="W10:W15" si="3">IF(OR(P10="Y",Q10="Y",R10="Y"),"T",IF(X7&gt;1,"",IF(W9="T","T","")))</f>
        <v/>
      </c>
      <c r="X10">
        <f>IF(Y9=Y10,0,IF(L10="L",X9+1,0))</f>
        <v>0</v>
      </c>
      <c r="Y10" t="str">
        <f t="shared" ref="Y10:Y73" si="4">IF(OR(AND(OR(Y9="T-B",Y9="T-C"),X9&lt;1),(AND(Y9="T-T",X9&lt;2))),Y9,IF(P10="Y","T-C",IF(Q10="Y","T-B",IF(R10="Y","T-T","PD"))))</f>
        <v>PD</v>
      </c>
      <c r="Z10" t="str">
        <f t="shared" ref="Z10:Z11" si="5">IF(OR(AND(OR(Z9="T-B",Z9="T-C"),X9&lt;1),(AND(Z9="T-T",X9&lt;2))),Y9,IF(P10="Y","T-C",IF(Q10="Y","T-B",IF(R10="Y","T-T","TG"))))</f>
        <v>TG</v>
      </c>
      <c r="AA10">
        <f>IF(Dashboard!N10="P",IF(AA9="",1,AA9+1),"")</f>
        <v>1</v>
      </c>
      <c r="AB10" t="str">
        <f>IF(Dashboard!O10="B",IF(AB9="",1,AB9+1),"")</f>
        <v/>
      </c>
      <c r="AC10" s="1" t="str">
        <f t="shared" ref="AC10:AD25" si="6">IF(AA5="",0,AA5)&amp;IF(AA6="",0,AA6)&amp;IF(AA7="",0,AA7)&amp;IF(AA8="",0,AA8)&amp;IF(AA9="",0,AA9)</f>
        <v>01200</v>
      </c>
      <c r="AD10" s="1" t="str">
        <f t="shared" si="6"/>
        <v>10012</v>
      </c>
      <c r="AG10" t="str">
        <f>IF(COUNTBLANK(AA5:AA9)&gt;2,"B","P")</f>
        <v>B</v>
      </c>
      <c r="AH10" t="str">
        <f t="shared" ref="AH10:AH73" si="7">IF(C9="",D9,C9)&amp;E9</f>
        <v/>
      </c>
      <c r="AI10" t="str">
        <f t="shared" ref="AI10:AI34" si="8">IF(O10="S","B",IFERROR(VLOOKUP(AH10,$AT$3:$AU$100,2,FALSE),""))</f>
        <v>B</v>
      </c>
      <c r="AJ10" t="str">
        <f t="shared" ref="AJ10:AJ30" si="9">IF(J9="",K9,J9)&amp;L9</f>
        <v/>
      </c>
      <c r="AK10" t="str">
        <f t="shared" ref="AK10:AK73" si="10">IF(O10="S","B",IFERROR(VLOOKUP(AJ10,$AT$3:$AU$100,2,FALSE),""))</f>
        <v>B</v>
      </c>
      <c r="AL10">
        <f>IF(REPLACE(AI10, 1, 1, "")="",1,REPLACE(AI10, 1, 1, ""))</f>
        <v>1</v>
      </c>
      <c r="AM10">
        <f>IF(REPLACE(AK10, 1, 1, "")="",1,REPLACE(AK10, 1, 1, ""))</f>
        <v>1</v>
      </c>
      <c r="AR10" t="s">
        <v>93</v>
      </c>
      <c r="AS10" t="s">
        <v>49</v>
      </c>
      <c r="AT10" s="82" t="str">
        <f t="shared" si="1"/>
        <v>L9W</v>
      </c>
      <c r="AU10" t="s">
        <v>94</v>
      </c>
    </row>
    <row r="11" spans="1:47" ht="15.75" thickBot="1" x14ac:dyDescent="0.3">
      <c r="A11" s="37" t="str">
        <f>IF(AND(D11="",K11=""),"P"&amp;(REPLACE(C11,1,1,"")+REPLACE(J11,1,1,"")),IF(AND(C11="",J11=""),"B"&amp;(REPLACE(D11,1,1,"")+REPLACE(K11,1,1,"")),IF(AND(C11="",K11=""),IF(REPLACE(D11,1,1,"")&gt;REPLACE(J11,1,1,""),"B"&amp;(REPLACE(D11,1,1,"")-REPLACE(J11,1,1,"")),IF(REPLACE(D11,1,1,"")=REPLACE(J11,1,1,""),"NB","P"&amp;(REPLACE(J11,1,1,"")-REPLACE(D11,1,1,"")))),IF(AND(D11="",J11=""),IF(REPLACE(C11,1,1,"")&gt;REPLACE(K11,1,1,""),"P"&amp;(REPLACE(C11,1,1,"")-REPLACE(K11,1,1,"")),IF(REPLACE(C11,1,1,"")=REPLACE(K11,1,1,""),"NB","B"&amp;(REPLACE(K11,1,1,"")-REPLACE(C11,1,1,""))))))))</f>
        <v>P7</v>
      </c>
      <c r="B11" s="38" t="str">
        <f t="shared" ref="B11:B74" si="11">IF(Y10=Y11,"",Y11)</f>
        <v/>
      </c>
      <c r="C11" s="38" t="str">
        <f t="shared" ref="C11:C25" si="12">IF(Y11="PD",IF(AG11="P",AI11,""),S11)</f>
        <v>F2</v>
      </c>
      <c r="D11" s="38" t="str">
        <f t="shared" ref="D11:D25" si="13">IF(Y11="PD",IF(AG11="B",AI11,""),T11)</f>
        <v/>
      </c>
      <c r="E11" s="40" t="str">
        <f t="shared" ref="E11:E64" si="14">IF(G11="","",IF(G11="P",IF(C11="","L","W"),IF(D11="","L","W")))</f>
        <v>W</v>
      </c>
      <c r="G11" s="80" t="str">
        <f>Dashboard!N11</f>
        <v>P</v>
      </c>
      <c r="I11" s="37" t="str">
        <f t="shared" ref="I11:I74" si="15">IF(Z10=Z11,"",Z11)</f>
        <v/>
      </c>
      <c r="J11" s="20" t="str">
        <f t="shared" ref="J11:J15" si="16">IF(Z11="TG",IF(G9="B",IF(AND(AK11=C11,LEN(C11)&gt;0,NOT(C11="B")),LEFT(C11)&amp;(AL11-3),AK11),""),U11)</f>
        <v>L5</v>
      </c>
      <c r="K11" s="20" t="str">
        <f t="shared" ref="K11:K15" si="17">IF(Z11="TG",IF(G9="P",IF(AND(AK11=D11,LEN(D11)&gt;0,NOT(C11="B")),LEFT(D11)&amp;(AL11-3),AK11),""),V11)</f>
        <v/>
      </c>
      <c r="L11" s="20" t="str">
        <f t="shared" ref="L11:L74" si="18">IF(G11="","",IF(G11="P",IF(J11="","L","W"),IF(K11="","L","W")))</f>
        <v>W</v>
      </c>
      <c r="M11" s="20">
        <f t="shared" si="2"/>
        <v>7</v>
      </c>
      <c r="N11" s="11">
        <f t="shared" ref="N11:N74" si="19">IF(O11="S","",IF(M11&gt;0,M11,""))</f>
        <v>7</v>
      </c>
      <c r="O11" t="str">
        <f>IF(O10="S","C",IF(M10&gt;0,"S","C"))</f>
        <v>C</v>
      </c>
      <c r="P11" s="61" t="str">
        <f t="shared" ref="P11:P74" si="20">IF(AC11="10101","Y",IF(AD11="10101","Y","N"))</f>
        <v>N</v>
      </c>
      <c r="Q11" s="61" t="str">
        <f t="shared" ref="Q11:Q74" si="21">IF(AC11="12345","Y",IF(AD11="12345","Y","N"))</f>
        <v>N</v>
      </c>
      <c r="R11" s="61" t="str">
        <f t="shared" ref="R11:R74" si="22">IF(AE11="120012","Y",IF(AF11="120012","Y","N"))</f>
        <v>N</v>
      </c>
      <c r="S11" s="158" t="str">
        <f t="shared" ref="S11:S74" si="23">IF(Y11="T-T",IF(G9="B",AI11,""),IF(Y11="T-C",IF(G10="B",AI11,""),IF(Y11="T-B",IF(G10="P",AI11,""),"")))</f>
        <v/>
      </c>
      <c r="T11" s="158" t="str">
        <f t="shared" ref="T11:T74" si="24">IF(Y11="T-T",IF(G9="P",AI11,""),IF(Y11="T-C",IF(G10="P",AI11,""),IF(Y11="T-B",IF(G10="B",AI11,""),"")))</f>
        <v/>
      </c>
      <c r="U11" s="104" t="str">
        <f t="shared" ref="U11:U74" si="25">IF(Y11="T-T",IF(G9="B",AK11,""),IF(Y11="T-C",IF(G10="B",AK11,""),IF(Y11="T-B",IF(G10="P",AK11,""),"")))</f>
        <v/>
      </c>
      <c r="V11" s="104" t="str">
        <f t="shared" ref="V11:V74" si="26">IF(Y11="T-T",IF(G9="P",AK11,""),IF(Y11="T-C",IF(G10="P",AK11,""),IF(Y11="T-B",IF(G10="B",AK11,""),"")))</f>
        <v/>
      </c>
      <c r="W11" t="str">
        <f t="shared" si="3"/>
        <v/>
      </c>
      <c r="X11">
        <f>IF(Y10=Y11,0,IF(L11="L",X10+1,0))</f>
        <v>0</v>
      </c>
      <c r="Y11" t="str">
        <f t="shared" si="4"/>
        <v>PD</v>
      </c>
      <c r="Z11" t="str">
        <f t="shared" si="5"/>
        <v>TG</v>
      </c>
      <c r="AA11">
        <f>IF(Dashboard!N11="P",IF(AA10="",1,AA10+1),"")</f>
        <v>2</v>
      </c>
      <c r="AB11" t="str">
        <f>IF(Dashboard!O11="B",IF(AB10="",1,AB10+1),"")</f>
        <v/>
      </c>
      <c r="AC11" s="1" t="str">
        <f t="shared" si="6"/>
        <v>12001</v>
      </c>
      <c r="AD11" s="1" t="str">
        <f t="shared" si="6"/>
        <v>00120</v>
      </c>
      <c r="AE11" s="1" t="str">
        <f>IF(AA5="",0,AA5)&amp;IF(AA6="",0,AA6)&amp;IF(AA7="",0,AA7)&amp;IF(AA8="",0,AA8)&amp;IF(AA9="",0,AA9)&amp;IF(AA10="",0,AA10)</f>
        <v>012001</v>
      </c>
      <c r="AF11" s="1" t="str">
        <f>IF(AB5="",0,AB5)&amp;IF(AB6="",0,AB6)&amp;IF(AB7="",0,AB7)&amp;IF(AB8="",0,AB8)&amp;IF(AB9="",0,AB9)&amp;IF(AB10="",0,AB10)</f>
        <v>100120</v>
      </c>
      <c r="AG11" t="str">
        <f t="shared" ref="AG11:AG74" si="27">IF(COUNTBLANK(AA6:AA10)&gt;2,"B","P")</f>
        <v>P</v>
      </c>
      <c r="AH11" t="str">
        <f t="shared" si="7"/>
        <v>BL</v>
      </c>
      <c r="AI11" t="str">
        <f t="shared" si="8"/>
        <v>F2</v>
      </c>
      <c r="AJ11" t="str">
        <f t="shared" si="9"/>
        <v>BW</v>
      </c>
      <c r="AK11" t="str">
        <f t="shared" si="10"/>
        <v>L5</v>
      </c>
      <c r="AL11" t="str">
        <f t="shared" ref="AL11:AL74" si="28">IF(REPLACE(AI11, 1, 1, "")="",1,REPLACE(AI11, 1, 1, ""))</f>
        <v>2</v>
      </c>
      <c r="AM11" t="str">
        <f t="shared" ref="AM11:AM50" si="29">IF(REPLACE(AK11, 1, 1, "")="",1,REPLACE(AK11, 1, 1, ""))</f>
        <v>5</v>
      </c>
      <c r="AR11" t="s">
        <v>94</v>
      </c>
      <c r="AS11" t="s">
        <v>49</v>
      </c>
      <c r="AT11" s="82" t="str">
        <f t="shared" si="1"/>
        <v>L10W</v>
      </c>
      <c r="AU11" t="s">
        <v>95</v>
      </c>
    </row>
    <row r="12" spans="1:47" ht="15.75" thickBot="1" x14ac:dyDescent="0.3">
      <c r="A12" s="37" t="e">
        <f>IF(AND(D12="",K12=""),"P"&amp;(REPLACE(C12,1,1,"")+REPLACE(J12,1,1,"")),IF(AND(C12="",J12=""),"B"&amp;(REPLACE(D12,1,1,"")+REPLACE(K12,1,1,"")),IF(AND(C12="",K12=""),IF(REPLACE(D12,1,1,"")&gt;REPLACE(J12,1,1,""),"B"&amp;(REPLACE(D12,1,1,"")-REPLACE(J12,1,1,"")),IF(REPLACE(D12,1,1,"")=REPLACE(J12,1,1,""),"NB","P"&amp;(REPLACE(J12,1,1,"")-REPLACE(D12,1,1,"")))),IF(AND(D12="",J12=""),IF(REPLACE(C12,1,1,"")&gt;REPLACE(K12,1,1,""),"P"&amp;(REPLACE(C12,1,1,"")-REPLACE(K12,1,1,"")),IF(REPLACE(C12,1,1,"")=REPLACE(K12,1,1,""),"NB","B"&amp;(REPLACE(K12,1,1,"")-REPLACE(C12,1,1,""))))))))</f>
        <v>#VALUE!</v>
      </c>
      <c r="B12" s="38" t="str">
        <f t="shared" si="11"/>
        <v>T-T</v>
      </c>
      <c r="C12" s="38" t="str">
        <f t="shared" si="12"/>
        <v/>
      </c>
      <c r="D12" s="38" t="str">
        <f t="shared" si="13"/>
        <v>B</v>
      </c>
      <c r="E12" s="40" t="str">
        <f t="shared" si="14"/>
        <v>L</v>
      </c>
      <c r="G12" s="80" t="str">
        <f>Dashboard!N12</f>
        <v>P</v>
      </c>
      <c r="I12" s="37" t="str">
        <f t="shared" si="15"/>
        <v>T-T</v>
      </c>
      <c r="J12" s="20" t="str">
        <f t="shared" si="16"/>
        <v/>
      </c>
      <c r="K12" s="20" t="str">
        <f t="shared" si="17"/>
        <v>B</v>
      </c>
      <c r="L12" s="20" t="str">
        <f t="shared" si="18"/>
        <v>L</v>
      </c>
      <c r="M12" s="20">
        <f t="shared" si="2"/>
        <v>-2</v>
      </c>
      <c r="N12" s="11" t="str">
        <f t="shared" si="19"/>
        <v/>
      </c>
      <c r="O12" t="str">
        <f t="shared" ref="O12:O75" si="30">IF(O11="S","C",IF(M11&gt;0,"S","C"))</f>
        <v>S</v>
      </c>
      <c r="P12" s="61" t="str">
        <f t="shared" si="20"/>
        <v>N</v>
      </c>
      <c r="Q12" s="61" t="str">
        <f t="shared" si="21"/>
        <v>N</v>
      </c>
      <c r="R12" s="61" t="str">
        <f t="shared" si="22"/>
        <v>Y</v>
      </c>
      <c r="S12" s="158" t="str">
        <f t="shared" si="23"/>
        <v/>
      </c>
      <c r="T12" s="158" t="str">
        <f t="shared" si="24"/>
        <v>B</v>
      </c>
      <c r="U12" s="104" t="str">
        <f t="shared" si="25"/>
        <v/>
      </c>
      <c r="V12" s="104" t="str">
        <f t="shared" si="26"/>
        <v>B</v>
      </c>
      <c r="W12" t="str">
        <f t="shared" si="3"/>
        <v>T</v>
      </c>
      <c r="X12">
        <f>IF(AND(W12="T",L12="L"),X11+1,0)</f>
        <v>1</v>
      </c>
      <c r="Y12" t="str">
        <f t="shared" si="4"/>
        <v>T-T</v>
      </c>
      <c r="Z12" t="str">
        <f>IF(OR(AND(OR(Z11="T-B",Z11="T-C"),X11&lt;1),(AND(Z11="T-T",X11&lt;2))),Y11,IF(P12="Y","T-C",IF(Q12="Y","T-B",IF(R12="Y","T-T","TG"))))</f>
        <v>T-T</v>
      </c>
      <c r="AA12">
        <f>IF(Dashboard!N12="P",IF(AA11="",1,AA11+1),"")</f>
        <v>3</v>
      </c>
      <c r="AB12" t="str">
        <f>IF(Dashboard!O12="B",IF(AB11="",1,AB11+1),"")</f>
        <v/>
      </c>
      <c r="AC12" s="1" t="str">
        <f t="shared" si="6"/>
        <v>20012</v>
      </c>
      <c r="AD12" s="1" t="str">
        <f t="shared" si="6"/>
        <v>01200</v>
      </c>
      <c r="AE12" s="1" t="str">
        <f t="shared" ref="AE12:AE15" si="31">IF(AA6="",0,AA6)&amp;IF(AA7="",0,AA7)&amp;IF(AA8="",0,AA8)&amp;IF(AA9="",0,AA9)&amp;IF(AA10="",0,AA10)&amp;IF(AA11="",0,AA11)</f>
        <v>120012</v>
      </c>
      <c r="AF12" s="1" t="str">
        <f t="shared" ref="AF12:AF15" si="32">IF(AB6="",0,AB6)&amp;IF(AB7="",0,AB7)&amp;IF(AB8="",0,AB8)&amp;IF(AB9="",0,AB9)&amp;IF(AB10="",0,AB10)&amp;IF(AB11="",0,AB11)</f>
        <v>001200</v>
      </c>
      <c r="AG12" t="str">
        <f t="shared" si="27"/>
        <v>P</v>
      </c>
      <c r="AH12" t="str">
        <f t="shared" si="7"/>
        <v>F2W</v>
      </c>
      <c r="AI12" t="str">
        <f t="shared" si="8"/>
        <v>B</v>
      </c>
      <c r="AJ12" t="str">
        <f t="shared" si="9"/>
        <v>L5W</v>
      </c>
      <c r="AK12" t="str">
        <f t="shared" si="10"/>
        <v>B</v>
      </c>
      <c r="AL12">
        <f t="shared" si="28"/>
        <v>1</v>
      </c>
      <c r="AM12">
        <f t="shared" si="29"/>
        <v>1</v>
      </c>
      <c r="AR12" t="s">
        <v>95</v>
      </c>
      <c r="AS12" t="s">
        <v>49</v>
      </c>
      <c r="AT12" s="82" t="str">
        <f t="shared" ref="AT12:AT15" si="33">AR12&amp;AS12</f>
        <v>L11W</v>
      </c>
      <c r="AU12" t="s">
        <v>96</v>
      </c>
    </row>
    <row r="13" spans="1:47" ht="15.75" thickBot="1" x14ac:dyDescent="0.3">
      <c r="A13" s="37" t="str">
        <f>IF(AND(D13="",K13=""),"P"&amp;(REPLACE(C13,1,1,"")+REPLACE(J13,1,1,"")),IF(AND(C13="",J13=""),"B"&amp;(REPLACE(D13,1,1,"")+REPLACE(K13,1,1,"")),IF(AND(C13="",K13=""),IF(REPLACE(D13,1,1,"")&gt;REPLACE(J13,1,1,""),"B"&amp;(REPLACE(D13,1,1,"")-REPLACE(J13,1,1,"")),IF(REPLACE(D13,1,1,"")=REPLACE(J13,1,1,""),"NB","P"&amp;(REPLACE(J13,1,1,"")-REPLACE(D13,1,1,"")))),IF(AND(D13="",J13=""),IF(REPLACE(C13,1,1,"")&gt;REPLACE(K13,1,1,""),"P"&amp;(REPLACE(C13,1,1,"")-REPLACE(K13,1,1,"")),IF(REPLACE(C13,1,1,"")=REPLACE(K13,1,1,""),"NB","B"&amp;(REPLACE(K13,1,1,"")-REPLACE(C13,1,1,""))))))))</f>
        <v>B4</v>
      </c>
      <c r="B13" s="38" t="str">
        <f t="shared" si="11"/>
        <v/>
      </c>
      <c r="C13" s="38" t="str">
        <f t="shared" si="12"/>
        <v/>
      </c>
      <c r="D13" s="38" t="str">
        <f t="shared" si="13"/>
        <v>F2</v>
      </c>
      <c r="E13" s="40" t="str">
        <f t="shared" si="14"/>
        <v>L</v>
      </c>
      <c r="G13" s="80" t="str">
        <f>Dashboard!N13</f>
        <v>P</v>
      </c>
      <c r="I13" s="37" t="str">
        <f t="shared" si="15"/>
        <v/>
      </c>
      <c r="J13" s="20" t="str">
        <f t="shared" si="16"/>
        <v/>
      </c>
      <c r="K13" s="20" t="str">
        <f t="shared" si="17"/>
        <v>F2</v>
      </c>
      <c r="L13" s="20" t="str">
        <f t="shared" si="18"/>
        <v>L</v>
      </c>
      <c r="M13" s="20">
        <f t="shared" si="2"/>
        <v>-6</v>
      </c>
      <c r="N13" s="11" t="str">
        <f t="shared" si="19"/>
        <v/>
      </c>
      <c r="O13" t="str">
        <f t="shared" si="30"/>
        <v>C</v>
      </c>
      <c r="P13" s="61" t="str">
        <f t="shared" si="20"/>
        <v>N</v>
      </c>
      <c r="Q13" s="61" t="str">
        <f t="shared" si="21"/>
        <v>N</v>
      </c>
      <c r="R13" s="61" t="str">
        <f t="shared" si="22"/>
        <v>N</v>
      </c>
      <c r="S13" s="158" t="str">
        <f t="shared" si="23"/>
        <v/>
      </c>
      <c r="T13" s="158" t="str">
        <f t="shared" si="24"/>
        <v>F2</v>
      </c>
      <c r="U13" s="104" t="str">
        <f t="shared" si="25"/>
        <v/>
      </c>
      <c r="V13" s="104" t="str">
        <f t="shared" si="26"/>
        <v>F2</v>
      </c>
      <c r="W13" t="str">
        <f t="shared" si="3"/>
        <v>T</v>
      </c>
      <c r="X13">
        <f t="shared" ref="X13:X23" si="34">IF(AND(W13="T",L13="L"),X12+1,0)</f>
        <v>2</v>
      </c>
      <c r="Y13" t="str">
        <f t="shared" si="4"/>
        <v>T-T</v>
      </c>
      <c r="Z13" t="str">
        <f t="shared" ref="Z13:Z30" si="35">IF(OR(AND(OR(Z12="T-B",Z12="T-C"),X12&lt;1),(AND(Z12="T-T",X12&lt;2))),Y12,IF(P13="Y","T-C",IF(Q13="Y","T-B",IF(R13="Y","T-T","TG"))))</f>
        <v>T-T</v>
      </c>
      <c r="AA13">
        <f>IF(Dashboard!N13="P",IF(AA12="",1,AA12+1),"")</f>
        <v>4</v>
      </c>
      <c r="AB13" t="str">
        <f>IF(Dashboard!O13="B",IF(AB12="",1,AB12+1),"")</f>
        <v/>
      </c>
      <c r="AC13" s="1" t="str">
        <f t="shared" si="6"/>
        <v>00123</v>
      </c>
      <c r="AD13" s="1" t="str">
        <f t="shared" si="6"/>
        <v>12000</v>
      </c>
      <c r="AE13" s="1" t="str">
        <f t="shared" si="31"/>
        <v>200123</v>
      </c>
      <c r="AF13" s="1" t="str">
        <f t="shared" si="32"/>
        <v>012000</v>
      </c>
      <c r="AG13" t="str">
        <f t="shared" si="27"/>
        <v>P</v>
      </c>
      <c r="AH13" t="str">
        <f t="shared" si="7"/>
        <v>BL</v>
      </c>
      <c r="AI13" t="str">
        <f t="shared" si="8"/>
        <v>F2</v>
      </c>
      <c r="AJ13" t="str">
        <f t="shared" si="9"/>
        <v>BL</v>
      </c>
      <c r="AK13" t="str">
        <f t="shared" si="10"/>
        <v>F2</v>
      </c>
      <c r="AL13" t="str">
        <f t="shared" si="28"/>
        <v>2</v>
      </c>
      <c r="AM13" t="str">
        <f t="shared" si="29"/>
        <v>2</v>
      </c>
      <c r="AR13" t="s">
        <v>96</v>
      </c>
      <c r="AS13" t="s">
        <v>49</v>
      </c>
      <c r="AT13" s="82" t="str">
        <f t="shared" si="33"/>
        <v>L12W</v>
      </c>
      <c r="AU13" t="s">
        <v>97</v>
      </c>
    </row>
    <row r="14" spans="1:47" ht="15.75" thickBot="1" x14ac:dyDescent="0.3">
      <c r="A14" s="37" t="str">
        <f>IF(AND(D14="",K14=""),"P"&amp;(REPLACE(C14,1,1,"")+REPLACE(J14,1,1,"")),IF(AND(C14="",J14=""),"B"&amp;(REPLACE(D14,1,1,"")+REPLACE(K14,1,1,"")),IF(AND(C14="",K14=""),IF(REPLACE(D14,1,1,"")&gt;REPLACE(J14,1,1,""),"B"&amp;(REPLACE(D14,1,1,"")-REPLACE(J14,1,1,"")),IF(REPLACE(D14,1,1,"")=REPLACE(J14,1,1,""),"NB","P"&amp;(REPLACE(J14,1,1,"")-REPLACE(D14,1,1,"")))),IF(AND(D14="",J14=""),IF(REPLACE(C14,1,1,"")&gt;REPLACE(K14,1,1,""),"P"&amp;(REPLACE(C14,1,1,"")-REPLACE(K14,1,1,"")),IF(REPLACE(C14,1,1,"")=REPLACE(K14,1,1,""),"NB","B"&amp;(REPLACE(K14,1,1,"")-REPLACE(C14,1,1,""))))))))</f>
        <v>NB</v>
      </c>
      <c r="B14" s="38" t="str">
        <f t="shared" si="11"/>
        <v>PD</v>
      </c>
      <c r="C14" s="38" t="str">
        <f t="shared" si="12"/>
        <v>F3</v>
      </c>
      <c r="D14" s="38" t="str">
        <f t="shared" si="13"/>
        <v/>
      </c>
      <c r="E14" s="40" t="str">
        <f t="shared" si="14"/>
        <v>W</v>
      </c>
      <c r="G14" s="80" t="str">
        <f>Dashboard!N14</f>
        <v>P</v>
      </c>
      <c r="I14" s="37" t="str">
        <f t="shared" si="15"/>
        <v>TG</v>
      </c>
      <c r="J14" s="20" t="str">
        <f t="shared" si="16"/>
        <v/>
      </c>
      <c r="K14" s="20" t="str">
        <f t="shared" si="17"/>
        <v>F3</v>
      </c>
      <c r="L14" s="20" t="str">
        <f t="shared" si="18"/>
        <v>L</v>
      </c>
      <c r="M14" s="20">
        <f t="shared" si="2"/>
        <v>-6</v>
      </c>
      <c r="N14" s="11" t="str">
        <f t="shared" si="19"/>
        <v/>
      </c>
      <c r="O14" t="str">
        <f t="shared" si="30"/>
        <v>C</v>
      </c>
      <c r="P14" s="61" t="str">
        <f t="shared" si="20"/>
        <v>N</v>
      </c>
      <c r="Q14" s="61" t="str">
        <f t="shared" si="21"/>
        <v>N</v>
      </c>
      <c r="R14" s="61" t="str">
        <f t="shared" si="22"/>
        <v>N</v>
      </c>
      <c r="S14" s="158" t="str">
        <f t="shared" si="23"/>
        <v/>
      </c>
      <c r="T14" s="158" t="str">
        <f t="shared" si="24"/>
        <v/>
      </c>
      <c r="U14" s="104" t="str">
        <f t="shared" si="25"/>
        <v/>
      </c>
      <c r="V14" s="104" t="str">
        <f t="shared" si="26"/>
        <v/>
      </c>
      <c r="W14" t="str">
        <f t="shared" si="3"/>
        <v>T</v>
      </c>
      <c r="X14">
        <f t="shared" si="34"/>
        <v>3</v>
      </c>
      <c r="Y14" t="str">
        <f t="shared" si="4"/>
        <v>PD</v>
      </c>
      <c r="Z14" t="str">
        <f t="shared" si="35"/>
        <v>TG</v>
      </c>
      <c r="AA14">
        <f>IF(Dashboard!N14="P",IF(AA13="",1,AA13+1),"")</f>
        <v>5</v>
      </c>
      <c r="AB14" t="str">
        <f>IF(Dashboard!O14="B",IF(AB13="",1,AB13+1),"")</f>
        <v/>
      </c>
      <c r="AC14" s="1" t="str">
        <f t="shared" si="6"/>
        <v>01234</v>
      </c>
      <c r="AD14" s="1" t="str">
        <f t="shared" si="6"/>
        <v>20000</v>
      </c>
      <c r="AE14" s="1" t="str">
        <f t="shared" si="31"/>
        <v>001234</v>
      </c>
      <c r="AF14" s="1" t="str">
        <f t="shared" si="32"/>
        <v>120000</v>
      </c>
      <c r="AG14" t="str">
        <f t="shared" si="27"/>
        <v>P</v>
      </c>
      <c r="AH14" t="str">
        <f t="shared" si="7"/>
        <v>F2L</v>
      </c>
      <c r="AI14" t="str">
        <f t="shared" si="8"/>
        <v>F3</v>
      </c>
      <c r="AJ14" t="str">
        <f t="shared" si="9"/>
        <v>F2L</v>
      </c>
      <c r="AK14" t="str">
        <f t="shared" si="10"/>
        <v>F3</v>
      </c>
      <c r="AL14" t="str">
        <f t="shared" si="28"/>
        <v>3</v>
      </c>
      <c r="AM14" t="str">
        <f t="shared" si="29"/>
        <v>3</v>
      </c>
      <c r="AR14" t="s">
        <v>97</v>
      </c>
      <c r="AS14" t="s">
        <v>49</v>
      </c>
      <c r="AT14" s="82" t="str">
        <f t="shared" si="33"/>
        <v>L13W</v>
      </c>
      <c r="AU14" t="s">
        <v>98</v>
      </c>
    </row>
    <row r="15" spans="1:47" ht="15.75" thickBot="1" x14ac:dyDescent="0.3">
      <c r="A15" s="37" t="e">
        <f>IF(AND(D15="",K15=""),"P"&amp;(REPLACE(C15,1,1,"")+REPLACE(J15,1,1,"")),IF(AND(C15="",J15=""),"B"&amp;(REPLACE(D15,1,1,"")+REPLACE(K15,1,1,"")),IF(AND(C15="",K15=""),IF(REPLACE(D15,1,1,"")&gt;REPLACE(J15,1,1,""),"B"&amp;(REPLACE(D15,1,1,"")-REPLACE(J15,1,1,"")),IF(REPLACE(D15,1,1,"")=REPLACE(J15,1,1,""),"NB","P"&amp;(REPLACE(J15,1,1,"")-REPLACE(D15,1,1,"")))),IF(AND(D15="",J15=""),IF(REPLACE(C15,1,1,"")&gt;REPLACE(K15,1,1,""),"P"&amp;(REPLACE(C15,1,1,"")-REPLACE(K15,1,1,"")),IF(REPLACE(C15,1,1,"")=REPLACE(K15,1,1,""),"NB","B"&amp;(REPLACE(K15,1,1,"")-REPLACE(C15,1,1,""))))))))</f>
        <v>#VALUE!</v>
      </c>
      <c r="B15" s="38" t="str">
        <f t="shared" si="11"/>
        <v>T-B</v>
      </c>
      <c r="C15" s="38" t="str">
        <f t="shared" si="12"/>
        <v>F2</v>
      </c>
      <c r="D15" s="38" t="str">
        <f t="shared" si="13"/>
        <v/>
      </c>
      <c r="E15" s="40" t="str">
        <f t="shared" si="14"/>
        <v>W</v>
      </c>
      <c r="G15" s="80" t="str">
        <f>Dashboard!N15</f>
        <v>P</v>
      </c>
      <c r="I15" s="37" t="str">
        <f t="shared" si="15"/>
        <v>T-B</v>
      </c>
      <c r="J15" s="20" t="str">
        <f>IF(Z15="TG",IF(G13="B",IF(AND(AK15=C15,LEN(C15)&gt;0,NOT(C15="B")),LEFT(C15)&amp;(AL15-3),AK15),""),"")</f>
        <v/>
      </c>
      <c r="K15" s="20" t="str">
        <f>IF(Z15="TG",IF(G13="P",IF(AND(AK15=D15,LEN(D15)&gt;0,NOT(C15="B")),LEFT(D15)&amp;(AL15-3),AK15),""),V15)</f>
        <v/>
      </c>
      <c r="L15" s="20" t="str">
        <f t="shared" si="18"/>
        <v>L</v>
      </c>
      <c r="M15" s="20">
        <f t="shared" si="2"/>
        <v>-8</v>
      </c>
      <c r="N15" s="11" t="str">
        <f t="shared" si="19"/>
        <v/>
      </c>
      <c r="O15" t="str">
        <f t="shared" si="30"/>
        <v>C</v>
      </c>
      <c r="P15" s="61" t="str">
        <f t="shared" si="20"/>
        <v>N</v>
      </c>
      <c r="Q15" s="61" t="str">
        <f t="shared" si="21"/>
        <v>Y</v>
      </c>
      <c r="R15" s="61" t="str">
        <f t="shared" si="22"/>
        <v>N</v>
      </c>
      <c r="S15" s="158" t="str">
        <f t="shared" si="23"/>
        <v>F2</v>
      </c>
      <c r="T15" s="158" t="str">
        <f t="shared" si="24"/>
        <v/>
      </c>
      <c r="U15" s="104" t="str">
        <f t="shared" si="25"/>
        <v>F4</v>
      </c>
      <c r="V15" s="104" t="str">
        <f t="shared" si="26"/>
        <v/>
      </c>
      <c r="W15" t="str">
        <f t="shared" si="3"/>
        <v>T</v>
      </c>
      <c r="X15">
        <f t="shared" si="34"/>
        <v>4</v>
      </c>
      <c r="Y15" t="str">
        <f t="shared" si="4"/>
        <v>T-B</v>
      </c>
      <c r="Z15" t="str">
        <f t="shared" si="35"/>
        <v>T-B</v>
      </c>
      <c r="AA15">
        <f>IF(Dashboard!N15="P",IF(AA14="",1,AA14+1),"")</f>
        <v>6</v>
      </c>
      <c r="AB15" t="str">
        <f>IF(Dashboard!O15="B",IF(AB14="",1,AB14+1),"")</f>
        <v/>
      </c>
      <c r="AC15" s="1" t="str">
        <f t="shared" si="6"/>
        <v>12345</v>
      </c>
      <c r="AD15" s="1" t="str">
        <f t="shared" si="6"/>
        <v>00000</v>
      </c>
      <c r="AE15" s="1" t="str">
        <f t="shared" si="31"/>
        <v>012345</v>
      </c>
      <c r="AF15" s="1" t="str">
        <f t="shared" si="32"/>
        <v>200000</v>
      </c>
      <c r="AG15" t="str">
        <f t="shared" si="27"/>
        <v>P</v>
      </c>
      <c r="AH15" t="str">
        <f t="shared" si="7"/>
        <v>F3W</v>
      </c>
      <c r="AI15" t="str">
        <f t="shared" si="8"/>
        <v>F2</v>
      </c>
      <c r="AJ15" t="str">
        <f t="shared" si="9"/>
        <v>F3L</v>
      </c>
      <c r="AK15" t="str">
        <f t="shared" si="10"/>
        <v>F4</v>
      </c>
      <c r="AL15" t="str">
        <f t="shared" si="28"/>
        <v>2</v>
      </c>
      <c r="AM15" t="str">
        <f t="shared" si="29"/>
        <v>4</v>
      </c>
      <c r="AR15" t="s">
        <v>98</v>
      </c>
      <c r="AS15" t="s">
        <v>49</v>
      </c>
      <c r="AT15" s="82" t="str">
        <f t="shared" si="33"/>
        <v>L14W</v>
      </c>
      <c r="AU15" t="s">
        <v>99</v>
      </c>
    </row>
    <row r="16" spans="1:47" ht="15.75" thickBot="1" x14ac:dyDescent="0.3">
      <c r="A16" s="37" t="e">
        <f t="shared" ref="A16:A21" si="36">IF(AND(D16="",K16=""),"P"&amp;(REPLACE(C16,1,1,"")+REPLACE(J16,1,1,"")),IF(AND(C16="",J16=""),"B"&amp;(REPLACE(D16,1,1,"")+REPLACE(K16,1,1,"")),IF(AND(C16="",K16=""),IF(REPLACE(D16,1,1,"")&gt;REPLACE(J16,1,1,""),"B"&amp;(REPLACE(D16,1,1,"")-REPLACE(J16,1,1,"")),IF(REPLACE(D16,1,1,"")=REPLACE(J16,1,1,""),"NO-BET","P"&amp;(REPLACE(J16,1,1,"")-REPLACE(D16,1,1,"")))),IF(AND(D16="",J16=""),IF(REPLACE(C16,1,1,"")&gt;REPLACE(K16,1,1,""),"P"&amp;(REPLACE(C16,1,1,"")-REPLACE(K16,1,1,"")),IF(REPLACE(C16,1,1,"")=REPLACE(K16,1,1,""),"NO-BET","B"&amp;(REPLACE(K16,1,1,"")-REPLACE(C16,1,1,""))))))))</f>
        <v>#VALUE!</v>
      </c>
      <c r="B16" s="38" t="str">
        <f t="shared" si="11"/>
        <v>PD</v>
      </c>
      <c r="C16" s="38" t="str">
        <f t="shared" si="12"/>
        <v>B</v>
      </c>
      <c r="D16" s="38" t="str">
        <f t="shared" si="13"/>
        <v/>
      </c>
      <c r="E16" s="40" t="str">
        <f t="shared" si="14"/>
        <v>W</v>
      </c>
      <c r="G16" s="80" t="str">
        <f>Dashboard!N16</f>
        <v>P</v>
      </c>
      <c r="I16" s="37" t="str">
        <f t="shared" si="15"/>
        <v>TG</v>
      </c>
      <c r="J16" s="20" t="str">
        <f t="shared" ref="J11:J74" si="37">IF(OR(Z16="TG",Z16="T-T"),IF(G14="B",IF(AND(AK16=C16,LEN(C16)&gt;0,NOT(C16="B")),LEFT(C16)&amp;(AL16-3),AK16),""),U16)</f>
        <v/>
      </c>
      <c r="K16" s="20" t="str">
        <f t="shared" ref="K11:K21" si="38">IF(OR(Z16="TG",Z16="T-T"),IF(G14="P",IF(AND(AK16=D16,LEN(D16)&gt;0,NOT(C16="B")),LEFT(D16)&amp;(AL16-3),AK16),""),V16)</f>
        <v/>
      </c>
      <c r="L16" s="20" t="str">
        <f t="shared" si="18"/>
        <v>L</v>
      </c>
      <c r="M16" s="20">
        <f t="shared" si="2"/>
        <v>-8</v>
      </c>
      <c r="N16" s="11" t="str">
        <f t="shared" si="19"/>
        <v/>
      </c>
      <c r="O16" t="str">
        <f t="shared" si="30"/>
        <v>C</v>
      </c>
      <c r="P16" s="61" t="str">
        <f t="shared" si="20"/>
        <v>N</v>
      </c>
      <c r="Q16" s="61" t="str">
        <f t="shared" si="21"/>
        <v>N</v>
      </c>
      <c r="R16" s="61" t="str">
        <f t="shared" si="22"/>
        <v>N</v>
      </c>
      <c r="S16" s="158" t="str">
        <f t="shared" si="23"/>
        <v/>
      </c>
      <c r="T16" s="158" t="str">
        <f t="shared" si="24"/>
        <v/>
      </c>
      <c r="U16" s="104" t="str">
        <f t="shared" si="25"/>
        <v/>
      </c>
      <c r="V16" s="104" t="str">
        <f t="shared" si="26"/>
        <v/>
      </c>
      <c r="W16" t="str">
        <f>IF(OR(P16="Y",Q16="Y",R16="Y"),"T",IF(X13&gt;1,"",IF(W15="T","T","")))</f>
        <v/>
      </c>
      <c r="X16">
        <f t="shared" si="34"/>
        <v>0</v>
      </c>
      <c r="Y16" t="str">
        <f t="shared" si="4"/>
        <v>PD</v>
      </c>
      <c r="Z16" t="str">
        <f t="shared" si="35"/>
        <v>TG</v>
      </c>
      <c r="AA16">
        <f>IF(Dashboard!N16="P",IF(AA15="",1,AA15+1),"")</f>
        <v>7</v>
      </c>
      <c r="AB16" t="str">
        <f>IF(Dashboard!O16="B",IF(AB15="",1,AB15+1),"")</f>
        <v/>
      </c>
      <c r="AC16" s="1" t="str">
        <f t="shared" si="6"/>
        <v>23456</v>
      </c>
      <c r="AD16" s="1" t="str">
        <f t="shared" si="6"/>
        <v>00000</v>
      </c>
      <c r="AE16" s="1" t="str">
        <f t="shared" ref="AE16:AE79" si="39">IF(AA10="",0,AA10)&amp;IF(AA11="",0,AA11)&amp;IF(AA12="",0,AA12)&amp;IF(AA13="",0,AA13)&amp;IF(AA14="",0,AA14)&amp;IF(AA15="",0,AA15)</f>
        <v>123456</v>
      </c>
      <c r="AF16" s="1" t="str">
        <f t="shared" ref="AF16:AF79" si="40">IF(AB10="",0,AB10)&amp;IF(AB11="",0,AB11)&amp;IF(AB12="",0,AB12)&amp;IF(AB13="",0,AB13)&amp;IF(AB14="",0,AB14)&amp;IF(AB15="",0,AB15)</f>
        <v>000000</v>
      </c>
      <c r="AG16" t="str">
        <f t="shared" si="27"/>
        <v>P</v>
      </c>
      <c r="AH16" t="str">
        <f t="shared" si="7"/>
        <v>F2W</v>
      </c>
      <c r="AI16" t="str">
        <f t="shared" si="8"/>
        <v>B</v>
      </c>
      <c r="AJ16" t="str">
        <f t="shared" si="9"/>
        <v>L</v>
      </c>
      <c r="AK16" t="str">
        <f t="shared" si="10"/>
        <v/>
      </c>
      <c r="AL16">
        <f t="shared" si="28"/>
        <v>1</v>
      </c>
      <c r="AM16">
        <f t="shared" si="29"/>
        <v>1</v>
      </c>
      <c r="AR16" t="s">
        <v>89</v>
      </c>
      <c r="AS16" t="s">
        <v>48</v>
      </c>
      <c r="AT16" s="82" t="str">
        <f t="shared" ref="AT16:AT30" si="41">AR16&amp;AS16</f>
        <v>F2L</v>
      </c>
      <c r="AU16" t="s">
        <v>100</v>
      </c>
    </row>
    <row r="17" spans="1:47" ht="15.75" thickBot="1" x14ac:dyDescent="0.3">
      <c r="A17" s="37" t="e">
        <f t="shared" si="36"/>
        <v>#VALUE!</v>
      </c>
      <c r="B17" s="38" t="str">
        <f t="shared" si="11"/>
        <v/>
      </c>
      <c r="C17" s="38" t="str">
        <f t="shared" si="12"/>
        <v>L5</v>
      </c>
      <c r="D17" s="38" t="str">
        <f t="shared" si="13"/>
        <v/>
      </c>
      <c r="E17" s="40" t="str">
        <f t="shared" si="14"/>
        <v>W</v>
      </c>
      <c r="G17" s="80" t="str">
        <f>Dashboard!N17</f>
        <v>P</v>
      </c>
      <c r="I17" s="37" t="str">
        <f t="shared" si="15"/>
        <v/>
      </c>
      <c r="J17" s="20" t="str">
        <f t="shared" si="37"/>
        <v/>
      </c>
      <c r="K17" s="20" t="str">
        <f t="shared" si="38"/>
        <v/>
      </c>
      <c r="L17" s="20" t="str">
        <f t="shared" si="18"/>
        <v>L</v>
      </c>
      <c r="M17" s="20">
        <f t="shared" si="2"/>
        <v>-4</v>
      </c>
      <c r="N17" s="11" t="str">
        <f t="shared" si="19"/>
        <v/>
      </c>
      <c r="O17" t="str">
        <f t="shared" si="30"/>
        <v>C</v>
      </c>
      <c r="P17" s="61" t="str">
        <f t="shared" si="20"/>
        <v>N</v>
      </c>
      <c r="Q17" s="61" t="str">
        <f t="shared" si="21"/>
        <v>N</v>
      </c>
      <c r="R17" s="61" t="str">
        <f t="shared" si="22"/>
        <v>N</v>
      </c>
      <c r="S17" s="158" t="str">
        <f t="shared" si="23"/>
        <v/>
      </c>
      <c r="T17" s="158" t="str">
        <f t="shared" si="24"/>
        <v/>
      </c>
      <c r="U17" s="104" t="str">
        <f t="shared" si="25"/>
        <v/>
      </c>
      <c r="V17" s="104" t="str">
        <f t="shared" si="26"/>
        <v/>
      </c>
      <c r="W17" t="str">
        <f>IF(OR(P17="Y",Q17="Y",R17="Y"),"T",IF(X14&gt;1,"",IF(W16="T","T","")))</f>
        <v/>
      </c>
      <c r="X17">
        <f t="shared" si="34"/>
        <v>0</v>
      </c>
      <c r="Y17" t="str">
        <f t="shared" si="4"/>
        <v>PD</v>
      </c>
      <c r="Z17" t="str">
        <f t="shared" si="35"/>
        <v>TG</v>
      </c>
      <c r="AA17">
        <f>IF(Dashboard!N17="P",IF(AA16="",1,AA16+1),"")</f>
        <v>8</v>
      </c>
      <c r="AB17" t="str">
        <f>IF(Dashboard!O17="B",IF(AB16="",1,AB16+1),"")</f>
        <v/>
      </c>
      <c r="AC17" s="1" t="str">
        <f t="shared" si="6"/>
        <v>34567</v>
      </c>
      <c r="AD17" s="1" t="str">
        <f t="shared" si="6"/>
        <v>00000</v>
      </c>
      <c r="AE17" s="1" t="str">
        <f t="shared" si="39"/>
        <v>234567</v>
      </c>
      <c r="AF17" s="1" t="str">
        <f t="shared" si="40"/>
        <v>000000</v>
      </c>
      <c r="AG17" t="str">
        <f t="shared" si="27"/>
        <v>P</v>
      </c>
      <c r="AH17" t="str">
        <f t="shared" si="7"/>
        <v>BW</v>
      </c>
      <c r="AI17" t="str">
        <f t="shared" si="8"/>
        <v>L5</v>
      </c>
      <c r="AJ17" t="str">
        <f t="shared" si="9"/>
        <v>L</v>
      </c>
      <c r="AK17" t="str">
        <f t="shared" si="10"/>
        <v/>
      </c>
      <c r="AL17" t="str">
        <f t="shared" si="28"/>
        <v>5</v>
      </c>
      <c r="AM17">
        <f t="shared" si="29"/>
        <v>1</v>
      </c>
      <c r="AR17" t="s">
        <v>100</v>
      </c>
      <c r="AS17" t="s">
        <v>48</v>
      </c>
      <c r="AT17" s="82" t="str">
        <f t="shared" si="41"/>
        <v>F3L</v>
      </c>
      <c r="AU17" t="s">
        <v>101</v>
      </c>
    </row>
    <row r="18" spans="1:47" ht="15.75" thickBot="1" x14ac:dyDescent="0.3">
      <c r="A18" s="37" t="e">
        <f t="shared" si="36"/>
        <v>#VALUE!</v>
      </c>
      <c r="B18" s="38" t="str">
        <f t="shared" si="11"/>
        <v/>
      </c>
      <c r="C18" s="38" t="str">
        <f t="shared" si="12"/>
        <v>L6</v>
      </c>
      <c r="D18" s="38" t="str">
        <f t="shared" si="13"/>
        <v/>
      </c>
      <c r="E18" s="40" t="str">
        <f t="shared" si="14"/>
        <v>W</v>
      </c>
      <c r="G18" s="80" t="str">
        <f>Dashboard!N18</f>
        <v>P</v>
      </c>
      <c r="I18" s="37" t="str">
        <f t="shared" si="15"/>
        <v/>
      </c>
      <c r="J18" s="20" t="str">
        <f t="shared" si="37"/>
        <v/>
      </c>
      <c r="K18" s="20" t="str">
        <f t="shared" si="38"/>
        <v/>
      </c>
      <c r="L18" s="20" t="str">
        <f t="shared" si="18"/>
        <v>L</v>
      </c>
      <c r="M18" s="20">
        <f t="shared" si="2"/>
        <v>1</v>
      </c>
      <c r="N18" s="11">
        <f t="shared" si="19"/>
        <v>1</v>
      </c>
      <c r="O18" t="str">
        <f t="shared" si="30"/>
        <v>C</v>
      </c>
      <c r="P18" s="61" t="str">
        <f t="shared" si="20"/>
        <v>N</v>
      </c>
      <c r="Q18" s="61" t="str">
        <f t="shared" si="21"/>
        <v>N</v>
      </c>
      <c r="R18" s="61" t="str">
        <f t="shared" si="22"/>
        <v>N</v>
      </c>
      <c r="S18" s="158" t="str">
        <f t="shared" si="23"/>
        <v/>
      </c>
      <c r="T18" s="158" t="str">
        <f t="shared" si="24"/>
        <v/>
      </c>
      <c r="U18" s="104" t="str">
        <f t="shared" si="25"/>
        <v/>
      </c>
      <c r="V18" s="104" t="str">
        <f t="shared" si="26"/>
        <v/>
      </c>
      <c r="W18" t="str">
        <f t="shared" ref="W18:W81" si="42">IF(OR(P18="Y",Q18="Y",R18="Y"),"T",IF(X15&gt;1,"",IF(W17="T","T","")))</f>
        <v/>
      </c>
      <c r="X18">
        <f t="shared" si="34"/>
        <v>0</v>
      </c>
      <c r="Y18" t="str">
        <f t="shared" si="4"/>
        <v>PD</v>
      </c>
      <c r="Z18" t="str">
        <f t="shared" si="35"/>
        <v>TG</v>
      </c>
      <c r="AA18">
        <f>IF(Dashboard!N18="P",IF(AA17="",1,AA17+1),"")</f>
        <v>9</v>
      </c>
      <c r="AB18" t="str">
        <f>IF(Dashboard!O18="B",IF(AB17="",1,AB17+1),"")</f>
        <v/>
      </c>
      <c r="AC18" s="1" t="str">
        <f t="shared" si="6"/>
        <v>45678</v>
      </c>
      <c r="AD18" s="1" t="str">
        <f t="shared" si="6"/>
        <v>00000</v>
      </c>
      <c r="AE18" s="1" t="str">
        <f t="shared" si="39"/>
        <v>345678</v>
      </c>
      <c r="AF18" s="1" t="str">
        <f t="shared" si="40"/>
        <v>000000</v>
      </c>
      <c r="AG18" t="str">
        <f t="shared" si="27"/>
        <v>P</v>
      </c>
      <c r="AH18" t="str">
        <f t="shared" si="7"/>
        <v>L5W</v>
      </c>
      <c r="AI18" t="str">
        <f t="shared" si="8"/>
        <v>L6</v>
      </c>
      <c r="AJ18" t="str">
        <f t="shared" si="9"/>
        <v>L</v>
      </c>
      <c r="AK18" t="str">
        <f t="shared" si="10"/>
        <v/>
      </c>
      <c r="AL18" t="str">
        <f t="shared" si="28"/>
        <v>6</v>
      </c>
      <c r="AM18">
        <f t="shared" si="29"/>
        <v>1</v>
      </c>
      <c r="AR18" t="s">
        <v>101</v>
      </c>
      <c r="AS18" t="s">
        <v>48</v>
      </c>
      <c r="AT18" s="82" t="str">
        <f t="shared" si="41"/>
        <v>F4L</v>
      </c>
      <c r="AU18" t="s">
        <v>102</v>
      </c>
    </row>
    <row r="19" spans="1:47" ht="15.75" thickBot="1" x14ac:dyDescent="0.3">
      <c r="A19" s="37" t="str">
        <f t="shared" si="36"/>
        <v>NO-BET</v>
      </c>
      <c r="B19" s="38" t="str">
        <f t="shared" si="11"/>
        <v/>
      </c>
      <c r="C19" s="38" t="str">
        <f t="shared" si="12"/>
        <v>B</v>
      </c>
      <c r="D19" s="38" t="str">
        <f t="shared" si="13"/>
        <v/>
      </c>
      <c r="E19" s="40" t="str">
        <f t="shared" si="14"/>
        <v>W</v>
      </c>
      <c r="G19" s="80" t="str">
        <f>Dashboard!N19</f>
        <v>P</v>
      </c>
      <c r="I19" s="37" t="str">
        <f t="shared" si="15"/>
        <v/>
      </c>
      <c r="J19" s="20" t="str">
        <f t="shared" si="37"/>
        <v/>
      </c>
      <c r="K19" s="20" t="str">
        <f t="shared" si="38"/>
        <v>B</v>
      </c>
      <c r="L19" s="20" t="str">
        <f t="shared" si="18"/>
        <v>L</v>
      </c>
      <c r="M19" s="73"/>
      <c r="N19" s="11" t="str">
        <f t="shared" si="19"/>
        <v/>
      </c>
      <c r="O19" t="str">
        <f t="shared" si="30"/>
        <v>S</v>
      </c>
      <c r="P19" s="61" t="str">
        <f t="shared" si="20"/>
        <v>N</v>
      </c>
      <c r="Q19" s="61" t="str">
        <f t="shared" si="21"/>
        <v>N</v>
      </c>
      <c r="R19" s="61" t="str">
        <f t="shared" si="22"/>
        <v>N</v>
      </c>
      <c r="S19" s="158" t="str">
        <f t="shared" si="23"/>
        <v/>
      </c>
      <c r="T19" s="158" t="str">
        <f t="shared" si="24"/>
        <v/>
      </c>
      <c r="U19" s="104" t="str">
        <f t="shared" si="25"/>
        <v/>
      </c>
      <c r="V19" s="104" t="str">
        <f t="shared" si="26"/>
        <v/>
      </c>
      <c r="W19" t="str">
        <f t="shared" si="42"/>
        <v/>
      </c>
      <c r="X19">
        <f t="shared" si="34"/>
        <v>0</v>
      </c>
      <c r="Y19" t="str">
        <f t="shared" si="4"/>
        <v>PD</v>
      </c>
      <c r="Z19" t="str">
        <f t="shared" si="35"/>
        <v>TG</v>
      </c>
      <c r="AA19">
        <f>IF(Dashboard!N19="P",IF(AA18="",1,AA18+1),"")</f>
        <v>10</v>
      </c>
      <c r="AB19" t="str">
        <f>IF(Dashboard!O19="B",IF(AB18="",1,AB18+1),"")</f>
        <v/>
      </c>
      <c r="AC19" s="1" t="str">
        <f t="shared" si="6"/>
        <v>56789</v>
      </c>
      <c r="AD19" s="1" t="str">
        <f t="shared" si="6"/>
        <v>00000</v>
      </c>
      <c r="AE19" s="1" t="str">
        <f t="shared" si="39"/>
        <v>456789</v>
      </c>
      <c r="AF19" s="1" t="str">
        <f t="shared" si="40"/>
        <v>000000</v>
      </c>
      <c r="AG19" t="str">
        <f t="shared" si="27"/>
        <v>P</v>
      </c>
      <c r="AH19" t="str">
        <f t="shared" si="7"/>
        <v>L6W</v>
      </c>
      <c r="AI19" t="str">
        <f t="shared" si="8"/>
        <v>B</v>
      </c>
      <c r="AJ19" t="str">
        <f t="shared" si="9"/>
        <v>L</v>
      </c>
      <c r="AK19" t="str">
        <f t="shared" si="10"/>
        <v>B</v>
      </c>
      <c r="AL19">
        <f t="shared" si="28"/>
        <v>1</v>
      </c>
      <c r="AM19">
        <f t="shared" si="29"/>
        <v>1</v>
      </c>
      <c r="AR19" t="s">
        <v>102</v>
      </c>
      <c r="AS19" t="s">
        <v>48</v>
      </c>
      <c r="AT19" s="82" t="str">
        <f t="shared" si="41"/>
        <v>F5L</v>
      </c>
      <c r="AU19" t="s">
        <v>103</v>
      </c>
    </row>
    <row r="20" spans="1:47" ht="15.75" thickBot="1" x14ac:dyDescent="0.3">
      <c r="A20" s="37" t="str">
        <f t="shared" si="36"/>
        <v>P3</v>
      </c>
      <c r="B20" s="38" t="str">
        <f t="shared" si="11"/>
        <v/>
      </c>
      <c r="C20" s="38" t="str">
        <f t="shared" si="12"/>
        <v>L5</v>
      </c>
      <c r="D20" s="38" t="str">
        <f t="shared" si="13"/>
        <v/>
      </c>
      <c r="E20" s="40" t="str">
        <f t="shared" si="14"/>
        <v>L</v>
      </c>
      <c r="G20" s="80" t="str">
        <f>Dashboard!N20</f>
        <v>B</v>
      </c>
      <c r="I20" s="37" t="str">
        <f t="shared" si="15"/>
        <v/>
      </c>
      <c r="J20" s="20" t="str">
        <f t="shared" si="37"/>
        <v/>
      </c>
      <c r="K20" s="20" t="str">
        <f t="shared" si="38"/>
        <v>F2</v>
      </c>
      <c r="L20" s="20" t="str">
        <f t="shared" si="18"/>
        <v>W</v>
      </c>
      <c r="M20" s="77"/>
      <c r="N20" s="11" t="str">
        <f t="shared" si="19"/>
        <v/>
      </c>
      <c r="O20" t="str">
        <f t="shared" si="30"/>
        <v>C</v>
      </c>
      <c r="P20" s="61" t="str">
        <f t="shared" si="20"/>
        <v>N</v>
      </c>
      <c r="Q20" s="61" t="str">
        <f t="shared" si="21"/>
        <v>N</v>
      </c>
      <c r="R20" s="61" t="str">
        <f t="shared" si="22"/>
        <v>N</v>
      </c>
      <c r="S20" s="158" t="str">
        <f t="shared" si="23"/>
        <v/>
      </c>
      <c r="T20" s="158" t="str">
        <f t="shared" si="24"/>
        <v/>
      </c>
      <c r="U20" s="104" t="str">
        <f t="shared" si="25"/>
        <v/>
      </c>
      <c r="V20" s="104" t="str">
        <f t="shared" si="26"/>
        <v/>
      </c>
      <c r="W20" t="str">
        <f t="shared" si="42"/>
        <v/>
      </c>
      <c r="X20">
        <f t="shared" si="34"/>
        <v>0</v>
      </c>
      <c r="Y20" t="str">
        <f t="shared" si="4"/>
        <v>PD</v>
      </c>
      <c r="Z20" t="str">
        <f t="shared" si="35"/>
        <v>TG</v>
      </c>
      <c r="AA20" t="str">
        <f>IF(Dashboard!N20="P",IF(AA19="",1,AA19+1),"")</f>
        <v/>
      </c>
      <c r="AB20">
        <f>IF(Dashboard!O20="B",IF(AB19="",1,AB19+1),"")</f>
        <v>1</v>
      </c>
      <c r="AC20" s="1" t="str">
        <f t="shared" si="6"/>
        <v>678910</v>
      </c>
      <c r="AD20" s="1" t="str">
        <f t="shared" si="6"/>
        <v>00000</v>
      </c>
      <c r="AE20" s="1" t="str">
        <f t="shared" si="39"/>
        <v>5678910</v>
      </c>
      <c r="AF20" s="1" t="str">
        <f t="shared" si="40"/>
        <v>000000</v>
      </c>
      <c r="AG20" t="str">
        <f t="shared" si="27"/>
        <v>P</v>
      </c>
      <c r="AH20" t="str">
        <f t="shared" si="7"/>
        <v>BW</v>
      </c>
      <c r="AI20" t="str">
        <f t="shared" si="8"/>
        <v>L5</v>
      </c>
      <c r="AJ20" t="str">
        <f t="shared" si="9"/>
        <v>BL</v>
      </c>
      <c r="AK20" t="str">
        <f t="shared" si="10"/>
        <v>F2</v>
      </c>
      <c r="AL20" t="str">
        <f t="shared" si="28"/>
        <v>5</v>
      </c>
      <c r="AM20" t="str">
        <f t="shared" si="29"/>
        <v>2</v>
      </c>
      <c r="AR20" t="s">
        <v>103</v>
      </c>
      <c r="AS20" t="s">
        <v>48</v>
      </c>
      <c r="AT20" s="82" t="str">
        <f t="shared" si="41"/>
        <v>F6L</v>
      </c>
      <c r="AU20" t="s">
        <v>104</v>
      </c>
    </row>
    <row r="21" spans="1:47" ht="15.75" thickBot="1" x14ac:dyDescent="0.3">
      <c r="A21" s="37" t="e">
        <f t="shared" si="36"/>
        <v>#VALUE!</v>
      </c>
      <c r="B21" s="38" t="str">
        <f t="shared" si="11"/>
        <v/>
      </c>
      <c r="C21" s="38" t="str">
        <f t="shared" si="12"/>
        <v>F2</v>
      </c>
      <c r="D21" s="38" t="str">
        <f t="shared" si="13"/>
        <v/>
      </c>
      <c r="E21" s="40" t="str">
        <f t="shared" si="14"/>
        <v>L</v>
      </c>
      <c r="G21" s="80" t="str">
        <f>Dashboard!N21</f>
        <v>B</v>
      </c>
      <c r="I21" s="37" t="str">
        <f t="shared" si="15"/>
        <v/>
      </c>
      <c r="J21" s="20" t="str">
        <f t="shared" si="37"/>
        <v/>
      </c>
      <c r="K21" s="20" t="str">
        <f t="shared" si="38"/>
        <v>B</v>
      </c>
      <c r="L21" s="20" t="str">
        <f t="shared" si="18"/>
        <v>W</v>
      </c>
      <c r="N21" s="11" t="str">
        <f t="shared" si="19"/>
        <v/>
      </c>
      <c r="O21" t="str">
        <f t="shared" si="30"/>
        <v>C</v>
      </c>
      <c r="P21" s="61" t="str">
        <f t="shared" si="20"/>
        <v>N</v>
      </c>
      <c r="Q21" s="61" t="str">
        <f t="shared" si="21"/>
        <v>N</v>
      </c>
      <c r="R21" s="61" t="str">
        <f t="shared" si="22"/>
        <v>N</v>
      </c>
      <c r="S21" s="158" t="str">
        <f t="shared" si="23"/>
        <v/>
      </c>
      <c r="T21" s="158" t="str">
        <f t="shared" si="24"/>
        <v/>
      </c>
      <c r="U21" s="104" t="str">
        <f t="shared" si="25"/>
        <v/>
      </c>
      <c r="V21" s="104" t="str">
        <f t="shared" si="26"/>
        <v/>
      </c>
      <c r="W21" t="str">
        <f t="shared" si="42"/>
        <v/>
      </c>
      <c r="X21">
        <f t="shared" si="34"/>
        <v>0</v>
      </c>
      <c r="Y21" t="str">
        <f t="shared" si="4"/>
        <v>PD</v>
      </c>
      <c r="Z21" t="str">
        <f t="shared" si="35"/>
        <v>TG</v>
      </c>
      <c r="AA21" t="str">
        <f>IF(Dashboard!N21="P",IF(AA20="",1,AA20+1),"")</f>
        <v/>
      </c>
      <c r="AB21">
        <f>IF(Dashboard!O21="B",IF(AB20="",1,AB20+1),"")</f>
        <v>2</v>
      </c>
      <c r="AC21" s="1" t="str">
        <f t="shared" si="6"/>
        <v>789100</v>
      </c>
      <c r="AD21" s="1" t="str">
        <f t="shared" si="6"/>
        <v>00001</v>
      </c>
      <c r="AE21" s="1" t="str">
        <f t="shared" si="39"/>
        <v>6789100</v>
      </c>
      <c r="AF21" s="1" t="str">
        <f t="shared" si="40"/>
        <v>000001</v>
      </c>
      <c r="AG21" t="str">
        <f t="shared" si="27"/>
        <v>P</v>
      </c>
      <c r="AH21" t="str">
        <f t="shared" si="7"/>
        <v>L5L</v>
      </c>
      <c r="AI21" t="str">
        <f t="shared" si="8"/>
        <v>F2</v>
      </c>
      <c r="AJ21" t="str">
        <f t="shared" si="9"/>
        <v>F2W</v>
      </c>
      <c r="AK21" t="str">
        <f t="shared" si="10"/>
        <v>B</v>
      </c>
      <c r="AL21" t="str">
        <f t="shared" si="28"/>
        <v>2</v>
      </c>
      <c r="AM21">
        <f t="shared" si="29"/>
        <v>1</v>
      </c>
      <c r="AR21" t="s">
        <v>104</v>
      </c>
      <c r="AS21" t="s">
        <v>48</v>
      </c>
      <c r="AT21" s="82" t="str">
        <f t="shared" si="41"/>
        <v>F7L</v>
      </c>
      <c r="AU21" t="s">
        <v>105</v>
      </c>
    </row>
    <row r="22" spans="1:47" ht="15.75" thickBot="1" x14ac:dyDescent="0.3">
      <c r="A22" s="37"/>
      <c r="B22" s="38" t="str">
        <f t="shared" si="11"/>
        <v/>
      </c>
      <c r="C22" s="38" t="str">
        <f t="shared" si="12"/>
        <v>F3</v>
      </c>
      <c r="D22" s="38" t="str">
        <f t="shared" si="13"/>
        <v/>
      </c>
      <c r="E22" s="40" t="str">
        <f t="shared" si="14"/>
        <v>W</v>
      </c>
      <c r="G22" s="80" t="str">
        <f>Dashboard!N22</f>
        <v>P</v>
      </c>
      <c r="I22" s="37" t="str">
        <f t="shared" si="15"/>
        <v/>
      </c>
      <c r="J22" s="20" t="str">
        <f t="shared" si="37"/>
        <v>L5</v>
      </c>
      <c r="K22" s="20" t="str" cm="1">
        <f t="array" ref="K22">IF(OR(Z22="TG",Z22="T-T"),IF(G20="P",IF(AND(AK22=D22,LEN(D22)&gt;0,NOT(C22="B")),LEFT(D22)&amp;(AL22-3),AK22),""),V)</f>
        <v/>
      </c>
      <c r="L22" s="20" t="str">
        <f t="shared" si="18"/>
        <v>W</v>
      </c>
      <c r="N22" s="11" t="str">
        <f t="shared" si="19"/>
        <v/>
      </c>
      <c r="O22" t="str">
        <f t="shared" si="30"/>
        <v>C</v>
      </c>
      <c r="P22" s="61" t="str">
        <f t="shared" si="20"/>
        <v>N</v>
      </c>
      <c r="Q22" s="61" t="str">
        <f t="shared" si="21"/>
        <v>N</v>
      </c>
      <c r="R22" s="61" t="str">
        <f t="shared" si="22"/>
        <v>N</v>
      </c>
      <c r="S22" s="158" t="str">
        <f t="shared" si="23"/>
        <v/>
      </c>
      <c r="T22" s="158" t="str">
        <f t="shared" si="24"/>
        <v/>
      </c>
      <c r="U22" s="104" t="str">
        <f t="shared" si="25"/>
        <v/>
      </c>
      <c r="V22" s="104" t="str">
        <f t="shared" si="26"/>
        <v/>
      </c>
      <c r="W22" t="str">
        <f t="shared" si="42"/>
        <v/>
      </c>
      <c r="X22">
        <f t="shared" si="34"/>
        <v>0</v>
      </c>
      <c r="Y22" t="str">
        <f t="shared" si="4"/>
        <v>PD</v>
      </c>
      <c r="Z22" t="str">
        <f t="shared" si="35"/>
        <v>TG</v>
      </c>
      <c r="AA22">
        <f>IF(Dashboard!N22="P",IF(AA21="",1,AA21+1),"")</f>
        <v>1</v>
      </c>
      <c r="AB22" t="str">
        <f>IF(Dashboard!O22="B",IF(AB21="",1,AB21+1),"")</f>
        <v/>
      </c>
      <c r="AC22" s="1" t="str">
        <f t="shared" si="6"/>
        <v>891000</v>
      </c>
      <c r="AD22" s="1" t="str">
        <f t="shared" si="6"/>
        <v>00012</v>
      </c>
      <c r="AE22" s="1" t="str">
        <f t="shared" si="39"/>
        <v>7891000</v>
      </c>
      <c r="AF22" s="1" t="str">
        <f t="shared" si="40"/>
        <v>000012</v>
      </c>
      <c r="AG22" t="str">
        <f t="shared" si="27"/>
        <v>P</v>
      </c>
      <c r="AH22" t="str">
        <f t="shared" si="7"/>
        <v>F2L</v>
      </c>
      <c r="AI22" t="str">
        <f t="shared" si="8"/>
        <v>F3</v>
      </c>
      <c r="AJ22" t="str">
        <f t="shared" si="9"/>
        <v>BW</v>
      </c>
      <c r="AK22" t="str">
        <f t="shared" si="10"/>
        <v>L5</v>
      </c>
      <c r="AL22" t="str">
        <f t="shared" si="28"/>
        <v>3</v>
      </c>
      <c r="AM22" t="str">
        <f t="shared" si="29"/>
        <v>5</v>
      </c>
      <c r="AR22" t="s">
        <v>105</v>
      </c>
      <c r="AS22" t="s">
        <v>48</v>
      </c>
      <c r="AT22" s="82" t="str">
        <f t="shared" si="41"/>
        <v>F8L</v>
      </c>
      <c r="AU22" t="s">
        <v>106</v>
      </c>
    </row>
    <row r="23" spans="1:47" ht="15.75" thickBot="1" x14ac:dyDescent="0.3">
      <c r="A23" s="37"/>
      <c r="B23" s="38" t="str">
        <f t="shared" si="11"/>
        <v/>
      </c>
      <c r="C23" s="38" t="str">
        <f t="shared" si="12"/>
        <v>F2</v>
      </c>
      <c r="D23" s="38" t="str">
        <f t="shared" si="13"/>
        <v/>
      </c>
      <c r="E23" s="40" t="str">
        <f t="shared" si="14"/>
        <v>W</v>
      </c>
      <c r="G23" s="80" t="str">
        <f>Dashboard!N23</f>
        <v>P</v>
      </c>
      <c r="I23" s="37" t="str">
        <f t="shared" si="15"/>
        <v/>
      </c>
      <c r="J23" s="20" t="str">
        <f t="shared" si="37"/>
        <v>L6</v>
      </c>
      <c r="K23" s="20" t="str" cm="1">
        <f t="array" ref="K23">IF(OR(Z23="TG",Z23="T-T"),IF(G21="P",IF(AND(AK23=D23,LEN(D23)&gt;0,NOT(C23="B")),LEFT(D23)&amp;(AL23-3),AK23),""),V)</f>
        <v/>
      </c>
      <c r="L23" s="20" t="str">
        <f t="shared" si="18"/>
        <v>W</v>
      </c>
      <c r="N23" s="11" t="str">
        <f t="shared" si="19"/>
        <v/>
      </c>
      <c r="O23" t="str">
        <f t="shared" si="30"/>
        <v>C</v>
      </c>
      <c r="P23" s="61" t="str">
        <f t="shared" si="20"/>
        <v>N</v>
      </c>
      <c r="Q23" s="61" t="str">
        <f t="shared" si="21"/>
        <v>N</v>
      </c>
      <c r="R23" s="61" t="str">
        <f t="shared" si="22"/>
        <v>N</v>
      </c>
      <c r="S23" s="158" t="str">
        <f t="shared" si="23"/>
        <v/>
      </c>
      <c r="T23" s="158" t="str">
        <f t="shared" si="24"/>
        <v/>
      </c>
      <c r="U23" s="104" t="str">
        <f t="shared" si="25"/>
        <v/>
      </c>
      <c r="V23" s="104" t="str">
        <f t="shared" si="26"/>
        <v/>
      </c>
      <c r="W23" t="str">
        <f t="shared" si="42"/>
        <v/>
      </c>
      <c r="X23">
        <f t="shared" si="34"/>
        <v>0</v>
      </c>
      <c r="Y23" t="str">
        <f t="shared" si="4"/>
        <v>PD</v>
      </c>
      <c r="Z23" t="str">
        <f t="shared" si="35"/>
        <v>TG</v>
      </c>
      <c r="AA23">
        <f>IF(Dashboard!N23="P",IF(AA22="",1,AA22+1),"")</f>
        <v>2</v>
      </c>
      <c r="AB23" t="str">
        <f>IF(Dashboard!O23="B",IF(AB22="",1,AB22+1),"")</f>
        <v/>
      </c>
      <c r="AC23" s="1" t="str">
        <f t="shared" si="6"/>
        <v>910001</v>
      </c>
      <c r="AD23" s="1" t="str">
        <f t="shared" si="6"/>
        <v>00120</v>
      </c>
      <c r="AE23" s="1" t="str">
        <f t="shared" si="39"/>
        <v>8910001</v>
      </c>
      <c r="AF23" s="1" t="str">
        <f t="shared" si="40"/>
        <v>000120</v>
      </c>
      <c r="AG23" t="str">
        <f t="shared" si="27"/>
        <v>P</v>
      </c>
      <c r="AH23" t="str">
        <f t="shared" si="7"/>
        <v>F3W</v>
      </c>
      <c r="AI23" t="str">
        <f t="shared" si="8"/>
        <v>F2</v>
      </c>
      <c r="AJ23" t="str">
        <f t="shared" si="9"/>
        <v>L5W</v>
      </c>
      <c r="AK23" t="str">
        <f t="shared" si="10"/>
        <v>L6</v>
      </c>
      <c r="AL23" t="str">
        <f t="shared" si="28"/>
        <v>2</v>
      </c>
      <c r="AM23" t="str">
        <f t="shared" si="29"/>
        <v>6</v>
      </c>
      <c r="AR23" t="s">
        <v>106</v>
      </c>
      <c r="AS23" t="s">
        <v>48</v>
      </c>
      <c r="AT23" s="82" t="str">
        <f t="shared" si="41"/>
        <v>F9L</v>
      </c>
      <c r="AU23" t="s">
        <v>107</v>
      </c>
    </row>
    <row r="24" spans="1:47" ht="15.75" thickBot="1" x14ac:dyDescent="0.3">
      <c r="A24" s="37"/>
      <c r="B24" s="38" t="str">
        <f t="shared" si="11"/>
        <v/>
      </c>
      <c r="C24" s="38" t="str">
        <f t="shared" si="12"/>
        <v>B</v>
      </c>
      <c r="D24" s="38" t="str">
        <f t="shared" si="13"/>
        <v/>
      </c>
      <c r="E24" s="40" t="str">
        <f t="shared" si="14"/>
        <v>W</v>
      </c>
      <c r="G24" s="80" t="str">
        <f>Dashboard!N24</f>
        <v>P</v>
      </c>
      <c r="I24" s="37" t="str">
        <f t="shared" si="15"/>
        <v/>
      </c>
      <c r="J24" s="20" t="str">
        <f t="shared" si="37"/>
        <v/>
      </c>
      <c r="K24" s="20" t="str" cm="1">
        <f t="array" ref="K24">IF(OR(Z24="TG",Z24="T-T"),IF(G22="P",IF(AND(AK24=D24,LEN(D24)&gt;0,NOT(C24="B")),LEFT(D24)&amp;(AL24-3),AK24),""),V)</f>
        <v>L7</v>
      </c>
      <c r="L24" s="20" t="str">
        <f t="shared" si="18"/>
        <v>L</v>
      </c>
      <c r="M24" s="73"/>
      <c r="N24" s="11" t="str">
        <f t="shared" si="19"/>
        <v/>
      </c>
      <c r="O24" t="str">
        <f t="shared" si="30"/>
        <v>C</v>
      </c>
      <c r="P24" s="61" t="str">
        <f t="shared" si="20"/>
        <v>N</v>
      </c>
      <c r="Q24" s="61" t="str">
        <f t="shared" si="21"/>
        <v>N</v>
      </c>
      <c r="R24" s="61" t="str">
        <f t="shared" si="22"/>
        <v>N</v>
      </c>
      <c r="S24" s="158" t="str">
        <f t="shared" si="23"/>
        <v/>
      </c>
      <c r="T24" s="158" t="str">
        <f t="shared" si="24"/>
        <v/>
      </c>
      <c r="U24" s="104" t="str">
        <f t="shared" si="25"/>
        <v/>
      </c>
      <c r="V24" s="104" t="str">
        <f t="shared" si="26"/>
        <v/>
      </c>
      <c r="W24" t="str">
        <f t="shared" si="42"/>
        <v/>
      </c>
      <c r="X24">
        <f>IF(Y23=Y24,0,IF(L24="L",X23+1,0))</f>
        <v>0</v>
      </c>
      <c r="Y24" t="str">
        <f t="shared" si="4"/>
        <v>PD</v>
      </c>
      <c r="Z24" t="str">
        <f t="shared" si="35"/>
        <v>TG</v>
      </c>
      <c r="AA24">
        <f>IF(Dashboard!N24="P",IF(AA23="",1,AA23+1),"")</f>
        <v>3</v>
      </c>
      <c r="AB24" t="str">
        <f>IF(Dashboard!O24="B",IF(AB23="",1,AB23+1),"")</f>
        <v/>
      </c>
      <c r="AC24" s="1" t="str">
        <f t="shared" si="6"/>
        <v>100012</v>
      </c>
      <c r="AD24" s="1" t="str">
        <f t="shared" si="6"/>
        <v>01200</v>
      </c>
      <c r="AE24" s="1" t="str">
        <f t="shared" si="39"/>
        <v>9100012</v>
      </c>
      <c r="AF24" s="1" t="str">
        <f t="shared" si="40"/>
        <v>001200</v>
      </c>
      <c r="AG24" t="str">
        <f t="shared" si="27"/>
        <v>P</v>
      </c>
      <c r="AH24" t="str">
        <f t="shared" si="7"/>
        <v>F2W</v>
      </c>
      <c r="AI24" t="str">
        <f t="shared" si="8"/>
        <v>B</v>
      </c>
      <c r="AJ24" t="str">
        <f t="shared" si="9"/>
        <v>L6W</v>
      </c>
      <c r="AK24" t="str">
        <f t="shared" si="10"/>
        <v>L7</v>
      </c>
      <c r="AL24">
        <f t="shared" si="28"/>
        <v>1</v>
      </c>
      <c r="AM24" t="str">
        <f t="shared" si="29"/>
        <v>7</v>
      </c>
      <c r="AR24" t="s">
        <v>107</v>
      </c>
      <c r="AS24" t="s">
        <v>48</v>
      </c>
      <c r="AT24" s="82" t="str">
        <f t="shared" si="41"/>
        <v>F10L</v>
      </c>
      <c r="AU24" t="s">
        <v>108</v>
      </c>
    </row>
    <row r="25" spans="1:47" ht="15.75" thickBot="1" x14ac:dyDescent="0.3">
      <c r="A25" s="37"/>
      <c r="B25" s="38" t="str">
        <f t="shared" si="11"/>
        <v/>
      </c>
      <c r="C25" s="38" t="str">
        <f t="shared" si="12"/>
        <v>L5</v>
      </c>
      <c r="D25" s="38" t="str">
        <f t="shared" si="13"/>
        <v/>
      </c>
      <c r="E25" s="40" t="str">
        <f t="shared" si="14"/>
        <v>W</v>
      </c>
      <c r="G25" s="80" t="str">
        <f>Dashboard!N25</f>
        <v>P</v>
      </c>
      <c r="I25" s="37" t="str">
        <f t="shared" si="15"/>
        <v/>
      </c>
      <c r="J25" s="20" t="str">
        <f t="shared" si="37"/>
        <v/>
      </c>
      <c r="K25" s="20" t="str" cm="1">
        <f t="array" ref="K25">IF(OR(Z25="TG",Z25="T-T"),IF(G23="P",IF(AND(AK25=D25,LEN(D25)&gt;0,NOT(C25="B")),LEFT(D25)&amp;(AL25-3),AK25),""),V)</f>
        <v>F4</v>
      </c>
      <c r="L25" s="20" t="str">
        <f t="shared" si="18"/>
        <v>L</v>
      </c>
      <c r="M25" s="77"/>
      <c r="N25" s="11" t="str">
        <f t="shared" si="19"/>
        <v/>
      </c>
      <c r="O25" t="str">
        <f t="shared" si="30"/>
        <v>C</v>
      </c>
      <c r="P25" s="61" t="str">
        <f t="shared" si="20"/>
        <v>N</v>
      </c>
      <c r="Q25" s="61" t="str">
        <f t="shared" si="21"/>
        <v>N</v>
      </c>
      <c r="R25" s="61" t="str">
        <f t="shared" si="22"/>
        <v>N</v>
      </c>
      <c r="S25" s="158" t="str">
        <f t="shared" si="23"/>
        <v/>
      </c>
      <c r="T25" s="158" t="str">
        <f t="shared" si="24"/>
        <v/>
      </c>
      <c r="U25" s="104" t="str">
        <f t="shared" si="25"/>
        <v/>
      </c>
      <c r="V25" s="104" t="str">
        <f t="shared" si="26"/>
        <v/>
      </c>
      <c r="W25" t="str">
        <f t="shared" si="42"/>
        <v/>
      </c>
      <c r="X25">
        <f>IF(Y24=Y25,0,IF(L25="L",X24+1,0))</f>
        <v>0</v>
      </c>
      <c r="Y25" t="str">
        <f t="shared" si="4"/>
        <v>PD</v>
      </c>
      <c r="Z25" t="str">
        <f t="shared" si="35"/>
        <v>TG</v>
      </c>
      <c r="AA25">
        <f>IF(Dashboard!N25="P",IF(AA24="",1,AA24+1),"")</f>
        <v>4</v>
      </c>
      <c r="AB25" t="str">
        <f>IF(Dashboard!O25="B",IF(AB24="",1,AB24+1),"")</f>
        <v/>
      </c>
      <c r="AC25" s="1" t="str">
        <f t="shared" si="6"/>
        <v>00123</v>
      </c>
      <c r="AD25" s="1" t="str">
        <f t="shared" si="6"/>
        <v>12000</v>
      </c>
      <c r="AE25" s="1" t="str">
        <f t="shared" si="39"/>
        <v>1000123</v>
      </c>
      <c r="AF25" s="1" t="str">
        <f t="shared" si="40"/>
        <v>012000</v>
      </c>
      <c r="AG25" t="str">
        <f t="shared" si="27"/>
        <v>P</v>
      </c>
      <c r="AH25" t="str">
        <f t="shared" si="7"/>
        <v>BW</v>
      </c>
      <c r="AI25" t="str">
        <f t="shared" si="8"/>
        <v>L5</v>
      </c>
      <c r="AJ25" t="str">
        <f t="shared" si="9"/>
        <v>L7L</v>
      </c>
      <c r="AK25" t="str">
        <f t="shared" si="10"/>
        <v>F4</v>
      </c>
      <c r="AL25" t="str">
        <f t="shared" si="28"/>
        <v>5</v>
      </c>
      <c r="AM25" t="str">
        <f t="shared" si="29"/>
        <v>4</v>
      </c>
      <c r="AR25" t="s">
        <v>85</v>
      </c>
      <c r="AS25" t="s">
        <v>48</v>
      </c>
      <c r="AT25" s="82" t="str">
        <f t="shared" si="41"/>
        <v>L5L</v>
      </c>
      <c r="AU25" t="s">
        <v>89</v>
      </c>
    </row>
    <row r="26" spans="1:47" ht="15.75" thickBot="1" x14ac:dyDescent="0.3">
      <c r="A26" s="37"/>
      <c r="B26" s="38" t="str">
        <f t="shared" si="11"/>
        <v/>
      </c>
      <c r="C26" s="38" t="str">
        <f t="shared" ref="C22:C53" si="43">IF(B26="PD",IF(AG26="P",AI26,""),"TBD")</f>
        <v>TBD</v>
      </c>
      <c r="D26" s="38" t="str">
        <f t="shared" ref="D22:D53" si="44">IF(B26="PD",IF(AG26="B",AI26,""),"TBD")</f>
        <v>TBD</v>
      </c>
      <c r="E26" s="40" t="str">
        <f t="shared" si="14"/>
        <v>W</v>
      </c>
      <c r="G26" s="80" t="str">
        <f>Dashboard!N26</f>
        <v>B</v>
      </c>
      <c r="I26" s="37" t="str">
        <f t="shared" si="15"/>
        <v/>
      </c>
      <c r="J26" s="20" t="str">
        <f t="shared" si="37"/>
        <v/>
      </c>
      <c r="K26" s="20" t="str" cm="1">
        <f t="array" ref="K26">IF(OR(Z26="TG",Z26="T-T"),IF(G24="P",IF(AND(AK26=D26,LEN(D26)&gt;0,NOT(C26="B")),LEFT(D26)&amp;(AL26-3),AK26),""),V)</f>
        <v>F5</v>
      </c>
      <c r="L26" s="20" t="str">
        <f t="shared" si="18"/>
        <v>W</v>
      </c>
      <c r="N26" s="11" t="str">
        <f t="shared" si="19"/>
        <v/>
      </c>
      <c r="O26" t="str">
        <f t="shared" si="30"/>
        <v>C</v>
      </c>
      <c r="P26" s="61" t="str">
        <f t="shared" si="20"/>
        <v>N</v>
      </c>
      <c r="Q26" s="61" t="str">
        <f t="shared" si="21"/>
        <v>N</v>
      </c>
      <c r="R26" s="61" t="str">
        <f t="shared" si="22"/>
        <v>N</v>
      </c>
      <c r="S26" s="158" t="str">
        <f t="shared" si="23"/>
        <v/>
      </c>
      <c r="T26" s="158" t="str">
        <f t="shared" si="24"/>
        <v/>
      </c>
      <c r="U26" s="104" t="str">
        <f t="shared" si="25"/>
        <v/>
      </c>
      <c r="V26" s="104" t="str">
        <f t="shared" si="26"/>
        <v/>
      </c>
      <c r="W26" t="str">
        <f t="shared" si="42"/>
        <v/>
      </c>
      <c r="X26">
        <f>IF(Y25=Y26,0,IF(L26="L",X25+1,0))</f>
        <v>0</v>
      </c>
      <c r="Y26" t="str">
        <f t="shared" si="4"/>
        <v>PD</v>
      </c>
      <c r="Z26" t="str">
        <f t="shared" si="35"/>
        <v>TG</v>
      </c>
      <c r="AA26" t="str">
        <f>IF(Dashboard!N26="P",IF(AA25="",1,AA25+1),"")</f>
        <v/>
      </c>
      <c r="AB26">
        <f>IF(Dashboard!O26="B",IF(AB25="",1,AB25+1),"")</f>
        <v>1</v>
      </c>
      <c r="AC26" s="1" t="str">
        <f t="shared" ref="AC26:AD41" si="45">IF(AA21="",0,AA21)&amp;IF(AA22="",0,AA22)&amp;IF(AA23="",0,AA23)&amp;IF(AA24="",0,AA24)&amp;IF(AA25="",0,AA25)</f>
        <v>01234</v>
      </c>
      <c r="AD26" s="1" t="str">
        <f t="shared" si="45"/>
        <v>20000</v>
      </c>
      <c r="AE26" s="1" t="str">
        <f t="shared" si="39"/>
        <v>001234</v>
      </c>
      <c r="AF26" s="1" t="str">
        <f t="shared" si="40"/>
        <v>120000</v>
      </c>
      <c r="AG26" t="str">
        <f t="shared" si="27"/>
        <v>P</v>
      </c>
      <c r="AH26" t="str">
        <f t="shared" si="7"/>
        <v>L5W</v>
      </c>
      <c r="AI26" t="str">
        <f t="shared" si="8"/>
        <v>L6</v>
      </c>
      <c r="AJ26" t="str">
        <f t="shared" si="9"/>
        <v>F4L</v>
      </c>
      <c r="AK26" t="str">
        <f t="shared" si="10"/>
        <v>F5</v>
      </c>
      <c r="AL26" t="str">
        <f t="shared" si="28"/>
        <v>6</v>
      </c>
      <c r="AM26" t="str">
        <f t="shared" si="29"/>
        <v>5</v>
      </c>
      <c r="AR26" t="s">
        <v>90</v>
      </c>
      <c r="AS26" t="s">
        <v>48</v>
      </c>
      <c r="AT26" s="82" t="str">
        <f t="shared" si="41"/>
        <v>L6L</v>
      </c>
      <c r="AU26" t="s">
        <v>100</v>
      </c>
    </row>
    <row r="27" spans="1:47" ht="15.75" thickBot="1" x14ac:dyDescent="0.3">
      <c r="A27" s="37"/>
      <c r="B27" s="38" t="str">
        <f t="shared" si="11"/>
        <v/>
      </c>
      <c r="C27" s="38" t="str">
        <f t="shared" si="43"/>
        <v>TBD</v>
      </c>
      <c r="D27" s="38" t="str">
        <f t="shared" si="44"/>
        <v>TBD</v>
      </c>
      <c r="E27" s="40" t="str">
        <f t="shared" si="14"/>
        <v>W</v>
      </c>
      <c r="G27" s="80" t="str">
        <f>Dashboard!N27</f>
        <v>B</v>
      </c>
      <c r="I27" s="37" t="str">
        <f t="shared" si="15"/>
        <v/>
      </c>
      <c r="J27" s="20" t="str">
        <f t="shared" si="37"/>
        <v/>
      </c>
      <c r="K27" s="20" t="str" cm="1">
        <f t="array" ref="K27">IF(OR(Z27="TG",Z27="T-T"),IF(G25="P",IF(AND(AK27=D27,LEN(D27)&gt;0,NOT(C27="B")),LEFT(D27)&amp;(AL27-3),AK27),""),V)</f>
        <v>F4</v>
      </c>
      <c r="L27" s="20" t="str">
        <f t="shared" si="18"/>
        <v>W</v>
      </c>
      <c r="N27" s="11" t="str">
        <f t="shared" si="19"/>
        <v/>
      </c>
      <c r="O27" t="str">
        <f t="shared" si="30"/>
        <v>C</v>
      </c>
      <c r="P27" s="61" t="str">
        <f t="shared" si="20"/>
        <v>N</v>
      </c>
      <c r="Q27" s="61" t="str">
        <f t="shared" si="21"/>
        <v>N</v>
      </c>
      <c r="R27" s="61" t="str">
        <f t="shared" si="22"/>
        <v>N</v>
      </c>
      <c r="S27" s="158" t="str">
        <f t="shared" si="23"/>
        <v/>
      </c>
      <c r="T27" s="158" t="str">
        <f t="shared" si="24"/>
        <v/>
      </c>
      <c r="U27" s="104" t="str">
        <f t="shared" si="25"/>
        <v/>
      </c>
      <c r="V27" s="104" t="str">
        <f t="shared" si="26"/>
        <v/>
      </c>
      <c r="W27" t="str">
        <f t="shared" si="42"/>
        <v/>
      </c>
      <c r="Y27" t="str">
        <f t="shared" si="4"/>
        <v>PD</v>
      </c>
      <c r="Z27" t="str">
        <f t="shared" si="35"/>
        <v>TG</v>
      </c>
      <c r="AA27" t="str">
        <f>IF(Dashboard!N27="P",IF(AA26="",1,AA26+1),"")</f>
        <v/>
      </c>
      <c r="AB27">
        <f>IF(Dashboard!O27="B",IF(AB26="",1,AB26+1),"")</f>
        <v>2</v>
      </c>
      <c r="AC27" s="1" t="str">
        <f t="shared" si="45"/>
        <v>12340</v>
      </c>
      <c r="AD27" s="1" t="str">
        <f t="shared" si="45"/>
        <v>00001</v>
      </c>
      <c r="AE27" s="1" t="str">
        <f t="shared" si="39"/>
        <v>012340</v>
      </c>
      <c r="AF27" s="1" t="str">
        <f t="shared" si="40"/>
        <v>200001</v>
      </c>
      <c r="AG27" t="str">
        <f t="shared" si="27"/>
        <v>P</v>
      </c>
      <c r="AH27" t="str">
        <f t="shared" si="7"/>
        <v>TBDW</v>
      </c>
      <c r="AI27" t="str">
        <f t="shared" si="8"/>
        <v/>
      </c>
      <c r="AJ27" t="str">
        <f t="shared" si="9"/>
        <v>F5W</v>
      </c>
      <c r="AK27" t="str">
        <f t="shared" si="10"/>
        <v>F4</v>
      </c>
      <c r="AL27">
        <f t="shared" si="28"/>
        <v>1</v>
      </c>
      <c r="AM27" t="str">
        <f t="shared" si="29"/>
        <v>4</v>
      </c>
      <c r="AR27" t="s">
        <v>91</v>
      </c>
      <c r="AS27" t="s">
        <v>48</v>
      </c>
      <c r="AT27" s="82" t="str">
        <f t="shared" si="41"/>
        <v>L7L</v>
      </c>
      <c r="AU27" t="s">
        <v>101</v>
      </c>
    </row>
    <row r="28" spans="1:47" ht="15.75" thickBot="1" x14ac:dyDescent="0.3">
      <c r="A28" s="37" t="e">
        <f t="shared" ref="A28:A75" si="46">M28+Z28</f>
        <v>#VALUE!</v>
      </c>
      <c r="B28" s="38" t="str">
        <f t="shared" si="11"/>
        <v/>
      </c>
      <c r="C28" s="38" t="str">
        <f t="shared" si="43"/>
        <v>TBD</v>
      </c>
      <c r="D28" s="38" t="str">
        <f t="shared" si="44"/>
        <v>TBD</v>
      </c>
      <c r="E28" s="40" t="str">
        <f t="shared" si="14"/>
        <v>W</v>
      </c>
      <c r="G28" s="80" t="str">
        <f>Dashboard!N28</f>
        <v>P</v>
      </c>
      <c r="I28" s="37" t="str">
        <f t="shared" si="15"/>
        <v/>
      </c>
      <c r="J28" s="20" t="str">
        <f t="shared" si="37"/>
        <v>F3</v>
      </c>
      <c r="K28" s="20" t="str" cm="1">
        <f t="array" ref="K28">IF(OR(Z28="TG",Z28="T-T"),IF(G26="P",IF(AND(AK28=D28,LEN(D28)&gt;0,NOT(C28="B")),LEFT(D28)&amp;(AL28-3),AK28),""),V)</f>
        <v/>
      </c>
      <c r="L28" s="20" t="str">
        <f t="shared" si="18"/>
        <v>W</v>
      </c>
      <c r="N28" s="11" t="str">
        <f t="shared" si="19"/>
        <v/>
      </c>
      <c r="O28" t="str">
        <f t="shared" si="30"/>
        <v>C</v>
      </c>
      <c r="P28" s="61" t="str">
        <f t="shared" si="20"/>
        <v>N</v>
      </c>
      <c r="Q28" s="61" t="str">
        <f t="shared" si="21"/>
        <v>N</v>
      </c>
      <c r="R28" s="61" t="str">
        <f t="shared" si="22"/>
        <v>N</v>
      </c>
      <c r="S28" s="158" t="str">
        <f t="shared" si="23"/>
        <v/>
      </c>
      <c r="T28" s="158" t="str">
        <f t="shared" si="24"/>
        <v/>
      </c>
      <c r="U28" s="104" t="str">
        <f t="shared" si="25"/>
        <v/>
      </c>
      <c r="V28" s="104" t="str">
        <f t="shared" si="26"/>
        <v/>
      </c>
      <c r="W28" t="str">
        <f t="shared" si="42"/>
        <v/>
      </c>
      <c r="Y28" t="str">
        <f t="shared" si="4"/>
        <v>PD</v>
      </c>
      <c r="Z28" t="str">
        <f t="shared" si="35"/>
        <v>TG</v>
      </c>
      <c r="AA28">
        <f>IF(Dashboard!N28="P",IF(AA27="",1,AA27+1),"")</f>
        <v>1</v>
      </c>
      <c r="AB28" t="str">
        <f>IF(Dashboard!O28="B",IF(AB27="",1,AB27+1),"")</f>
        <v/>
      </c>
      <c r="AC28" s="1" t="str">
        <f t="shared" si="45"/>
        <v>23400</v>
      </c>
      <c r="AD28" s="1" t="str">
        <f t="shared" si="45"/>
        <v>00012</v>
      </c>
      <c r="AE28" s="1" t="str">
        <f t="shared" si="39"/>
        <v>123400</v>
      </c>
      <c r="AF28" s="1" t="str">
        <f t="shared" si="40"/>
        <v>000012</v>
      </c>
      <c r="AG28" t="str">
        <f t="shared" si="27"/>
        <v>P</v>
      </c>
      <c r="AH28" t="str">
        <f t="shared" si="7"/>
        <v>TBDW</v>
      </c>
      <c r="AI28" t="str">
        <f t="shared" si="8"/>
        <v/>
      </c>
      <c r="AJ28" t="str">
        <f t="shared" si="9"/>
        <v>F4W</v>
      </c>
      <c r="AK28" t="str">
        <f t="shared" si="10"/>
        <v>F3</v>
      </c>
      <c r="AL28">
        <f t="shared" si="28"/>
        <v>1</v>
      </c>
      <c r="AM28" t="str">
        <f t="shared" si="29"/>
        <v>3</v>
      </c>
      <c r="AR28" t="s">
        <v>92</v>
      </c>
      <c r="AS28" t="s">
        <v>48</v>
      </c>
      <c r="AT28" s="82" t="str">
        <f t="shared" si="41"/>
        <v>L8L</v>
      </c>
      <c r="AU28" t="s">
        <v>102</v>
      </c>
    </row>
    <row r="29" spans="1:47" ht="15.75" thickBot="1" x14ac:dyDescent="0.3">
      <c r="A29" s="37" t="e">
        <f t="shared" si="46"/>
        <v>#VALUE!</v>
      </c>
      <c r="B29" s="38" t="str">
        <f t="shared" si="11"/>
        <v/>
      </c>
      <c r="C29" s="38" t="str">
        <f t="shared" si="43"/>
        <v>TBD</v>
      </c>
      <c r="D29" s="38" t="str">
        <f t="shared" si="44"/>
        <v>TBD</v>
      </c>
      <c r="E29" s="40" t="str">
        <f t="shared" si="14"/>
        <v>W</v>
      </c>
      <c r="G29" s="80" t="str">
        <f>Dashboard!N29</f>
        <v>P</v>
      </c>
      <c r="I29" s="37" t="str">
        <f t="shared" si="15"/>
        <v/>
      </c>
      <c r="J29" s="20" t="str">
        <f t="shared" si="37"/>
        <v>F2</v>
      </c>
      <c r="K29" s="20" t="str" cm="1">
        <f t="array" ref="K29">IF(OR(Z29="TG",Z29="T-T"),IF(G27="P",IF(AND(AK29=D29,LEN(D29)&gt;0,NOT(C29="B")),LEFT(D29)&amp;(AL29-3),AK29),""),V)</f>
        <v/>
      </c>
      <c r="L29" s="20" t="str">
        <f t="shared" si="18"/>
        <v>W</v>
      </c>
      <c r="M29" s="73"/>
      <c r="N29" s="11" t="str">
        <f t="shared" si="19"/>
        <v/>
      </c>
      <c r="O29" t="str">
        <f t="shared" si="30"/>
        <v>C</v>
      </c>
      <c r="P29" s="61" t="str">
        <f t="shared" si="20"/>
        <v>N</v>
      </c>
      <c r="Q29" s="61" t="str">
        <f t="shared" si="21"/>
        <v>N</v>
      </c>
      <c r="R29" s="61" t="str">
        <f t="shared" si="22"/>
        <v>N</v>
      </c>
      <c r="S29" s="158" t="str">
        <f t="shared" si="23"/>
        <v/>
      </c>
      <c r="T29" s="158" t="str">
        <f t="shared" si="24"/>
        <v/>
      </c>
      <c r="U29" s="104" t="str">
        <f t="shared" si="25"/>
        <v/>
      </c>
      <c r="V29" s="104" t="str">
        <f t="shared" si="26"/>
        <v/>
      </c>
      <c r="W29" t="str">
        <f t="shared" si="42"/>
        <v/>
      </c>
      <c r="Y29" t="str">
        <f t="shared" si="4"/>
        <v>PD</v>
      </c>
      <c r="Z29" t="str">
        <f t="shared" si="35"/>
        <v>TG</v>
      </c>
      <c r="AA29">
        <f>IF(Dashboard!N29="P",IF(AA28="",1,AA28+1),"")</f>
        <v>2</v>
      </c>
      <c r="AB29" t="str">
        <f>IF(Dashboard!O29="B",IF(AB28="",1,AB28+1),"")</f>
        <v/>
      </c>
      <c r="AC29" s="1" t="str">
        <f t="shared" si="45"/>
        <v>34001</v>
      </c>
      <c r="AD29" s="1" t="str">
        <f t="shared" si="45"/>
        <v>00120</v>
      </c>
      <c r="AE29" s="1" t="str">
        <f t="shared" si="39"/>
        <v>234001</v>
      </c>
      <c r="AF29" s="1" t="str">
        <f t="shared" si="40"/>
        <v>000120</v>
      </c>
      <c r="AG29" t="str">
        <f t="shared" si="27"/>
        <v>P</v>
      </c>
      <c r="AH29" t="str">
        <f t="shared" si="7"/>
        <v>TBDW</v>
      </c>
      <c r="AI29" t="str">
        <f t="shared" si="8"/>
        <v/>
      </c>
      <c r="AJ29" t="str">
        <f t="shared" si="9"/>
        <v>F3W</v>
      </c>
      <c r="AK29" t="str">
        <f t="shared" si="10"/>
        <v>F2</v>
      </c>
      <c r="AL29">
        <f t="shared" si="28"/>
        <v>1</v>
      </c>
      <c r="AM29" t="str">
        <f t="shared" si="29"/>
        <v>2</v>
      </c>
      <c r="AR29" t="s">
        <v>93</v>
      </c>
      <c r="AS29" t="s">
        <v>48</v>
      </c>
      <c r="AT29" s="82" t="str">
        <f t="shared" si="41"/>
        <v>L9L</v>
      </c>
      <c r="AU29" t="s">
        <v>103</v>
      </c>
    </row>
    <row r="30" spans="1:47" ht="15.75" thickBot="1" x14ac:dyDescent="0.3">
      <c r="A30" s="37" t="e">
        <f t="shared" si="46"/>
        <v>#VALUE!</v>
      </c>
      <c r="B30" s="38" t="str">
        <f t="shared" si="11"/>
        <v/>
      </c>
      <c r="C30" s="38" t="str">
        <f t="shared" si="43"/>
        <v>TBD</v>
      </c>
      <c r="D30" s="38" t="str">
        <f t="shared" si="44"/>
        <v>TBD</v>
      </c>
      <c r="E30" s="40" t="str">
        <f t="shared" si="14"/>
        <v>W</v>
      </c>
      <c r="G30" s="80" t="str">
        <f>Dashboard!N30</f>
        <v>P</v>
      </c>
      <c r="I30" s="37" t="str">
        <f t="shared" si="15"/>
        <v/>
      </c>
      <c r="J30" s="20" t="str">
        <f t="shared" si="37"/>
        <v/>
      </c>
      <c r="K30" s="20" t="str" cm="1">
        <f t="array" ref="K30">IF(OR(Z30="TG",Z30="T-T"),IF(G28="P",IF(AND(AK30=D30,LEN(D30)&gt;0,NOT(C30="B")),LEFT(D30)&amp;(AL30-3),AK30),""),V)</f>
        <v>B</v>
      </c>
      <c r="L30" s="20" t="str">
        <f t="shared" si="18"/>
        <v>L</v>
      </c>
      <c r="M30" s="77"/>
      <c r="N30" s="11" t="str">
        <f t="shared" si="19"/>
        <v/>
      </c>
      <c r="O30" t="str">
        <f t="shared" si="30"/>
        <v>C</v>
      </c>
      <c r="P30" s="61" t="str">
        <f t="shared" si="20"/>
        <v>N</v>
      </c>
      <c r="Q30" s="61" t="str">
        <f t="shared" si="21"/>
        <v>N</v>
      </c>
      <c r="R30" s="61" t="str">
        <f t="shared" si="22"/>
        <v>N</v>
      </c>
      <c r="S30" s="158" t="str">
        <f t="shared" si="23"/>
        <v/>
      </c>
      <c r="T30" s="158" t="str">
        <f t="shared" si="24"/>
        <v/>
      </c>
      <c r="U30" s="104" t="str">
        <f t="shared" si="25"/>
        <v/>
      </c>
      <c r="V30" s="104" t="str">
        <f t="shared" si="26"/>
        <v/>
      </c>
      <c r="W30" t="str">
        <f t="shared" si="42"/>
        <v/>
      </c>
      <c r="Y30" t="str">
        <f t="shared" si="4"/>
        <v>PD</v>
      </c>
      <c r="Z30" t="str">
        <f t="shared" si="35"/>
        <v>TG</v>
      </c>
      <c r="AA30">
        <f>IF(Dashboard!N30="P",IF(AA29="",1,AA29+1),"")</f>
        <v>3</v>
      </c>
      <c r="AB30" t="str">
        <f>IF(Dashboard!O30="B",IF(AB29="",1,AB29+1),"")</f>
        <v/>
      </c>
      <c r="AC30" s="1" t="str">
        <f t="shared" si="45"/>
        <v>40012</v>
      </c>
      <c r="AD30" s="1" t="str">
        <f t="shared" si="45"/>
        <v>01200</v>
      </c>
      <c r="AE30" s="1" t="str">
        <f t="shared" si="39"/>
        <v>340012</v>
      </c>
      <c r="AF30" s="1" t="str">
        <f t="shared" si="40"/>
        <v>001200</v>
      </c>
      <c r="AG30" t="str">
        <f t="shared" si="27"/>
        <v>P</v>
      </c>
      <c r="AH30" t="str">
        <f t="shared" si="7"/>
        <v>TBDW</v>
      </c>
      <c r="AI30" t="str">
        <f t="shared" si="8"/>
        <v/>
      </c>
      <c r="AJ30" t="str">
        <f t="shared" si="9"/>
        <v>F2W</v>
      </c>
      <c r="AK30" t="str">
        <f t="shared" si="10"/>
        <v>B</v>
      </c>
      <c r="AL30">
        <f t="shared" si="28"/>
        <v>1</v>
      </c>
      <c r="AM30">
        <f t="shared" si="29"/>
        <v>1</v>
      </c>
      <c r="AR30" t="s">
        <v>94</v>
      </c>
      <c r="AS30" t="s">
        <v>48</v>
      </c>
      <c r="AT30" s="82" t="str">
        <f t="shared" si="41"/>
        <v>L10L</v>
      </c>
      <c r="AU30" t="s">
        <v>104</v>
      </c>
    </row>
    <row r="31" spans="1:47" ht="15.75" thickBot="1" x14ac:dyDescent="0.3">
      <c r="A31" s="37" t="e">
        <f t="shared" si="46"/>
        <v>#VALUE!</v>
      </c>
      <c r="B31" s="38" t="str">
        <f t="shared" si="11"/>
        <v/>
      </c>
      <c r="C31" s="38" t="str">
        <f t="shared" si="43"/>
        <v>TBD</v>
      </c>
      <c r="D31" s="38" t="str">
        <f t="shared" si="44"/>
        <v>TBD</v>
      </c>
      <c r="E31" s="40" t="str">
        <f t="shared" si="14"/>
        <v>W</v>
      </c>
      <c r="G31" s="80" t="str">
        <f>Dashboard!N31</f>
        <v>B</v>
      </c>
      <c r="I31" s="37" t="str">
        <f t="shared" si="15"/>
        <v/>
      </c>
      <c r="J31" s="20" t="str">
        <f t="shared" si="37"/>
        <v/>
      </c>
      <c r="K31" s="20" t="str" cm="1">
        <f t="array" ref="K31">IF(OR(Z31="TG",Z31="T-T"),IF(G29="P",IF(AND(AK31=D31,LEN(D31)&gt;0,NOT(C31="B")),LEFT(D31)&amp;(AL31-3),AK31),""),V)</f>
        <v/>
      </c>
      <c r="L31" s="20" t="str">
        <f t="shared" si="18"/>
        <v>L</v>
      </c>
      <c r="N31" s="11" t="str">
        <f t="shared" si="19"/>
        <v/>
      </c>
      <c r="O31" t="str">
        <f t="shared" si="30"/>
        <v>C</v>
      </c>
      <c r="P31" s="61" t="str">
        <f t="shared" si="20"/>
        <v>N</v>
      </c>
      <c r="Q31" s="61" t="str">
        <f t="shared" si="21"/>
        <v>N</v>
      </c>
      <c r="R31" s="61" t="str">
        <f t="shared" si="22"/>
        <v>N</v>
      </c>
      <c r="S31" s="158" t="str">
        <f t="shared" si="23"/>
        <v/>
      </c>
      <c r="T31" s="158" t="str">
        <f t="shared" si="24"/>
        <v/>
      </c>
      <c r="U31" s="104" t="str">
        <f t="shared" si="25"/>
        <v/>
      </c>
      <c r="V31" s="104" t="str">
        <f t="shared" si="26"/>
        <v/>
      </c>
      <c r="W31" t="str">
        <f t="shared" si="42"/>
        <v/>
      </c>
      <c r="Y31" t="str">
        <f t="shared" si="4"/>
        <v>PD</v>
      </c>
      <c r="Z31" t="str">
        <f t="shared" ref="Z10:Z41" si="47">IF(P31="Y","T-C",IF(Q31="Y","T-B",IF(R31="Y","T-T","TG")))</f>
        <v>TG</v>
      </c>
      <c r="AA31" t="str">
        <f>IF(Dashboard!N31="P",IF(AA30="",1,AA30+1),"")</f>
        <v/>
      </c>
      <c r="AB31">
        <f>IF(Dashboard!O31="B",IF(AB30="",1,AB30+1),"")</f>
        <v>1</v>
      </c>
      <c r="AC31" s="1" t="str">
        <f t="shared" si="45"/>
        <v>00123</v>
      </c>
      <c r="AD31" s="1" t="str">
        <f t="shared" si="45"/>
        <v>12000</v>
      </c>
      <c r="AE31" s="1" t="str">
        <f t="shared" si="39"/>
        <v>400123</v>
      </c>
      <c r="AF31" s="1" t="str">
        <f t="shared" si="40"/>
        <v>012000</v>
      </c>
      <c r="AG31" t="str">
        <f t="shared" si="27"/>
        <v>P</v>
      </c>
      <c r="AH31" t="str">
        <f t="shared" si="7"/>
        <v>TBDW</v>
      </c>
      <c r="AI31" t="str">
        <f t="shared" si="8"/>
        <v/>
      </c>
      <c r="AJ31" t="str">
        <f t="shared" ref="AJ31:AJ62" si="48">IF(C30="",D30,C30)&amp;E30</f>
        <v>TBDW</v>
      </c>
      <c r="AK31" t="str">
        <f t="shared" si="10"/>
        <v/>
      </c>
      <c r="AL31">
        <f t="shared" si="28"/>
        <v>1</v>
      </c>
      <c r="AM31">
        <f t="shared" si="29"/>
        <v>1</v>
      </c>
      <c r="AR31" t="s">
        <v>89</v>
      </c>
      <c r="AS31" t="s">
        <v>49</v>
      </c>
      <c r="AT31" s="82" t="str">
        <f t="shared" ref="AT31:AT40" si="49">AR31&amp;AS31</f>
        <v>F2W</v>
      </c>
      <c r="AU31" t="s">
        <v>30</v>
      </c>
    </row>
    <row r="32" spans="1:47" ht="15.75" thickBot="1" x14ac:dyDescent="0.3">
      <c r="A32" s="37" t="e">
        <f t="shared" si="46"/>
        <v>#VALUE!</v>
      </c>
      <c r="B32" s="38" t="str">
        <f t="shared" si="11"/>
        <v/>
      </c>
      <c r="C32" s="38" t="str">
        <f t="shared" si="43"/>
        <v>TBD</v>
      </c>
      <c r="D32" s="38" t="str">
        <f t="shared" si="44"/>
        <v>TBD</v>
      </c>
      <c r="E32" s="40" t="str">
        <f t="shared" si="14"/>
        <v>W</v>
      </c>
      <c r="G32" s="80" t="str">
        <f>Dashboard!N32</f>
        <v>P</v>
      </c>
      <c r="I32" s="37" t="str">
        <f t="shared" si="15"/>
        <v/>
      </c>
      <c r="J32" s="20" t="str">
        <f t="shared" si="37"/>
        <v/>
      </c>
      <c r="K32" s="20" t="str" cm="1">
        <f t="array" ref="K32">IF(OR(Z32="TG",Z32="T-T"),IF(G30="P",IF(AND(AK32=D32,LEN(D32)&gt;0,NOT(C32="B")),LEFT(D32)&amp;(AL32-3),AK32),""),V)</f>
        <v/>
      </c>
      <c r="L32" s="20" t="str">
        <f t="shared" si="18"/>
        <v>L</v>
      </c>
      <c r="N32" s="11" t="str">
        <f t="shared" si="19"/>
        <v/>
      </c>
      <c r="O32" t="str">
        <f t="shared" si="30"/>
        <v>C</v>
      </c>
      <c r="P32" s="61" t="str">
        <f t="shared" si="20"/>
        <v>N</v>
      </c>
      <c r="Q32" s="61" t="str">
        <f t="shared" si="21"/>
        <v>N</v>
      </c>
      <c r="R32" s="61" t="str">
        <f t="shared" si="22"/>
        <v>N</v>
      </c>
      <c r="S32" s="158" t="str">
        <f t="shared" si="23"/>
        <v/>
      </c>
      <c r="T32" s="158" t="str">
        <f t="shared" si="24"/>
        <v/>
      </c>
      <c r="U32" s="104" t="str">
        <f t="shared" si="25"/>
        <v/>
      </c>
      <c r="V32" s="104" t="str">
        <f t="shared" si="26"/>
        <v/>
      </c>
      <c r="W32" t="str">
        <f t="shared" si="42"/>
        <v/>
      </c>
      <c r="Y32" t="str">
        <f t="shared" si="4"/>
        <v>PD</v>
      </c>
      <c r="Z32" t="str">
        <f t="shared" si="47"/>
        <v>TG</v>
      </c>
      <c r="AA32">
        <f>IF(Dashboard!N32="P",IF(AA31="",1,AA31+1),"")</f>
        <v>1</v>
      </c>
      <c r="AB32" t="str">
        <f>IF(Dashboard!O32="B",IF(AB31="",1,AB31+1),"")</f>
        <v/>
      </c>
      <c r="AC32" s="1" t="str">
        <f t="shared" si="45"/>
        <v>01230</v>
      </c>
      <c r="AD32" s="1" t="str">
        <f t="shared" si="45"/>
        <v>20001</v>
      </c>
      <c r="AE32" s="1" t="str">
        <f t="shared" si="39"/>
        <v>001230</v>
      </c>
      <c r="AF32" s="1" t="str">
        <f t="shared" si="40"/>
        <v>120001</v>
      </c>
      <c r="AG32" t="str">
        <f t="shared" si="27"/>
        <v>P</v>
      </c>
      <c r="AH32" t="str">
        <f t="shared" si="7"/>
        <v>TBDW</v>
      </c>
      <c r="AI32" t="str">
        <f t="shared" si="8"/>
        <v/>
      </c>
      <c r="AJ32" t="str">
        <f t="shared" si="48"/>
        <v>TBDW</v>
      </c>
      <c r="AK32" t="str">
        <f t="shared" si="10"/>
        <v/>
      </c>
      <c r="AL32">
        <f t="shared" si="28"/>
        <v>1</v>
      </c>
      <c r="AM32">
        <f t="shared" si="29"/>
        <v>1</v>
      </c>
      <c r="AR32" t="s">
        <v>100</v>
      </c>
      <c r="AS32" t="s">
        <v>49</v>
      </c>
      <c r="AT32" s="82" t="str">
        <f t="shared" si="49"/>
        <v>F3W</v>
      </c>
      <c r="AU32" t="s">
        <v>89</v>
      </c>
    </row>
    <row r="33" spans="1:47" ht="15.75" thickBot="1" x14ac:dyDescent="0.3">
      <c r="A33" s="37" t="e">
        <f t="shared" si="46"/>
        <v>#VALUE!</v>
      </c>
      <c r="B33" s="38" t="str">
        <f t="shared" si="11"/>
        <v/>
      </c>
      <c r="C33" s="38" t="str">
        <f t="shared" si="43"/>
        <v>TBD</v>
      </c>
      <c r="D33" s="38" t="str">
        <f t="shared" si="44"/>
        <v>TBD</v>
      </c>
      <c r="E33" s="40" t="str">
        <f t="shared" si="14"/>
        <v>W</v>
      </c>
      <c r="G33" s="80" t="str">
        <f>Dashboard!N33</f>
        <v>B</v>
      </c>
      <c r="I33" s="37" t="str">
        <f t="shared" si="15"/>
        <v/>
      </c>
      <c r="J33" s="20" t="str">
        <f t="shared" si="37"/>
        <v/>
      </c>
      <c r="K33" s="20" t="str" cm="1">
        <f t="array" ref="K33">IF(OR(Z33="TG",Z33="T-T"),IF(G31="P",IF(AND(AK33=D33,LEN(D33)&gt;0,NOT(C33="B")),LEFT(D33)&amp;(AL33-3),AK33),""),V)</f>
        <v/>
      </c>
      <c r="L33" s="20" t="str">
        <f t="shared" si="18"/>
        <v>L</v>
      </c>
      <c r="N33" s="11" t="str">
        <f t="shared" si="19"/>
        <v/>
      </c>
      <c r="O33" t="str">
        <f t="shared" si="30"/>
        <v>C</v>
      </c>
      <c r="P33" s="61" t="str">
        <f t="shared" si="20"/>
        <v>N</v>
      </c>
      <c r="Q33" s="61" t="str">
        <f t="shared" si="21"/>
        <v>N</v>
      </c>
      <c r="R33" s="61" t="str">
        <f t="shared" si="22"/>
        <v>N</v>
      </c>
      <c r="S33" s="158" t="str">
        <f t="shared" si="23"/>
        <v/>
      </c>
      <c r="T33" s="158" t="str">
        <f t="shared" si="24"/>
        <v/>
      </c>
      <c r="U33" s="104" t="str">
        <f t="shared" si="25"/>
        <v/>
      </c>
      <c r="V33" s="104" t="str">
        <f t="shared" si="26"/>
        <v/>
      </c>
      <c r="W33" t="str">
        <f t="shared" si="42"/>
        <v/>
      </c>
      <c r="Y33" t="str">
        <f t="shared" si="4"/>
        <v>PD</v>
      </c>
      <c r="Z33" t="str">
        <f t="shared" si="47"/>
        <v>TG</v>
      </c>
      <c r="AA33" t="str">
        <f>IF(Dashboard!N33="P",IF(AA32="",1,AA32+1),"")</f>
        <v/>
      </c>
      <c r="AB33">
        <f>IF(Dashboard!O33="B",IF(AB32="",1,AB32+1),"")</f>
        <v>1</v>
      </c>
      <c r="AC33" s="1" t="str">
        <f t="shared" si="45"/>
        <v>12301</v>
      </c>
      <c r="AD33" s="1" t="str">
        <f t="shared" si="45"/>
        <v>00010</v>
      </c>
      <c r="AE33" s="1" t="str">
        <f t="shared" si="39"/>
        <v>012301</v>
      </c>
      <c r="AF33" s="1" t="str">
        <f t="shared" si="40"/>
        <v>200010</v>
      </c>
      <c r="AG33" t="str">
        <f t="shared" si="27"/>
        <v>P</v>
      </c>
      <c r="AH33" t="str">
        <f t="shared" si="7"/>
        <v>TBDW</v>
      </c>
      <c r="AI33" t="str">
        <f t="shared" si="8"/>
        <v/>
      </c>
      <c r="AJ33" t="str">
        <f t="shared" si="48"/>
        <v>TBDW</v>
      </c>
      <c r="AK33" t="str">
        <f t="shared" si="10"/>
        <v/>
      </c>
      <c r="AL33">
        <f t="shared" si="28"/>
        <v>1</v>
      </c>
      <c r="AM33">
        <f t="shared" si="29"/>
        <v>1</v>
      </c>
      <c r="AR33" t="s">
        <v>101</v>
      </c>
      <c r="AS33" t="s">
        <v>49</v>
      </c>
      <c r="AT33" s="82" t="str">
        <f t="shared" si="49"/>
        <v>F4W</v>
      </c>
      <c r="AU33" t="s">
        <v>100</v>
      </c>
    </row>
    <row r="34" spans="1:47" ht="15.75" thickBot="1" x14ac:dyDescent="0.3">
      <c r="A34" s="37" t="e">
        <f t="shared" si="46"/>
        <v>#VALUE!</v>
      </c>
      <c r="B34" s="38" t="str">
        <f t="shared" si="11"/>
        <v/>
      </c>
      <c r="C34" s="38" t="str">
        <f t="shared" si="43"/>
        <v>TBD</v>
      </c>
      <c r="D34" s="38" t="str">
        <f t="shared" si="44"/>
        <v>TBD</v>
      </c>
      <c r="E34" s="40" t="str">
        <f t="shared" si="14"/>
        <v>W</v>
      </c>
      <c r="G34" s="80" t="str">
        <f>Dashboard!N34</f>
        <v>P</v>
      </c>
      <c r="I34" s="37" t="str">
        <f t="shared" si="15"/>
        <v/>
      </c>
      <c r="J34" s="20" t="str">
        <f t="shared" si="37"/>
        <v/>
      </c>
      <c r="K34" s="20" t="str" cm="1">
        <f t="array" ref="K34">IF(OR(Z34="TG",Z34="T-T"),IF(G32="P",IF(AND(AK34=D34,LEN(D34)&gt;0,NOT(C34="B")),LEFT(D34)&amp;(AL34-3),AK34),""),V)</f>
        <v/>
      </c>
      <c r="L34" s="20" t="str">
        <f t="shared" si="18"/>
        <v>L</v>
      </c>
      <c r="M34" s="73"/>
      <c r="N34" s="11" t="str">
        <f t="shared" si="19"/>
        <v/>
      </c>
      <c r="O34" t="str">
        <f t="shared" si="30"/>
        <v>C</v>
      </c>
      <c r="P34" s="61" t="str">
        <f t="shared" si="20"/>
        <v>N</v>
      </c>
      <c r="Q34" s="61" t="str">
        <f t="shared" si="21"/>
        <v>N</v>
      </c>
      <c r="R34" s="61" t="str">
        <f t="shared" si="22"/>
        <v>N</v>
      </c>
      <c r="S34" s="158" t="str">
        <f t="shared" si="23"/>
        <v/>
      </c>
      <c r="T34" s="158" t="str">
        <f t="shared" si="24"/>
        <v/>
      </c>
      <c r="U34" s="104" t="str">
        <f t="shared" si="25"/>
        <v/>
      </c>
      <c r="V34" s="104" t="str">
        <f t="shared" si="26"/>
        <v/>
      </c>
      <c r="W34" t="str">
        <f t="shared" si="42"/>
        <v/>
      </c>
      <c r="Y34" t="str">
        <f t="shared" si="4"/>
        <v>PD</v>
      </c>
      <c r="Z34" t="str">
        <f t="shared" si="47"/>
        <v>TG</v>
      </c>
      <c r="AA34">
        <f>IF(Dashboard!N34="P",IF(AA33="",1,AA33+1),"")</f>
        <v>1</v>
      </c>
      <c r="AB34" t="str">
        <f>IF(Dashboard!O34="B",IF(AB33="",1,AB33+1),"")</f>
        <v/>
      </c>
      <c r="AC34" s="1" t="str">
        <f t="shared" si="45"/>
        <v>23010</v>
      </c>
      <c r="AD34" s="1" t="str">
        <f t="shared" si="45"/>
        <v>00101</v>
      </c>
      <c r="AE34" s="1" t="str">
        <f t="shared" si="39"/>
        <v>123010</v>
      </c>
      <c r="AF34" s="1" t="str">
        <f t="shared" si="40"/>
        <v>000101</v>
      </c>
      <c r="AG34" t="str">
        <f t="shared" si="27"/>
        <v>P</v>
      </c>
      <c r="AH34" t="str">
        <f t="shared" si="7"/>
        <v>TBDW</v>
      </c>
      <c r="AI34" t="str">
        <f t="shared" si="8"/>
        <v/>
      </c>
      <c r="AJ34" t="str">
        <f t="shared" si="48"/>
        <v>TBDW</v>
      </c>
      <c r="AK34" t="str">
        <f t="shared" si="10"/>
        <v/>
      </c>
      <c r="AL34">
        <f t="shared" si="28"/>
        <v>1</v>
      </c>
      <c r="AM34">
        <f t="shared" si="29"/>
        <v>1</v>
      </c>
      <c r="AR34" t="s">
        <v>102</v>
      </c>
      <c r="AS34" t="s">
        <v>49</v>
      </c>
      <c r="AT34" s="82" t="str">
        <f t="shared" si="49"/>
        <v>F5W</v>
      </c>
      <c r="AU34" t="s">
        <v>101</v>
      </c>
    </row>
    <row r="35" spans="1:47" ht="15.75" thickBot="1" x14ac:dyDescent="0.3">
      <c r="A35" s="37" t="e">
        <f t="shared" si="46"/>
        <v>#VALUE!</v>
      </c>
      <c r="B35" s="38" t="str">
        <f t="shared" si="11"/>
        <v/>
      </c>
      <c r="C35" s="38" t="str">
        <f t="shared" si="43"/>
        <v>TBD</v>
      </c>
      <c r="D35" s="38" t="str">
        <f t="shared" si="44"/>
        <v>TBD</v>
      </c>
      <c r="E35" s="40" t="str">
        <f t="shared" si="14"/>
        <v>W</v>
      </c>
      <c r="G35" s="80" t="str">
        <f>Dashboard!N35</f>
        <v>P</v>
      </c>
      <c r="I35" s="37" t="str">
        <f t="shared" si="15"/>
        <v/>
      </c>
      <c r="J35" s="20" t="str">
        <f t="shared" si="37"/>
        <v/>
      </c>
      <c r="K35" s="20" t="str" cm="1">
        <f t="array" ref="K35">IF(OR(Z35="TG",Z35="T-T"),IF(G33="P",IF(AND(AK35=D35,LEN(D35)&gt;0,NOT(C35="B")),LEFT(D35)&amp;(AL35-3),AK35),""),V)</f>
        <v/>
      </c>
      <c r="L35" s="20" t="str">
        <f t="shared" si="18"/>
        <v>L</v>
      </c>
      <c r="M35" s="77"/>
      <c r="N35" s="11" t="str">
        <f t="shared" si="19"/>
        <v/>
      </c>
      <c r="O35" t="str">
        <f t="shared" si="30"/>
        <v>C</v>
      </c>
      <c r="P35" s="61" t="str">
        <f t="shared" si="20"/>
        <v>N</v>
      </c>
      <c r="Q35" s="61" t="str">
        <f t="shared" si="21"/>
        <v>N</v>
      </c>
      <c r="R35" s="61" t="str">
        <f t="shared" si="22"/>
        <v>N</v>
      </c>
      <c r="S35" s="158" t="str">
        <f t="shared" si="23"/>
        <v/>
      </c>
      <c r="T35" s="158" t="str">
        <f t="shared" si="24"/>
        <v/>
      </c>
      <c r="U35" s="104" t="str">
        <f t="shared" si="25"/>
        <v/>
      </c>
      <c r="V35" s="104" t="str">
        <f t="shared" si="26"/>
        <v/>
      </c>
      <c r="W35" t="str">
        <f t="shared" si="42"/>
        <v/>
      </c>
      <c r="Y35" t="str">
        <f t="shared" si="4"/>
        <v>PD</v>
      </c>
      <c r="Z35" t="str">
        <f t="shared" si="47"/>
        <v>TG</v>
      </c>
      <c r="AA35">
        <f>IF(Dashboard!N35="P",IF(AA34="",1,AA34+1),"")</f>
        <v>2</v>
      </c>
      <c r="AB35" t="str">
        <f>IF(Dashboard!O35="B",IF(AB34="",1,AB34+1),"")</f>
        <v/>
      </c>
      <c r="AC35" s="1" t="str">
        <f t="shared" si="45"/>
        <v>30101</v>
      </c>
      <c r="AD35" s="1" t="str">
        <f t="shared" si="45"/>
        <v>01010</v>
      </c>
      <c r="AE35" s="1" t="str">
        <f t="shared" si="39"/>
        <v>230101</v>
      </c>
      <c r="AF35" s="1" t="str">
        <f t="shared" si="40"/>
        <v>001010</v>
      </c>
      <c r="AG35" t="str">
        <f t="shared" si="27"/>
        <v>P</v>
      </c>
      <c r="AH35" t="str">
        <f t="shared" si="7"/>
        <v>TBDW</v>
      </c>
      <c r="AI35" t="str">
        <f t="shared" ref="AI35:AI74" si="50">IFERROR(VLOOKUP(AH35,$AT$3:$AU$100,2,FALSE),"")</f>
        <v/>
      </c>
      <c r="AJ35" t="str">
        <f t="shared" si="48"/>
        <v>TBDW</v>
      </c>
      <c r="AK35" t="str">
        <f t="shared" si="10"/>
        <v/>
      </c>
      <c r="AL35">
        <f t="shared" si="28"/>
        <v>1</v>
      </c>
      <c r="AM35">
        <f t="shared" si="29"/>
        <v>1</v>
      </c>
      <c r="AR35" t="s">
        <v>103</v>
      </c>
      <c r="AS35" t="s">
        <v>49</v>
      </c>
      <c r="AT35" s="82" t="str">
        <f t="shared" si="49"/>
        <v>F6W</v>
      </c>
      <c r="AU35" t="s">
        <v>102</v>
      </c>
    </row>
    <row r="36" spans="1:47" ht="15.75" thickBot="1" x14ac:dyDescent="0.3">
      <c r="A36" s="37" t="e">
        <f t="shared" si="46"/>
        <v>#VALUE!</v>
      </c>
      <c r="B36" s="38" t="str">
        <f t="shared" si="11"/>
        <v/>
      </c>
      <c r="C36" s="38" t="str">
        <f t="shared" si="43"/>
        <v>TBD</v>
      </c>
      <c r="D36" s="38" t="str">
        <f t="shared" si="44"/>
        <v>TBD</v>
      </c>
      <c r="E36" s="40" t="str">
        <f t="shared" si="14"/>
        <v>W</v>
      </c>
      <c r="G36" s="80" t="str">
        <f>Dashboard!N36</f>
        <v>B</v>
      </c>
      <c r="I36" s="37" t="str">
        <f t="shared" si="15"/>
        <v/>
      </c>
      <c r="J36" s="20" t="str">
        <f t="shared" si="37"/>
        <v/>
      </c>
      <c r="K36" s="20" t="str" cm="1">
        <f t="array" ref="K36">IF(OR(Z36="TG",Z36="T-T"),IF(G34="P",IF(AND(AK36=D36,LEN(D36)&gt;0,NOT(C36="B")),LEFT(D36)&amp;(AL36-3),AK36),""),V)</f>
        <v/>
      </c>
      <c r="L36" s="20" t="str">
        <f t="shared" si="18"/>
        <v>L</v>
      </c>
      <c r="N36" s="11" t="str">
        <f t="shared" si="19"/>
        <v/>
      </c>
      <c r="O36" t="str">
        <f t="shared" si="30"/>
        <v>C</v>
      </c>
      <c r="P36" s="61" t="str">
        <f t="shared" si="20"/>
        <v>N</v>
      </c>
      <c r="Q36" s="61" t="str">
        <f t="shared" si="21"/>
        <v>N</v>
      </c>
      <c r="R36" s="61" t="str">
        <f t="shared" si="22"/>
        <v>N</v>
      </c>
      <c r="S36" s="158" t="str">
        <f t="shared" si="23"/>
        <v/>
      </c>
      <c r="T36" s="158" t="str">
        <f t="shared" si="24"/>
        <v/>
      </c>
      <c r="U36" s="104" t="str">
        <f t="shared" si="25"/>
        <v/>
      </c>
      <c r="V36" s="104" t="str">
        <f t="shared" si="26"/>
        <v/>
      </c>
      <c r="W36" t="str">
        <f t="shared" si="42"/>
        <v/>
      </c>
      <c r="Y36" t="str">
        <f t="shared" si="4"/>
        <v>PD</v>
      </c>
      <c r="Z36" t="str">
        <f t="shared" si="47"/>
        <v>TG</v>
      </c>
      <c r="AA36" t="str">
        <f>IF(Dashboard!N36="P",IF(AA35="",1,AA35+1),"")</f>
        <v/>
      </c>
      <c r="AB36">
        <f>IF(Dashboard!O36="B",IF(AB35="",1,AB35+1),"")</f>
        <v>1</v>
      </c>
      <c r="AC36" s="1" t="str">
        <f t="shared" si="45"/>
        <v>01012</v>
      </c>
      <c r="AD36" s="1" t="str">
        <f t="shared" si="45"/>
        <v>10100</v>
      </c>
      <c r="AE36" s="1" t="str">
        <f t="shared" si="39"/>
        <v>301012</v>
      </c>
      <c r="AF36" s="1" t="str">
        <f t="shared" si="40"/>
        <v>010100</v>
      </c>
      <c r="AG36" t="str">
        <f t="shared" si="27"/>
        <v>P</v>
      </c>
      <c r="AH36" t="str">
        <f t="shared" si="7"/>
        <v>TBDW</v>
      </c>
      <c r="AI36" t="str">
        <f t="shared" si="50"/>
        <v/>
      </c>
      <c r="AJ36" t="str">
        <f t="shared" si="48"/>
        <v>TBDW</v>
      </c>
      <c r="AK36" t="str">
        <f t="shared" si="10"/>
        <v/>
      </c>
      <c r="AL36">
        <f t="shared" si="28"/>
        <v>1</v>
      </c>
      <c r="AM36">
        <f t="shared" si="29"/>
        <v>1</v>
      </c>
      <c r="AR36" t="s">
        <v>104</v>
      </c>
      <c r="AS36" t="s">
        <v>49</v>
      </c>
      <c r="AT36" s="82" t="str">
        <f t="shared" si="49"/>
        <v>F7W</v>
      </c>
      <c r="AU36" t="s">
        <v>103</v>
      </c>
    </row>
    <row r="37" spans="1:47" ht="15.75" thickBot="1" x14ac:dyDescent="0.3">
      <c r="A37" s="37" t="e">
        <f t="shared" si="46"/>
        <v>#VALUE!</v>
      </c>
      <c r="B37" s="38" t="str">
        <f t="shared" si="11"/>
        <v/>
      </c>
      <c r="C37" s="38" t="str">
        <f t="shared" si="43"/>
        <v>TBD</v>
      </c>
      <c r="D37" s="38" t="str">
        <f t="shared" si="44"/>
        <v>TBD</v>
      </c>
      <c r="E37" s="40" t="str">
        <f t="shared" si="14"/>
        <v>W</v>
      </c>
      <c r="G37" s="80" t="str">
        <f>Dashboard!N37</f>
        <v>B</v>
      </c>
      <c r="I37" s="37" t="str">
        <f t="shared" si="15"/>
        <v/>
      </c>
      <c r="J37" s="20" t="str">
        <f t="shared" si="37"/>
        <v/>
      </c>
      <c r="K37" s="20" t="str" cm="1">
        <f t="array" ref="K37">IF(OR(Z37="TG",Z37="T-T"),IF(G35="P",IF(AND(AK37=D37,LEN(D37)&gt;0,NOT(C37="B")),LEFT(D37)&amp;(AL37-3),AK37),""),V)</f>
        <v/>
      </c>
      <c r="L37" s="20" t="str">
        <f t="shared" si="18"/>
        <v>L</v>
      </c>
      <c r="N37" s="11" t="str">
        <f t="shared" si="19"/>
        <v/>
      </c>
      <c r="O37" t="str">
        <f t="shared" si="30"/>
        <v>C</v>
      </c>
      <c r="P37" s="61" t="str">
        <f t="shared" si="20"/>
        <v>N</v>
      </c>
      <c r="Q37" s="61" t="str">
        <f t="shared" si="21"/>
        <v>N</v>
      </c>
      <c r="R37" s="61" t="str">
        <f t="shared" si="22"/>
        <v>N</v>
      </c>
      <c r="S37" s="158" t="str">
        <f t="shared" si="23"/>
        <v/>
      </c>
      <c r="T37" s="158" t="str">
        <f t="shared" si="24"/>
        <v/>
      </c>
      <c r="U37" s="104" t="str">
        <f t="shared" si="25"/>
        <v/>
      </c>
      <c r="V37" s="104" t="str">
        <f t="shared" si="26"/>
        <v/>
      </c>
      <c r="W37" t="str">
        <f t="shared" si="42"/>
        <v/>
      </c>
      <c r="Y37" t="str">
        <f t="shared" si="4"/>
        <v>PD</v>
      </c>
      <c r="Z37" t="str">
        <f t="shared" si="47"/>
        <v>TG</v>
      </c>
      <c r="AA37" t="str">
        <f>IF(Dashboard!N37="P",IF(AA36="",1,AA36+1),"")</f>
        <v/>
      </c>
      <c r="AB37">
        <f>IF(Dashboard!O37="B",IF(AB36="",1,AB36+1),"")</f>
        <v>2</v>
      </c>
      <c r="AC37" s="1" t="str">
        <f t="shared" si="45"/>
        <v>10120</v>
      </c>
      <c r="AD37" s="1" t="str">
        <f t="shared" si="45"/>
        <v>01001</v>
      </c>
      <c r="AE37" s="1" t="str">
        <f t="shared" si="39"/>
        <v>010120</v>
      </c>
      <c r="AF37" s="1" t="str">
        <f t="shared" si="40"/>
        <v>101001</v>
      </c>
      <c r="AG37" t="str">
        <f t="shared" si="27"/>
        <v>P</v>
      </c>
      <c r="AH37" t="str">
        <f t="shared" si="7"/>
        <v>TBDW</v>
      </c>
      <c r="AI37" t="str">
        <f t="shared" si="50"/>
        <v/>
      </c>
      <c r="AJ37" t="str">
        <f t="shared" si="48"/>
        <v>TBDW</v>
      </c>
      <c r="AK37" t="str">
        <f t="shared" si="10"/>
        <v/>
      </c>
      <c r="AL37">
        <f t="shared" si="28"/>
        <v>1</v>
      </c>
      <c r="AM37">
        <f t="shared" si="29"/>
        <v>1</v>
      </c>
      <c r="AR37" t="s">
        <v>105</v>
      </c>
      <c r="AS37" t="s">
        <v>49</v>
      </c>
      <c r="AT37" s="82" t="str">
        <f t="shared" si="49"/>
        <v>F8W</v>
      </c>
      <c r="AU37" t="s">
        <v>104</v>
      </c>
    </row>
    <row r="38" spans="1:47" ht="15.75" thickBot="1" x14ac:dyDescent="0.3">
      <c r="A38" s="37" t="e">
        <f t="shared" si="46"/>
        <v>#VALUE!</v>
      </c>
      <c r="B38" s="38" t="str">
        <f t="shared" si="11"/>
        <v/>
      </c>
      <c r="C38" s="38" t="str">
        <f t="shared" si="43"/>
        <v>TBD</v>
      </c>
      <c r="D38" s="38" t="str">
        <f t="shared" si="44"/>
        <v>TBD</v>
      </c>
      <c r="E38" s="40" t="str">
        <f t="shared" si="14"/>
        <v>W</v>
      </c>
      <c r="G38" s="80" t="str">
        <f>Dashboard!N38</f>
        <v>B</v>
      </c>
      <c r="I38" s="37" t="str">
        <f t="shared" si="15"/>
        <v/>
      </c>
      <c r="J38" s="20" t="str">
        <f t="shared" si="37"/>
        <v/>
      </c>
      <c r="K38" s="20" t="str" cm="1">
        <f t="array" ref="K38">IF(OR(Z38="TG",Z38="T-T"),IF(G36="P",IF(AND(AK38=D38,LEN(D38)&gt;0,NOT(C38="B")),LEFT(D38)&amp;(AL38-3),AK38),""),V)</f>
        <v/>
      </c>
      <c r="L38" s="20" t="str">
        <f t="shared" si="18"/>
        <v>L</v>
      </c>
      <c r="N38" s="11" t="str">
        <f t="shared" si="19"/>
        <v/>
      </c>
      <c r="O38" t="str">
        <f t="shared" si="30"/>
        <v>C</v>
      </c>
      <c r="P38" s="61" t="str">
        <f t="shared" si="20"/>
        <v>N</v>
      </c>
      <c r="Q38" s="61" t="str">
        <f t="shared" si="21"/>
        <v>N</v>
      </c>
      <c r="R38" s="61" t="str">
        <f t="shared" si="22"/>
        <v>N</v>
      </c>
      <c r="S38" s="158" t="str">
        <f t="shared" si="23"/>
        <v/>
      </c>
      <c r="T38" s="158" t="str">
        <f t="shared" si="24"/>
        <v/>
      </c>
      <c r="U38" s="104" t="str">
        <f t="shared" si="25"/>
        <v/>
      </c>
      <c r="V38" s="104" t="str">
        <f t="shared" si="26"/>
        <v/>
      </c>
      <c r="W38" t="str">
        <f t="shared" si="42"/>
        <v/>
      </c>
      <c r="Y38" t="str">
        <f t="shared" si="4"/>
        <v>PD</v>
      </c>
      <c r="Z38" t="str">
        <f t="shared" si="47"/>
        <v>TG</v>
      </c>
      <c r="AA38" t="str">
        <f>IF(Dashboard!N38="P",IF(AA37="",1,AA37+1),"")</f>
        <v/>
      </c>
      <c r="AB38">
        <f>IF(Dashboard!O38="B",IF(AB37="",1,AB37+1),"")</f>
        <v>3</v>
      </c>
      <c r="AC38" s="1" t="str">
        <f t="shared" si="45"/>
        <v>01200</v>
      </c>
      <c r="AD38" s="1" t="str">
        <f t="shared" si="45"/>
        <v>10012</v>
      </c>
      <c r="AE38" s="1" t="str">
        <f t="shared" si="39"/>
        <v>101200</v>
      </c>
      <c r="AF38" s="1" t="str">
        <f t="shared" si="40"/>
        <v>010012</v>
      </c>
      <c r="AG38" t="str">
        <f t="shared" si="27"/>
        <v>B</v>
      </c>
      <c r="AH38" t="str">
        <f t="shared" si="7"/>
        <v>TBDW</v>
      </c>
      <c r="AI38" t="str">
        <f t="shared" si="50"/>
        <v/>
      </c>
      <c r="AJ38" t="str">
        <f t="shared" si="48"/>
        <v>TBDW</v>
      </c>
      <c r="AK38" t="str">
        <f t="shared" si="10"/>
        <v/>
      </c>
      <c r="AL38">
        <f t="shared" si="28"/>
        <v>1</v>
      </c>
      <c r="AM38">
        <f t="shared" si="29"/>
        <v>1</v>
      </c>
      <c r="AR38" t="s">
        <v>106</v>
      </c>
      <c r="AS38" t="s">
        <v>49</v>
      </c>
      <c r="AT38" s="82" t="str">
        <f t="shared" si="49"/>
        <v>F9W</v>
      </c>
      <c r="AU38" t="s">
        <v>105</v>
      </c>
    </row>
    <row r="39" spans="1:47" ht="15.75" thickBot="1" x14ac:dyDescent="0.3">
      <c r="A39" s="37" t="e">
        <f t="shared" si="46"/>
        <v>#VALUE!</v>
      </c>
      <c r="B39" s="38" t="str">
        <f t="shared" si="11"/>
        <v/>
      </c>
      <c r="C39" s="38" t="str">
        <f t="shared" si="43"/>
        <v>TBD</v>
      </c>
      <c r="D39" s="38" t="str">
        <f t="shared" si="44"/>
        <v>TBD</v>
      </c>
      <c r="E39" s="40" t="str">
        <f t="shared" si="14"/>
        <v>W</v>
      </c>
      <c r="G39" s="80" t="str">
        <f>Dashboard!N39</f>
        <v>P</v>
      </c>
      <c r="I39" s="37" t="str">
        <f t="shared" si="15"/>
        <v/>
      </c>
      <c r="J39" s="20" t="str">
        <f t="shared" si="37"/>
        <v/>
      </c>
      <c r="K39" s="20" t="str" cm="1">
        <f t="array" ref="K39">IF(OR(Z39="TG",Z39="T-T"),IF(G37="P",IF(AND(AK39=D39,LEN(D39)&gt;0,NOT(C39="B")),LEFT(D39)&amp;(AL39-3),AK39),""),V)</f>
        <v/>
      </c>
      <c r="L39" s="20" t="str">
        <f t="shared" si="18"/>
        <v>L</v>
      </c>
      <c r="M39" s="73"/>
      <c r="N39" s="11" t="str">
        <f t="shared" si="19"/>
        <v/>
      </c>
      <c r="O39" t="str">
        <f t="shared" si="30"/>
        <v>C</v>
      </c>
      <c r="P39" s="61" t="str">
        <f t="shared" si="20"/>
        <v>N</v>
      </c>
      <c r="Q39" s="61" t="str">
        <f t="shared" si="21"/>
        <v>N</v>
      </c>
      <c r="R39" s="61" t="str">
        <f t="shared" si="22"/>
        <v>N</v>
      </c>
      <c r="S39" s="158" t="str">
        <f t="shared" si="23"/>
        <v/>
      </c>
      <c r="T39" s="158" t="str">
        <f t="shared" si="24"/>
        <v/>
      </c>
      <c r="U39" s="104" t="str">
        <f t="shared" si="25"/>
        <v/>
      </c>
      <c r="V39" s="104" t="str">
        <f t="shared" si="26"/>
        <v/>
      </c>
      <c r="W39" t="str">
        <f t="shared" si="42"/>
        <v/>
      </c>
      <c r="Y39" t="str">
        <f t="shared" si="4"/>
        <v>PD</v>
      </c>
      <c r="Z39" t="str">
        <f t="shared" si="47"/>
        <v>TG</v>
      </c>
      <c r="AA39">
        <f>IF(Dashboard!N39="P",IF(AA38="",1,AA38+1),"")</f>
        <v>1</v>
      </c>
      <c r="AB39" t="str">
        <f>IF(Dashboard!O39="B",IF(AB38="",1,AB38+1),"")</f>
        <v/>
      </c>
      <c r="AC39" s="1" t="str">
        <f t="shared" si="45"/>
        <v>12000</v>
      </c>
      <c r="AD39" s="1" t="str">
        <f t="shared" si="45"/>
        <v>00123</v>
      </c>
      <c r="AE39" s="1" t="str">
        <f t="shared" si="39"/>
        <v>012000</v>
      </c>
      <c r="AF39" s="1" t="str">
        <f t="shared" si="40"/>
        <v>100123</v>
      </c>
      <c r="AG39" t="str">
        <f t="shared" si="27"/>
        <v>B</v>
      </c>
      <c r="AH39" t="str">
        <f t="shared" si="7"/>
        <v>TBDW</v>
      </c>
      <c r="AI39" t="str">
        <f t="shared" si="50"/>
        <v/>
      </c>
      <c r="AJ39" t="str">
        <f t="shared" si="48"/>
        <v>TBDW</v>
      </c>
      <c r="AK39" t="str">
        <f t="shared" si="10"/>
        <v/>
      </c>
      <c r="AL39">
        <f t="shared" si="28"/>
        <v>1</v>
      </c>
      <c r="AM39">
        <f t="shared" si="29"/>
        <v>1</v>
      </c>
      <c r="AR39" t="s">
        <v>107</v>
      </c>
      <c r="AS39" t="s">
        <v>49</v>
      </c>
      <c r="AT39" s="82" t="str">
        <f t="shared" si="49"/>
        <v>F10W</v>
      </c>
      <c r="AU39" t="s">
        <v>106</v>
      </c>
    </row>
    <row r="40" spans="1:47" ht="15.75" thickBot="1" x14ac:dyDescent="0.3">
      <c r="A40" s="37" t="e">
        <f t="shared" si="46"/>
        <v>#VALUE!</v>
      </c>
      <c r="B40" s="38" t="str">
        <f t="shared" si="11"/>
        <v/>
      </c>
      <c r="C40" s="38" t="str">
        <f t="shared" si="43"/>
        <v>TBD</v>
      </c>
      <c r="D40" s="38" t="str">
        <f t="shared" si="44"/>
        <v>TBD</v>
      </c>
      <c r="E40" s="40" t="str">
        <f t="shared" si="14"/>
        <v>W</v>
      </c>
      <c r="G40" s="80" t="str">
        <f>Dashboard!N40</f>
        <v>B</v>
      </c>
      <c r="I40" s="37" t="str">
        <f t="shared" si="15"/>
        <v/>
      </c>
      <c r="J40" s="20" t="str">
        <f t="shared" si="37"/>
        <v/>
      </c>
      <c r="K40" s="20" t="str" cm="1">
        <f t="array" ref="K40">IF(OR(Z40="TG",Z40="T-T"),IF(G38="P",IF(AND(AK40=D40,LEN(D40)&gt;0,NOT(C40="B")),LEFT(D40)&amp;(AL40-3),AK40),""),V)</f>
        <v/>
      </c>
      <c r="L40" s="20" t="str">
        <f t="shared" si="18"/>
        <v>L</v>
      </c>
      <c r="M40" s="77"/>
      <c r="N40" s="11" t="str">
        <f t="shared" si="19"/>
        <v/>
      </c>
      <c r="O40" t="str">
        <f t="shared" si="30"/>
        <v>C</v>
      </c>
      <c r="P40" s="61" t="str">
        <f t="shared" si="20"/>
        <v>N</v>
      </c>
      <c r="Q40" s="61" t="str">
        <f t="shared" si="21"/>
        <v>N</v>
      </c>
      <c r="R40" s="61" t="str">
        <f t="shared" si="22"/>
        <v>N</v>
      </c>
      <c r="S40" s="158" t="str">
        <f t="shared" si="23"/>
        <v/>
      </c>
      <c r="T40" s="158" t="str">
        <f t="shared" si="24"/>
        <v/>
      </c>
      <c r="U40" s="104" t="str">
        <f t="shared" si="25"/>
        <v/>
      </c>
      <c r="V40" s="104" t="str">
        <f t="shared" si="26"/>
        <v/>
      </c>
      <c r="W40" t="str">
        <f t="shared" si="42"/>
        <v/>
      </c>
      <c r="Y40" t="str">
        <f t="shared" si="4"/>
        <v>PD</v>
      </c>
      <c r="Z40" t="str">
        <f t="shared" si="47"/>
        <v>TG</v>
      </c>
      <c r="AA40" t="str">
        <f>IF(Dashboard!N40="P",IF(AA39="",1,AA39+1),"")</f>
        <v/>
      </c>
      <c r="AB40">
        <f>IF(Dashboard!O40="B",IF(AB39="",1,AB39+1),"")</f>
        <v>1</v>
      </c>
      <c r="AC40" s="1" t="str">
        <f t="shared" si="45"/>
        <v>20001</v>
      </c>
      <c r="AD40" s="1" t="str">
        <f t="shared" si="45"/>
        <v>01230</v>
      </c>
      <c r="AE40" s="1" t="str">
        <f t="shared" si="39"/>
        <v>120001</v>
      </c>
      <c r="AF40" s="1" t="str">
        <f t="shared" si="40"/>
        <v>001230</v>
      </c>
      <c r="AG40" t="str">
        <f t="shared" si="27"/>
        <v>B</v>
      </c>
      <c r="AH40" t="str">
        <f t="shared" si="7"/>
        <v>TBDW</v>
      </c>
      <c r="AI40" t="str">
        <f t="shared" si="50"/>
        <v/>
      </c>
      <c r="AJ40" t="str">
        <f t="shared" si="48"/>
        <v>TBDW</v>
      </c>
      <c r="AK40" t="str">
        <f t="shared" si="10"/>
        <v/>
      </c>
      <c r="AL40">
        <f t="shared" si="28"/>
        <v>1</v>
      </c>
      <c r="AM40">
        <f t="shared" si="29"/>
        <v>1</v>
      </c>
      <c r="AR40" t="s">
        <v>80</v>
      </c>
      <c r="AS40" t="s">
        <v>49</v>
      </c>
      <c r="AT40" s="82" t="str">
        <f t="shared" si="49"/>
        <v>L2W</v>
      </c>
      <c r="AU40" t="s">
        <v>114</v>
      </c>
    </row>
    <row r="41" spans="1:47" ht="15.75" thickBot="1" x14ac:dyDescent="0.3">
      <c r="A41" s="37" t="e">
        <f t="shared" si="46"/>
        <v>#VALUE!</v>
      </c>
      <c r="B41" s="38" t="str">
        <f t="shared" si="11"/>
        <v/>
      </c>
      <c r="C41" s="38" t="str">
        <f t="shared" si="43"/>
        <v>TBD</v>
      </c>
      <c r="D41" s="38" t="str">
        <f t="shared" si="44"/>
        <v>TBD</v>
      </c>
      <c r="E41" s="40" t="str">
        <f t="shared" si="14"/>
        <v>W</v>
      </c>
      <c r="G41" s="80" t="str">
        <f>Dashboard!N41</f>
        <v>P</v>
      </c>
      <c r="I41" s="37" t="str">
        <f t="shared" si="15"/>
        <v/>
      </c>
      <c r="J41" s="20" t="str">
        <f t="shared" si="37"/>
        <v/>
      </c>
      <c r="K41" s="20" t="str" cm="1">
        <f t="array" ref="K41">IF(OR(Z41="TG",Z41="T-T"),IF(G39="P",IF(AND(AK41=D41,LEN(D41)&gt;0,NOT(C41="B")),LEFT(D41)&amp;(AL41-3),AK41),""),V)</f>
        <v/>
      </c>
      <c r="L41" s="20" t="str">
        <f t="shared" si="18"/>
        <v>L</v>
      </c>
      <c r="N41" s="11" t="str">
        <f t="shared" si="19"/>
        <v/>
      </c>
      <c r="O41" t="str">
        <f t="shared" si="30"/>
        <v>C</v>
      </c>
      <c r="P41" s="61" t="str">
        <f t="shared" si="20"/>
        <v>N</v>
      </c>
      <c r="Q41" s="61" t="str">
        <f t="shared" si="21"/>
        <v>N</v>
      </c>
      <c r="R41" s="61" t="str">
        <f t="shared" si="22"/>
        <v>N</v>
      </c>
      <c r="S41" s="158" t="str">
        <f t="shared" si="23"/>
        <v/>
      </c>
      <c r="T41" s="158" t="str">
        <f t="shared" si="24"/>
        <v/>
      </c>
      <c r="U41" s="104" t="str">
        <f t="shared" si="25"/>
        <v/>
      </c>
      <c r="V41" s="104" t="str">
        <f t="shared" si="26"/>
        <v/>
      </c>
      <c r="W41" t="str">
        <f t="shared" si="42"/>
        <v/>
      </c>
      <c r="Y41" t="str">
        <f t="shared" si="4"/>
        <v>PD</v>
      </c>
      <c r="Z41" t="str">
        <f t="shared" si="47"/>
        <v>TG</v>
      </c>
      <c r="AA41">
        <f>IF(Dashboard!N41="P",IF(AA40="",1,AA40+1),"")</f>
        <v>1</v>
      </c>
      <c r="AB41" t="str">
        <f>IF(Dashboard!O41="B",IF(AB40="",1,AB40+1),"")</f>
        <v/>
      </c>
      <c r="AC41" s="1" t="str">
        <f t="shared" si="45"/>
        <v>00010</v>
      </c>
      <c r="AD41" s="1" t="str">
        <f t="shared" si="45"/>
        <v>12301</v>
      </c>
      <c r="AE41" s="1" t="str">
        <f t="shared" si="39"/>
        <v>200010</v>
      </c>
      <c r="AF41" s="1" t="str">
        <f t="shared" si="40"/>
        <v>012301</v>
      </c>
      <c r="AG41" t="str">
        <f t="shared" si="27"/>
        <v>B</v>
      </c>
      <c r="AH41" t="str">
        <f t="shared" si="7"/>
        <v>TBDW</v>
      </c>
      <c r="AI41" t="str">
        <f t="shared" si="50"/>
        <v/>
      </c>
      <c r="AJ41" t="str">
        <f t="shared" si="48"/>
        <v>TBDW</v>
      </c>
      <c r="AK41" t="str">
        <f t="shared" si="10"/>
        <v/>
      </c>
      <c r="AL41">
        <f t="shared" si="28"/>
        <v>1</v>
      </c>
      <c r="AM41">
        <f t="shared" si="29"/>
        <v>1</v>
      </c>
      <c r="AR41" t="s">
        <v>114</v>
      </c>
      <c r="AS41" t="s">
        <v>49</v>
      </c>
      <c r="AT41" s="82" t="str">
        <f t="shared" ref="AT41:AT43" si="51">AR41&amp;AS41</f>
        <v>L3W</v>
      </c>
      <c r="AU41" t="s">
        <v>115</v>
      </c>
    </row>
    <row r="42" spans="1:47" ht="15.75" thickBot="1" x14ac:dyDescent="0.3">
      <c r="A42" s="37" t="e">
        <f t="shared" si="46"/>
        <v>#VALUE!</v>
      </c>
      <c r="B42" s="38" t="str">
        <f t="shared" si="11"/>
        <v/>
      </c>
      <c r="C42" s="38" t="str">
        <f t="shared" si="43"/>
        <v>TBD</v>
      </c>
      <c r="D42" s="38" t="str">
        <f t="shared" si="44"/>
        <v>TBD</v>
      </c>
      <c r="E42" s="40" t="str">
        <f t="shared" si="14"/>
        <v>W</v>
      </c>
      <c r="G42" s="80" t="str">
        <f>Dashboard!N42</f>
        <v>B</v>
      </c>
      <c r="I42" s="37" t="str">
        <f t="shared" si="15"/>
        <v/>
      </c>
      <c r="J42" s="20" t="str">
        <f t="shared" si="37"/>
        <v/>
      </c>
      <c r="K42" s="20" t="str" cm="1">
        <f t="array" ref="K42">IF(OR(Z42="TG",Z42="T-T"),IF(G40="P",IF(AND(AK42=D42,LEN(D42)&gt;0,NOT(C42="B")),LEFT(D42)&amp;(AL42-3),AK42),""),V)</f>
        <v/>
      </c>
      <c r="L42" s="20" t="str">
        <f t="shared" si="18"/>
        <v>L</v>
      </c>
      <c r="N42" s="11" t="str">
        <f t="shared" si="19"/>
        <v/>
      </c>
      <c r="O42" t="str">
        <f t="shared" si="30"/>
        <v>C</v>
      </c>
      <c r="P42" s="61" t="str">
        <f t="shared" si="20"/>
        <v>N</v>
      </c>
      <c r="Q42" s="61" t="str">
        <f t="shared" si="21"/>
        <v>N</v>
      </c>
      <c r="R42" s="61" t="str">
        <f t="shared" si="22"/>
        <v>N</v>
      </c>
      <c r="S42" s="158" t="str">
        <f t="shared" si="23"/>
        <v/>
      </c>
      <c r="T42" s="158" t="str">
        <f t="shared" si="24"/>
        <v/>
      </c>
      <c r="U42" s="104" t="str">
        <f t="shared" si="25"/>
        <v/>
      </c>
      <c r="V42" s="104" t="str">
        <f t="shared" si="26"/>
        <v/>
      </c>
      <c r="W42" t="str">
        <f t="shared" si="42"/>
        <v/>
      </c>
      <c r="Y42" t="str">
        <f t="shared" si="4"/>
        <v>PD</v>
      </c>
      <c r="Z42" t="str">
        <f t="shared" ref="Z42:Z73" si="52">IF(P42="Y","T-C",IF(Q42="Y","T-B",IF(R42="Y","T-T","TG")))</f>
        <v>TG</v>
      </c>
      <c r="AA42" t="str">
        <f>IF(Dashboard!N42="P",IF(AA41="",1,AA41+1),"")</f>
        <v/>
      </c>
      <c r="AB42">
        <f>IF(Dashboard!O42="B",IF(AB41="",1,AB41+1),"")</f>
        <v>1</v>
      </c>
      <c r="AC42" s="1" t="str">
        <f t="shared" ref="AC42:AD57" si="53">IF(AA37="",0,AA37)&amp;IF(AA38="",0,AA38)&amp;IF(AA39="",0,AA39)&amp;IF(AA40="",0,AA40)&amp;IF(AA41="",0,AA41)</f>
        <v>00101</v>
      </c>
      <c r="AD42" s="1" t="str">
        <f t="shared" si="53"/>
        <v>23010</v>
      </c>
      <c r="AE42" s="1" t="str">
        <f t="shared" si="39"/>
        <v>000101</v>
      </c>
      <c r="AF42" s="1" t="str">
        <f t="shared" si="40"/>
        <v>123010</v>
      </c>
      <c r="AG42" t="str">
        <f t="shared" si="27"/>
        <v>B</v>
      </c>
      <c r="AH42" t="str">
        <f t="shared" si="7"/>
        <v>TBDW</v>
      </c>
      <c r="AI42" t="str">
        <f t="shared" si="50"/>
        <v/>
      </c>
      <c r="AJ42" t="str">
        <f t="shared" si="48"/>
        <v>TBDW</v>
      </c>
      <c r="AK42" t="str">
        <f t="shared" si="10"/>
        <v/>
      </c>
      <c r="AL42">
        <f t="shared" si="28"/>
        <v>1</v>
      </c>
      <c r="AM42">
        <f t="shared" si="29"/>
        <v>1</v>
      </c>
      <c r="AR42" t="s">
        <v>115</v>
      </c>
      <c r="AS42" t="s">
        <v>49</v>
      </c>
      <c r="AT42" s="82" t="str">
        <f t="shared" si="51"/>
        <v>L4W</v>
      </c>
      <c r="AU42" t="s">
        <v>85</v>
      </c>
    </row>
    <row r="43" spans="1:47" ht="15.75" thickBot="1" x14ac:dyDescent="0.3">
      <c r="A43" s="37" t="e">
        <f t="shared" si="46"/>
        <v>#VALUE!</v>
      </c>
      <c r="B43" s="38" t="str">
        <f t="shared" si="11"/>
        <v/>
      </c>
      <c r="C43" s="38" t="str">
        <f t="shared" si="43"/>
        <v>TBD</v>
      </c>
      <c r="D43" s="38" t="str">
        <f t="shared" si="44"/>
        <v>TBD</v>
      </c>
      <c r="E43" s="40" t="str">
        <f t="shared" si="14"/>
        <v>W</v>
      </c>
      <c r="G43" s="80" t="str">
        <f>Dashboard!N43</f>
        <v>P</v>
      </c>
      <c r="I43" s="37" t="str">
        <f t="shared" si="15"/>
        <v/>
      </c>
      <c r="J43" s="20" t="str">
        <f t="shared" si="37"/>
        <v/>
      </c>
      <c r="K43" s="20" t="str" cm="1">
        <f t="array" ref="K43">IF(OR(Z43="TG",Z43="T-T"),IF(G41="P",IF(AND(AK43=D43,LEN(D43)&gt;0,NOT(C43="B")),LEFT(D43)&amp;(AL43-3),AK43),""),V)</f>
        <v/>
      </c>
      <c r="L43" s="20" t="str">
        <f t="shared" si="18"/>
        <v>L</v>
      </c>
      <c r="N43" s="11" t="str">
        <f t="shared" si="19"/>
        <v/>
      </c>
      <c r="O43" t="str">
        <f t="shared" si="30"/>
        <v>C</v>
      </c>
      <c r="P43" s="61" t="str">
        <f t="shared" si="20"/>
        <v>N</v>
      </c>
      <c r="Q43" s="61" t="str">
        <f t="shared" si="21"/>
        <v>N</v>
      </c>
      <c r="R43" s="61" t="str">
        <f t="shared" si="22"/>
        <v>N</v>
      </c>
      <c r="S43" s="158" t="str">
        <f t="shared" si="23"/>
        <v/>
      </c>
      <c r="T43" s="158" t="str">
        <f t="shared" si="24"/>
        <v/>
      </c>
      <c r="U43" s="104" t="str">
        <f t="shared" si="25"/>
        <v/>
      </c>
      <c r="V43" s="104" t="str">
        <f t="shared" si="26"/>
        <v/>
      </c>
      <c r="W43" t="str">
        <f t="shared" si="42"/>
        <v/>
      </c>
      <c r="Y43" t="str">
        <f t="shared" si="4"/>
        <v>PD</v>
      </c>
      <c r="Z43" t="str">
        <f t="shared" si="52"/>
        <v>TG</v>
      </c>
      <c r="AA43">
        <f>IF(Dashboard!N43="P",IF(AA42="",1,AA42+1),"")</f>
        <v>1</v>
      </c>
      <c r="AB43" t="str">
        <f>IF(Dashboard!O43="B",IF(AB42="",1,AB42+1),"")</f>
        <v/>
      </c>
      <c r="AC43" s="1" t="str">
        <f t="shared" si="53"/>
        <v>01010</v>
      </c>
      <c r="AD43" s="1" t="str">
        <f t="shared" si="53"/>
        <v>30101</v>
      </c>
      <c r="AE43" s="1" t="str">
        <f t="shared" si="39"/>
        <v>001010</v>
      </c>
      <c r="AF43" s="1" t="str">
        <f t="shared" si="40"/>
        <v>230101</v>
      </c>
      <c r="AG43" t="str">
        <f t="shared" si="27"/>
        <v>B</v>
      </c>
      <c r="AH43" t="str">
        <f t="shared" si="7"/>
        <v>TBDW</v>
      </c>
      <c r="AI43" t="str">
        <f t="shared" si="50"/>
        <v/>
      </c>
      <c r="AJ43" t="str">
        <f t="shared" si="48"/>
        <v>TBDW</v>
      </c>
      <c r="AK43" t="str">
        <f t="shared" si="10"/>
        <v/>
      </c>
      <c r="AL43">
        <f t="shared" si="28"/>
        <v>1</v>
      </c>
      <c r="AM43">
        <f t="shared" si="29"/>
        <v>1</v>
      </c>
      <c r="AR43" t="s">
        <v>114</v>
      </c>
      <c r="AS43" t="s">
        <v>48</v>
      </c>
      <c r="AT43" s="82" t="str">
        <f t="shared" si="51"/>
        <v>L3L</v>
      </c>
      <c r="AU43" t="s">
        <v>89</v>
      </c>
    </row>
    <row r="44" spans="1:47" ht="15.75" thickBot="1" x14ac:dyDescent="0.3">
      <c r="A44" s="37" t="e">
        <f t="shared" si="46"/>
        <v>#VALUE!</v>
      </c>
      <c r="B44" s="38" t="str">
        <f t="shared" si="11"/>
        <v>T-C</v>
      </c>
      <c r="C44" s="38" t="str">
        <f t="shared" si="43"/>
        <v>TBD</v>
      </c>
      <c r="D44" s="38" t="str">
        <f t="shared" si="44"/>
        <v>TBD</v>
      </c>
      <c r="E44" s="40" t="str">
        <f t="shared" si="14"/>
        <v>W</v>
      </c>
      <c r="G44" s="80" t="str">
        <f>Dashboard!N44</f>
        <v>B</v>
      </c>
      <c r="I44" s="37" t="str">
        <f t="shared" si="15"/>
        <v>T-C</v>
      </c>
      <c r="J44" s="20" t="str">
        <f t="shared" si="37"/>
        <v/>
      </c>
      <c r="K44" s="20" t="e" cm="1">
        <f t="array" ref="K44">IF(OR(Z44="TG",Z44="T-T"),IF(G42="P",IF(AND(AK44=D44,LEN(D44)&gt;0,NOT(C44="B")),LEFT(D44)&amp;(AL44-3),AK44),""),V)</f>
        <v>#NAME?</v>
      </c>
      <c r="L44" s="20" t="e">
        <f t="shared" si="18"/>
        <v>#NAME?</v>
      </c>
      <c r="M44" s="73"/>
      <c r="N44" s="11" t="str">
        <f t="shared" si="19"/>
        <v/>
      </c>
      <c r="O44" t="str">
        <f t="shared" si="30"/>
        <v>C</v>
      </c>
      <c r="P44" s="61" t="str">
        <f t="shared" si="20"/>
        <v>Y</v>
      </c>
      <c r="Q44" s="61" t="str">
        <f t="shared" si="21"/>
        <v>N</v>
      </c>
      <c r="R44" s="61" t="str">
        <f t="shared" si="22"/>
        <v>N</v>
      </c>
      <c r="S44" s="158" t="str">
        <f t="shared" si="23"/>
        <v/>
      </c>
      <c r="T44" s="158" t="str">
        <f t="shared" si="24"/>
        <v/>
      </c>
      <c r="U44" s="104" t="str">
        <f t="shared" si="25"/>
        <v/>
      </c>
      <c r="V44" s="104" t="str">
        <f t="shared" si="26"/>
        <v/>
      </c>
      <c r="W44" t="str">
        <f t="shared" si="42"/>
        <v>T</v>
      </c>
      <c r="Y44" t="str">
        <f t="shared" si="4"/>
        <v>T-C</v>
      </c>
      <c r="Z44" t="str">
        <f t="shared" si="52"/>
        <v>T-C</v>
      </c>
      <c r="AA44" t="str">
        <f>IF(Dashboard!N44="P",IF(AA43="",1,AA43+1),"")</f>
        <v/>
      </c>
      <c r="AB44" t="str">
        <f>IF(Dashboard!O44="B",IF(AB43="",1,AB43+1),"")</f>
        <v/>
      </c>
      <c r="AC44" s="1" t="str">
        <f t="shared" si="53"/>
        <v>10101</v>
      </c>
      <c r="AD44" s="1" t="str">
        <f t="shared" si="53"/>
        <v>01010</v>
      </c>
      <c r="AE44" s="1" t="str">
        <f t="shared" si="39"/>
        <v>010101</v>
      </c>
      <c r="AF44" s="1" t="str">
        <f t="shared" si="40"/>
        <v>301010</v>
      </c>
      <c r="AG44" t="str">
        <f t="shared" si="27"/>
        <v>P</v>
      </c>
      <c r="AH44" t="str">
        <f t="shared" si="7"/>
        <v>TBDW</v>
      </c>
      <c r="AI44" t="str">
        <f t="shared" si="50"/>
        <v/>
      </c>
      <c r="AJ44" t="str">
        <f t="shared" si="48"/>
        <v>TBDW</v>
      </c>
      <c r="AK44" t="str">
        <f t="shared" si="10"/>
        <v/>
      </c>
      <c r="AL44">
        <f t="shared" si="28"/>
        <v>1</v>
      </c>
      <c r="AM44">
        <f t="shared" si="29"/>
        <v>1</v>
      </c>
    </row>
    <row r="45" spans="1:47" ht="15.75" thickBot="1" x14ac:dyDescent="0.3">
      <c r="A45" s="37" t="e">
        <f t="shared" si="46"/>
        <v>#VALUE!</v>
      </c>
      <c r="B45" s="38" t="str">
        <f t="shared" si="11"/>
        <v/>
      </c>
      <c r="C45" s="38" t="str">
        <f t="shared" si="43"/>
        <v>TBD</v>
      </c>
      <c r="D45" s="38" t="str">
        <f t="shared" si="44"/>
        <v>TBD</v>
      </c>
      <c r="E45" s="40" t="str">
        <f t="shared" si="14"/>
        <v>W</v>
      </c>
      <c r="G45" s="80" t="str">
        <f>Dashboard!N45</f>
        <v>B</v>
      </c>
      <c r="I45" s="37" t="str">
        <f t="shared" si="15"/>
        <v>TG</v>
      </c>
      <c r="J45" s="20" t="str">
        <f t="shared" si="37"/>
        <v/>
      </c>
      <c r="K45" s="20" t="str" cm="1">
        <f t="array" ref="K45">IF(OR(Z45="TG",Z45="T-T"),IF(G43="P",IF(AND(AK45=D45,LEN(D45)&gt;0,NOT(C45="B")),LEFT(D45)&amp;(AL45-3),AK45),""),V)</f>
        <v/>
      </c>
      <c r="L45" s="20" t="str">
        <f t="shared" si="18"/>
        <v>L</v>
      </c>
      <c r="M45" s="77"/>
      <c r="N45" s="11" t="str">
        <f t="shared" si="19"/>
        <v/>
      </c>
      <c r="O45" t="str">
        <f t="shared" si="30"/>
        <v>C</v>
      </c>
      <c r="P45" s="61" t="str">
        <f t="shared" si="20"/>
        <v>N</v>
      </c>
      <c r="Q45" s="61" t="str">
        <f t="shared" si="21"/>
        <v>N</v>
      </c>
      <c r="R45" s="61" t="str">
        <f t="shared" si="22"/>
        <v>N</v>
      </c>
      <c r="S45" s="158" t="str">
        <f t="shared" si="23"/>
        <v/>
      </c>
      <c r="T45" s="158" t="str">
        <f t="shared" si="24"/>
        <v/>
      </c>
      <c r="U45" s="104" t="str">
        <f t="shared" si="25"/>
        <v/>
      </c>
      <c r="V45" s="104" t="str">
        <f t="shared" si="26"/>
        <v/>
      </c>
      <c r="W45" t="str">
        <f t="shared" si="42"/>
        <v>T</v>
      </c>
      <c r="Y45" t="str">
        <f t="shared" si="4"/>
        <v>T-C</v>
      </c>
      <c r="Z45" t="str">
        <f t="shared" si="52"/>
        <v>TG</v>
      </c>
      <c r="AA45" t="str">
        <f>IF(Dashboard!N45="P",IF(AA44="",1,AA44+1),"")</f>
        <v/>
      </c>
      <c r="AB45" t="str">
        <f>IF(Dashboard!O45="B",IF(AB44="",1,AB44+1),"")</f>
        <v/>
      </c>
      <c r="AC45" s="1" t="str">
        <f t="shared" si="53"/>
        <v>01010</v>
      </c>
      <c r="AD45" s="1" t="str">
        <f t="shared" si="53"/>
        <v>10100</v>
      </c>
      <c r="AE45" s="1" t="str">
        <f t="shared" si="39"/>
        <v>101010</v>
      </c>
      <c r="AF45" s="1" t="str">
        <f t="shared" si="40"/>
        <v>010100</v>
      </c>
      <c r="AG45" t="str">
        <f t="shared" si="27"/>
        <v>B</v>
      </c>
      <c r="AH45" t="str">
        <f t="shared" si="7"/>
        <v>TBDW</v>
      </c>
      <c r="AI45" t="str">
        <f t="shared" si="50"/>
        <v/>
      </c>
      <c r="AJ45" t="str">
        <f t="shared" si="48"/>
        <v>TBDW</v>
      </c>
      <c r="AK45" t="str">
        <f t="shared" si="10"/>
        <v/>
      </c>
      <c r="AL45">
        <f t="shared" si="28"/>
        <v>1</v>
      </c>
      <c r="AM45">
        <f t="shared" si="29"/>
        <v>1</v>
      </c>
    </row>
    <row r="46" spans="1:47" ht="15.75" thickBot="1" x14ac:dyDescent="0.3">
      <c r="A46" s="37" t="e">
        <f t="shared" si="46"/>
        <v>#VALUE!</v>
      </c>
      <c r="B46" s="38" t="str">
        <f t="shared" si="11"/>
        <v/>
      </c>
      <c r="C46" s="38" t="str">
        <f t="shared" si="43"/>
        <v>TBD</v>
      </c>
      <c r="D46" s="38" t="str">
        <f t="shared" si="44"/>
        <v>TBD</v>
      </c>
      <c r="E46" s="40" t="str">
        <f t="shared" si="14"/>
        <v>W</v>
      </c>
      <c r="G46" s="80" t="str">
        <f>Dashboard!N46</f>
        <v>B</v>
      </c>
      <c r="I46" s="37" t="str">
        <f t="shared" si="15"/>
        <v/>
      </c>
      <c r="J46" s="20" t="str">
        <f t="shared" si="37"/>
        <v/>
      </c>
      <c r="K46" s="20" t="str" cm="1">
        <f t="array" ref="K46">IF(OR(Z46="TG",Z46="T-T"),IF(G44="P",IF(AND(AK46=D46,LEN(D46)&gt;0,NOT(C46="B")),LEFT(D46)&amp;(AL46-3),AK46),""),V)</f>
        <v/>
      </c>
      <c r="L46" s="20" t="str">
        <f t="shared" si="18"/>
        <v>L</v>
      </c>
      <c r="N46" s="11" t="str">
        <f t="shared" si="19"/>
        <v/>
      </c>
      <c r="O46" t="str">
        <f t="shared" si="30"/>
        <v>C</v>
      </c>
      <c r="P46" s="61" t="str">
        <f t="shared" si="20"/>
        <v>N</v>
      </c>
      <c r="Q46" s="61" t="str">
        <f t="shared" si="21"/>
        <v>N</v>
      </c>
      <c r="R46" s="61" t="str">
        <f t="shared" si="22"/>
        <v>N</v>
      </c>
      <c r="S46" s="158" t="str">
        <f t="shared" si="23"/>
        <v/>
      </c>
      <c r="T46" s="158" t="str">
        <f t="shared" si="24"/>
        <v/>
      </c>
      <c r="U46" s="104" t="str">
        <f t="shared" si="25"/>
        <v/>
      </c>
      <c r="V46" s="104" t="str">
        <f t="shared" si="26"/>
        <v/>
      </c>
      <c r="W46" t="str">
        <f t="shared" si="42"/>
        <v>T</v>
      </c>
      <c r="Y46" t="str">
        <f t="shared" si="4"/>
        <v>T-C</v>
      </c>
      <c r="Z46" t="str">
        <f t="shared" si="52"/>
        <v>TG</v>
      </c>
      <c r="AA46" t="str">
        <f>IF(Dashboard!N46="P",IF(AA45="",1,AA45+1),"")</f>
        <v/>
      </c>
      <c r="AB46" t="str">
        <f>IF(Dashboard!O46="B",IF(AB45="",1,AB45+1),"")</f>
        <v/>
      </c>
      <c r="AC46" s="1" t="str">
        <f t="shared" si="53"/>
        <v>10100</v>
      </c>
      <c r="AD46" s="1" t="str">
        <f t="shared" si="53"/>
        <v>01000</v>
      </c>
      <c r="AE46" s="1" t="str">
        <f t="shared" si="39"/>
        <v>010100</v>
      </c>
      <c r="AF46" s="1" t="str">
        <f t="shared" si="40"/>
        <v>101000</v>
      </c>
      <c r="AG46" t="str">
        <f t="shared" si="27"/>
        <v>B</v>
      </c>
      <c r="AH46" t="str">
        <f t="shared" si="7"/>
        <v>TBDW</v>
      </c>
      <c r="AI46" t="str">
        <f t="shared" si="50"/>
        <v/>
      </c>
      <c r="AJ46" t="str">
        <f t="shared" si="48"/>
        <v>TBDW</v>
      </c>
      <c r="AK46" t="str">
        <f t="shared" si="10"/>
        <v/>
      </c>
      <c r="AL46">
        <f t="shared" si="28"/>
        <v>1</v>
      </c>
      <c r="AM46">
        <f t="shared" si="29"/>
        <v>1</v>
      </c>
    </row>
    <row r="47" spans="1:47" ht="15.75" thickBot="1" x14ac:dyDescent="0.3">
      <c r="A47" s="37" t="e">
        <f t="shared" si="46"/>
        <v>#VALUE!</v>
      </c>
      <c r="B47" s="38" t="str">
        <f t="shared" si="11"/>
        <v/>
      </c>
      <c r="C47" s="38" t="str">
        <f t="shared" si="43"/>
        <v>TBD</v>
      </c>
      <c r="D47" s="38" t="str">
        <f t="shared" si="44"/>
        <v>TBD</v>
      </c>
      <c r="E47" s="40" t="str">
        <f t="shared" si="14"/>
        <v>W</v>
      </c>
      <c r="G47" s="80" t="str">
        <f>Dashboard!N47</f>
        <v>B</v>
      </c>
      <c r="I47" s="37" t="str">
        <f t="shared" si="15"/>
        <v/>
      </c>
      <c r="J47" s="20" t="str">
        <f t="shared" si="37"/>
        <v/>
      </c>
      <c r="K47" s="20" t="str" cm="1">
        <f t="array" ref="K47">IF(OR(Z47="TG",Z47="T-T"),IF(G45="P",IF(AND(AK47=D47,LEN(D47)&gt;0,NOT(C47="B")),LEFT(D47)&amp;(AL47-3),AK47),""),V)</f>
        <v/>
      </c>
      <c r="L47" s="20" t="str">
        <f t="shared" si="18"/>
        <v>L</v>
      </c>
      <c r="N47" s="11" t="str">
        <f t="shared" si="19"/>
        <v/>
      </c>
      <c r="O47" t="str">
        <f t="shared" si="30"/>
        <v>C</v>
      </c>
      <c r="P47" s="61" t="str">
        <f t="shared" si="20"/>
        <v>N</v>
      </c>
      <c r="Q47" s="61" t="str">
        <f t="shared" si="21"/>
        <v>N</v>
      </c>
      <c r="R47" s="61" t="str">
        <f t="shared" si="22"/>
        <v>N</v>
      </c>
      <c r="S47" s="158" t="str">
        <f t="shared" si="23"/>
        <v/>
      </c>
      <c r="T47" s="158" t="str">
        <f t="shared" si="24"/>
        <v/>
      </c>
      <c r="U47" s="104" t="str">
        <f t="shared" si="25"/>
        <v/>
      </c>
      <c r="V47" s="104" t="str">
        <f t="shared" si="26"/>
        <v/>
      </c>
      <c r="W47" t="str">
        <f t="shared" si="42"/>
        <v>T</v>
      </c>
      <c r="Y47" t="str">
        <f t="shared" si="4"/>
        <v>T-C</v>
      </c>
      <c r="Z47" t="str">
        <f t="shared" si="52"/>
        <v>TG</v>
      </c>
      <c r="AA47" t="str">
        <f>IF(Dashboard!N47="P",IF(AA46="",1,AA46+1),"")</f>
        <v/>
      </c>
      <c r="AB47" t="str">
        <f>IF(Dashboard!O47="B",IF(AB46="",1,AB46+1),"")</f>
        <v/>
      </c>
      <c r="AC47" s="1" t="str">
        <f t="shared" si="53"/>
        <v>01000</v>
      </c>
      <c r="AD47" s="1" t="str">
        <f t="shared" si="53"/>
        <v>10000</v>
      </c>
      <c r="AE47" s="1" t="str">
        <f t="shared" si="39"/>
        <v>101000</v>
      </c>
      <c r="AF47" s="1" t="str">
        <f t="shared" si="40"/>
        <v>010000</v>
      </c>
      <c r="AG47" t="str">
        <f t="shared" si="27"/>
        <v>B</v>
      </c>
      <c r="AH47" t="str">
        <f t="shared" si="7"/>
        <v>TBDW</v>
      </c>
      <c r="AI47" t="str">
        <f t="shared" si="50"/>
        <v/>
      </c>
      <c r="AJ47" t="str">
        <f t="shared" si="48"/>
        <v>TBDW</v>
      </c>
      <c r="AK47" t="str">
        <f t="shared" si="10"/>
        <v/>
      </c>
      <c r="AL47">
        <f t="shared" si="28"/>
        <v>1</v>
      </c>
      <c r="AM47">
        <f t="shared" si="29"/>
        <v>1</v>
      </c>
    </row>
    <row r="48" spans="1:47" ht="15.75" thickBot="1" x14ac:dyDescent="0.3">
      <c r="A48" s="37" t="e">
        <f t="shared" si="46"/>
        <v>#VALUE!</v>
      </c>
      <c r="B48" s="38" t="str">
        <f t="shared" si="11"/>
        <v/>
      </c>
      <c r="C48" s="38" t="str">
        <f t="shared" si="43"/>
        <v>TBD</v>
      </c>
      <c r="D48" s="38" t="str">
        <f t="shared" si="44"/>
        <v>TBD</v>
      </c>
      <c r="E48" s="40" t="str">
        <f t="shared" si="14"/>
        <v>W</v>
      </c>
      <c r="G48" s="80" t="str">
        <f>Dashboard!N48</f>
        <v>B</v>
      </c>
      <c r="I48" s="37" t="str">
        <f t="shared" si="15"/>
        <v/>
      </c>
      <c r="J48" s="20" t="str">
        <f t="shared" si="37"/>
        <v/>
      </c>
      <c r="K48" s="20" t="str" cm="1">
        <f t="array" ref="K48">IF(OR(Z48="TG",Z48="T-T"),IF(G46="P",IF(AND(AK48=D48,LEN(D48)&gt;0,NOT(C48="B")),LEFT(D48)&amp;(AL48-3),AK48),""),V)</f>
        <v/>
      </c>
      <c r="L48" s="20" t="str">
        <f t="shared" si="18"/>
        <v>L</v>
      </c>
      <c r="N48" s="11" t="str">
        <f t="shared" si="19"/>
        <v/>
      </c>
      <c r="O48" t="str">
        <f t="shared" si="30"/>
        <v>C</v>
      </c>
      <c r="P48" s="61" t="str">
        <f t="shared" si="20"/>
        <v>N</v>
      </c>
      <c r="Q48" s="61" t="str">
        <f t="shared" si="21"/>
        <v>N</v>
      </c>
      <c r="R48" s="61" t="str">
        <f t="shared" si="22"/>
        <v>N</v>
      </c>
      <c r="S48" s="158" t="str">
        <f t="shared" si="23"/>
        <v/>
      </c>
      <c r="T48" s="158" t="str">
        <f t="shared" si="24"/>
        <v/>
      </c>
      <c r="U48" s="104" t="str">
        <f t="shared" si="25"/>
        <v/>
      </c>
      <c r="V48" s="104" t="str">
        <f t="shared" si="26"/>
        <v/>
      </c>
      <c r="W48" t="str">
        <f t="shared" si="42"/>
        <v>T</v>
      </c>
      <c r="Y48" t="str">
        <f t="shared" si="4"/>
        <v>T-C</v>
      </c>
      <c r="Z48" t="str">
        <f t="shared" si="52"/>
        <v>TG</v>
      </c>
      <c r="AA48" t="str">
        <f>IF(Dashboard!N48="P",IF(AA47="",1,AA47+1),"")</f>
        <v/>
      </c>
      <c r="AB48" t="str">
        <f>IF(Dashboard!O48="B",IF(AB47="",1,AB47+1),"")</f>
        <v/>
      </c>
      <c r="AC48" s="1" t="str">
        <f t="shared" si="53"/>
        <v>10000</v>
      </c>
      <c r="AD48" s="1" t="str">
        <f t="shared" si="53"/>
        <v>00000</v>
      </c>
      <c r="AE48" s="1" t="str">
        <f t="shared" si="39"/>
        <v>010000</v>
      </c>
      <c r="AF48" s="1" t="str">
        <f t="shared" si="40"/>
        <v>100000</v>
      </c>
      <c r="AG48" t="str">
        <f t="shared" si="27"/>
        <v>B</v>
      </c>
      <c r="AH48" t="str">
        <f t="shared" si="7"/>
        <v>TBDW</v>
      </c>
      <c r="AI48" t="str">
        <f t="shared" si="50"/>
        <v/>
      </c>
      <c r="AJ48" t="str">
        <f t="shared" si="48"/>
        <v>TBDW</v>
      </c>
      <c r="AK48" t="str">
        <f t="shared" si="10"/>
        <v/>
      </c>
      <c r="AL48">
        <f t="shared" si="28"/>
        <v>1</v>
      </c>
      <c r="AM48">
        <f t="shared" si="29"/>
        <v>1</v>
      </c>
    </row>
    <row r="49" spans="1:39" ht="15.75" thickBot="1" x14ac:dyDescent="0.3">
      <c r="A49" s="37" t="e">
        <f t="shared" si="46"/>
        <v>#VALUE!</v>
      </c>
      <c r="B49" s="38" t="str">
        <f t="shared" si="11"/>
        <v/>
      </c>
      <c r="C49" s="38" t="str">
        <f t="shared" si="43"/>
        <v>TBD</v>
      </c>
      <c r="D49" s="38" t="str">
        <f t="shared" si="44"/>
        <v>TBD</v>
      </c>
      <c r="E49" s="40" t="str">
        <f t="shared" si="14"/>
        <v>W</v>
      </c>
      <c r="G49" s="80" t="str">
        <f>Dashboard!N49</f>
        <v>B</v>
      </c>
      <c r="I49" s="37" t="str">
        <f t="shared" si="15"/>
        <v/>
      </c>
      <c r="J49" s="20" t="str">
        <f t="shared" si="37"/>
        <v/>
      </c>
      <c r="K49" s="20" t="str" cm="1">
        <f t="array" ref="K49">IF(OR(Z49="TG",Z49="T-T"),IF(G47="P",IF(AND(AK49=D49,LEN(D49)&gt;0,NOT(C49="B")),LEFT(D49)&amp;(AL49-3),AK49),""),V)</f>
        <v/>
      </c>
      <c r="L49" s="20" t="str">
        <f t="shared" si="18"/>
        <v>L</v>
      </c>
      <c r="M49" s="73"/>
      <c r="N49" s="11" t="str">
        <f t="shared" si="19"/>
        <v/>
      </c>
      <c r="O49" t="str">
        <f t="shared" si="30"/>
        <v>C</v>
      </c>
      <c r="P49" s="61" t="str">
        <f t="shared" si="20"/>
        <v>N</v>
      </c>
      <c r="Q49" s="61" t="str">
        <f t="shared" si="21"/>
        <v>N</v>
      </c>
      <c r="R49" s="61" t="str">
        <f t="shared" si="22"/>
        <v>N</v>
      </c>
      <c r="S49" s="158" t="str">
        <f t="shared" si="23"/>
        <v/>
      </c>
      <c r="T49" s="158" t="str">
        <f t="shared" si="24"/>
        <v/>
      </c>
      <c r="U49" s="104" t="str">
        <f t="shared" si="25"/>
        <v/>
      </c>
      <c r="V49" s="104" t="str">
        <f t="shared" si="26"/>
        <v/>
      </c>
      <c r="W49" t="str">
        <f t="shared" si="42"/>
        <v>T</v>
      </c>
      <c r="Y49" t="str">
        <f t="shared" si="4"/>
        <v>T-C</v>
      </c>
      <c r="Z49" t="str">
        <f t="shared" si="52"/>
        <v>TG</v>
      </c>
      <c r="AA49" t="str">
        <f>IF(Dashboard!N49="P",IF(AA48="",1,AA48+1),"")</f>
        <v/>
      </c>
      <c r="AB49" t="str">
        <f>IF(Dashboard!O49="B",IF(AB48="",1,AB48+1),"")</f>
        <v/>
      </c>
      <c r="AC49" s="1" t="str">
        <f t="shared" si="53"/>
        <v>00000</v>
      </c>
      <c r="AD49" s="1" t="str">
        <f t="shared" si="53"/>
        <v>00000</v>
      </c>
      <c r="AE49" s="1" t="str">
        <f t="shared" si="39"/>
        <v>100000</v>
      </c>
      <c r="AF49" s="1" t="str">
        <f t="shared" si="40"/>
        <v>000000</v>
      </c>
      <c r="AG49" t="str">
        <f t="shared" si="27"/>
        <v>B</v>
      </c>
      <c r="AH49" t="str">
        <f t="shared" si="7"/>
        <v>TBDW</v>
      </c>
      <c r="AI49" t="str">
        <f t="shared" si="50"/>
        <v/>
      </c>
      <c r="AJ49" t="str">
        <f t="shared" si="48"/>
        <v>TBDW</v>
      </c>
      <c r="AK49" t="str">
        <f t="shared" si="10"/>
        <v/>
      </c>
      <c r="AL49">
        <f t="shared" si="28"/>
        <v>1</v>
      </c>
      <c r="AM49">
        <f t="shared" si="29"/>
        <v>1</v>
      </c>
    </row>
    <row r="50" spans="1:39" ht="15.75" thickBot="1" x14ac:dyDescent="0.3">
      <c r="A50" s="37" t="e">
        <f t="shared" si="46"/>
        <v>#VALUE!</v>
      </c>
      <c r="B50" s="38" t="str">
        <f t="shared" si="11"/>
        <v/>
      </c>
      <c r="C50" s="38" t="str">
        <f t="shared" si="43"/>
        <v>TBD</v>
      </c>
      <c r="D50" s="38" t="str">
        <f t="shared" si="44"/>
        <v>TBD</v>
      </c>
      <c r="E50" s="40" t="str">
        <f t="shared" si="14"/>
        <v>W</v>
      </c>
      <c r="G50" s="80" t="str">
        <f>Dashboard!N50</f>
        <v>B</v>
      </c>
      <c r="I50" s="37" t="str">
        <f t="shared" si="15"/>
        <v/>
      </c>
      <c r="J50" s="20" t="str">
        <f t="shared" si="37"/>
        <v/>
      </c>
      <c r="K50" s="20" t="str" cm="1">
        <f t="array" ref="K50">IF(OR(Z50="TG",Z50="T-T"),IF(G48="P",IF(AND(AK50=D50,LEN(D50)&gt;0,NOT(C50="B")),LEFT(D50)&amp;(AL50-3),AK50),""),V)</f>
        <v/>
      </c>
      <c r="L50" s="20" t="str">
        <f t="shared" si="18"/>
        <v>L</v>
      </c>
      <c r="M50" s="77"/>
      <c r="N50" s="11" t="str">
        <f t="shared" si="19"/>
        <v/>
      </c>
      <c r="O50" t="str">
        <f t="shared" si="30"/>
        <v>C</v>
      </c>
      <c r="P50" s="61" t="str">
        <f t="shared" si="20"/>
        <v>N</v>
      </c>
      <c r="Q50" s="61" t="str">
        <f t="shared" si="21"/>
        <v>N</v>
      </c>
      <c r="R50" s="61" t="str">
        <f t="shared" si="22"/>
        <v>N</v>
      </c>
      <c r="S50" s="158" t="str">
        <f t="shared" si="23"/>
        <v/>
      </c>
      <c r="T50" s="158" t="str">
        <f t="shared" si="24"/>
        <v/>
      </c>
      <c r="U50" s="104" t="str">
        <f t="shared" si="25"/>
        <v/>
      </c>
      <c r="V50" s="104" t="str">
        <f t="shared" si="26"/>
        <v/>
      </c>
      <c r="W50" t="str">
        <f t="shared" si="42"/>
        <v>T</v>
      </c>
      <c r="Y50" t="str">
        <f t="shared" si="4"/>
        <v>T-C</v>
      </c>
      <c r="Z50" t="str">
        <f t="shared" si="52"/>
        <v>TG</v>
      </c>
      <c r="AA50" t="str">
        <f>IF(Dashboard!N50="P",IF(AA49="",1,AA49+1),"")</f>
        <v/>
      </c>
      <c r="AB50" t="str">
        <f>IF(Dashboard!O50="B",IF(AB49="",1,AB49+1),"")</f>
        <v/>
      </c>
      <c r="AC50" s="1" t="str">
        <f t="shared" si="53"/>
        <v>00000</v>
      </c>
      <c r="AD50" s="1" t="str">
        <f t="shared" si="53"/>
        <v>00000</v>
      </c>
      <c r="AE50" s="1" t="str">
        <f t="shared" si="39"/>
        <v>000000</v>
      </c>
      <c r="AF50" s="1" t="str">
        <f t="shared" si="40"/>
        <v>000000</v>
      </c>
      <c r="AG50" t="str">
        <f t="shared" si="27"/>
        <v>B</v>
      </c>
      <c r="AH50" t="str">
        <f t="shared" si="7"/>
        <v>TBDW</v>
      </c>
      <c r="AI50" t="str">
        <f t="shared" si="50"/>
        <v/>
      </c>
      <c r="AJ50" t="str">
        <f t="shared" si="48"/>
        <v>TBDW</v>
      </c>
      <c r="AK50" t="str">
        <f t="shared" si="10"/>
        <v/>
      </c>
      <c r="AL50">
        <f t="shared" si="28"/>
        <v>1</v>
      </c>
      <c r="AM50">
        <f t="shared" si="29"/>
        <v>1</v>
      </c>
    </row>
    <row r="51" spans="1:39" ht="15.75" thickBot="1" x14ac:dyDescent="0.3">
      <c r="A51" s="37" t="e">
        <f t="shared" si="46"/>
        <v>#VALUE!</v>
      </c>
      <c r="B51" s="38" t="str">
        <f t="shared" si="11"/>
        <v/>
      </c>
      <c r="C51" s="38" t="str">
        <f t="shared" si="43"/>
        <v>TBD</v>
      </c>
      <c r="D51" s="38" t="str">
        <f t="shared" si="44"/>
        <v>TBD</v>
      </c>
      <c r="E51" s="40" t="str">
        <f t="shared" si="14"/>
        <v>W</v>
      </c>
      <c r="G51" s="80" t="str">
        <f>Dashboard!N51</f>
        <v>B</v>
      </c>
      <c r="I51" s="37" t="str">
        <f t="shared" si="15"/>
        <v/>
      </c>
      <c r="J51" s="20" t="str">
        <f t="shared" si="37"/>
        <v/>
      </c>
      <c r="K51" s="20" t="str" cm="1">
        <f t="array" ref="K51">IF(OR(Z51="TG",Z51="T-T"),IF(G49="P",IF(AND(AK51=D51,LEN(D51)&gt;0,NOT(C51="B")),LEFT(D51)&amp;(AL51-3),AK51),""),V)</f>
        <v/>
      </c>
      <c r="L51" s="20" t="str">
        <f t="shared" si="18"/>
        <v>L</v>
      </c>
      <c r="N51" s="11" t="str">
        <f t="shared" si="19"/>
        <v/>
      </c>
      <c r="O51" t="str">
        <f t="shared" si="30"/>
        <v>C</v>
      </c>
      <c r="P51" s="61" t="str">
        <f t="shared" si="20"/>
        <v>N</v>
      </c>
      <c r="Q51" s="61" t="str">
        <f t="shared" si="21"/>
        <v>N</v>
      </c>
      <c r="R51" s="61" t="str">
        <f t="shared" si="22"/>
        <v>N</v>
      </c>
      <c r="S51" s="158" t="str">
        <f t="shared" si="23"/>
        <v/>
      </c>
      <c r="T51" s="158" t="str">
        <f t="shared" si="24"/>
        <v/>
      </c>
      <c r="U51" s="104" t="str">
        <f t="shared" si="25"/>
        <v/>
      </c>
      <c r="V51" s="104" t="str">
        <f t="shared" si="26"/>
        <v/>
      </c>
      <c r="W51" t="str">
        <f t="shared" si="42"/>
        <v>T</v>
      </c>
      <c r="Y51" t="str">
        <f t="shared" si="4"/>
        <v>T-C</v>
      </c>
      <c r="Z51" t="str">
        <f t="shared" si="52"/>
        <v>TG</v>
      </c>
      <c r="AA51" t="str">
        <f>IF(Dashboard!N51="P",IF(AA50="",1,AA50+1),"")</f>
        <v/>
      </c>
      <c r="AB51" t="str">
        <f>IF(Dashboard!O51="B",IF(AB50="",1,AB50+1),"")</f>
        <v/>
      </c>
      <c r="AC51" s="1" t="str">
        <f t="shared" si="53"/>
        <v>00000</v>
      </c>
      <c r="AD51" s="1" t="str">
        <f t="shared" si="53"/>
        <v>00000</v>
      </c>
      <c r="AE51" s="1" t="str">
        <f t="shared" si="39"/>
        <v>000000</v>
      </c>
      <c r="AF51" s="1" t="str">
        <f t="shared" si="40"/>
        <v>000000</v>
      </c>
      <c r="AG51" t="str">
        <f t="shared" si="27"/>
        <v>B</v>
      </c>
      <c r="AH51" t="str">
        <f t="shared" si="7"/>
        <v>TBDW</v>
      </c>
      <c r="AI51" t="str">
        <f t="shared" si="50"/>
        <v/>
      </c>
      <c r="AJ51" t="str">
        <f t="shared" si="48"/>
        <v>TBDW</v>
      </c>
      <c r="AK51" t="str">
        <f t="shared" si="10"/>
        <v/>
      </c>
      <c r="AL51">
        <f t="shared" si="28"/>
        <v>1</v>
      </c>
      <c r="AM51" t="str">
        <f t="shared" ref="AM51:AM74" si="54">REPLACE(AK51, 1, 1, "")</f>
        <v/>
      </c>
    </row>
    <row r="52" spans="1:39" ht="15.75" thickBot="1" x14ac:dyDescent="0.3">
      <c r="A52" s="37" t="e">
        <f t="shared" si="46"/>
        <v>#VALUE!</v>
      </c>
      <c r="B52" s="38" t="str">
        <f t="shared" si="11"/>
        <v/>
      </c>
      <c r="C52" s="38" t="str">
        <f t="shared" si="43"/>
        <v>TBD</v>
      </c>
      <c r="D52" s="38" t="str">
        <f t="shared" si="44"/>
        <v>TBD</v>
      </c>
      <c r="E52" s="40" t="str">
        <f t="shared" si="14"/>
        <v>W</v>
      </c>
      <c r="G52" s="80" t="str">
        <f>Dashboard!N52</f>
        <v>B</v>
      </c>
      <c r="I52" s="37" t="str">
        <f t="shared" si="15"/>
        <v/>
      </c>
      <c r="J52" s="20" t="str">
        <f t="shared" si="37"/>
        <v/>
      </c>
      <c r="K52" s="20" t="str" cm="1">
        <f t="array" ref="K52">IF(OR(Z52="TG",Z52="T-T"),IF(G50="P",IF(AND(AK52=D52,LEN(D52)&gt;0,NOT(C52="B")),LEFT(D52)&amp;(AL52-3),AK52),""),V)</f>
        <v/>
      </c>
      <c r="L52" s="20" t="str">
        <f t="shared" si="18"/>
        <v>L</v>
      </c>
      <c r="N52" s="11" t="str">
        <f t="shared" si="19"/>
        <v/>
      </c>
      <c r="O52" t="str">
        <f t="shared" si="30"/>
        <v>C</v>
      </c>
      <c r="P52" s="61" t="str">
        <f t="shared" si="20"/>
        <v>N</v>
      </c>
      <c r="Q52" s="61" t="str">
        <f t="shared" si="21"/>
        <v>N</v>
      </c>
      <c r="R52" s="61" t="str">
        <f t="shared" si="22"/>
        <v>N</v>
      </c>
      <c r="S52" s="158" t="str">
        <f t="shared" si="23"/>
        <v/>
      </c>
      <c r="T52" s="158" t="str">
        <f t="shared" si="24"/>
        <v/>
      </c>
      <c r="U52" s="104" t="str">
        <f t="shared" si="25"/>
        <v/>
      </c>
      <c r="V52" s="104" t="str">
        <f t="shared" si="26"/>
        <v/>
      </c>
      <c r="W52" t="str">
        <f t="shared" si="42"/>
        <v>T</v>
      </c>
      <c r="Y52" t="str">
        <f t="shared" si="4"/>
        <v>T-C</v>
      </c>
      <c r="Z52" t="str">
        <f t="shared" si="52"/>
        <v>TG</v>
      </c>
      <c r="AA52" t="str">
        <f>IF(Dashboard!N52="P",IF(AA51="",1,AA51+1),"")</f>
        <v/>
      </c>
      <c r="AB52" t="str">
        <f>IF(Dashboard!O52="B",IF(AB51="",1,AB51+1),"")</f>
        <v/>
      </c>
      <c r="AC52" s="1" t="str">
        <f t="shared" si="53"/>
        <v>00000</v>
      </c>
      <c r="AD52" s="1" t="str">
        <f t="shared" si="53"/>
        <v>00000</v>
      </c>
      <c r="AE52" s="1" t="str">
        <f t="shared" si="39"/>
        <v>000000</v>
      </c>
      <c r="AF52" s="1" t="str">
        <f t="shared" si="40"/>
        <v>000000</v>
      </c>
      <c r="AG52" t="str">
        <f t="shared" si="27"/>
        <v>B</v>
      </c>
      <c r="AH52" t="str">
        <f t="shared" si="7"/>
        <v>TBDW</v>
      </c>
      <c r="AI52" t="str">
        <f t="shared" si="50"/>
        <v/>
      </c>
      <c r="AJ52" t="str">
        <f t="shared" si="48"/>
        <v>TBDW</v>
      </c>
      <c r="AK52" t="str">
        <f t="shared" si="10"/>
        <v/>
      </c>
      <c r="AL52">
        <f t="shared" si="28"/>
        <v>1</v>
      </c>
      <c r="AM52" t="str">
        <f t="shared" si="54"/>
        <v/>
      </c>
    </row>
    <row r="53" spans="1:39" ht="15.75" thickBot="1" x14ac:dyDescent="0.3">
      <c r="A53" s="37" t="e">
        <f t="shared" si="46"/>
        <v>#VALUE!</v>
      </c>
      <c r="B53" s="38" t="str">
        <f t="shared" si="11"/>
        <v/>
      </c>
      <c r="C53" s="38" t="str">
        <f t="shared" si="43"/>
        <v>TBD</v>
      </c>
      <c r="D53" s="38" t="str">
        <f t="shared" si="44"/>
        <v>TBD</v>
      </c>
      <c r="E53" s="40" t="str">
        <f t="shared" si="14"/>
        <v>W</v>
      </c>
      <c r="G53" s="80" t="str">
        <f>Dashboard!N53</f>
        <v>B</v>
      </c>
      <c r="I53" s="37" t="str">
        <f t="shared" si="15"/>
        <v/>
      </c>
      <c r="J53" s="20" t="str">
        <f t="shared" si="37"/>
        <v/>
      </c>
      <c r="K53" s="20" t="str" cm="1">
        <f t="array" ref="K53">IF(OR(Z53="TG",Z53="T-T"),IF(G51="P",IF(AND(AK53=D53,LEN(D53)&gt;0,NOT(C53="B")),LEFT(D53)&amp;(AL53-3),AK53),""),V)</f>
        <v/>
      </c>
      <c r="L53" s="20" t="str">
        <f t="shared" si="18"/>
        <v>L</v>
      </c>
      <c r="N53" s="11" t="str">
        <f t="shared" si="19"/>
        <v/>
      </c>
      <c r="O53" t="str">
        <f t="shared" si="30"/>
        <v>C</v>
      </c>
      <c r="P53" s="61" t="str">
        <f t="shared" si="20"/>
        <v>N</v>
      </c>
      <c r="Q53" s="61" t="str">
        <f t="shared" si="21"/>
        <v>N</v>
      </c>
      <c r="R53" s="61" t="str">
        <f t="shared" si="22"/>
        <v>N</v>
      </c>
      <c r="S53" s="158" t="str">
        <f t="shared" si="23"/>
        <v/>
      </c>
      <c r="T53" s="158" t="str">
        <f t="shared" si="24"/>
        <v/>
      </c>
      <c r="U53" s="104" t="str">
        <f t="shared" si="25"/>
        <v/>
      </c>
      <c r="V53" s="104" t="str">
        <f t="shared" si="26"/>
        <v/>
      </c>
      <c r="W53" t="str">
        <f t="shared" si="42"/>
        <v>T</v>
      </c>
      <c r="Y53" t="str">
        <f t="shared" si="4"/>
        <v>T-C</v>
      </c>
      <c r="Z53" t="str">
        <f t="shared" si="52"/>
        <v>TG</v>
      </c>
      <c r="AA53" t="str">
        <f>IF(Dashboard!N53="P",IF(AA52="",1,AA52+1),"")</f>
        <v/>
      </c>
      <c r="AB53" t="str">
        <f>IF(Dashboard!O53="B",IF(AB52="",1,AB52+1),"")</f>
        <v/>
      </c>
      <c r="AC53" s="1" t="str">
        <f t="shared" si="53"/>
        <v>00000</v>
      </c>
      <c r="AD53" s="1" t="str">
        <f t="shared" si="53"/>
        <v>00000</v>
      </c>
      <c r="AE53" s="1" t="str">
        <f t="shared" si="39"/>
        <v>000000</v>
      </c>
      <c r="AF53" s="1" t="str">
        <f t="shared" si="40"/>
        <v>000000</v>
      </c>
      <c r="AG53" t="str">
        <f t="shared" si="27"/>
        <v>B</v>
      </c>
      <c r="AH53" t="str">
        <f t="shared" si="7"/>
        <v>TBDW</v>
      </c>
      <c r="AI53" t="str">
        <f t="shared" si="50"/>
        <v/>
      </c>
      <c r="AJ53" t="str">
        <f t="shared" si="48"/>
        <v>TBDW</v>
      </c>
      <c r="AK53" t="str">
        <f t="shared" si="10"/>
        <v/>
      </c>
      <c r="AL53">
        <f t="shared" si="28"/>
        <v>1</v>
      </c>
      <c r="AM53" t="str">
        <f t="shared" si="54"/>
        <v/>
      </c>
    </row>
    <row r="54" spans="1:39" ht="15.75" thickBot="1" x14ac:dyDescent="0.3">
      <c r="A54" s="37" t="e">
        <f t="shared" si="46"/>
        <v>#VALUE!</v>
      </c>
      <c r="B54" s="38" t="str">
        <f t="shared" si="11"/>
        <v/>
      </c>
      <c r="C54" s="38" t="str">
        <f t="shared" ref="C54:C85" si="55">IF(B54="PD",IF(AG54="P",AI54,""),"TBD")</f>
        <v>TBD</v>
      </c>
      <c r="D54" s="38" t="str">
        <f t="shared" ref="D54:D85" si="56">IF(B54="PD",IF(AG54="B",AI54,""),"TBD")</f>
        <v>TBD</v>
      </c>
      <c r="E54" s="40" t="str">
        <f t="shared" si="14"/>
        <v>W</v>
      </c>
      <c r="G54" s="80" t="str">
        <f>Dashboard!N54</f>
        <v>B</v>
      </c>
      <c r="I54" s="37" t="str">
        <f t="shared" si="15"/>
        <v/>
      </c>
      <c r="J54" s="20" t="str">
        <f t="shared" si="37"/>
        <v/>
      </c>
      <c r="K54" s="20" t="str" cm="1">
        <f t="array" ref="K54">IF(OR(Z54="TG",Z54="T-T"),IF(G52="P",IF(AND(AK54=D54,LEN(D54)&gt;0,NOT(C54="B")),LEFT(D54)&amp;(AL54-3),AK54),""),V)</f>
        <v/>
      </c>
      <c r="L54" s="20" t="str">
        <f t="shared" si="18"/>
        <v>L</v>
      </c>
      <c r="M54" s="73"/>
      <c r="N54" s="11" t="str">
        <f t="shared" si="19"/>
        <v/>
      </c>
      <c r="O54" t="str">
        <f t="shared" si="30"/>
        <v>C</v>
      </c>
      <c r="P54" s="61" t="str">
        <f t="shared" si="20"/>
        <v>N</v>
      </c>
      <c r="Q54" s="61" t="str">
        <f t="shared" si="21"/>
        <v>N</v>
      </c>
      <c r="R54" s="61" t="str">
        <f t="shared" si="22"/>
        <v>N</v>
      </c>
      <c r="S54" s="158" t="str">
        <f t="shared" si="23"/>
        <v/>
      </c>
      <c r="T54" s="158" t="str">
        <f t="shared" si="24"/>
        <v/>
      </c>
      <c r="U54" s="104" t="str">
        <f t="shared" si="25"/>
        <v/>
      </c>
      <c r="V54" s="104" t="str">
        <f t="shared" si="26"/>
        <v/>
      </c>
      <c r="W54" t="str">
        <f t="shared" si="42"/>
        <v>T</v>
      </c>
      <c r="Y54" t="str">
        <f t="shared" si="4"/>
        <v>T-C</v>
      </c>
      <c r="Z54" t="str">
        <f t="shared" si="52"/>
        <v>TG</v>
      </c>
      <c r="AA54" t="str">
        <f>IF(Dashboard!N54="P",IF(AA53="",1,AA53+1),"")</f>
        <v/>
      </c>
      <c r="AB54" t="str">
        <f>IF(Dashboard!O54="B",IF(AB53="",1,AB53+1),"")</f>
        <v/>
      </c>
      <c r="AC54" s="1" t="str">
        <f t="shared" si="53"/>
        <v>00000</v>
      </c>
      <c r="AD54" s="1" t="str">
        <f t="shared" si="53"/>
        <v>00000</v>
      </c>
      <c r="AE54" s="1" t="str">
        <f t="shared" si="39"/>
        <v>000000</v>
      </c>
      <c r="AF54" s="1" t="str">
        <f t="shared" si="40"/>
        <v>000000</v>
      </c>
      <c r="AG54" t="str">
        <f t="shared" si="27"/>
        <v>B</v>
      </c>
      <c r="AH54" t="str">
        <f t="shared" si="7"/>
        <v>TBDW</v>
      </c>
      <c r="AI54" t="str">
        <f t="shared" si="50"/>
        <v/>
      </c>
      <c r="AJ54" t="str">
        <f t="shared" si="48"/>
        <v>TBDW</v>
      </c>
      <c r="AK54" t="str">
        <f t="shared" si="10"/>
        <v/>
      </c>
      <c r="AL54">
        <f t="shared" si="28"/>
        <v>1</v>
      </c>
      <c r="AM54" t="str">
        <f t="shared" si="54"/>
        <v/>
      </c>
    </row>
    <row r="55" spans="1:39" ht="15.75" thickBot="1" x14ac:dyDescent="0.3">
      <c r="A55" s="37" t="e">
        <f t="shared" si="46"/>
        <v>#VALUE!</v>
      </c>
      <c r="B55" s="38" t="str">
        <f t="shared" si="11"/>
        <v/>
      </c>
      <c r="C55" s="38" t="str">
        <f t="shared" si="55"/>
        <v>TBD</v>
      </c>
      <c r="D55" s="38" t="str">
        <f t="shared" si="56"/>
        <v>TBD</v>
      </c>
      <c r="E55" s="40" t="str">
        <f t="shared" si="14"/>
        <v>W</v>
      </c>
      <c r="G55" s="80" t="str">
        <f>Dashboard!N55</f>
        <v>B</v>
      </c>
      <c r="I55" s="37" t="str">
        <f t="shared" si="15"/>
        <v/>
      </c>
      <c r="J55" s="20" t="str">
        <f t="shared" si="37"/>
        <v/>
      </c>
      <c r="K55" s="20" t="str" cm="1">
        <f t="array" ref="K55">IF(OR(Z55="TG",Z55="T-T"),IF(G53="P",IF(AND(AK55=D55,LEN(D55)&gt;0,NOT(C55="B")),LEFT(D55)&amp;(AL55-3),AK55),""),V)</f>
        <v/>
      </c>
      <c r="L55" s="20" t="str">
        <f t="shared" si="18"/>
        <v>L</v>
      </c>
      <c r="M55" s="77"/>
      <c r="N55" s="11" t="str">
        <f t="shared" si="19"/>
        <v/>
      </c>
      <c r="O55" t="str">
        <f t="shared" si="30"/>
        <v>C</v>
      </c>
      <c r="P55" s="61" t="str">
        <f t="shared" si="20"/>
        <v>N</v>
      </c>
      <c r="Q55" s="61" t="str">
        <f t="shared" si="21"/>
        <v>N</v>
      </c>
      <c r="R55" s="61" t="str">
        <f t="shared" si="22"/>
        <v>N</v>
      </c>
      <c r="S55" s="158" t="str">
        <f t="shared" si="23"/>
        <v/>
      </c>
      <c r="T55" s="158" t="str">
        <f t="shared" si="24"/>
        <v/>
      </c>
      <c r="U55" s="104" t="str">
        <f t="shared" si="25"/>
        <v/>
      </c>
      <c r="V55" s="104" t="str">
        <f t="shared" si="26"/>
        <v/>
      </c>
      <c r="W55" t="str">
        <f t="shared" si="42"/>
        <v>T</v>
      </c>
      <c r="Y55" t="str">
        <f t="shared" si="4"/>
        <v>T-C</v>
      </c>
      <c r="Z55" t="str">
        <f t="shared" si="52"/>
        <v>TG</v>
      </c>
      <c r="AA55" t="str">
        <f>IF(Dashboard!N55="P",IF(AA54="",1,AA54+1),"")</f>
        <v/>
      </c>
      <c r="AB55" t="str">
        <f>IF(Dashboard!O55="B",IF(AB54="",1,AB54+1),"")</f>
        <v/>
      </c>
      <c r="AC55" s="1" t="str">
        <f t="shared" si="53"/>
        <v>00000</v>
      </c>
      <c r="AD55" s="1" t="str">
        <f t="shared" si="53"/>
        <v>00000</v>
      </c>
      <c r="AE55" s="1" t="str">
        <f t="shared" si="39"/>
        <v>000000</v>
      </c>
      <c r="AF55" s="1" t="str">
        <f t="shared" si="40"/>
        <v>000000</v>
      </c>
      <c r="AG55" t="str">
        <f t="shared" si="27"/>
        <v>B</v>
      </c>
      <c r="AH55" t="str">
        <f t="shared" si="7"/>
        <v>TBDW</v>
      </c>
      <c r="AI55" t="str">
        <f t="shared" si="50"/>
        <v/>
      </c>
      <c r="AJ55" t="str">
        <f t="shared" si="48"/>
        <v>TBDW</v>
      </c>
      <c r="AK55" t="str">
        <f t="shared" si="10"/>
        <v/>
      </c>
      <c r="AL55">
        <f t="shared" si="28"/>
        <v>1</v>
      </c>
      <c r="AM55" t="str">
        <f t="shared" si="54"/>
        <v/>
      </c>
    </row>
    <row r="56" spans="1:39" ht="15.75" thickBot="1" x14ac:dyDescent="0.3">
      <c r="A56" s="37" t="e">
        <f t="shared" si="46"/>
        <v>#VALUE!</v>
      </c>
      <c r="B56" s="38" t="str">
        <f t="shared" si="11"/>
        <v/>
      </c>
      <c r="C56" s="38" t="str">
        <f t="shared" si="55"/>
        <v>TBD</v>
      </c>
      <c r="D56" s="38" t="str">
        <f t="shared" si="56"/>
        <v>TBD</v>
      </c>
      <c r="E56" s="40" t="str">
        <f t="shared" si="14"/>
        <v>W</v>
      </c>
      <c r="G56" s="80" t="str">
        <f>Dashboard!N56</f>
        <v>B</v>
      </c>
      <c r="I56" s="37" t="str">
        <f t="shared" si="15"/>
        <v/>
      </c>
      <c r="J56" s="20" t="str">
        <f t="shared" si="37"/>
        <v/>
      </c>
      <c r="K56" s="20" t="str" cm="1">
        <f t="array" ref="K56">IF(OR(Z56="TG",Z56="T-T"),IF(G54="P",IF(AND(AK56=D56,LEN(D56)&gt;0,NOT(C56="B")),LEFT(D56)&amp;(AL56-3),AK56),""),V)</f>
        <v/>
      </c>
      <c r="L56" s="20" t="str">
        <f t="shared" si="18"/>
        <v>L</v>
      </c>
      <c r="N56" s="11" t="str">
        <f t="shared" si="19"/>
        <v/>
      </c>
      <c r="O56" t="str">
        <f t="shared" si="30"/>
        <v>C</v>
      </c>
      <c r="P56" s="61" t="str">
        <f t="shared" si="20"/>
        <v>N</v>
      </c>
      <c r="Q56" s="61" t="str">
        <f t="shared" si="21"/>
        <v>N</v>
      </c>
      <c r="R56" s="61" t="str">
        <f t="shared" si="22"/>
        <v>N</v>
      </c>
      <c r="S56" s="158" t="str">
        <f t="shared" si="23"/>
        <v/>
      </c>
      <c r="T56" s="158" t="str">
        <f t="shared" si="24"/>
        <v/>
      </c>
      <c r="U56" s="104" t="str">
        <f t="shared" si="25"/>
        <v/>
      </c>
      <c r="V56" s="104" t="str">
        <f t="shared" si="26"/>
        <v/>
      </c>
      <c r="W56" t="str">
        <f t="shared" si="42"/>
        <v>T</v>
      </c>
      <c r="Y56" t="str">
        <f t="shared" si="4"/>
        <v>T-C</v>
      </c>
      <c r="Z56" t="str">
        <f t="shared" si="52"/>
        <v>TG</v>
      </c>
      <c r="AA56" t="str">
        <f>IF(Dashboard!N56="P",IF(AA55="",1,AA55+1),"")</f>
        <v/>
      </c>
      <c r="AB56" t="str">
        <f>IF(Dashboard!O56="B",IF(AB55="",1,AB55+1),"")</f>
        <v/>
      </c>
      <c r="AC56" s="1" t="str">
        <f t="shared" si="53"/>
        <v>00000</v>
      </c>
      <c r="AD56" s="1" t="str">
        <f t="shared" si="53"/>
        <v>00000</v>
      </c>
      <c r="AE56" s="1" t="str">
        <f t="shared" si="39"/>
        <v>000000</v>
      </c>
      <c r="AF56" s="1" t="str">
        <f t="shared" si="40"/>
        <v>000000</v>
      </c>
      <c r="AG56" t="str">
        <f t="shared" si="27"/>
        <v>B</v>
      </c>
      <c r="AH56" t="str">
        <f t="shared" si="7"/>
        <v>TBDW</v>
      </c>
      <c r="AI56" t="str">
        <f t="shared" si="50"/>
        <v/>
      </c>
      <c r="AJ56" t="str">
        <f t="shared" si="48"/>
        <v>TBDW</v>
      </c>
      <c r="AK56" t="str">
        <f t="shared" si="10"/>
        <v/>
      </c>
      <c r="AL56">
        <f t="shared" si="28"/>
        <v>1</v>
      </c>
      <c r="AM56" t="str">
        <f t="shared" si="54"/>
        <v/>
      </c>
    </row>
    <row r="57" spans="1:39" ht="15.75" thickBot="1" x14ac:dyDescent="0.3">
      <c r="A57" s="37" t="e">
        <f t="shared" si="46"/>
        <v>#VALUE!</v>
      </c>
      <c r="B57" s="38" t="str">
        <f t="shared" si="11"/>
        <v/>
      </c>
      <c r="C57" s="38" t="str">
        <f t="shared" si="55"/>
        <v>TBD</v>
      </c>
      <c r="D57" s="38" t="str">
        <f t="shared" si="56"/>
        <v>TBD</v>
      </c>
      <c r="E57" s="40" t="str">
        <f t="shared" si="14"/>
        <v>W</v>
      </c>
      <c r="G57" s="80" t="str">
        <f>Dashboard!N57</f>
        <v>B</v>
      </c>
      <c r="I57" s="37" t="str">
        <f t="shared" si="15"/>
        <v/>
      </c>
      <c r="J57" s="20" t="str">
        <f t="shared" si="37"/>
        <v/>
      </c>
      <c r="K57" s="20" t="str" cm="1">
        <f t="array" ref="K57">IF(OR(Z57="TG",Z57="T-T"),IF(G55="P",IF(AND(AK57=D57,LEN(D57)&gt;0,NOT(C57="B")),LEFT(D57)&amp;(AL57-3),AK57),""),V)</f>
        <v/>
      </c>
      <c r="L57" s="20" t="str">
        <f t="shared" si="18"/>
        <v>L</v>
      </c>
      <c r="N57" s="11" t="str">
        <f t="shared" si="19"/>
        <v/>
      </c>
      <c r="O57" t="str">
        <f t="shared" si="30"/>
        <v>C</v>
      </c>
      <c r="P57" s="61" t="str">
        <f t="shared" si="20"/>
        <v>N</v>
      </c>
      <c r="Q57" s="61" t="str">
        <f t="shared" si="21"/>
        <v>N</v>
      </c>
      <c r="R57" s="61" t="str">
        <f t="shared" si="22"/>
        <v>N</v>
      </c>
      <c r="S57" s="158" t="str">
        <f t="shared" si="23"/>
        <v/>
      </c>
      <c r="T57" s="158" t="str">
        <f t="shared" si="24"/>
        <v/>
      </c>
      <c r="U57" s="104" t="str">
        <f t="shared" si="25"/>
        <v/>
      </c>
      <c r="V57" s="104" t="str">
        <f t="shared" si="26"/>
        <v/>
      </c>
      <c r="W57" t="str">
        <f t="shared" si="42"/>
        <v>T</v>
      </c>
      <c r="Y57" t="str">
        <f t="shared" si="4"/>
        <v>T-C</v>
      </c>
      <c r="Z57" t="str">
        <f t="shared" si="52"/>
        <v>TG</v>
      </c>
      <c r="AA57" t="str">
        <f>IF(Dashboard!N57="P",IF(AA56="",1,AA56+1),"")</f>
        <v/>
      </c>
      <c r="AB57" t="str">
        <f>IF(Dashboard!O57="B",IF(AB56="",1,AB56+1),"")</f>
        <v/>
      </c>
      <c r="AC57" s="1" t="str">
        <f t="shared" si="53"/>
        <v>00000</v>
      </c>
      <c r="AD57" s="1" t="str">
        <f t="shared" si="53"/>
        <v>00000</v>
      </c>
      <c r="AE57" s="1" t="str">
        <f t="shared" si="39"/>
        <v>000000</v>
      </c>
      <c r="AF57" s="1" t="str">
        <f t="shared" si="40"/>
        <v>000000</v>
      </c>
      <c r="AG57" t="str">
        <f t="shared" si="27"/>
        <v>B</v>
      </c>
      <c r="AH57" t="str">
        <f t="shared" si="7"/>
        <v>TBDW</v>
      </c>
      <c r="AI57" t="str">
        <f t="shared" si="50"/>
        <v/>
      </c>
      <c r="AJ57" t="str">
        <f t="shared" si="48"/>
        <v>TBDW</v>
      </c>
      <c r="AK57" t="str">
        <f t="shared" si="10"/>
        <v/>
      </c>
      <c r="AL57">
        <f t="shared" si="28"/>
        <v>1</v>
      </c>
      <c r="AM57" t="str">
        <f t="shared" si="54"/>
        <v/>
      </c>
    </row>
    <row r="58" spans="1:39" ht="15.75" thickBot="1" x14ac:dyDescent="0.3">
      <c r="A58" s="37" t="e">
        <f t="shared" si="46"/>
        <v>#VALUE!</v>
      </c>
      <c r="B58" s="38" t="str">
        <f t="shared" si="11"/>
        <v/>
      </c>
      <c r="C58" s="38" t="str">
        <f t="shared" si="55"/>
        <v>TBD</v>
      </c>
      <c r="D58" s="38" t="str">
        <f t="shared" si="56"/>
        <v>TBD</v>
      </c>
      <c r="E58" s="40" t="str">
        <f t="shared" si="14"/>
        <v>W</v>
      </c>
      <c r="G58" s="80">
        <f>Dashboard!N58</f>
        <v>0</v>
      </c>
      <c r="I58" s="37" t="str">
        <f t="shared" si="15"/>
        <v/>
      </c>
      <c r="J58" s="20" t="str">
        <f t="shared" si="37"/>
        <v/>
      </c>
      <c r="K58" s="20" t="str" cm="1">
        <f t="array" ref="K58">IF(OR(Z58="TG",Z58="T-T"),IF(G56="P",IF(AND(AK58=D58,LEN(D58)&gt;0,NOT(C58="B")),LEFT(D58)&amp;(AL58-3),AK58),""),V)</f>
        <v/>
      </c>
      <c r="L58" s="20" t="str">
        <f t="shared" si="18"/>
        <v>L</v>
      </c>
      <c r="N58" s="11" t="str">
        <f t="shared" si="19"/>
        <v/>
      </c>
      <c r="O58" t="str">
        <f t="shared" si="30"/>
        <v>C</v>
      </c>
      <c r="P58" s="61" t="str">
        <f t="shared" si="20"/>
        <v>N</v>
      </c>
      <c r="Q58" s="61" t="str">
        <f t="shared" si="21"/>
        <v>N</v>
      </c>
      <c r="R58" s="61" t="str">
        <f t="shared" si="22"/>
        <v>N</v>
      </c>
      <c r="S58" s="158" t="str">
        <f t="shared" si="23"/>
        <v/>
      </c>
      <c r="T58" s="158" t="str">
        <f t="shared" si="24"/>
        <v/>
      </c>
      <c r="U58" s="104" t="str">
        <f t="shared" si="25"/>
        <v/>
      </c>
      <c r="V58" s="104" t="str">
        <f t="shared" si="26"/>
        <v/>
      </c>
      <c r="W58" t="str">
        <f t="shared" si="42"/>
        <v>T</v>
      </c>
      <c r="Y58" t="str">
        <f t="shared" si="4"/>
        <v>T-C</v>
      </c>
      <c r="Z58" t="str">
        <f t="shared" si="52"/>
        <v>TG</v>
      </c>
      <c r="AA58" t="str">
        <f>IF(Dashboard!N58="P",IF(AA57="",1,AA57+1),"")</f>
        <v/>
      </c>
      <c r="AB58" t="str">
        <f>IF(Dashboard!O58="B",IF(AB57="",1,AB57+1),"")</f>
        <v/>
      </c>
      <c r="AC58" s="1" t="str">
        <f t="shared" ref="AC58:AD73" si="57">IF(AA53="",0,AA53)&amp;IF(AA54="",0,AA54)&amp;IF(AA55="",0,AA55)&amp;IF(AA56="",0,AA56)&amp;IF(AA57="",0,AA57)</f>
        <v>00000</v>
      </c>
      <c r="AD58" s="1" t="str">
        <f t="shared" si="57"/>
        <v>00000</v>
      </c>
      <c r="AE58" s="1" t="str">
        <f t="shared" si="39"/>
        <v>000000</v>
      </c>
      <c r="AF58" s="1" t="str">
        <f t="shared" si="40"/>
        <v>000000</v>
      </c>
      <c r="AG58" t="str">
        <f t="shared" si="27"/>
        <v>B</v>
      </c>
      <c r="AH58" t="str">
        <f t="shared" si="7"/>
        <v>TBDW</v>
      </c>
      <c r="AI58" t="str">
        <f t="shared" si="50"/>
        <v/>
      </c>
      <c r="AJ58" t="str">
        <f t="shared" si="48"/>
        <v>TBDW</v>
      </c>
      <c r="AK58" t="str">
        <f t="shared" si="10"/>
        <v/>
      </c>
      <c r="AL58">
        <f t="shared" si="28"/>
        <v>1</v>
      </c>
      <c r="AM58" t="str">
        <f t="shared" si="54"/>
        <v/>
      </c>
    </row>
    <row r="59" spans="1:39" ht="15.75" thickBot="1" x14ac:dyDescent="0.3">
      <c r="A59" s="37" t="e">
        <f t="shared" si="46"/>
        <v>#VALUE!</v>
      </c>
      <c r="B59" s="38" t="str">
        <f t="shared" si="11"/>
        <v/>
      </c>
      <c r="C59" s="38" t="str">
        <f t="shared" si="55"/>
        <v>TBD</v>
      </c>
      <c r="D59" s="38" t="str">
        <f t="shared" si="56"/>
        <v>TBD</v>
      </c>
      <c r="E59" s="40" t="str">
        <f t="shared" si="14"/>
        <v>W</v>
      </c>
      <c r="G59" s="80">
        <f>Dashboard!N59</f>
        <v>0</v>
      </c>
      <c r="I59" s="37" t="str">
        <f t="shared" si="15"/>
        <v/>
      </c>
      <c r="J59" s="20" t="str">
        <f t="shared" si="37"/>
        <v/>
      </c>
      <c r="K59" s="20" t="str" cm="1">
        <f t="array" ref="K59">IF(OR(Z59="TG",Z59="T-T"),IF(G57="P",IF(AND(AK59=D59,LEN(D59)&gt;0,NOT(C59="B")),LEFT(D59)&amp;(AL59-3),AK59),""),V)</f>
        <v/>
      </c>
      <c r="L59" s="20" t="str">
        <f t="shared" si="18"/>
        <v>L</v>
      </c>
      <c r="M59" s="73"/>
      <c r="N59" s="11" t="str">
        <f t="shared" si="19"/>
        <v/>
      </c>
      <c r="O59" t="str">
        <f t="shared" si="30"/>
        <v>C</v>
      </c>
      <c r="P59" s="61" t="str">
        <f t="shared" si="20"/>
        <v>N</v>
      </c>
      <c r="Q59" s="61" t="str">
        <f t="shared" si="21"/>
        <v>N</v>
      </c>
      <c r="R59" s="61" t="str">
        <f t="shared" si="22"/>
        <v>N</v>
      </c>
      <c r="S59" s="158" t="str">
        <f t="shared" si="23"/>
        <v/>
      </c>
      <c r="T59" s="158" t="str">
        <f t="shared" si="24"/>
        <v/>
      </c>
      <c r="U59" s="104" t="str">
        <f t="shared" si="25"/>
        <v/>
      </c>
      <c r="V59" s="104" t="str">
        <f t="shared" si="26"/>
        <v/>
      </c>
      <c r="W59" t="str">
        <f t="shared" si="42"/>
        <v>T</v>
      </c>
      <c r="Y59" t="str">
        <f t="shared" si="4"/>
        <v>T-C</v>
      </c>
      <c r="Z59" t="str">
        <f t="shared" si="52"/>
        <v>TG</v>
      </c>
      <c r="AA59" t="str">
        <f>IF(Dashboard!N59="P",IF(AA58="",1,AA58+1),"")</f>
        <v/>
      </c>
      <c r="AB59" t="str">
        <f>IF(Dashboard!O59="B",IF(AB58="",1,AB58+1),"")</f>
        <v/>
      </c>
      <c r="AC59" s="1" t="str">
        <f t="shared" si="57"/>
        <v>00000</v>
      </c>
      <c r="AD59" s="1" t="str">
        <f t="shared" si="57"/>
        <v>00000</v>
      </c>
      <c r="AE59" s="1" t="str">
        <f t="shared" si="39"/>
        <v>000000</v>
      </c>
      <c r="AF59" s="1" t="str">
        <f t="shared" si="40"/>
        <v>000000</v>
      </c>
      <c r="AG59" t="str">
        <f t="shared" si="27"/>
        <v>B</v>
      </c>
      <c r="AH59" t="str">
        <f t="shared" si="7"/>
        <v>TBDW</v>
      </c>
      <c r="AI59" t="str">
        <f t="shared" si="50"/>
        <v/>
      </c>
      <c r="AJ59" t="str">
        <f t="shared" si="48"/>
        <v>TBDW</v>
      </c>
      <c r="AK59" t="str">
        <f t="shared" si="10"/>
        <v/>
      </c>
      <c r="AL59">
        <f t="shared" si="28"/>
        <v>1</v>
      </c>
      <c r="AM59" t="str">
        <f t="shared" si="54"/>
        <v/>
      </c>
    </row>
    <row r="60" spans="1:39" ht="15.75" thickBot="1" x14ac:dyDescent="0.3">
      <c r="A60" s="37" t="e">
        <f t="shared" si="46"/>
        <v>#VALUE!</v>
      </c>
      <c r="B60" s="38" t="str">
        <f t="shared" si="11"/>
        <v/>
      </c>
      <c r="C60" s="38" t="str">
        <f t="shared" si="55"/>
        <v>TBD</v>
      </c>
      <c r="D60" s="38" t="str">
        <f t="shared" si="56"/>
        <v>TBD</v>
      </c>
      <c r="E60" s="40" t="str">
        <f t="shared" si="14"/>
        <v>W</v>
      </c>
      <c r="G60" s="80">
        <f>Dashboard!N60</f>
        <v>0</v>
      </c>
      <c r="I60" s="37" t="str">
        <f t="shared" si="15"/>
        <v/>
      </c>
      <c r="J60" s="20" t="str">
        <f t="shared" si="37"/>
        <v/>
      </c>
      <c r="K60" s="20" t="str" cm="1">
        <f t="array" ref="K60">IF(OR(Z60="TG",Z60="T-T"),IF(G58="P",IF(AND(AK60=D60,LEN(D60)&gt;0,NOT(C60="B")),LEFT(D60)&amp;(AL60-3),AK60),""),V)</f>
        <v/>
      </c>
      <c r="L60" s="20" t="str">
        <f t="shared" si="18"/>
        <v>L</v>
      </c>
      <c r="M60" s="77"/>
      <c r="N60" s="11" t="str">
        <f t="shared" si="19"/>
        <v/>
      </c>
      <c r="O60" t="str">
        <f t="shared" si="30"/>
        <v>C</v>
      </c>
      <c r="P60" s="61" t="str">
        <f t="shared" si="20"/>
        <v>N</v>
      </c>
      <c r="Q60" s="61" t="str">
        <f t="shared" si="21"/>
        <v>N</v>
      </c>
      <c r="R60" s="61" t="str">
        <f t="shared" si="22"/>
        <v>N</v>
      </c>
      <c r="S60" s="158" t="str">
        <f t="shared" si="23"/>
        <v/>
      </c>
      <c r="T60" s="158" t="str">
        <f t="shared" si="24"/>
        <v/>
      </c>
      <c r="U60" s="104" t="str">
        <f t="shared" si="25"/>
        <v/>
      </c>
      <c r="V60" s="104" t="str">
        <f t="shared" si="26"/>
        <v/>
      </c>
      <c r="W60" t="str">
        <f t="shared" si="42"/>
        <v>T</v>
      </c>
      <c r="Y60" t="str">
        <f t="shared" si="4"/>
        <v>T-C</v>
      </c>
      <c r="Z60" t="str">
        <f t="shared" si="52"/>
        <v>TG</v>
      </c>
      <c r="AA60" t="str">
        <f>IF(Dashboard!N60="P",IF(AA59="",1,AA59+1),"")</f>
        <v/>
      </c>
      <c r="AB60" t="str">
        <f>IF(Dashboard!O60="B",IF(AB59="",1,AB59+1),"")</f>
        <v/>
      </c>
      <c r="AC60" s="1" t="str">
        <f t="shared" si="57"/>
        <v>00000</v>
      </c>
      <c r="AD60" s="1" t="str">
        <f t="shared" si="57"/>
        <v>00000</v>
      </c>
      <c r="AE60" s="1" t="str">
        <f t="shared" si="39"/>
        <v>000000</v>
      </c>
      <c r="AF60" s="1" t="str">
        <f t="shared" si="40"/>
        <v>000000</v>
      </c>
      <c r="AG60" t="str">
        <f t="shared" si="27"/>
        <v>B</v>
      </c>
      <c r="AH60" t="str">
        <f t="shared" si="7"/>
        <v>TBDW</v>
      </c>
      <c r="AI60" t="str">
        <f t="shared" si="50"/>
        <v/>
      </c>
      <c r="AJ60" t="str">
        <f t="shared" si="48"/>
        <v>TBDW</v>
      </c>
      <c r="AK60" t="str">
        <f t="shared" si="10"/>
        <v/>
      </c>
      <c r="AL60">
        <f t="shared" si="28"/>
        <v>1</v>
      </c>
      <c r="AM60" t="str">
        <f t="shared" si="54"/>
        <v/>
      </c>
    </row>
    <row r="61" spans="1:39" ht="15.75" thickBot="1" x14ac:dyDescent="0.3">
      <c r="A61" s="37" t="e">
        <f t="shared" si="46"/>
        <v>#VALUE!</v>
      </c>
      <c r="B61" s="38" t="str">
        <f t="shared" si="11"/>
        <v/>
      </c>
      <c r="C61" s="38" t="str">
        <f t="shared" si="55"/>
        <v>TBD</v>
      </c>
      <c r="D61" s="38" t="str">
        <f t="shared" si="56"/>
        <v>TBD</v>
      </c>
      <c r="E61" s="40" t="str">
        <f t="shared" si="14"/>
        <v>W</v>
      </c>
      <c r="G61" s="80">
        <f>Dashboard!N61</f>
        <v>0</v>
      </c>
      <c r="I61" s="37" t="str">
        <f t="shared" si="15"/>
        <v/>
      </c>
      <c r="J61" s="20" t="str">
        <f t="shared" si="37"/>
        <v/>
      </c>
      <c r="K61" s="20" t="str" cm="1">
        <f t="array" ref="K61">IF(OR(Z61="TG",Z61="T-T"),IF(G59="P",IF(AND(AK61=D61,LEN(D61)&gt;0,NOT(C61="B")),LEFT(D61)&amp;(AL61-3),AK61),""),V)</f>
        <v/>
      </c>
      <c r="L61" s="20" t="str">
        <f t="shared" si="18"/>
        <v>L</v>
      </c>
      <c r="N61" s="11" t="str">
        <f t="shared" si="19"/>
        <v/>
      </c>
      <c r="O61" t="str">
        <f t="shared" si="30"/>
        <v>C</v>
      </c>
      <c r="P61" s="61" t="str">
        <f t="shared" si="20"/>
        <v>N</v>
      </c>
      <c r="Q61" s="61" t="str">
        <f t="shared" si="21"/>
        <v>N</v>
      </c>
      <c r="R61" s="61" t="str">
        <f t="shared" si="22"/>
        <v>N</v>
      </c>
      <c r="S61" s="158" t="str">
        <f t="shared" si="23"/>
        <v/>
      </c>
      <c r="T61" s="158" t="str">
        <f t="shared" si="24"/>
        <v/>
      </c>
      <c r="U61" s="104" t="str">
        <f t="shared" si="25"/>
        <v/>
      </c>
      <c r="V61" s="104" t="str">
        <f t="shared" si="26"/>
        <v/>
      </c>
      <c r="W61" t="str">
        <f t="shared" si="42"/>
        <v>T</v>
      </c>
      <c r="Y61" t="str">
        <f t="shared" si="4"/>
        <v>T-C</v>
      </c>
      <c r="Z61" t="str">
        <f t="shared" si="52"/>
        <v>TG</v>
      </c>
      <c r="AA61" t="str">
        <f>IF(Dashboard!N61="P",IF(AA60="",1,AA60+1),"")</f>
        <v/>
      </c>
      <c r="AB61" t="str">
        <f>IF(Dashboard!O61="B",IF(AB60="",1,AB60+1),"")</f>
        <v/>
      </c>
      <c r="AC61" s="1" t="str">
        <f t="shared" si="57"/>
        <v>00000</v>
      </c>
      <c r="AD61" s="1" t="str">
        <f t="shared" si="57"/>
        <v>00000</v>
      </c>
      <c r="AE61" s="1" t="str">
        <f t="shared" si="39"/>
        <v>000000</v>
      </c>
      <c r="AF61" s="1" t="str">
        <f t="shared" si="40"/>
        <v>000000</v>
      </c>
      <c r="AG61" t="str">
        <f t="shared" si="27"/>
        <v>B</v>
      </c>
      <c r="AH61" t="str">
        <f t="shared" si="7"/>
        <v>TBDW</v>
      </c>
      <c r="AI61" t="str">
        <f t="shared" si="50"/>
        <v/>
      </c>
      <c r="AJ61" t="str">
        <f t="shared" si="48"/>
        <v>TBDW</v>
      </c>
      <c r="AK61" t="str">
        <f t="shared" si="10"/>
        <v/>
      </c>
      <c r="AL61">
        <f t="shared" si="28"/>
        <v>1</v>
      </c>
      <c r="AM61" t="str">
        <f t="shared" si="54"/>
        <v/>
      </c>
    </row>
    <row r="62" spans="1:39" ht="15.75" thickBot="1" x14ac:dyDescent="0.3">
      <c r="A62" s="37" t="e">
        <f t="shared" si="46"/>
        <v>#VALUE!</v>
      </c>
      <c r="B62" s="38" t="str">
        <f t="shared" si="11"/>
        <v/>
      </c>
      <c r="C62" s="38" t="str">
        <f t="shared" si="55"/>
        <v>TBD</v>
      </c>
      <c r="D62" s="38" t="str">
        <f t="shared" si="56"/>
        <v>TBD</v>
      </c>
      <c r="E62" s="40" t="str">
        <f t="shared" si="14"/>
        <v>W</v>
      </c>
      <c r="G62" s="80">
        <f>Dashboard!N62</f>
        <v>0</v>
      </c>
      <c r="I62" s="37" t="str">
        <f t="shared" si="15"/>
        <v/>
      </c>
      <c r="J62" s="20" t="str">
        <f t="shared" si="37"/>
        <v/>
      </c>
      <c r="K62" s="20" t="str" cm="1">
        <f t="array" ref="K62">IF(OR(Z62="TG",Z62="T-T"),IF(G60="P",IF(AND(AK62=D62,LEN(D62)&gt;0,NOT(C62="B")),LEFT(D62)&amp;(AL62-3),AK62),""),V)</f>
        <v/>
      </c>
      <c r="L62" s="20" t="str">
        <f t="shared" si="18"/>
        <v>L</v>
      </c>
      <c r="N62" s="11" t="str">
        <f t="shared" si="19"/>
        <v/>
      </c>
      <c r="O62" t="str">
        <f t="shared" si="30"/>
        <v>C</v>
      </c>
      <c r="P62" s="61" t="str">
        <f t="shared" si="20"/>
        <v>N</v>
      </c>
      <c r="Q62" s="61" t="str">
        <f t="shared" si="21"/>
        <v>N</v>
      </c>
      <c r="R62" s="61" t="str">
        <f t="shared" si="22"/>
        <v>N</v>
      </c>
      <c r="S62" s="158" t="str">
        <f t="shared" si="23"/>
        <v/>
      </c>
      <c r="T62" s="158" t="str">
        <f t="shared" si="24"/>
        <v/>
      </c>
      <c r="U62" s="104" t="str">
        <f t="shared" si="25"/>
        <v/>
      </c>
      <c r="V62" s="104" t="str">
        <f t="shared" si="26"/>
        <v/>
      </c>
      <c r="W62" t="str">
        <f t="shared" si="42"/>
        <v>T</v>
      </c>
      <c r="Y62" t="str">
        <f t="shared" si="4"/>
        <v>T-C</v>
      </c>
      <c r="Z62" t="str">
        <f t="shared" si="52"/>
        <v>TG</v>
      </c>
      <c r="AA62" t="str">
        <f>IF(Dashboard!N62="P",IF(AA61="",1,AA61+1),"")</f>
        <v/>
      </c>
      <c r="AB62" t="str">
        <f>IF(Dashboard!O62="B",IF(AB61="",1,AB61+1),"")</f>
        <v/>
      </c>
      <c r="AC62" s="1" t="str">
        <f t="shared" si="57"/>
        <v>00000</v>
      </c>
      <c r="AD62" s="1" t="str">
        <f t="shared" si="57"/>
        <v>00000</v>
      </c>
      <c r="AE62" s="1" t="str">
        <f t="shared" si="39"/>
        <v>000000</v>
      </c>
      <c r="AF62" s="1" t="str">
        <f t="shared" si="40"/>
        <v>000000</v>
      </c>
      <c r="AG62" t="str">
        <f t="shared" si="27"/>
        <v>B</v>
      </c>
      <c r="AH62" t="str">
        <f t="shared" si="7"/>
        <v>TBDW</v>
      </c>
      <c r="AI62" t="str">
        <f t="shared" si="50"/>
        <v/>
      </c>
      <c r="AJ62" t="str">
        <f t="shared" si="48"/>
        <v>TBDW</v>
      </c>
      <c r="AK62" t="str">
        <f t="shared" si="10"/>
        <v/>
      </c>
      <c r="AL62">
        <f t="shared" si="28"/>
        <v>1</v>
      </c>
      <c r="AM62" t="str">
        <f t="shared" si="54"/>
        <v/>
      </c>
    </row>
    <row r="63" spans="1:39" ht="15.75" thickBot="1" x14ac:dyDescent="0.3">
      <c r="A63" s="37" t="e">
        <f t="shared" si="46"/>
        <v>#VALUE!</v>
      </c>
      <c r="B63" s="38" t="str">
        <f t="shared" si="11"/>
        <v/>
      </c>
      <c r="C63" s="38" t="str">
        <f t="shared" si="55"/>
        <v>TBD</v>
      </c>
      <c r="D63" s="38" t="str">
        <f t="shared" si="56"/>
        <v>TBD</v>
      </c>
      <c r="E63" s="40" t="str">
        <f t="shared" si="14"/>
        <v>W</v>
      </c>
      <c r="G63" s="80">
        <f>Dashboard!N63</f>
        <v>0</v>
      </c>
      <c r="I63" s="37" t="str">
        <f t="shared" si="15"/>
        <v/>
      </c>
      <c r="J63" s="20" t="str">
        <f t="shared" si="37"/>
        <v/>
      </c>
      <c r="K63" s="20" t="str" cm="1">
        <f t="array" ref="K63">IF(OR(Z63="TG",Z63="T-T"),IF(G61="P",IF(AND(AK63=D63,LEN(D63)&gt;0,NOT(C63="B")),LEFT(D63)&amp;(AL63-3),AK63),""),V)</f>
        <v/>
      </c>
      <c r="L63" s="20" t="str">
        <f t="shared" si="18"/>
        <v>L</v>
      </c>
      <c r="N63" s="11" t="str">
        <f t="shared" si="19"/>
        <v/>
      </c>
      <c r="O63" t="str">
        <f t="shared" si="30"/>
        <v>C</v>
      </c>
      <c r="P63" s="61" t="str">
        <f t="shared" si="20"/>
        <v>N</v>
      </c>
      <c r="Q63" s="61" t="str">
        <f t="shared" si="21"/>
        <v>N</v>
      </c>
      <c r="R63" s="61" t="str">
        <f t="shared" si="22"/>
        <v>N</v>
      </c>
      <c r="S63" s="158" t="str">
        <f t="shared" si="23"/>
        <v/>
      </c>
      <c r="T63" s="158" t="str">
        <f t="shared" si="24"/>
        <v/>
      </c>
      <c r="U63" s="104" t="str">
        <f t="shared" si="25"/>
        <v/>
      </c>
      <c r="V63" s="104" t="str">
        <f t="shared" si="26"/>
        <v/>
      </c>
      <c r="W63" t="str">
        <f t="shared" si="42"/>
        <v>T</v>
      </c>
      <c r="Y63" t="str">
        <f t="shared" si="4"/>
        <v>T-C</v>
      </c>
      <c r="Z63" t="str">
        <f t="shared" si="52"/>
        <v>TG</v>
      </c>
      <c r="AA63" t="str">
        <f>IF(Dashboard!N63="P",IF(AA62="",1,AA62+1),"")</f>
        <v/>
      </c>
      <c r="AB63" t="str">
        <f>IF(Dashboard!O63="B",IF(AB62="",1,AB62+1),"")</f>
        <v/>
      </c>
      <c r="AC63" s="1" t="str">
        <f t="shared" si="57"/>
        <v>00000</v>
      </c>
      <c r="AD63" s="1" t="str">
        <f t="shared" si="57"/>
        <v>00000</v>
      </c>
      <c r="AE63" s="1" t="str">
        <f t="shared" si="39"/>
        <v>000000</v>
      </c>
      <c r="AF63" s="1" t="str">
        <f t="shared" si="40"/>
        <v>000000</v>
      </c>
      <c r="AG63" t="str">
        <f t="shared" si="27"/>
        <v>B</v>
      </c>
      <c r="AH63" t="str">
        <f t="shared" si="7"/>
        <v>TBDW</v>
      </c>
      <c r="AI63" t="str">
        <f t="shared" si="50"/>
        <v/>
      </c>
      <c r="AJ63" t="str">
        <f t="shared" ref="AJ63:AJ94" si="58">IF(C62="",D62,C62)&amp;E62</f>
        <v>TBDW</v>
      </c>
      <c r="AK63" t="str">
        <f t="shared" si="10"/>
        <v/>
      </c>
      <c r="AL63">
        <f t="shared" si="28"/>
        <v>1</v>
      </c>
      <c r="AM63" t="str">
        <f t="shared" si="54"/>
        <v/>
      </c>
    </row>
    <row r="64" spans="1:39" ht="15.75" thickBot="1" x14ac:dyDescent="0.3">
      <c r="A64" s="37" t="e">
        <f t="shared" si="46"/>
        <v>#VALUE!</v>
      </c>
      <c r="B64" s="38" t="str">
        <f t="shared" si="11"/>
        <v/>
      </c>
      <c r="C64" s="38" t="str">
        <f t="shared" si="55"/>
        <v>TBD</v>
      </c>
      <c r="D64" s="38" t="str">
        <f t="shared" si="56"/>
        <v>TBD</v>
      </c>
      <c r="E64" s="40" t="str">
        <f t="shared" si="14"/>
        <v>W</v>
      </c>
      <c r="G64" s="80">
        <f>Dashboard!N64</f>
        <v>0</v>
      </c>
      <c r="I64" s="37" t="str">
        <f t="shared" si="15"/>
        <v/>
      </c>
      <c r="J64" s="20" t="str">
        <f t="shared" si="37"/>
        <v/>
      </c>
      <c r="K64" s="20" t="str" cm="1">
        <f t="array" ref="K64">IF(OR(Z64="TG",Z64="T-T"),IF(G62="P",IF(AND(AK64=D64,LEN(D64)&gt;0,NOT(C64="B")),LEFT(D64)&amp;(AL64-3),AK64),""),V)</f>
        <v/>
      </c>
      <c r="L64" s="20" t="str">
        <f t="shared" si="18"/>
        <v>L</v>
      </c>
      <c r="M64" s="73"/>
      <c r="N64" s="11" t="str">
        <f t="shared" si="19"/>
        <v/>
      </c>
      <c r="O64" t="str">
        <f t="shared" si="30"/>
        <v>C</v>
      </c>
      <c r="P64" s="61" t="str">
        <f t="shared" si="20"/>
        <v>N</v>
      </c>
      <c r="Q64" s="61" t="str">
        <f t="shared" si="21"/>
        <v>N</v>
      </c>
      <c r="R64" s="61" t="str">
        <f t="shared" si="22"/>
        <v>N</v>
      </c>
      <c r="S64" s="158" t="str">
        <f t="shared" si="23"/>
        <v/>
      </c>
      <c r="T64" s="158" t="str">
        <f t="shared" si="24"/>
        <v/>
      </c>
      <c r="U64" s="104" t="str">
        <f t="shared" si="25"/>
        <v/>
      </c>
      <c r="V64" s="104" t="str">
        <f t="shared" si="26"/>
        <v/>
      </c>
      <c r="W64" t="str">
        <f t="shared" si="42"/>
        <v>T</v>
      </c>
      <c r="Y64" t="str">
        <f t="shared" si="4"/>
        <v>T-C</v>
      </c>
      <c r="Z64" t="str">
        <f t="shared" si="52"/>
        <v>TG</v>
      </c>
      <c r="AA64" t="str">
        <f>IF(Dashboard!N64="P",IF(AA63="",1,AA63+1),"")</f>
        <v/>
      </c>
      <c r="AB64" t="str">
        <f>IF(Dashboard!O64="B",IF(AB63="",1,AB63+1),"")</f>
        <v/>
      </c>
      <c r="AC64" s="1" t="str">
        <f t="shared" si="57"/>
        <v>00000</v>
      </c>
      <c r="AD64" s="1" t="str">
        <f t="shared" si="57"/>
        <v>00000</v>
      </c>
      <c r="AE64" s="1" t="str">
        <f t="shared" si="39"/>
        <v>000000</v>
      </c>
      <c r="AF64" s="1" t="str">
        <f t="shared" si="40"/>
        <v>000000</v>
      </c>
      <c r="AG64" t="str">
        <f t="shared" si="27"/>
        <v>B</v>
      </c>
      <c r="AH64" t="str">
        <f t="shared" si="7"/>
        <v>TBDW</v>
      </c>
      <c r="AI64" t="str">
        <f t="shared" si="50"/>
        <v/>
      </c>
      <c r="AJ64" t="str">
        <f t="shared" si="58"/>
        <v>TBDW</v>
      </c>
      <c r="AK64" t="str">
        <f t="shared" si="10"/>
        <v/>
      </c>
      <c r="AL64">
        <f t="shared" si="28"/>
        <v>1</v>
      </c>
      <c r="AM64" t="str">
        <f t="shared" si="54"/>
        <v/>
      </c>
    </row>
    <row r="65" spans="1:39" ht="15.75" thickBot="1" x14ac:dyDescent="0.3">
      <c r="A65" s="37" t="e">
        <f t="shared" si="46"/>
        <v>#VALUE!</v>
      </c>
      <c r="B65" s="38" t="str">
        <f t="shared" si="11"/>
        <v/>
      </c>
      <c r="C65" s="38" t="str">
        <f t="shared" si="55"/>
        <v>TBD</v>
      </c>
      <c r="D65" s="38" t="str">
        <f t="shared" si="56"/>
        <v>TBD</v>
      </c>
      <c r="E65" s="78"/>
      <c r="G65" s="80">
        <f>Dashboard!N65</f>
        <v>0</v>
      </c>
      <c r="I65" s="37" t="str">
        <f t="shared" si="15"/>
        <v/>
      </c>
      <c r="J65" s="20" t="str">
        <f t="shared" si="37"/>
        <v/>
      </c>
      <c r="K65" s="20" t="str" cm="1">
        <f t="array" ref="K65">IF(OR(Z65="TG",Z65="T-T"),IF(G63="P",IF(AND(AK65=D65,LEN(D65)&gt;0,NOT(C65="B")),LEFT(D65)&amp;(AL65-3),AK65),""),V)</f>
        <v/>
      </c>
      <c r="L65" s="20" t="str">
        <f t="shared" si="18"/>
        <v>L</v>
      </c>
      <c r="M65" s="77"/>
      <c r="N65" s="11" t="str">
        <f t="shared" si="19"/>
        <v/>
      </c>
      <c r="O65" t="str">
        <f t="shared" si="30"/>
        <v>C</v>
      </c>
      <c r="P65" s="61" t="str">
        <f t="shared" si="20"/>
        <v>N</v>
      </c>
      <c r="Q65" s="61" t="str">
        <f t="shared" si="21"/>
        <v>N</v>
      </c>
      <c r="R65" s="61" t="str">
        <f t="shared" si="22"/>
        <v>N</v>
      </c>
      <c r="S65" s="158" t="str">
        <f t="shared" si="23"/>
        <v/>
      </c>
      <c r="T65" s="158" t="str">
        <f t="shared" si="24"/>
        <v/>
      </c>
      <c r="U65" s="104" t="str">
        <f t="shared" si="25"/>
        <v/>
      </c>
      <c r="V65" s="104" t="str">
        <f t="shared" si="26"/>
        <v/>
      </c>
      <c r="W65" t="str">
        <f t="shared" si="42"/>
        <v>T</v>
      </c>
      <c r="Y65" t="str">
        <f t="shared" si="4"/>
        <v>T-C</v>
      </c>
      <c r="Z65" t="str">
        <f t="shared" si="52"/>
        <v>TG</v>
      </c>
      <c r="AA65" t="str">
        <f>IF(Dashboard!N65="P",IF(AA64="",1,AA64+1),"")</f>
        <v/>
      </c>
      <c r="AB65" t="str">
        <f>IF(Dashboard!O65="B",IF(AB64="",1,AB64+1),"")</f>
        <v/>
      </c>
      <c r="AC65" s="1" t="str">
        <f t="shared" si="57"/>
        <v>00000</v>
      </c>
      <c r="AD65" s="1" t="str">
        <f t="shared" si="57"/>
        <v>00000</v>
      </c>
      <c r="AE65" s="1" t="str">
        <f t="shared" si="39"/>
        <v>000000</v>
      </c>
      <c r="AF65" s="1" t="str">
        <f t="shared" si="40"/>
        <v>000000</v>
      </c>
      <c r="AG65" t="str">
        <f t="shared" si="27"/>
        <v>B</v>
      </c>
      <c r="AH65" t="str">
        <f t="shared" si="7"/>
        <v>TBDW</v>
      </c>
      <c r="AI65" t="str">
        <f t="shared" si="50"/>
        <v/>
      </c>
      <c r="AJ65" t="str">
        <f t="shared" si="58"/>
        <v>TBDW</v>
      </c>
      <c r="AK65" t="str">
        <f t="shared" si="10"/>
        <v/>
      </c>
      <c r="AL65">
        <f t="shared" si="28"/>
        <v>1</v>
      </c>
      <c r="AM65" t="str">
        <f t="shared" si="54"/>
        <v/>
      </c>
    </row>
    <row r="66" spans="1:39" ht="15.75" thickBot="1" x14ac:dyDescent="0.3">
      <c r="A66" s="37" t="e">
        <f t="shared" si="46"/>
        <v>#VALUE!</v>
      </c>
      <c r="B66" s="38" t="str">
        <f t="shared" si="11"/>
        <v/>
      </c>
      <c r="C66" s="38" t="str">
        <f t="shared" si="55"/>
        <v>TBD</v>
      </c>
      <c r="D66" s="38" t="str">
        <f t="shared" si="56"/>
        <v>TBD</v>
      </c>
      <c r="E66" s="71"/>
      <c r="G66" s="80">
        <f>Dashboard!N66</f>
        <v>0</v>
      </c>
      <c r="I66" s="37" t="str">
        <f t="shared" si="15"/>
        <v/>
      </c>
      <c r="J66" s="20" t="str">
        <f t="shared" si="37"/>
        <v/>
      </c>
      <c r="K66" s="20" t="str" cm="1">
        <f t="array" ref="K66">IF(OR(Z66="TG",Z66="T-T"),IF(G64="P",IF(AND(AK66=D66,LEN(D66)&gt;0,NOT(C66="B")),LEFT(D66)&amp;(AL66-3),AK66),""),V)</f>
        <v/>
      </c>
      <c r="L66" s="20" t="str">
        <f t="shared" si="18"/>
        <v>L</v>
      </c>
      <c r="N66" s="11" t="str">
        <f t="shared" si="19"/>
        <v/>
      </c>
      <c r="O66" t="str">
        <f t="shared" si="30"/>
        <v>C</v>
      </c>
      <c r="P66" s="61" t="str">
        <f t="shared" si="20"/>
        <v>N</v>
      </c>
      <c r="Q66" s="61" t="str">
        <f t="shared" si="21"/>
        <v>N</v>
      </c>
      <c r="R66" s="61" t="str">
        <f t="shared" si="22"/>
        <v>N</v>
      </c>
      <c r="S66" s="158" t="str">
        <f t="shared" si="23"/>
        <v/>
      </c>
      <c r="T66" s="158" t="str">
        <f t="shared" si="24"/>
        <v/>
      </c>
      <c r="U66" s="104" t="str">
        <f t="shared" si="25"/>
        <v/>
      </c>
      <c r="V66" s="104" t="str">
        <f t="shared" si="26"/>
        <v/>
      </c>
      <c r="W66" t="str">
        <f t="shared" si="42"/>
        <v>T</v>
      </c>
      <c r="Y66" t="str">
        <f t="shared" si="4"/>
        <v>T-C</v>
      </c>
      <c r="Z66" t="str">
        <f t="shared" si="52"/>
        <v>TG</v>
      </c>
      <c r="AA66" t="str">
        <f>IF(Dashboard!N66="P",IF(AA65="",1,AA65+1),"")</f>
        <v/>
      </c>
      <c r="AB66" t="str">
        <f>IF(Dashboard!O66="B",IF(AB65="",1,AB65+1),"")</f>
        <v/>
      </c>
      <c r="AC66" s="1" t="str">
        <f t="shared" si="57"/>
        <v>00000</v>
      </c>
      <c r="AD66" s="1" t="str">
        <f t="shared" si="57"/>
        <v>00000</v>
      </c>
      <c r="AE66" s="1" t="str">
        <f t="shared" si="39"/>
        <v>000000</v>
      </c>
      <c r="AF66" s="1" t="str">
        <f t="shared" si="40"/>
        <v>000000</v>
      </c>
      <c r="AG66" t="str">
        <f t="shared" si="27"/>
        <v>B</v>
      </c>
      <c r="AH66" t="str">
        <f t="shared" si="7"/>
        <v>TBD</v>
      </c>
      <c r="AI66" t="str">
        <f t="shared" si="50"/>
        <v/>
      </c>
      <c r="AJ66" t="str">
        <f t="shared" si="58"/>
        <v>TBD</v>
      </c>
      <c r="AK66" t="str">
        <f t="shared" si="10"/>
        <v/>
      </c>
      <c r="AL66">
        <f t="shared" si="28"/>
        <v>1</v>
      </c>
      <c r="AM66" t="str">
        <f t="shared" si="54"/>
        <v/>
      </c>
    </row>
    <row r="67" spans="1:39" ht="15.75" thickBot="1" x14ac:dyDescent="0.3">
      <c r="A67" s="37" t="e">
        <f t="shared" si="46"/>
        <v>#VALUE!</v>
      </c>
      <c r="B67" s="38" t="str">
        <f t="shared" si="11"/>
        <v/>
      </c>
      <c r="C67" s="38" t="str">
        <f t="shared" si="55"/>
        <v>TBD</v>
      </c>
      <c r="D67" s="38" t="str">
        <f t="shared" si="56"/>
        <v>TBD</v>
      </c>
      <c r="E67" s="71"/>
      <c r="G67" s="80">
        <f>Dashboard!N67</f>
        <v>0</v>
      </c>
      <c r="I67" s="37" t="str">
        <f t="shared" si="15"/>
        <v/>
      </c>
      <c r="J67" s="20" t="str">
        <f t="shared" si="37"/>
        <v/>
      </c>
      <c r="K67" s="20" t="str" cm="1">
        <f t="array" ref="K67">IF(OR(Z67="TG",Z67="T-T"),IF(G65="P",IF(AND(AK67=D67,LEN(D67)&gt;0,NOT(C67="B")),LEFT(D67)&amp;(AL67-3),AK67),""),V)</f>
        <v/>
      </c>
      <c r="L67" s="20" t="str">
        <f t="shared" si="18"/>
        <v>L</v>
      </c>
      <c r="N67" s="11" t="str">
        <f t="shared" si="19"/>
        <v/>
      </c>
      <c r="O67" t="str">
        <f t="shared" si="30"/>
        <v>C</v>
      </c>
      <c r="P67" s="61" t="str">
        <f t="shared" si="20"/>
        <v>N</v>
      </c>
      <c r="Q67" s="61" t="str">
        <f t="shared" si="21"/>
        <v>N</v>
      </c>
      <c r="R67" s="61" t="str">
        <f t="shared" si="22"/>
        <v>N</v>
      </c>
      <c r="S67" s="158" t="str">
        <f t="shared" si="23"/>
        <v/>
      </c>
      <c r="T67" s="158" t="str">
        <f t="shared" si="24"/>
        <v/>
      </c>
      <c r="U67" s="104" t="str">
        <f t="shared" si="25"/>
        <v/>
      </c>
      <c r="V67" s="104" t="str">
        <f t="shared" si="26"/>
        <v/>
      </c>
      <c r="W67" t="str">
        <f t="shared" si="42"/>
        <v>T</v>
      </c>
      <c r="Y67" t="str">
        <f t="shared" si="4"/>
        <v>T-C</v>
      </c>
      <c r="Z67" t="str">
        <f t="shared" si="52"/>
        <v>TG</v>
      </c>
      <c r="AA67" t="str">
        <f>IF(Dashboard!N67="P",IF(AA66="",1,AA66+1),"")</f>
        <v/>
      </c>
      <c r="AB67" t="str">
        <f>IF(Dashboard!O67="B",IF(AB66="",1,AB66+1),"")</f>
        <v/>
      </c>
      <c r="AC67" s="1" t="str">
        <f t="shared" si="57"/>
        <v>00000</v>
      </c>
      <c r="AD67" s="1" t="str">
        <f t="shared" si="57"/>
        <v>00000</v>
      </c>
      <c r="AE67" s="1" t="str">
        <f t="shared" si="39"/>
        <v>000000</v>
      </c>
      <c r="AF67" s="1" t="str">
        <f t="shared" si="40"/>
        <v>000000</v>
      </c>
      <c r="AG67" t="str">
        <f t="shared" si="27"/>
        <v>B</v>
      </c>
      <c r="AH67" t="str">
        <f t="shared" si="7"/>
        <v>TBD</v>
      </c>
      <c r="AI67" t="str">
        <f t="shared" si="50"/>
        <v/>
      </c>
      <c r="AJ67" t="str">
        <f t="shared" si="58"/>
        <v>TBD</v>
      </c>
      <c r="AK67" t="str">
        <f t="shared" si="10"/>
        <v/>
      </c>
      <c r="AL67">
        <f t="shared" si="28"/>
        <v>1</v>
      </c>
      <c r="AM67" t="str">
        <f t="shared" si="54"/>
        <v/>
      </c>
    </row>
    <row r="68" spans="1:39" ht="15.75" thickBot="1" x14ac:dyDescent="0.3">
      <c r="A68" s="37" t="e">
        <f t="shared" si="46"/>
        <v>#VALUE!</v>
      </c>
      <c r="B68" s="38" t="str">
        <f t="shared" si="11"/>
        <v/>
      </c>
      <c r="C68" s="38" t="str">
        <f t="shared" si="55"/>
        <v>TBD</v>
      </c>
      <c r="D68" s="38" t="str">
        <f t="shared" si="56"/>
        <v>TBD</v>
      </c>
      <c r="E68" s="71"/>
      <c r="G68" s="80">
        <f>Dashboard!N68</f>
        <v>0</v>
      </c>
      <c r="I68" s="37" t="str">
        <f t="shared" si="15"/>
        <v/>
      </c>
      <c r="J68" s="20" t="str">
        <f t="shared" si="37"/>
        <v/>
      </c>
      <c r="K68" s="20" t="str" cm="1">
        <f t="array" ref="K68">IF(OR(Z68="TG",Z68="T-T"),IF(G66="P",IF(AND(AK68=D68,LEN(D68)&gt;0,NOT(C68="B")),LEFT(D68)&amp;(AL68-3),AK68),""),V)</f>
        <v/>
      </c>
      <c r="L68" s="20" t="str">
        <f t="shared" si="18"/>
        <v>L</v>
      </c>
      <c r="N68" s="11" t="str">
        <f t="shared" si="19"/>
        <v/>
      </c>
      <c r="O68" t="str">
        <f t="shared" si="30"/>
        <v>C</v>
      </c>
      <c r="P68" s="61" t="str">
        <f t="shared" si="20"/>
        <v>N</v>
      </c>
      <c r="Q68" s="61" t="str">
        <f t="shared" si="21"/>
        <v>N</v>
      </c>
      <c r="R68" s="61" t="str">
        <f t="shared" si="22"/>
        <v>N</v>
      </c>
      <c r="S68" s="158" t="str">
        <f t="shared" si="23"/>
        <v/>
      </c>
      <c r="T68" s="158" t="str">
        <f t="shared" si="24"/>
        <v/>
      </c>
      <c r="U68" s="104" t="str">
        <f t="shared" si="25"/>
        <v/>
      </c>
      <c r="V68" s="104" t="str">
        <f t="shared" si="26"/>
        <v/>
      </c>
      <c r="W68" t="str">
        <f t="shared" si="42"/>
        <v>T</v>
      </c>
      <c r="Y68" t="str">
        <f t="shared" si="4"/>
        <v>T-C</v>
      </c>
      <c r="Z68" t="str">
        <f t="shared" si="52"/>
        <v>TG</v>
      </c>
      <c r="AA68" t="str">
        <f>IF(Dashboard!N68="P",IF(AA67="",1,AA67+1),"")</f>
        <v/>
      </c>
      <c r="AB68" t="str">
        <f>IF(Dashboard!O68="B",IF(AB67="",1,AB67+1),"")</f>
        <v/>
      </c>
      <c r="AC68" s="1" t="str">
        <f t="shared" si="57"/>
        <v>00000</v>
      </c>
      <c r="AD68" s="1" t="str">
        <f t="shared" si="57"/>
        <v>00000</v>
      </c>
      <c r="AE68" s="1" t="str">
        <f t="shared" si="39"/>
        <v>000000</v>
      </c>
      <c r="AF68" s="1" t="str">
        <f t="shared" si="40"/>
        <v>000000</v>
      </c>
      <c r="AG68" t="str">
        <f t="shared" si="27"/>
        <v>B</v>
      </c>
      <c r="AH68" t="str">
        <f t="shared" si="7"/>
        <v>TBD</v>
      </c>
      <c r="AI68" t="str">
        <f t="shared" si="50"/>
        <v/>
      </c>
      <c r="AJ68" t="str">
        <f t="shared" si="58"/>
        <v>TBD</v>
      </c>
      <c r="AK68" t="str">
        <f t="shared" si="10"/>
        <v/>
      </c>
      <c r="AL68">
        <f t="shared" si="28"/>
        <v>1</v>
      </c>
      <c r="AM68" t="str">
        <f t="shared" si="54"/>
        <v/>
      </c>
    </row>
    <row r="69" spans="1:39" ht="15.75" thickBot="1" x14ac:dyDescent="0.3">
      <c r="A69" s="37" t="e">
        <f t="shared" si="46"/>
        <v>#VALUE!</v>
      </c>
      <c r="B69" s="38" t="str">
        <f t="shared" si="11"/>
        <v/>
      </c>
      <c r="C69" s="38" t="str">
        <f t="shared" si="55"/>
        <v>TBD</v>
      </c>
      <c r="D69" s="38" t="str">
        <f t="shared" si="56"/>
        <v>TBD</v>
      </c>
      <c r="E69" s="74"/>
      <c r="G69" s="80">
        <f>Dashboard!N69</f>
        <v>0</v>
      </c>
      <c r="I69" s="37" t="str">
        <f t="shared" si="15"/>
        <v/>
      </c>
      <c r="J69" s="20" t="str">
        <f t="shared" si="37"/>
        <v/>
      </c>
      <c r="K69" s="20" t="str" cm="1">
        <f t="array" ref="K69">IF(OR(Z69="TG",Z69="T-T"),IF(G67="P",IF(AND(AK69=D69,LEN(D69)&gt;0,NOT(C69="B")),LEFT(D69)&amp;(AL69-3),AK69),""),V)</f>
        <v/>
      </c>
      <c r="L69" s="20" t="str">
        <f t="shared" si="18"/>
        <v>L</v>
      </c>
      <c r="M69" s="73"/>
      <c r="N69" s="11" t="str">
        <f t="shared" si="19"/>
        <v/>
      </c>
      <c r="O69" t="str">
        <f t="shared" si="30"/>
        <v>C</v>
      </c>
      <c r="P69" s="61" t="str">
        <f t="shared" si="20"/>
        <v>N</v>
      </c>
      <c r="Q69" s="61" t="str">
        <f t="shared" si="21"/>
        <v>N</v>
      </c>
      <c r="R69" s="61" t="str">
        <f t="shared" si="22"/>
        <v>N</v>
      </c>
      <c r="S69" s="158" t="str">
        <f t="shared" si="23"/>
        <v/>
      </c>
      <c r="T69" s="158" t="str">
        <f t="shared" si="24"/>
        <v/>
      </c>
      <c r="U69" s="104" t="str">
        <f t="shared" si="25"/>
        <v/>
      </c>
      <c r="V69" s="104" t="str">
        <f t="shared" si="26"/>
        <v/>
      </c>
      <c r="W69" t="str">
        <f t="shared" si="42"/>
        <v>T</v>
      </c>
      <c r="Y69" t="str">
        <f t="shared" si="4"/>
        <v>T-C</v>
      </c>
      <c r="Z69" t="str">
        <f t="shared" si="52"/>
        <v>TG</v>
      </c>
      <c r="AA69" t="str">
        <f>IF(Dashboard!N69="P",IF(AA68="",1,AA68+1),"")</f>
        <v/>
      </c>
      <c r="AB69" t="str">
        <f>IF(Dashboard!O69="B",IF(AB68="",1,AB68+1),"")</f>
        <v/>
      </c>
      <c r="AC69" s="1" t="str">
        <f t="shared" si="57"/>
        <v>00000</v>
      </c>
      <c r="AD69" s="1" t="str">
        <f t="shared" si="57"/>
        <v>00000</v>
      </c>
      <c r="AE69" s="1" t="str">
        <f t="shared" si="39"/>
        <v>000000</v>
      </c>
      <c r="AF69" s="1" t="str">
        <f t="shared" si="40"/>
        <v>000000</v>
      </c>
      <c r="AG69" t="str">
        <f t="shared" si="27"/>
        <v>B</v>
      </c>
      <c r="AH69" t="str">
        <f t="shared" si="7"/>
        <v>TBD</v>
      </c>
      <c r="AI69" t="str">
        <f t="shared" si="50"/>
        <v/>
      </c>
      <c r="AJ69" t="str">
        <f t="shared" si="58"/>
        <v>TBD</v>
      </c>
      <c r="AK69" t="str">
        <f t="shared" si="10"/>
        <v/>
      </c>
      <c r="AL69">
        <f t="shared" si="28"/>
        <v>1</v>
      </c>
      <c r="AM69" t="str">
        <f t="shared" si="54"/>
        <v/>
      </c>
    </row>
    <row r="70" spans="1:39" ht="15.75" thickBot="1" x14ac:dyDescent="0.3">
      <c r="A70" s="37" t="e">
        <f t="shared" si="46"/>
        <v>#VALUE!</v>
      </c>
      <c r="B70" s="38" t="str">
        <f t="shared" si="11"/>
        <v/>
      </c>
      <c r="C70" s="38" t="str">
        <f t="shared" si="55"/>
        <v>TBD</v>
      </c>
      <c r="D70" s="38" t="str">
        <f t="shared" si="56"/>
        <v>TBD</v>
      </c>
      <c r="E70" s="78"/>
      <c r="G70" s="80">
        <f>Dashboard!N70</f>
        <v>0</v>
      </c>
      <c r="I70" s="37" t="str">
        <f t="shared" si="15"/>
        <v/>
      </c>
      <c r="J70" s="20" t="str">
        <f t="shared" si="37"/>
        <v/>
      </c>
      <c r="K70" s="20" t="str" cm="1">
        <f t="array" ref="K70">IF(OR(Z70="TG",Z70="T-T"),IF(G68="P",IF(AND(AK70=D70,LEN(D70)&gt;0,NOT(C70="B")),LEFT(D70)&amp;(AL70-3),AK70),""),V)</f>
        <v/>
      </c>
      <c r="L70" s="20" t="str">
        <f t="shared" si="18"/>
        <v>L</v>
      </c>
      <c r="M70" s="77"/>
      <c r="N70" s="11" t="str">
        <f t="shared" si="19"/>
        <v/>
      </c>
      <c r="O70" t="str">
        <f t="shared" si="30"/>
        <v>C</v>
      </c>
      <c r="P70" s="61" t="str">
        <f t="shared" si="20"/>
        <v>N</v>
      </c>
      <c r="Q70" s="61" t="str">
        <f t="shared" si="21"/>
        <v>N</v>
      </c>
      <c r="R70" s="61" t="str">
        <f t="shared" si="22"/>
        <v>N</v>
      </c>
      <c r="S70" s="158" t="str">
        <f t="shared" si="23"/>
        <v/>
      </c>
      <c r="T70" s="158" t="str">
        <f t="shared" si="24"/>
        <v/>
      </c>
      <c r="U70" s="104" t="str">
        <f t="shared" si="25"/>
        <v/>
      </c>
      <c r="V70" s="104" t="str">
        <f t="shared" si="26"/>
        <v/>
      </c>
      <c r="W70" t="str">
        <f t="shared" si="42"/>
        <v>T</v>
      </c>
      <c r="Y70" t="str">
        <f t="shared" si="4"/>
        <v>T-C</v>
      </c>
      <c r="Z70" t="str">
        <f t="shared" si="52"/>
        <v>TG</v>
      </c>
      <c r="AA70" t="str">
        <f>IF(Dashboard!N70="P",IF(AA69="",1,AA69+1),"")</f>
        <v/>
      </c>
      <c r="AB70" t="str">
        <f>IF(Dashboard!O70="B",IF(AB69="",1,AB69+1),"")</f>
        <v/>
      </c>
      <c r="AC70" s="1" t="str">
        <f t="shared" si="57"/>
        <v>00000</v>
      </c>
      <c r="AD70" s="1" t="str">
        <f t="shared" si="57"/>
        <v>00000</v>
      </c>
      <c r="AE70" s="1" t="str">
        <f t="shared" si="39"/>
        <v>000000</v>
      </c>
      <c r="AF70" s="1" t="str">
        <f t="shared" si="40"/>
        <v>000000</v>
      </c>
      <c r="AG70" t="str">
        <f t="shared" si="27"/>
        <v>B</v>
      </c>
      <c r="AH70" t="str">
        <f t="shared" si="7"/>
        <v>TBD</v>
      </c>
      <c r="AI70" t="str">
        <f t="shared" si="50"/>
        <v/>
      </c>
      <c r="AJ70" t="str">
        <f t="shared" si="58"/>
        <v>TBD</v>
      </c>
      <c r="AK70" t="str">
        <f t="shared" si="10"/>
        <v/>
      </c>
      <c r="AL70">
        <f t="shared" si="28"/>
        <v>1</v>
      </c>
      <c r="AM70" t="str">
        <f t="shared" si="54"/>
        <v/>
      </c>
    </row>
    <row r="71" spans="1:39" ht="15.75" thickBot="1" x14ac:dyDescent="0.3">
      <c r="A71" s="37" t="e">
        <f t="shared" si="46"/>
        <v>#VALUE!</v>
      </c>
      <c r="B71" s="38" t="str">
        <f t="shared" si="11"/>
        <v/>
      </c>
      <c r="C71" s="38" t="str">
        <f t="shared" si="55"/>
        <v>TBD</v>
      </c>
      <c r="D71" s="38" t="str">
        <f t="shared" si="56"/>
        <v>TBD</v>
      </c>
      <c r="E71" s="71"/>
      <c r="G71" s="80">
        <f>Dashboard!N71</f>
        <v>0</v>
      </c>
      <c r="I71" s="37" t="str">
        <f t="shared" si="15"/>
        <v/>
      </c>
      <c r="J71" s="20" t="str">
        <f t="shared" si="37"/>
        <v/>
      </c>
      <c r="K71" s="20" t="str" cm="1">
        <f t="array" ref="K71">IF(OR(Z71="TG",Z71="T-T"),IF(G69="P",IF(AND(AK71=D71,LEN(D71)&gt;0,NOT(C71="B")),LEFT(D71)&amp;(AL71-3),AK71),""),V)</f>
        <v/>
      </c>
      <c r="L71" s="20" t="str">
        <f t="shared" si="18"/>
        <v>L</v>
      </c>
      <c r="N71" s="11" t="str">
        <f t="shared" si="19"/>
        <v/>
      </c>
      <c r="O71" t="str">
        <f t="shared" si="30"/>
        <v>C</v>
      </c>
      <c r="P71" s="61" t="str">
        <f t="shared" si="20"/>
        <v>N</v>
      </c>
      <c r="Q71" s="61" t="str">
        <f t="shared" si="21"/>
        <v>N</v>
      </c>
      <c r="R71" s="61" t="str">
        <f t="shared" si="22"/>
        <v>N</v>
      </c>
      <c r="S71" s="158" t="str">
        <f t="shared" si="23"/>
        <v/>
      </c>
      <c r="T71" s="158" t="str">
        <f t="shared" si="24"/>
        <v/>
      </c>
      <c r="U71" s="104" t="str">
        <f t="shared" si="25"/>
        <v/>
      </c>
      <c r="V71" s="104" t="str">
        <f t="shared" si="26"/>
        <v/>
      </c>
      <c r="W71" t="str">
        <f t="shared" si="42"/>
        <v>T</v>
      </c>
      <c r="Y71" t="str">
        <f t="shared" si="4"/>
        <v>T-C</v>
      </c>
      <c r="Z71" t="str">
        <f t="shared" si="52"/>
        <v>TG</v>
      </c>
      <c r="AA71" t="str">
        <f>IF(Dashboard!N71="P",IF(AA70="",1,AA70+1),"")</f>
        <v/>
      </c>
      <c r="AB71" t="str">
        <f>IF(Dashboard!O71="B",IF(AB70="",1,AB70+1),"")</f>
        <v/>
      </c>
      <c r="AC71" s="1" t="str">
        <f t="shared" si="57"/>
        <v>00000</v>
      </c>
      <c r="AD71" s="1" t="str">
        <f t="shared" si="57"/>
        <v>00000</v>
      </c>
      <c r="AE71" s="1" t="str">
        <f t="shared" si="39"/>
        <v>000000</v>
      </c>
      <c r="AF71" s="1" t="str">
        <f t="shared" si="40"/>
        <v>000000</v>
      </c>
      <c r="AG71" t="str">
        <f t="shared" si="27"/>
        <v>B</v>
      </c>
      <c r="AH71" t="str">
        <f t="shared" si="7"/>
        <v>TBD</v>
      </c>
      <c r="AI71" t="str">
        <f t="shared" si="50"/>
        <v/>
      </c>
      <c r="AJ71" t="str">
        <f t="shared" si="58"/>
        <v>TBD</v>
      </c>
      <c r="AK71" t="str">
        <f t="shared" si="10"/>
        <v/>
      </c>
      <c r="AL71">
        <f t="shared" si="28"/>
        <v>1</v>
      </c>
      <c r="AM71" t="str">
        <f t="shared" si="54"/>
        <v/>
      </c>
    </row>
    <row r="72" spans="1:39" ht="15.75" thickBot="1" x14ac:dyDescent="0.3">
      <c r="A72" s="37" t="e">
        <f t="shared" si="46"/>
        <v>#VALUE!</v>
      </c>
      <c r="B72" s="38" t="str">
        <f t="shared" si="11"/>
        <v/>
      </c>
      <c r="C72" s="38" t="str">
        <f t="shared" si="55"/>
        <v>TBD</v>
      </c>
      <c r="D72" s="38" t="str">
        <f t="shared" si="56"/>
        <v>TBD</v>
      </c>
      <c r="E72" s="71"/>
      <c r="G72" s="80">
        <f>Dashboard!N72</f>
        <v>0</v>
      </c>
      <c r="I72" s="37" t="str">
        <f t="shared" si="15"/>
        <v/>
      </c>
      <c r="J72" s="20" t="str">
        <f t="shared" si="37"/>
        <v/>
      </c>
      <c r="K72" s="20" t="str" cm="1">
        <f t="array" ref="K72">IF(OR(Z72="TG",Z72="T-T"),IF(G70="P",IF(AND(AK72=D72,LEN(D72)&gt;0,NOT(C72="B")),LEFT(D72)&amp;(AL72-3),AK72),""),V)</f>
        <v/>
      </c>
      <c r="L72" s="20" t="str">
        <f t="shared" si="18"/>
        <v>L</v>
      </c>
      <c r="N72" s="11" t="str">
        <f t="shared" si="19"/>
        <v/>
      </c>
      <c r="O72" t="str">
        <f t="shared" si="30"/>
        <v>C</v>
      </c>
      <c r="P72" s="61" t="str">
        <f t="shared" si="20"/>
        <v>N</v>
      </c>
      <c r="Q72" s="61" t="str">
        <f t="shared" si="21"/>
        <v>N</v>
      </c>
      <c r="R72" s="61" t="str">
        <f t="shared" si="22"/>
        <v>N</v>
      </c>
      <c r="S72" s="158" t="str">
        <f t="shared" si="23"/>
        <v/>
      </c>
      <c r="T72" s="158" t="str">
        <f t="shared" si="24"/>
        <v/>
      </c>
      <c r="U72" s="104" t="str">
        <f t="shared" si="25"/>
        <v/>
      </c>
      <c r="V72" s="104" t="str">
        <f t="shared" si="26"/>
        <v/>
      </c>
      <c r="W72" t="str">
        <f t="shared" si="42"/>
        <v>T</v>
      </c>
      <c r="Y72" t="str">
        <f t="shared" si="4"/>
        <v>T-C</v>
      </c>
      <c r="Z72" t="str">
        <f t="shared" si="52"/>
        <v>TG</v>
      </c>
      <c r="AA72" t="str">
        <f>IF(Dashboard!N72="P",IF(AA71="",1,AA71+1),"")</f>
        <v/>
      </c>
      <c r="AB72" t="str">
        <f>IF(Dashboard!O72="B",IF(AB71="",1,AB71+1),"")</f>
        <v/>
      </c>
      <c r="AC72" s="1" t="str">
        <f t="shared" si="57"/>
        <v>00000</v>
      </c>
      <c r="AD72" s="1" t="str">
        <f t="shared" si="57"/>
        <v>00000</v>
      </c>
      <c r="AE72" s="1" t="str">
        <f t="shared" si="39"/>
        <v>000000</v>
      </c>
      <c r="AF72" s="1" t="str">
        <f t="shared" si="40"/>
        <v>000000</v>
      </c>
      <c r="AG72" t="str">
        <f t="shared" si="27"/>
        <v>B</v>
      </c>
      <c r="AH72" t="str">
        <f t="shared" si="7"/>
        <v>TBD</v>
      </c>
      <c r="AI72" t="str">
        <f t="shared" si="50"/>
        <v/>
      </c>
      <c r="AJ72" t="str">
        <f t="shared" si="58"/>
        <v>TBD</v>
      </c>
      <c r="AK72" t="str">
        <f t="shared" si="10"/>
        <v/>
      </c>
      <c r="AL72">
        <f t="shared" si="28"/>
        <v>1</v>
      </c>
      <c r="AM72" t="str">
        <f t="shared" si="54"/>
        <v/>
      </c>
    </row>
    <row r="73" spans="1:39" ht="15.75" thickBot="1" x14ac:dyDescent="0.3">
      <c r="A73" s="37" t="e">
        <f t="shared" si="46"/>
        <v>#VALUE!</v>
      </c>
      <c r="B73" s="38" t="str">
        <f t="shared" si="11"/>
        <v/>
      </c>
      <c r="C73" s="38" t="str">
        <f t="shared" si="55"/>
        <v>TBD</v>
      </c>
      <c r="D73" s="38" t="str">
        <f t="shared" si="56"/>
        <v>TBD</v>
      </c>
      <c r="E73" s="71"/>
      <c r="G73" s="80">
        <f>Dashboard!N73</f>
        <v>0</v>
      </c>
      <c r="I73" s="37" t="str">
        <f t="shared" si="15"/>
        <v/>
      </c>
      <c r="J73" s="20" t="str">
        <f t="shared" si="37"/>
        <v/>
      </c>
      <c r="K73" s="20" t="str" cm="1">
        <f t="array" ref="K73">IF(OR(Z73="TG",Z73="T-T"),IF(G71="P",IF(AND(AK73=D73,LEN(D73)&gt;0,NOT(C73="B")),LEFT(D73)&amp;(AL73-3),AK73),""),V)</f>
        <v/>
      </c>
      <c r="L73" s="20" t="str">
        <f t="shared" si="18"/>
        <v>L</v>
      </c>
      <c r="N73" s="11" t="str">
        <f t="shared" si="19"/>
        <v/>
      </c>
      <c r="O73" t="str">
        <f t="shared" si="30"/>
        <v>C</v>
      </c>
      <c r="P73" s="61" t="str">
        <f t="shared" si="20"/>
        <v>N</v>
      </c>
      <c r="Q73" s="61" t="str">
        <f t="shared" si="21"/>
        <v>N</v>
      </c>
      <c r="R73" s="61" t="str">
        <f t="shared" si="22"/>
        <v>N</v>
      </c>
      <c r="S73" s="158" t="str">
        <f t="shared" si="23"/>
        <v/>
      </c>
      <c r="T73" s="158" t="str">
        <f t="shared" si="24"/>
        <v/>
      </c>
      <c r="U73" s="104" t="str">
        <f t="shared" si="25"/>
        <v/>
      </c>
      <c r="V73" s="104" t="str">
        <f t="shared" si="26"/>
        <v/>
      </c>
      <c r="W73" t="str">
        <f t="shared" si="42"/>
        <v>T</v>
      </c>
      <c r="Y73" t="str">
        <f t="shared" si="4"/>
        <v>T-C</v>
      </c>
      <c r="Z73" t="str">
        <f t="shared" si="52"/>
        <v>TG</v>
      </c>
      <c r="AA73" t="str">
        <f>IF(Dashboard!N73="P",IF(AA72="",1,AA72+1),"")</f>
        <v/>
      </c>
      <c r="AB73" t="str">
        <f>IF(Dashboard!O73="B",IF(AB72="",1,AB72+1),"")</f>
        <v/>
      </c>
      <c r="AC73" s="1" t="str">
        <f t="shared" si="57"/>
        <v>00000</v>
      </c>
      <c r="AD73" s="1" t="str">
        <f t="shared" si="57"/>
        <v>00000</v>
      </c>
      <c r="AE73" s="1" t="str">
        <f t="shared" si="39"/>
        <v>000000</v>
      </c>
      <c r="AF73" s="1" t="str">
        <f t="shared" si="40"/>
        <v>000000</v>
      </c>
      <c r="AG73" t="str">
        <f t="shared" si="27"/>
        <v>B</v>
      </c>
      <c r="AH73" t="str">
        <f t="shared" si="7"/>
        <v>TBD</v>
      </c>
      <c r="AI73" t="str">
        <f t="shared" si="50"/>
        <v/>
      </c>
      <c r="AJ73" t="str">
        <f t="shared" si="58"/>
        <v>TBD</v>
      </c>
      <c r="AK73" t="str">
        <f t="shared" si="10"/>
        <v/>
      </c>
      <c r="AL73">
        <f t="shared" si="28"/>
        <v>1</v>
      </c>
      <c r="AM73" t="str">
        <f t="shared" si="54"/>
        <v/>
      </c>
    </row>
    <row r="74" spans="1:39" ht="15.75" thickBot="1" x14ac:dyDescent="0.3">
      <c r="A74" s="37" t="e">
        <f t="shared" si="46"/>
        <v>#VALUE!</v>
      </c>
      <c r="B74" s="38" t="str">
        <f t="shared" si="11"/>
        <v/>
      </c>
      <c r="C74" s="38" t="str">
        <f t="shared" si="55"/>
        <v>TBD</v>
      </c>
      <c r="D74" s="38" t="str">
        <f t="shared" si="56"/>
        <v>TBD</v>
      </c>
      <c r="E74" s="74"/>
      <c r="G74" s="80">
        <f>Dashboard!N74</f>
        <v>0</v>
      </c>
      <c r="I74" s="37" t="str">
        <f t="shared" si="15"/>
        <v/>
      </c>
      <c r="J74" s="20" t="str">
        <f t="shared" si="37"/>
        <v/>
      </c>
      <c r="K74" s="20" t="str" cm="1">
        <f t="array" ref="K74">IF(OR(Z74="TG",Z74="T-T"),IF(G72="P",IF(AND(AK74=D74,LEN(D74)&gt;0,NOT(C74="B")),LEFT(D74)&amp;(AL74-3),AK74),""),V)</f>
        <v/>
      </c>
      <c r="L74" s="20" t="str">
        <f t="shared" si="18"/>
        <v>L</v>
      </c>
      <c r="M74" s="73"/>
      <c r="N74" s="11" t="str">
        <f t="shared" si="19"/>
        <v/>
      </c>
      <c r="O74" t="str">
        <f t="shared" si="30"/>
        <v>C</v>
      </c>
      <c r="P74" s="61" t="str">
        <f t="shared" si="20"/>
        <v>N</v>
      </c>
      <c r="Q74" s="61" t="str">
        <f t="shared" si="21"/>
        <v>N</v>
      </c>
      <c r="R74" s="61" t="str">
        <f t="shared" si="22"/>
        <v>N</v>
      </c>
      <c r="S74" s="158" t="str">
        <f t="shared" si="23"/>
        <v/>
      </c>
      <c r="T74" s="158" t="str">
        <f t="shared" si="24"/>
        <v/>
      </c>
      <c r="U74" s="104" t="str">
        <f t="shared" si="25"/>
        <v/>
      </c>
      <c r="V74" s="104" t="str">
        <f t="shared" si="26"/>
        <v/>
      </c>
      <c r="W74" t="str">
        <f t="shared" si="42"/>
        <v>T</v>
      </c>
      <c r="Y74" t="str">
        <f t="shared" ref="Y74:Y137" si="59">IF(OR(AND(OR(Y73="T-B",Y73="T-C"),X73&lt;1),(AND(Y73="T-T",X73&lt;2))),Y73,IF(P74="Y","T-C",IF(Q74="Y","T-B",IF(R74="Y","T-T","PD"))))</f>
        <v>T-C</v>
      </c>
      <c r="Z74" t="str">
        <f t="shared" ref="Z74:Z100" si="60">IF(P74="Y","T-C",IF(Q74="Y","T-B",IF(R74="Y","T-T","TG")))</f>
        <v>TG</v>
      </c>
      <c r="AA74" t="str">
        <f>IF(Dashboard!N74="P",IF(AA73="",1,AA73+1),"")</f>
        <v/>
      </c>
      <c r="AB74" t="str">
        <f>IF(Dashboard!O74="B",IF(AB73="",1,AB73+1),"")</f>
        <v/>
      </c>
      <c r="AC74" s="1" t="str">
        <f t="shared" ref="AC74:AD89" si="61">IF(AA69="",0,AA69)&amp;IF(AA70="",0,AA70)&amp;IF(AA71="",0,AA71)&amp;IF(AA72="",0,AA72)&amp;IF(AA73="",0,AA73)</f>
        <v>00000</v>
      </c>
      <c r="AD74" s="1" t="str">
        <f t="shared" si="61"/>
        <v>00000</v>
      </c>
      <c r="AE74" s="1" t="str">
        <f t="shared" si="39"/>
        <v>000000</v>
      </c>
      <c r="AF74" s="1" t="str">
        <f t="shared" si="40"/>
        <v>000000</v>
      </c>
      <c r="AG74" t="str">
        <f t="shared" si="27"/>
        <v>B</v>
      </c>
      <c r="AH74" t="str">
        <f t="shared" ref="AH74:AH137" si="62">IF(C73="",D73,C73)&amp;E73</f>
        <v>TBD</v>
      </c>
      <c r="AI74" t="str">
        <f t="shared" si="50"/>
        <v/>
      </c>
      <c r="AJ74" t="str">
        <f t="shared" si="58"/>
        <v>TBD</v>
      </c>
      <c r="AK74" t="str">
        <f t="shared" ref="AK74:AK137" si="63">IF(O74="S","B",IFERROR(VLOOKUP(AJ74,$AT$3:$AU$100,2,FALSE),""))</f>
        <v/>
      </c>
      <c r="AL74">
        <f t="shared" si="28"/>
        <v>1</v>
      </c>
      <c r="AM74" t="str">
        <f t="shared" si="54"/>
        <v/>
      </c>
    </row>
    <row r="75" spans="1:39" ht="15.75" thickBot="1" x14ac:dyDescent="0.3">
      <c r="A75" s="37" t="e">
        <f t="shared" si="46"/>
        <v>#VALUE!</v>
      </c>
      <c r="B75" s="38" t="str">
        <f t="shared" ref="B75:B138" si="64">IF(Y74=Y75,"",Y75)</f>
        <v/>
      </c>
      <c r="C75" s="38" t="str">
        <f t="shared" si="55"/>
        <v>TBD</v>
      </c>
      <c r="D75" s="38" t="str">
        <f t="shared" si="56"/>
        <v>TBD</v>
      </c>
      <c r="E75" s="78"/>
      <c r="G75" s="80">
        <f>Dashboard!N75</f>
        <v>0</v>
      </c>
      <c r="I75" s="37" t="str">
        <f t="shared" ref="I75:I138" si="65">IF(Z74=Z75,"",Z75)</f>
        <v/>
      </c>
      <c r="J75" s="20" t="str">
        <f t="shared" ref="J75:J138" si="66">IF(OR(Z75="TG",Z75="T-T"),IF(G73="B",IF(AND(AK75=C75,LEN(C75)&gt;0,NOT(C75="B")),LEFT(C75)&amp;(AL75-3),AK75),""),U75)</f>
        <v/>
      </c>
      <c r="K75" s="20" t="str" cm="1">
        <f t="array" ref="K75">IF(OR(Z75="TG",Z75="T-T"),IF(G73="P",IF(AND(AK75=D75,LEN(D75)&gt;0,NOT(C75="B")),LEFT(D75)&amp;(AL75-3),AK75),""),V)</f>
        <v/>
      </c>
      <c r="L75" s="20" t="str">
        <f t="shared" ref="L75:L138" si="67">IF(G75="","",IF(G75="P",IF(J75="","L","W"),IF(K75="","L","W")))</f>
        <v>L</v>
      </c>
      <c r="M75" s="77"/>
      <c r="N75" s="11" t="str">
        <f t="shared" ref="N75:N138" si="68">IF(O75="S","",IF(M75&gt;0,M75,""))</f>
        <v/>
      </c>
      <c r="O75" t="str">
        <f t="shared" si="30"/>
        <v>C</v>
      </c>
      <c r="P75" s="61" t="str">
        <f t="shared" ref="P75:P100" si="69">IF(AC75="10101","Y",IF(AD75="10101","Y","N"))</f>
        <v>N</v>
      </c>
      <c r="Q75" s="61" t="str">
        <f t="shared" ref="Q75:Q100" si="70">IF(AC75="12345","Y",IF(AD75="12345","Y","N"))</f>
        <v>N</v>
      </c>
      <c r="R75" s="61" t="str">
        <f t="shared" ref="R75:R100" si="71">IF(AE75="120012","Y",IF(AF75="120012","Y","N"))</f>
        <v>N</v>
      </c>
      <c r="S75" s="158" t="str">
        <f t="shared" ref="S75:S138" si="72">IF(Y75="T-T",IF(G73="B",AI75,""),IF(Y75="T-C",IF(G74="B",AI75,""),IF(Y75="T-B",IF(G74="P",AI75,""),"")))</f>
        <v/>
      </c>
      <c r="T75" s="158" t="str">
        <f t="shared" ref="T75:T138" si="73">IF(Y75="T-T",IF(G73="P",AI75,""),IF(Y75="T-C",IF(G74="P",AI75,""),IF(Y75="T-B",IF(G74="B",AI75,""),"")))</f>
        <v/>
      </c>
      <c r="U75" s="104" t="str">
        <f t="shared" ref="U75:U138" si="74">IF(Y75="T-T",IF(G73="B",AK75,""),IF(Y75="T-C",IF(G74="B",AK75,""),IF(Y75="T-B",IF(G74="P",AK75,""),"")))</f>
        <v/>
      </c>
      <c r="V75" s="104" t="str">
        <f t="shared" ref="V75:V138" si="75">IF(Y75="T-T",IF(G73="P",AK75,""),IF(Y75="T-C",IF(G74="P",AK75,""),IF(Y75="T-B",IF(G74="B",AK75,""),"")))</f>
        <v/>
      </c>
      <c r="W75" t="str">
        <f t="shared" si="42"/>
        <v>T</v>
      </c>
      <c r="Y75" t="str">
        <f t="shared" si="59"/>
        <v>T-C</v>
      </c>
      <c r="Z75" t="str">
        <f t="shared" si="60"/>
        <v>TG</v>
      </c>
      <c r="AA75" t="str">
        <f>IF(Dashboard!N75="P",IF(AA74="",1,AA74+1),"")</f>
        <v/>
      </c>
      <c r="AB75" t="str">
        <f>IF(Dashboard!O75="B",IF(AB74="",1,AB74+1),"")</f>
        <v/>
      </c>
      <c r="AC75" s="1" t="str">
        <f t="shared" si="61"/>
        <v>00000</v>
      </c>
      <c r="AD75" s="1" t="str">
        <f t="shared" si="61"/>
        <v>00000</v>
      </c>
      <c r="AE75" s="1" t="str">
        <f t="shared" si="39"/>
        <v>000000</v>
      </c>
      <c r="AF75" s="1" t="str">
        <f t="shared" si="40"/>
        <v>000000</v>
      </c>
      <c r="AG75" t="str">
        <f t="shared" ref="AG75:AG100" si="76">IF(COUNTBLANK(AA70:AA74)&gt;2,"B","P")</f>
        <v>B</v>
      </c>
      <c r="AH75" t="str">
        <f t="shared" si="62"/>
        <v>TBD</v>
      </c>
      <c r="AI75" t="str">
        <f t="shared" ref="AI75:AI89" si="77">IFERROR(VLOOKUP(AH75,$AT$3:$AU$100,2,FALSE),"")</f>
        <v/>
      </c>
      <c r="AJ75" t="str">
        <f t="shared" si="58"/>
        <v>TBD</v>
      </c>
      <c r="AK75" t="str">
        <f t="shared" si="63"/>
        <v/>
      </c>
      <c r="AL75">
        <f t="shared" ref="AL75:AL138" si="78">IF(REPLACE(AI75, 1, 1, "")="",1,REPLACE(AI75, 1, 1, ""))</f>
        <v>1</v>
      </c>
      <c r="AM75" t="str">
        <f t="shared" ref="AM75:AM138" si="79">REPLACE(AK75, 1, 1, "")</f>
        <v/>
      </c>
    </row>
    <row r="76" spans="1:39" ht="15.75" thickBot="1" x14ac:dyDescent="0.3">
      <c r="A76" s="70"/>
      <c r="B76" s="38" t="str">
        <f t="shared" si="64"/>
        <v/>
      </c>
      <c r="C76" s="38" t="str">
        <f t="shared" si="55"/>
        <v>TBD</v>
      </c>
      <c r="D76" s="38" t="str">
        <f t="shared" si="56"/>
        <v>TBD</v>
      </c>
      <c r="E76" s="71"/>
      <c r="G76" s="80">
        <f>Dashboard!N76</f>
        <v>0</v>
      </c>
      <c r="I76" s="37" t="str">
        <f t="shared" si="65"/>
        <v/>
      </c>
      <c r="J76" s="20" t="str">
        <f t="shared" si="66"/>
        <v/>
      </c>
      <c r="K76" s="20" t="str" cm="1">
        <f t="array" ref="K76">IF(OR(Z76="TG",Z76="T-T"),IF(G74="P",IF(AND(AK76=D76,LEN(D76)&gt;0,NOT(C76="B")),LEFT(D76)&amp;(AL76-3),AK76),""),V)</f>
        <v/>
      </c>
      <c r="L76" s="20" t="str">
        <f t="shared" si="67"/>
        <v>L</v>
      </c>
      <c r="N76" s="11" t="str">
        <f t="shared" si="68"/>
        <v/>
      </c>
      <c r="O76" t="str">
        <f t="shared" ref="O76:O85" si="80">IF(O75="S","C",IF(M75&gt;0,"S","C"))</f>
        <v>C</v>
      </c>
      <c r="P76" s="61" t="str">
        <f t="shared" si="69"/>
        <v>N</v>
      </c>
      <c r="Q76" s="61" t="str">
        <f t="shared" si="70"/>
        <v>N</v>
      </c>
      <c r="R76" s="61" t="str">
        <f t="shared" si="71"/>
        <v>N</v>
      </c>
      <c r="S76" s="158" t="str">
        <f t="shared" si="72"/>
        <v/>
      </c>
      <c r="T76" s="158" t="str">
        <f t="shared" si="73"/>
        <v/>
      </c>
      <c r="U76" s="104" t="str">
        <f t="shared" si="74"/>
        <v/>
      </c>
      <c r="V76" s="104" t="str">
        <f t="shared" si="75"/>
        <v/>
      </c>
      <c r="W76" t="str">
        <f t="shared" si="42"/>
        <v>T</v>
      </c>
      <c r="Y76" t="str">
        <f t="shared" si="59"/>
        <v>T-C</v>
      </c>
      <c r="Z76" t="str">
        <f t="shared" si="60"/>
        <v>TG</v>
      </c>
      <c r="AA76" t="str">
        <f>IF(Dashboard!N76="P",IF(AA75="",1,AA75+1),"")</f>
        <v/>
      </c>
      <c r="AB76" t="str">
        <f>IF(Dashboard!O76="B",IF(AB75="",1,AB75+1),"")</f>
        <v/>
      </c>
      <c r="AC76" s="1" t="str">
        <f t="shared" si="61"/>
        <v>00000</v>
      </c>
      <c r="AD76" s="1" t="str">
        <f t="shared" si="61"/>
        <v>00000</v>
      </c>
      <c r="AE76" s="1" t="str">
        <f t="shared" si="39"/>
        <v>000000</v>
      </c>
      <c r="AF76" s="1" t="str">
        <f t="shared" si="40"/>
        <v>000000</v>
      </c>
      <c r="AG76" t="str">
        <f t="shared" si="76"/>
        <v>B</v>
      </c>
      <c r="AH76" t="str">
        <f t="shared" si="62"/>
        <v>TBD</v>
      </c>
      <c r="AI76" t="str">
        <f t="shared" si="77"/>
        <v/>
      </c>
      <c r="AJ76" t="str">
        <f t="shared" si="58"/>
        <v>TBD</v>
      </c>
      <c r="AK76" t="str">
        <f t="shared" si="63"/>
        <v/>
      </c>
      <c r="AL76">
        <f t="shared" si="78"/>
        <v>1</v>
      </c>
      <c r="AM76" t="str">
        <f t="shared" si="79"/>
        <v/>
      </c>
    </row>
    <row r="77" spans="1:39" ht="15.75" thickBot="1" x14ac:dyDescent="0.3">
      <c r="A77" s="70"/>
      <c r="B77" s="38" t="str">
        <f t="shared" si="64"/>
        <v/>
      </c>
      <c r="C77" s="38" t="str">
        <f t="shared" si="55"/>
        <v>TBD</v>
      </c>
      <c r="D77" s="38" t="str">
        <f t="shared" si="56"/>
        <v>TBD</v>
      </c>
      <c r="E77" s="71"/>
      <c r="G77" s="80">
        <f>Dashboard!N77</f>
        <v>0</v>
      </c>
      <c r="I77" s="37" t="str">
        <f t="shared" si="65"/>
        <v/>
      </c>
      <c r="J77" s="20" t="str">
        <f t="shared" si="66"/>
        <v/>
      </c>
      <c r="K77" s="20" t="str" cm="1">
        <f t="array" ref="K77">IF(OR(Z77="TG",Z77="T-T"),IF(G75="P",IF(AND(AK77=D77,LEN(D77)&gt;0,NOT(C77="B")),LEFT(D77)&amp;(AL77-3),AK77),""),V)</f>
        <v/>
      </c>
      <c r="L77" s="20" t="str">
        <f t="shared" si="67"/>
        <v>L</v>
      </c>
      <c r="N77" s="11" t="str">
        <f t="shared" si="68"/>
        <v/>
      </c>
      <c r="O77" t="str">
        <f t="shared" si="80"/>
        <v>C</v>
      </c>
      <c r="P77" s="61" t="str">
        <f t="shared" si="69"/>
        <v>N</v>
      </c>
      <c r="Q77" s="61" t="str">
        <f t="shared" si="70"/>
        <v>N</v>
      </c>
      <c r="R77" s="61" t="str">
        <f t="shared" si="71"/>
        <v>N</v>
      </c>
      <c r="S77" s="158" t="str">
        <f t="shared" si="72"/>
        <v/>
      </c>
      <c r="T77" s="158" t="str">
        <f t="shared" si="73"/>
        <v/>
      </c>
      <c r="U77" s="104" t="str">
        <f t="shared" si="74"/>
        <v/>
      </c>
      <c r="V77" s="104" t="str">
        <f t="shared" si="75"/>
        <v/>
      </c>
      <c r="W77" t="str">
        <f t="shared" si="42"/>
        <v>T</v>
      </c>
      <c r="Y77" t="str">
        <f t="shared" si="59"/>
        <v>T-C</v>
      </c>
      <c r="Z77" t="str">
        <f t="shared" si="60"/>
        <v>TG</v>
      </c>
      <c r="AA77" t="str">
        <f>IF(Dashboard!N77="P",IF(AA76="",1,AA76+1),"")</f>
        <v/>
      </c>
      <c r="AB77" t="str">
        <f>IF(Dashboard!O77="B",IF(AB76="",1,AB76+1),"")</f>
        <v/>
      </c>
      <c r="AC77" s="1" t="str">
        <f t="shared" si="61"/>
        <v>00000</v>
      </c>
      <c r="AD77" s="1" t="str">
        <f t="shared" si="61"/>
        <v>00000</v>
      </c>
      <c r="AE77" s="1" t="str">
        <f t="shared" si="39"/>
        <v>000000</v>
      </c>
      <c r="AF77" s="1" t="str">
        <f t="shared" si="40"/>
        <v>000000</v>
      </c>
      <c r="AG77" t="str">
        <f t="shared" si="76"/>
        <v>B</v>
      </c>
      <c r="AH77" t="str">
        <f t="shared" si="62"/>
        <v>TBD</v>
      </c>
      <c r="AI77" t="str">
        <f t="shared" si="77"/>
        <v/>
      </c>
      <c r="AJ77" t="str">
        <f t="shared" si="58"/>
        <v>TBD</v>
      </c>
      <c r="AK77" t="str">
        <f t="shared" si="63"/>
        <v/>
      </c>
      <c r="AL77">
        <f t="shared" si="78"/>
        <v>1</v>
      </c>
      <c r="AM77" t="str">
        <f t="shared" si="79"/>
        <v/>
      </c>
    </row>
    <row r="78" spans="1:39" ht="15.75" thickBot="1" x14ac:dyDescent="0.3">
      <c r="A78" s="70"/>
      <c r="B78" s="38" t="str">
        <f t="shared" si="64"/>
        <v/>
      </c>
      <c r="C78" s="38" t="str">
        <f t="shared" si="55"/>
        <v>TBD</v>
      </c>
      <c r="D78" s="38" t="str">
        <f t="shared" si="56"/>
        <v>TBD</v>
      </c>
      <c r="E78" s="71"/>
      <c r="G78" s="80">
        <f>Dashboard!N78</f>
        <v>0</v>
      </c>
      <c r="I78" s="37" t="str">
        <f t="shared" si="65"/>
        <v/>
      </c>
      <c r="J78" s="20" t="str">
        <f t="shared" si="66"/>
        <v/>
      </c>
      <c r="K78" s="20" t="str" cm="1">
        <f t="array" ref="K78">IF(OR(Z78="TG",Z78="T-T"),IF(G76="P",IF(AND(AK78=D78,LEN(D78)&gt;0,NOT(C78="B")),LEFT(D78)&amp;(AL78-3),AK78),""),V)</f>
        <v/>
      </c>
      <c r="L78" s="20" t="str">
        <f t="shared" si="67"/>
        <v>L</v>
      </c>
      <c r="N78" s="11" t="str">
        <f t="shared" si="68"/>
        <v/>
      </c>
      <c r="O78" t="str">
        <f t="shared" si="80"/>
        <v>C</v>
      </c>
      <c r="P78" s="61" t="str">
        <f t="shared" si="69"/>
        <v>N</v>
      </c>
      <c r="Q78" s="61" t="str">
        <f t="shared" si="70"/>
        <v>N</v>
      </c>
      <c r="R78" s="61" t="str">
        <f t="shared" si="71"/>
        <v>N</v>
      </c>
      <c r="S78" s="158" t="str">
        <f t="shared" si="72"/>
        <v/>
      </c>
      <c r="T78" s="158" t="str">
        <f t="shared" si="73"/>
        <v/>
      </c>
      <c r="U78" s="104" t="str">
        <f t="shared" si="74"/>
        <v/>
      </c>
      <c r="V78" s="104" t="str">
        <f t="shared" si="75"/>
        <v/>
      </c>
      <c r="W78" t="str">
        <f t="shared" si="42"/>
        <v>T</v>
      </c>
      <c r="Y78" t="str">
        <f t="shared" si="59"/>
        <v>T-C</v>
      </c>
      <c r="Z78" t="str">
        <f t="shared" si="60"/>
        <v>TG</v>
      </c>
      <c r="AA78" t="str">
        <f>IF(Dashboard!N78="P",IF(AA77="",1,AA77+1),"")</f>
        <v/>
      </c>
      <c r="AB78" t="str">
        <f>IF(Dashboard!O78="B",IF(AB77="",1,AB77+1),"")</f>
        <v/>
      </c>
      <c r="AC78" s="1" t="str">
        <f t="shared" si="61"/>
        <v>00000</v>
      </c>
      <c r="AD78" s="1" t="str">
        <f t="shared" si="61"/>
        <v>00000</v>
      </c>
      <c r="AE78" s="1" t="str">
        <f t="shared" si="39"/>
        <v>000000</v>
      </c>
      <c r="AF78" s="1" t="str">
        <f t="shared" si="40"/>
        <v>000000</v>
      </c>
      <c r="AG78" t="str">
        <f t="shared" si="76"/>
        <v>B</v>
      </c>
      <c r="AH78" t="str">
        <f t="shared" si="62"/>
        <v>TBD</v>
      </c>
      <c r="AI78" t="str">
        <f t="shared" si="77"/>
        <v/>
      </c>
      <c r="AJ78" t="str">
        <f t="shared" si="58"/>
        <v>TBD</v>
      </c>
      <c r="AK78" t="str">
        <f t="shared" si="63"/>
        <v/>
      </c>
      <c r="AL78">
        <f t="shared" si="78"/>
        <v>1</v>
      </c>
      <c r="AM78" t="str">
        <f t="shared" si="79"/>
        <v/>
      </c>
    </row>
    <row r="79" spans="1:39" ht="15.75" thickBot="1" x14ac:dyDescent="0.3">
      <c r="A79" s="72"/>
      <c r="B79" s="38" t="str">
        <f t="shared" si="64"/>
        <v/>
      </c>
      <c r="C79" s="38" t="str">
        <f t="shared" si="55"/>
        <v>TBD</v>
      </c>
      <c r="D79" s="38" t="str">
        <f t="shared" si="56"/>
        <v>TBD</v>
      </c>
      <c r="E79" s="74"/>
      <c r="G79" s="80">
        <f>Dashboard!N79</f>
        <v>0</v>
      </c>
      <c r="I79" s="37" t="str">
        <f t="shared" si="65"/>
        <v/>
      </c>
      <c r="J79" s="20" t="str">
        <f t="shared" si="66"/>
        <v/>
      </c>
      <c r="K79" s="20" t="str" cm="1">
        <f t="array" ref="K79">IF(OR(Z79="TG",Z79="T-T"),IF(G77="P",IF(AND(AK79=D79,LEN(D79)&gt;0,NOT(C79="B")),LEFT(D79)&amp;(AL79-3),AK79),""),V)</f>
        <v/>
      </c>
      <c r="L79" s="20" t="str">
        <f t="shared" si="67"/>
        <v>L</v>
      </c>
      <c r="M79" s="73"/>
      <c r="N79" s="11" t="str">
        <f t="shared" si="68"/>
        <v/>
      </c>
      <c r="O79" t="str">
        <f t="shared" si="80"/>
        <v>C</v>
      </c>
      <c r="P79" s="61" t="str">
        <f t="shared" si="69"/>
        <v>N</v>
      </c>
      <c r="Q79" s="61" t="str">
        <f t="shared" si="70"/>
        <v>N</v>
      </c>
      <c r="R79" s="61" t="str">
        <f t="shared" si="71"/>
        <v>N</v>
      </c>
      <c r="S79" s="158" t="str">
        <f t="shared" si="72"/>
        <v/>
      </c>
      <c r="T79" s="158" t="str">
        <f t="shared" si="73"/>
        <v/>
      </c>
      <c r="U79" s="104" t="str">
        <f t="shared" si="74"/>
        <v/>
      </c>
      <c r="V79" s="104" t="str">
        <f t="shared" si="75"/>
        <v/>
      </c>
      <c r="W79" t="str">
        <f t="shared" si="42"/>
        <v>T</v>
      </c>
      <c r="Y79" t="str">
        <f t="shared" si="59"/>
        <v>T-C</v>
      </c>
      <c r="Z79" t="str">
        <f t="shared" si="60"/>
        <v>TG</v>
      </c>
      <c r="AA79" t="str">
        <f>IF(Dashboard!N79="P",IF(AA78="",1,AA78+1),"")</f>
        <v/>
      </c>
      <c r="AB79" t="str">
        <f>IF(Dashboard!O79="B",IF(AB78="",1,AB78+1),"")</f>
        <v/>
      </c>
      <c r="AC79" s="1" t="str">
        <f t="shared" si="61"/>
        <v>00000</v>
      </c>
      <c r="AD79" s="1" t="str">
        <f t="shared" si="61"/>
        <v>00000</v>
      </c>
      <c r="AE79" s="1" t="str">
        <f t="shared" si="39"/>
        <v>000000</v>
      </c>
      <c r="AF79" s="1" t="str">
        <f t="shared" si="40"/>
        <v>000000</v>
      </c>
      <c r="AG79" t="str">
        <f t="shared" si="76"/>
        <v>B</v>
      </c>
      <c r="AH79" t="str">
        <f t="shared" si="62"/>
        <v>TBD</v>
      </c>
      <c r="AI79" t="str">
        <f t="shared" si="77"/>
        <v/>
      </c>
      <c r="AJ79" t="str">
        <f t="shared" si="58"/>
        <v>TBD</v>
      </c>
      <c r="AK79" t="str">
        <f t="shared" si="63"/>
        <v/>
      </c>
      <c r="AL79">
        <f t="shared" si="78"/>
        <v>1</v>
      </c>
      <c r="AM79" t="str">
        <f t="shared" si="79"/>
        <v/>
      </c>
    </row>
    <row r="80" spans="1:39" ht="15.75" thickBot="1" x14ac:dyDescent="0.3">
      <c r="A80" s="76"/>
      <c r="B80" s="38" t="str">
        <f t="shared" si="64"/>
        <v/>
      </c>
      <c r="C80" s="38" t="str">
        <f t="shared" si="55"/>
        <v>TBD</v>
      </c>
      <c r="D80" s="38" t="str">
        <f t="shared" si="56"/>
        <v>TBD</v>
      </c>
      <c r="E80" s="78"/>
      <c r="G80" s="80">
        <f>Dashboard!N80</f>
        <v>0</v>
      </c>
      <c r="I80" s="37" t="str">
        <f t="shared" si="65"/>
        <v/>
      </c>
      <c r="J80" s="20" t="str">
        <f t="shared" si="66"/>
        <v/>
      </c>
      <c r="K80" s="20" t="str" cm="1">
        <f t="array" ref="K80">IF(OR(Z80="TG",Z80="T-T"),IF(G78="P",IF(AND(AK80=D80,LEN(D80)&gt;0,NOT(C80="B")),LEFT(D80)&amp;(AL80-3),AK80),""),V)</f>
        <v/>
      </c>
      <c r="L80" s="20" t="str">
        <f t="shared" si="67"/>
        <v>L</v>
      </c>
      <c r="M80" s="77"/>
      <c r="N80" s="11" t="str">
        <f t="shared" si="68"/>
        <v/>
      </c>
      <c r="O80" t="str">
        <f t="shared" si="80"/>
        <v>C</v>
      </c>
      <c r="P80" s="61" t="str">
        <f t="shared" si="69"/>
        <v>N</v>
      </c>
      <c r="Q80" s="61" t="str">
        <f t="shared" si="70"/>
        <v>N</v>
      </c>
      <c r="R80" s="61" t="str">
        <f t="shared" si="71"/>
        <v>N</v>
      </c>
      <c r="S80" s="158" t="str">
        <f t="shared" si="72"/>
        <v/>
      </c>
      <c r="T80" s="158" t="str">
        <f t="shared" si="73"/>
        <v/>
      </c>
      <c r="U80" s="104" t="str">
        <f t="shared" si="74"/>
        <v/>
      </c>
      <c r="V80" s="104" t="str">
        <f t="shared" si="75"/>
        <v/>
      </c>
      <c r="W80" t="str">
        <f t="shared" si="42"/>
        <v>T</v>
      </c>
      <c r="Y80" t="str">
        <f t="shared" si="59"/>
        <v>T-C</v>
      </c>
      <c r="Z80" t="str">
        <f t="shared" si="60"/>
        <v>TG</v>
      </c>
      <c r="AA80" t="str">
        <f>IF(Dashboard!N80="P",IF(AA79="",1,AA79+1),"")</f>
        <v/>
      </c>
      <c r="AB80" t="str">
        <f>IF(Dashboard!O80="B",IF(AB79="",1,AB79+1),"")</f>
        <v/>
      </c>
      <c r="AC80" s="1" t="str">
        <f t="shared" si="61"/>
        <v>00000</v>
      </c>
      <c r="AD80" s="1" t="str">
        <f t="shared" si="61"/>
        <v>00000</v>
      </c>
      <c r="AE80" s="1" t="str">
        <f t="shared" ref="AE80:AE143" si="81">IF(AA74="",0,AA74)&amp;IF(AA75="",0,AA75)&amp;IF(AA76="",0,AA76)&amp;IF(AA77="",0,AA77)&amp;IF(AA78="",0,AA78)&amp;IF(AA79="",0,AA79)</f>
        <v>000000</v>
      </c>
      <c r="AF80" s="1" t="str">
        <f t="shared" ref="AF80:AF143" si="82">IF(AB74="",0,AB74)&amp;IF(AB75="",0,AB75)&amp;IF(AB76="",0,AB76)&amp;IF(AB77="",0,AB77)&amp;IF(AB78="",0,AB78)&amp;IF(AB79="",0,AB79)</f>
        <v>000000</v>
      </c>
      <c r="AG80" t="str">
        <f t="shared" si="76"/>
        <v>B</v>
      </c>
      <c r="AH80" t="str">
        <f t="shared" si="62"/>
        <v>TBD</v>
      </c>
      <c r="AI80" t="str">
        <f t="shared" si="77"/>
        <v/>
      </c>
      <c r="AJ80" t="str">
        <f t="shared" si="58"/>
        <v>TBD</v>
      </c>
      <c r="AK80" t="str">
        <f t="shared" si="63"/>
        <v/>
      </c>
      <c r="AL80">
        <f t="shared" si="78"/>
        <v>1</v>
      </c>
      <c r="AM80" t="str">
        <f t="shared" si="79"/>
        <v/>
      </c>
    </row>
    <row r="81" spans="1:39" ht="15.75" thickBot="1" x14ac:dyDescent="0.3">
      <c r="A81" s="70"/>
      <c r="B81" s="38" t="str">
        <f t="shared" si="64"/>
        <v/>
      </c>
      <c r="C81" s="38" t="str">
        <f t="shared" si="55"/>
        <v>TBD</v>
      </c>
      <c r="D81" s="38" t="str">
        <f t="shared" si="56"/>
        <v>TBD</v>
      </c>
      <c r="E81" s="71"/>
      <c r="G81" s="80">
        <f>Dashboard!N81</f>
        <v>0</v>
      </c>
      <c r="I81" s="37" t="str">
        <f t="shared" si="65"/>
        <v/>
      </c>
      <c r="J81" s="20" t="str">
        <f t="shared" si="66"/>
        <v/>
      </c>
      <c r="K81" s="20" t="str" cm="1">
        <f t="array" ref="K81">IF(OR(Z81="TG",Z81="T-T"),IF(G79="P",IF(AND(AK81=D81,LEN(D81)&gt;0,NOT(C81="B")),LEFT(D81)&amp;(AL81-3),AK81),""),V)</f>
        <v/>
      </c>
      <c r="L81" s="20" t="str">
        <f t="shared" si="67"/>
        <v>L</v>
      </c>
      <c r="N81" s="11" t="str">
        <f t="shared" si="68"/>
        <v/>
      </c>
      <c r="O81" t="str">
        <f t="shared" si="80"/>
        <v>C</v>
      </c>
      <c r="P81" s="61" t="str">
        <f t="shared" si="69"/>
        <v>N</v>
      </c>
      <c r="Q81" s="61" t="str">
        <f t="shared" si="70"/>
        <v>N</v>
      </c>
      <c r="R81" s="61" t="str">
        <f t="shared" si="71"/>
        <v>N</v>
      </c>
      <c r="S81" s="158" t="str">
        <f t="shared" si="72"/>
        <v/>
      </c>
      <c r="T81" s="158" t="str">
        <f t="shared" si="73"/>
        <v/>
      </c>
      <c r="U81" s="104" t="str">
        <f t="shared" si="74"/>
        <v/>
      </c>
      <c r="V81" s="104" t="str">
        <f t="shared" si="75"/>
        <v/>
      </c>
      <c r="W81" t="str">
        <f t="shared" si="42"/>
        <v>T</v>
      </c>
      <c r="Y81" t="str">
        <f t="shared" si="59"/>
        <v>T-C</v>
      </c>
      <c r="Z81" t="str">
        <f t="shared" si="60"/>
        <v>TG</v>
      </c>
      <c r="AA81" t="str">
        <f>IF(Dashboard!N81="P",IF(AA80="",1,AA80+1),"")</f>
        <v/>
      </c>
      <c r="AB81" t="str">
        <f>IF(Dashboard!O81="B",IF(AB80="",1,AB80+1),"")</f>
        <v/>
      </c>
      <c r="AC81" s="1" t="str">
        <f t="shared" si="61"/>
        <v>00000</v>
      </c>
      <c r="AD81" s="1" t="str">
        <f t="shared" si="61"/>
        <v>00000</v>
      </c>
      <c r="AE81" s="1" t="str">
        <f t="shared" si="81"/>
        <v>000000</v>
      </c>
      <c r="AF81" s="1" t="str">
        <f t="shared" si="82"/>
        <v>000000</v>
      </c>
      <c r="AG81" t="str">
        <f t="shared" si="76"/>
        <v>B</v>
      </c>
      <c r="AH81" t="str">
        <f t="shared" si="62"/>
        <v>TBD</v>
      </c>
      <c r="AI81" t="str">
        <f t="shared" si="77"/>
        <v/>
      </c>
      <c r="AJ81" t="str">
        <f t="shared" si="58"/>
        <v>TBD</v>
      </c>
      <c r="AK81" t="str">
        <f t="shared" si="63"/>
        <v/>
      </c>
      <c r="AL81">
        <f t="shared" si="78"/>
        <v>1</v>
      </c>
      <c r="AM81" t="str">
        <f t="shared" si="79"/>
        <v/>
      </c>
    </row>
    <row r="82" spans="1:39" ht="15.75" thickBot="1" x14ac:dyDescent="0.3">
      <c r="A82" s="70"/>
      <c r="B82" s="38" t="str">
        <f t="shared" si="64"/>
        <v/>
      </c>
      <c r="C82" s="38" t="str">
        <f t="shared" si="55"/>
        <v>TBD</v>
      </c>
      <c r="D82" s="38" t="str">
        <f t="shared" si="56"/>
        <v>TBD</v>
      </c>
      <c r="E82" s="71"/>
      <c r="G82" s="80">
        <f>Dashboard!N82</f>
        <v>0</v>
      </c>
      <c r="I82" s="37" t="str">
        <f t="shared" si="65"/>
        <v/>
      </c>
      <c r="J82" s="20" t="str">
        <f t="shared" si="66"/>
        <v/>
      </c>
      <c r="K82" s="20" t="str" cm="1">
        <f t="array" ref="K82">IF(OR(Z82="TG",Z82="T-T"),IF(G80="P",IF(AND(AK82=D82,LEN(D82)&gt;0,NOT(C82="B")),LEFT(D82)&amp;(AL82-3),AK82),""),V)</f>
        <v/>
      </c>
      <c r="L82" s="20" t="str">
        <f t="shared" si="67"/>
        <v>L</v>
      </c>
      <c r="N82" s="11" t="str">
        <f t="shared" si="68"/>
        <v/>
      </c>
      <c r="O82" t="str">
        <f t="shared" si="80"/>
        <v>C</v>
      </c>
      <c r="P82" s="61" t="str">
        <f t="shared" si="69"/>
        <v>N</v>
      </c>
      <c r="Q82" s="61" t="str">
        <f t="shared" si="70"/>
        <v>N</v>
      </c>
      <c r="R82" s="61" t="str">
        <f t="shared" si="71"/>
        <v>N</v>
      </c>
      <c r="S82" s="158" t="str">
        <f t="shared" si="72"/>
        <v/>
      </c>
      <c r="T82" s="158" t="str">
        <f t="shared" si="73"/>
        <v/>
      </c>
      <c r="U82" s="104" t="str">
        <f t="shared" si="74"/>
        <v/>
      </c>
      <c r="V82" s="104" t="str">
        <f t="shared" si="75"/>
        <v/>
      </c>
      <c r="W82" t="str">
        <f t="shared" ref="W82:W137" si="83">IF(OR(P82="Y",Q82="Y",R82="Y"),"T",IF(X79&gt;1,"",IF(W81="T","T","")))</f>
        <v>T</v>
      </c>
      <c r="Y82" t="str">
        <f t="shared" si="59"/>
        <v>T-C</v>
      </c>
      <c r="Z82" t="str">
        <f t="shared" si="60"/>
        <v>TG</v>
      </c>
      <c r="AA82" t="str">
        <f>IF(Dashboard!N82="P",IF(AA81="",1,AA81+1),"")</f>
        <v/>
      </c>
      <c r="AB82" t="str">
        <f>IF(Dashboard!O82="B",IF(AB81="",1,AB81+1),"")</f>
        <v/>
      </c>
      <c r="AC82" s="1" t="str">
        <f t="shared" si="61"/>
        <v>00000</v>
      </c>
      <c r="AD82" s="1" t="str">
        <f t="shared" si="61"/>
        <v>00000</v>
      </c>
      <c r="AE82" s="1" t="str">
        <f t="shared" si="81"/>
        <v>000000</v>
      </c>
      <c r="AF82" s="1" t="str">
        <f t="shared" si="82"/>
        <v>000000</v>
      </c>
      <c r="AG82" t="str">
        <f t="shared" si="76"/>
        <v>B</v>
      </c>
      <c r="AH82" t="str">
        <f t="shared" si="62"/>
        <v>TBD</v>
      </c>
      <c r="AI82" t="str">
        <f t="shared" si="77"/>
        <v/>
      </c>
      <c r="AJ82" t="str">
        <f t="shared" si="58"/>
        <v>TBD</v>
      </c>
      <c r="AK82" t="str">
        <f t="shared" si="63"/>
        <v/>
      </c>
      <c r="AL82">
        <f t="shared" si="78"/>
        <v>1</v>
      </c>
      <c r="AM82" t="str">
        <f t="shared" si="79"/>
        <v/>
      </c>
    </row>
    <row r="83" spans="1:39" ht="15.75" thickBot="1" x14ac:dyDescent="0.3">
      <c r="A83" s="70"/>
      <c r="B83" s="38" t="str">
        <f t="shared" si="64"/>
        <v/>
      </c>
      <c r="C83" s="38" t="str">
        <f t="shared" si="55"/>
        <v>TBD</v>
      </c>
      <c r="D83" s="38" t="str">
        <f t="shared" si="56"/>
        <v>TBD</v>
      </c>
      <c r="E83" s="71"/>
      <c r="G83" s="80">
        <f>Dashboard!N83</f>
        <v>0</v>
      </c>
      <c r="I83" s="37" t="str">
        <f t="shared" si="65"/>
        <v/>
      </c>
      <c r="J83" s="20" t="str">
        <f t="shared" si="66"/>
        <v/>
      </c>
      <c r="K83" s="20" t="str" cm="1">
        <f t="array" ref="K83">IF(OR(Z83="TG",Z83="T-T"),IF(G81="P",IF(AND(AK83=D83,LEN(D83)&gt;0,NOT(C83="B")),LEFT(D83)&amp;(AL83-3),AK83),""),V)</f>
        <v/>
      </c>
      <c r="L83" s="20" t="str">
        <f t="shared" si="67"/>
        <v>L</v>
      </c>
      <c r="N83" s="11" t="str">
        <f t="shared" si="68"/>
        <v/>
      </c>
      <c r="O83" t="str">
        <f t="shared" si="80"/>
        <v>C</v>
      </c>
      <c r="P83" s="61" t="str">
        <f t="shared" si="69"/>
        <v>N</v>
      </c>
      <c r="Q83" s="61" t="str">
        <f t="shared" si="70"/>
        <v>N</v>
      </c>
      <c r="R83" s="61" t="str">
        <f t="shared" si="71"/>
        <v>N</v>
      </c>
      <c r="S83" s="158" t="str">
        <f t="shared" si="72"/>
        <v/>
      </c>
      <c r="T83" s="158" t="str">
        <f t="shared" si="73"/>
        <v/>
      </c>
      <c r="U83" s="104" t="str">
        <f t="shared" si="74"/>
        <v/>
      </c>
      <c r="V83" s="104" t="str">
        <f t="shared" si="75"/>
        <v/>
      </c>
      <c r="W83" t="str">
        <f t="shared" si="83"/>
        <v>T</v>
      </c>
      <c r="Y83" t="str">
        <f t="shared" si="59"/>
        <v>T-C</v>
      </c>
      <c r="Z83" t="str">
        <f t="shared" si="60"/>
        <v>TG</v>
      </c>
      <c r="AA83" t="str">
        <f>IF(Dashboard!N83="P",IF(AA82="",1,AA82+1),"")</f>
        <v/>
      </c>
      <c r="AB83" t="str">
        <f>IF(Dashboard!O83="B",IF(AB82="",1,AB82+1),"")</f>
        <v/>
      </c>
      <c r="AC83" s="1" t="str">
        <f t="shared" si="61"/>
        <v>00000</v>
      </c>
      <c r="AD83" s="1" t="str">
        <f t="shared" si="61"/>
        <v>00000</v>
      </c>
      <c r="AE83" s="1" t="str">
        <f t="shared" si="81"/>
        <v>000000</v>
      </c>
      <c r="AF83" s="1" t="str">
        <f t="shared" si="82"/>
        <v>000000</v>
      </c>
      <c r="AG83" t="str">
        <f t="shared" si="76"/>
        <v>B</v>
      </c>
      <c r="AH83" t="str">
        <f t="shared" si="62"/>
        <v>TBD</v>
      </c>
      <c r="AI83" t="str">
        <f t="shared" si="77"/>
        <v/>
      </c>
      <c r="AJ83" t="str">
        <f t="shared" si="58"/>
        <v>TBD</v>
      </c>
      <c r="AK83" t="str">
        <f t="shared" si="63"/>
        <v/>
      </c>
      <c r="AL83">
        <f t="shared" si="78"/>
        <v>1</v>
      </c>
      <c r="AM83" t="str">
        <f t="shared" si="79"/>
        <v/>
      </c>
    </row>
    <row r="84" spans="1:39" ht="15.75" thickBot="1" x14ac:dyDescent="0.3">
      <c r="A84" s="72"/>
      <c r="B84" s="38" t="str">
        <f t="shared" si="64"/>
        <v/>
      </c>
      <c r="C84" s="38" t="str">
        <f t="shared" si="55"/>
        <v>TBD</v>
      </c>
      <c r="D84" s="38" t="str">
        <f t="shared" si="56"/>
        <v>TBD</v>
      </c>
      <c r="E84" s="74"/>
      <c r="G84" s="80">
        <f>Dashboard!N84</f>
        <v>0</v>
      </c>
      <c r="I84" s="37" t="str">
        <f t="shared" si="65"/>
        <v/>
      </c>
      <c r="J84" s="20" t="str">
        <f t="shared" si="66"/>
        <v/>
      </c>
      <c r="K84" s="20" t="str" cm="1">
        <f t="array" ref="K84">IF(OR(Z84="TG",Z84="T-T"),IF(G82="P",IF(AND(AK84=D84,LEN(D84)&gt;0,NOT(C84="B")),LEFT(D84)&amp;(AL84-3),AK84),""),V)</f>
        <v/>
      </c>
      <c r="L84" s="20" t="str">
        <f t="shared" si="67"/>
        <v>L</v>
      </c>
      <c r="M84" s="73"/>
      <c r="N84" s="11" t="str">
        <f t="shared" si="68"/>
        <v/>
      </c>
      <c r="O84" t="str">
        <f t="shared" si="80"/>
        <v>C</v>
      </c>
      <c r="P84" s="61" t="str">
        <f t="shared" si="69"/>
        <v>N</v>
      </c>
      <c r="Q84" s="61" t="str">
        <f t="shared" si="70"/>
        <v>N</v>
      </c>
      <c r="R84" s="61" t="str">
        <f t="shared" si="71"/>
        <v>N</v>
      </c>
      <c r="S84" s="158" t="str">
        <f t="shared" si="72"/>
        <v/>
      </c>
      <c r="T84" s="158" t="str">
        <f t="shared" si="73"/>
        <v/>
      </c>
      <c r="U84" s="104" t="str">
        <f t="shared" si="74"/>
        <v/>
      </c>
      <c r="V84" s="104" t="str">
        <f t="shared" si="75"/>
        <v/>
      </c>
      <c r="W84" t="str">
        <f t="shared" si="83"/>
        <v>T</v>
      </c>
      <c r="Y84" t="str">
        <f t="shared" si="59"/>
        <v>T-C</v>
      </c>
      <c r="Z84" t="str">
        <f t="shared" si="60"/>
        <v>TG</v>
      </c>
      <c r="AA84" t="str">
        <f>IF(Dashboard!N84="P",IF(AA83="",1,AA83+1),"")</f>
        <v/>
      </c>
      <c r="AB84" t="str">
        <f>IF(Dashboard!O84="B",IF(AB83="",1,AB83+1),"")</f>
        <v/>
      </c>
      <c r="AC84" s="1" t="str">
        <f t="shared" si="61"/>
        <v>00000</v>
      </c>
      <c r="AD84" s="1" t="str">
        <f t="shared" si="61"/>
        <v>00000</v>
      </c>
      <c r="AE84" s="1" t="str">
        <f t="shared" si="81"/>
        <v>000000</v>
      </c>
      <c r="AF84" s="1" t="str">
        <f t="shared" si="82"/>
        <v>000000</v>
      </c>
      <c r="AG84" t="str">
        <f t="shared" si="76"/>
        <v>B</v>
      </c>
      <c r="AH84" t="str">
        <f t="shared" si="62"/>
        <v>TBD</v>
      </c>
      <c r="AI84" t="str">
        <f t="shared" si="77"/>
        <v/>
      </c>
      <c r="AJ84" t="str">
        <f t="shared" si="58"/>
        <v>TBD</v>
      </c>
      <c r="AK84" t="str">
        <f t="shared" si="63"/>
        <v/>
      </c>
      <c r="AL84">
        <f t="shared" si="78"/>
        <v>1</v>
      </c>
      <c r="AM84" t="str">
        <f t="shared" si="79"/>
        <v/>
      </c>
    </row>
    <row r="85" spans="1:39" ht="15.75" thickBot="1" x14ac:dyDescent="0.3">
      <c r="A85" s="76"/>
      <c r="B85" s="38" t="str">
        <f t="shared" si="64"/>
        <v/>
      </c>
      <c r="C85" s="38" t="str">
        <f t="shared" si="55"/>
        <v>TBD</v>
      </c>
      <c r="D85" s="38" t="str">
        <f t="shared" si="56"/>
        <v>TBD</v>
      </c>
      <c r="E85" s="78"/>
      <c r="G85" s="80">
        <f>Dashboard!N85</f>
        <v>0</v>
      </c>
      <c r="I85" s="37" t="str">
        <f t="shared" si="65"/>
        <v/>
      </c>
      <c r="J85" s="20" t="str">
        <f t="shared" si="66"/>
        <v/>
      </c>
      <c r="K85" s="20" t="str" cm="1">
        <f t="array" ref="K85">IF(OR(Z85="TG",Z85="T-T"),IF(G83="P",IF(AND(AK85=D85,LEN(D85)&gt;0,NOT(C85="B")),LEFT(D85)&amp;(AL85-3),AK85),""),V)</f>
        <v/>
      </c>
      <c r="L85" s="20" t="str">
        <f t="shared" si="67"/>
        <v>L</v>
      </c>
      <c r="M85" s="77"/>
      <c r="N85" s="11" t="str">
        <f t="shared" si="68"/>
        <v/>
      </c>
      <c r="O85" t="str">
        <f t="shared" si="80"/>
        <v>C</v>
      </c>
      <c r="P85" s="61" t="str">
        <f t="shared" si="69"/>
        <v>N</v>
      </c>
      <c r="Q85" s="61" t="str">
        <f t="shared" si="70"/>
        <v>N</v>
      </c>
      <c r="R85" s="61" t="str">
        <f t="shared" si="71"/>
        <v>N</v>
      </c>
      <c r="S85" s="158" t="str">
        <f t="shared" si="72"/>
        <v/>
      </c>
      <c r="T85" s="158" t="str">
        <f t="shared" si="73"/>
        <v/>
      </c>
      <c r="U85" s="104" t="str">
        <f t="shared" si="74"/>
        <v/>
      </c>
      <c r="V85" s="104" t="str">
        <f t="shared" si="75"/>
        <v/>
      </c>
      <c r="W85" t="str">
        <f t="shared" si="83"/>
        <v>T</v>
      </c>
      <c r="Y85" t="str">
        <f t="shared" si="59"/>
        <v>T-C</v>
      </c>
      <c r="Z85" t="str">
        <f t="shared" si="60"/>
        <v>TG</v>
      </c>
      <c r="AA85" t="str">
        <f>IF(Dashboard!N85="P",IF(AA84="",1,AA84+1),"")</f>
        <v/>
      </c>
      <c r="AB85" t="str">
        <f>IF(Dashboard!O85="B",IF(AB84="",1,AB84+1),"")</f>
        <v/>
      </c>
      <c r="AC85" s="1" t="str">
        <f t="shared" si="61"/>
        <v>00000</v>
      </c>
      <c r="AD85" s="1" t="str">
        <f t="shared" si="61"/>
        <v>00000</v>
      </c>
      <c r="AE85" s="1" t="str">
        <f t="shared" si="81"/>
        <v>000000</v>
      </c>
      <c r="AF85" s="1" t="str">
        <f t="shared" si="82"/>
        <v>000000</v>
      </c>
      <c r="AG85" t="str">
        <f t="shared" si="76"/>
        <v>B</v>
      </c>
      <c r="AH85" t="str">
        <f t="shared" si="62"/>
        <v>TBD</v>
      </c>
      <c r="AI85" t="str">
        <f t="shared" si="77"/>
        <v/>
      </c>
      <c r="AJ85" t="str">
        <f t="shared" si="58"/>
        <v>TBD</v>
      </c>
      <c r="AK85" t="str">
        <f t="shared" si="63"/>
        <v/>
      </c>
      <c r="AL85">
        <f t="shared" si="78"/>
        <v>1</v>
      </c>
      <c r="AM85" t="str">
        <f t="shared" si="79"/>
        <v/>
      </c>
    </row>
    <row r="86" spans="1:39" ht="15.75" thickBot="1" x14ac:dyDescent="0.3">
      <c r="A86" s="70"/>
      <c r="B86" s="38" t="str">
        <f t="shared" si="64"/>
        <v/>
      </c>
      <c r="C86" s="38" t="str">
        <f t="shared" ref="C86:C96" si="84">IF(B86="PD",IF(AG86="P",AI86,""),"TBD")</f>
        <v>TBD</v>
      </c>
      <c r="D86" s="38" t="str">
        <f t="shared" ref="D86:D96" si="85">IF(B86="PD",IF(AG86="B",AI86,""),"TBD")</f>
        <v>TBD</v>
      </c>
      <c r="E86" s="71"/>
      <c r="G86" s="80">
        <f>Dashboard!N86</f>
        <v>0</v>
      </c>
      <c r="I86" s="37" t="str">
        <f t="shared" si="65"/>
        <v/>
      </c>
      <c r="J86" s="20" t="str">
        <f t="shared" si="66"/>
        <v/>
      </c>
      <c r="K86" s="20" t="str" cm="1">
        <f t="array" ref="K86">IF(OR(Z86="TG",Z86="T-T"),IF(G84="P",IF(AND(AK86=D86,LEN(D86)&gt;0,NOT(C86="B")),LEFT(D86)&amp;(AL86-3),AK86),""),V)</f>
        <v/>
      </c>
      <c r="L86" s="20" t="str">
        <f t="shared" si="67"/>
        <v>L</v>
      </c>
      <c r="N86" s="11" t="str">
        <f t="shared" si="68"/>
        <v/>
      </c>
      <c r="P86" s="61" t="str">
        <f t="shared" si="69"/>
        <v>N</v>
      </c>
      <c r="Q86" s="61" t="str">
        <f t="shared" si="70"/>
        <v>N</v>
      </c>
      <c r="R86" s="61" t="str">
        <f t="shared" si="71"/>
        <v>N</v>
      </c>
      <c r="S86" s="158" t="str">
        <f t="shared" si="72"/>
        <v/>
      </c>
      <c r="T86" s="158" t="str">
        <f t="shared" si="73"/>
        <v/>
      </c>
      <c r="U86" s="104" t="str">
        <f t="shared" si="74"/>
        <v/>
      </c>
      <c r="V86" s="104" t="str">
        <f t="shared" si="75"/>
        <v/>
      </c>
      <c r="W86" t="str">
        <f t="shared" si="83"/>
        <v>T</v>
      </c>
      <c r="Y86" t="str">
        <f t="shared" si="59"/>
        <v>T-C</v>
      </c>
      <c r="Z86" t="str">
        <f t="shared" si="60"/>
        <v>TG</v>
      </c>
      <c r="AA86" t="str">
        <f>IF(Dashboard!N86="P",IF(AA85="",1,AA85+1),"")</f>
        <v/>
      </c>
      <c r="AB86" t="str">
        <f>IF(Dashboard!O86="B",IF(AB85="",1,AB85+1),"")</f>
        <v/>
      </c>
      <c r="AC86" s="1" t="str">
        <f t="shared" si="61"/>
        <v>00000</v>
      </c>
      <c r="AD86" s="1" t="str">
        <f t="shared" si="61"/>
        <v>00000</v>
      </c>
      <c r="AE86" s="1" t="str">
        <f t="shared" si="81"/>
        <v>000000</v>
      </c>
      <c r="AF86" s="1" t="str">
        <f t="shared" si="82"/>
        <v>000000</v>
      </c>
      <c r="AG86" t="str">
        <f t="shared" si="76"/>
        <v>B</v>
      </c>
      <c r="AH86" t="str">
        <f t="shared" si="62"/>
        <v>TBD</v>
      </c>
      <c r="AI86" t="str">
        <f t="shared" si="77"/>
        <v/>
      </c>
      <c r="AJ86" t="str">
        <f t="shared" si="58"/>
        <v>TBD</v>
      </c>
      <c r="AK86" t="str">
        <f t="shared" si="63"/>
        <v/>
      </c>
      <c r="AL86">
        <f t="shared" si="78"/>
        <v>1</v>
      </c>
      <c r="AM86" t="str">
        <f t="shared" si="79"/>
        <v/>
      </c>
    </row>
    <row r="87" spans="1:39" ht="15.75" thickBot="1" x14ac:dyDescent="0.3">
      <c r="A87" s="70"/>
      <c r="B87" s="38" t="str">
        <f t="shared" si="64"/>
        <v/>
      </c>
      <c r="C87" s="38" t="str">
        <f t="shared" si="84"/>
        <v>TBD</v>
      </c>
      <c r="D87" s="38" t="str">
        <f t="shared" si="85"/>
        <v>TBD</v>
      </c>
      <c r="E87" s="71"/>
      <c r="G87" s="80">
        <f>Dashboard!N87</f>
        <v>0</v>
      </c>
      <c r="I87" s="37" t="str">
        <f t="shared" si="65"/>
        <v/>
      </c>
      <c r="J87" s="20" t="str">
        <f t="shared" si="66"/>
        <v/>
      </c>
      <c r="K87" s="20" t="str" cm="1">
        <f t="array" ref="K87">IF(OR(Z87="TG",Z87="T-T"),IF(G85="P",IF(AND(AK87=D87,LEN(D87)&gt;0,NOT(C87="B")),LEFT(D87)&amp;(AL87-3),AK87),""),V)</f>
        <v/>
      </c>
      <c r="L87" s="20" t="str">
        <f t="shared" si="67"/>
        <v>L</v>
      </c>
      <c r="N87" s="11" t="str">
        <f t="shared" si="68"/>
        <v/>
      </c>
      <c r="P87" s="61" t="str">
        <f t="shared" si="69"/>
        <v>N</v>
      </c>
      <c r="Q87" s="61" t="str">
        <f t="shared" si="70"/>
        <v>N</v>
      </c>
      <c r="R87" s="61" t="str">
        <f t="shared" si="71"/>
        <v>N</v>
      </c>
      <c r="S87" s="158" t="str">
        <f t="shared" si="72"/>
        <v/>
      </c>
      <c r="T87" s="158" t="str">
        <f t="shared" si="73"/>
        <v/>
      </c>
      <c r="U87" s="104" t="str">
        <f t="shared" si="74"/>
        <v/>
      </c>
      <c r="V87" s="104" t="str">
        <f t="shared" si="75"/>
        <v/>
      </c>
      <c r="W87" t="str">
        <f t="shared" si="83"/>
        <v>T</v>
      </c>
      <c r="Y87" t="str">
        <f t="shared" si="59"/>
        <v>T-C</v>
      </c>
      <c r="Z87" t="str">
        <f t="shared" si="60"/>
        <v>TG</v>
      </c>
      <c r="AA87" t="str">
        <f>IF(Dashboard!N87="P",IF(AA86="",1,AA86+1),"")</f>
        <v/>
      </c>
      <c r="AB87" t="str">
        <f>IF(Dashboard!O87="B",IF(AB86="",1,AB86+1),"")</f>
        <v/>
      </c>
      <c r="AC87" s="1" t="str">
        <f t="shared" si="61"/>
        <v>00000</v>
      </c>
      <c r="AD87" s="1" t="str">
        <f t="shared" si="61"/>
        <v>00000</v>
      </c>
      <c r="AE87" s="1" t="str">
        <f t="shared" si="81"/>
        <v>000000</v>
      </c>
      <c r="AF87" s="1" t="str">
        <f t="shared" si="82"/>
        <v>000000</v>
      </c>
      <c r="AG87" t="str">
        <f t="shared" si="76"/>
        <v>B</v>
      </c>
      <c r="AH87" t="str">
        <f t="shared" si="62"/>
        <v>TBD</v>
      </c>
      <c r="AI87" t="str">
        <f t="shared" si="77"/>
        <v/>
      </c>
      <c r="AJ87" t="str">
        <f t="shared" si="58"/>
        <v>TBD</v>
      </c>
      <c r="AK87" t="str">
        <f t="shared" si="63"/>
        <v/>
      </c>
      <c r="AL87">
        <f t="shared" si="78"/>
        <v>1</v>
      </c>
      <c r="AM87" t="str">
        <f t="shared" si="79"/>
        <v/>
      </c>
    </row>
    <row r="88" spans="1:39" ht="15.75" thickBot="1" x14ac:dyDescent="0.3">
      <c r="A88" s="70"/>
      <c r="B88" s="38" t="str">
        <f t="shared" si="64"/>
        <v/>
      </c>
      <c r="C88" s="38" t="str">
        <f t="shared" si="84"/>
        <v>TBD</v>
      </c>
      <c r="D88" s="38" t="str">
        <f t="shared" si="85"/>
        <v>TBD</v>
      </c>
      <c r="E88" s="71"/>
      <c r="G88" s="80">
        <f>Dashboard!N88</f>
        <v>0</v>
      </c>
      <c r="I88" s="37" t="str">
        <f t="shared" si="65"/>
        <v/>
      </c>
      <c r="J88" s="20" t="str">
        <f t="shared" si="66"/>
        <v/>
      </c>
      <c r="K88" s="20" t="str" cm="1">
        <f t="array" ref="K88">IF(OR(Z88="TG",Z88="T-T"),IF(G86="P",IF(AND(AK88=D88,LEN(D88)&gt;0,NOT(C88="B")),LEFT(D88)&amp;(AL88-3),AK88),""),V)</f>
        <v/>
      </c>
      <c r="L88" s="20" t="str">
        <f t="shared" si="67"/>
        <v>L</v>
      </c>
      <c r="N88" s="11" t="str">
        <f t="shared" si="68"/>
        <v/>
      </c>
      <c r="P88" s="61" t="str">
        <f t="shared" si="69"/>
        <v>N</v>
      </c>
      <c r="Q88" s="61" t="str">
        <f t="shared" si="70"/>
        <v>N</v>
      </c>
      <c r="R88" s="61" t="str">
        <f t="shared" si="71"/>
        <v>N</v>
      </c>
      <c r="S88" s="158" t="str">
        <f t="shared" si="72"/>
        <v/>
      </c>
      <c r="T88" s="158" t="str">
        <f t="shared" si="73"/>
        <v/>
      </c>
      <c r="U88" s="104" t="str">
        <f t="shared" si="74"/>
        <v/>
      </c>
      <c r="V88" s="104" t="str">
        <f t="shared" si="75"/>
        <v/>
      </c>
      <c r="W88" t="str">
        <f t="shared" si="83"/>
        <v>T</v>
      </c>
      <c r="Y88" t="str">
        <f t="shared" si="59"/>
        <v>T-C</v>
      </c>
      <c r="Z88" t="str">
        <f t="shared" si="60"/>
        <v>TG</v>
      </c>
      <c r="AA88" t="str">
        <f>IF(Dashboard!N88="P",IF(AA87="",1,AA87+1),"")</f>
        <v/>
      </c>
      <c r="AB88" t="str">
        <f>IF(Dashboard!O88="B",IF(AB87="",1,AB87+1),"")</f>
        <v/>
      </c>
      <c r="AC88" s="1" t="str">
        <f t="shared" si="61"/>
        <v>00000</v>
      </c>
      <c r="AD88" s="1" t="str">
        <f t="shared" si="61"/>
        <v>00000</v>
      </c>
      <c r="AE88" s="1" t="str">
        <f t="shared" si="81"/>
        <v>000000</v>
      </c>
      <c r="AF88" s="1" t="str">
        <f t="shared" si="82"/>
        <v>000000</v>
      </c>
      <c r="AG88" t="str">
        <f t="shared" si="76"/>
        <v>B</v>
      </c>
      <c r="AH88" t="str">
        <f t="shared" si="62"/>
        <v>TBD</v>
      </c>
      <c r="AI88" t="str">
        <f t="shared" si="77"/>
        <v/>
      </c>
      <c r="AJ88" t="str">
        <f t="shared" si="58"/>
        <v>TBD</v>
      </c>
      <c r="AK88" t="str">
        <f t="shared" si="63"/>
        <v/>
      </c>
      <c r="AL88">
        <f t="shared" si="78"/>
        <v>1</v>
      </c>
      <c r="AM88" t="str">
        <f t="shared" si="79"/>
        <v/>
      </c>
    </row>
    <row r="89" spans="1:39" ht="15.75" thickBot="1" x14ac:dyDescent="0.3">
      <c r="A89" s="72"/>
      <c r="B89" s="38" t="str">
        <f t="shared" si="64"/>
        <v/>
      </c>
      <c r="C89" s="38" t="str">
        <f t="shared" si="84"/>
        <v>TBD</v>
      </c>
      <c r="D89" s="38" t="str">
        <f t="shared" si="85"/>
        <v>TBD</v>
      </c>
      <c r="E89" s="74"/>
      <c r="G89" s="80">
        <f>Dashboard!N89</f>
        <v>0</v>
      </c>
      <c r="I89" s="37" t="str">
        <f t="shared" si="65"/>
        <v/>
      </c>
      <c r="J89" s="20" t="str">
        <f t="shared" si="66"/>
        <v/>
      </c>
      <c r="K89" s="20" t="str" cm="1">
        <f t="array" ref="K89">IF(OR(Z89="TG",Z89="T-T"),IF(G87="P",IF(AND(AK89=D89,LEN(D89)&gt;0,NOT(C89="B")),LEFT(D89)&amp;(AL89-3),AK89),""),V)</f>
        <v/>
      </c>
      <c r="L89" s="20" t="str">
        <f t="shared" si="67"/>
        <v>L</v>
      </c>
      <c r="M89" s="73"/>
      <c r="N89" s="11" t="str">
        <f t="shared" si="68"/>
        <v/>
      </c>
      <c r="P89" s="61" t="str">
        <f t="shared" si="69"/>
        <v>N</v>
      </c>
      <c r="Q89" s="61" t="str">
        <f t="shared" si="70"/>
        <v>N</v>
      </c>
      <c r="R89" s="61" t="str">
        <f t="shared" si="71"/>
        <v>N</v>
      </c>
      <c r="S89" s="158" t="str">
        <f t="shared" si="72"/>
        <v/>
      </c>
      <c r="T89" s="158" t="str">
        <f t="shared" si="73"/>
        <v/>
      </c>
      <c r="U89" s="104" t="str">
        <f t="shared" si="74"/>
        <v/>
      </c>
      <c r="V89" s="104" t="str">
        <f t="shared" si="75"/>
        <v/>
      </c>
      <c r="W89" t="str">
        <f t="shared" si="83"/>
        <v>T</v>
      </c>
      <c r="Y89" t="str">
        <f t="shared" si="59"/>
        <v>T-C</v>
      </c>
      <c r="Z89" t="str">
        <f t="shared" si="60"/>
        <v>TG</v>
      </c>
      <c r="AA89" t="str">
        <f>IF(Dashboard!N89="P",IF(AA88="",1,AA88+1),"")</f>
        <v/>
      </c>
      <c r="AB89" t="str">
        <f>IF(Dashboard!O89="B",IF(AB88="",1,AB88+1),"")</f>
        <v/>
      </c>
      <c r="AC89" s="1" t="str">
        <f t="shared" si="61"/>
        <v>00000</v>
      </c>
      <c r="AD89" s="1" t="str">
        <f t="shared" si="61"/>
        <v>00000</v>
      </c>
      <c r="AE89" s="1" t="str">
        <f t="shared" si="81"/>
        <v>000000</v>
      </c>
      <c r="AF89" s="1" t="str">
        <f t="shared" si="82"/>
        <v>000000</v>
      </c>
      <c r="AG89" t="str">
        <f t="shared" si="76"/>
        <v>B</v>
      </c>
      <c r="AH89" t="str">
        <f t="shared" si="62"/>
        <v>TBD</v>
      </c>
      <c r="AI89" t="str">
        <f t="shared" si="77"/>
        <v/>
      </c>
      <c r="AJ89" t="str">
        <f t="shared" si="58"/>
        <v>TBD</v>
      </c>
      <c r="AK89" t="str">
        <f t="shared" si="63"/>
        <v/>
      </c>
      <c r="AL89">
        <f t="shared" si="78"/>
        <v>1</v>
      </c>
      <c r="AM89" t="str">
        <f t="shared" si="79"/>
        <v/>
      </c>
    </row>
    <row r="90" spans="1:39" ht="15.75" thickBot="1" x14ac:dyDescent="0.3">
      <c r="A90" s="76"/>
      <c r="B90" s="38" t="str">
        <f t="shared" si="64"/>
        <v/>
      </c>
      <c r="C90" s="38" t="str">
        <f t="shared" si="84"/>
        <v>TBD</v>
      </c>
      <c r="D90" s="38" t="str">
        <f t="shared" si="85"/>
        <v>TBD</v>
      </c>
      <c r="E90" s="78"/>
      <c r="G90" s="80">
        <f>Dashboard!N90</f>
        <v>0</v>
      </c>
      <c r="I90" s="37" t="str">
        <f t="shared" si="65"/>
        <v/>
      </c>
      <c r="J90" s="20" t="str">
        <f t="shared" si="66"/>
        <v/>
      </c>
      <c r="K90" s="20" t="str" cm="1">
        <f t="array" ref="K90">IF(OR(Z90="TG",Z90="T-T"),IF(G88="P",IF(AND(AK90=D90,LEN(D90)&gt;0,NOT(C90="B")),LEFT(D90)&amp;(AL90-3),AK90),""),V)</f>
        <v/>
      </c>
      <c r="L90" s="20" t="str">
        <f t="shared" si="67"/>
        <v>L</v>
      </c>
      <c r="M90" s="77"/>
      <c r="N90" s="11" t="str">
        <f t="shared" si="68"/>
        <v/>
      </c>
      <c r="P90" s="61" t="str">
        <f t="shared" si="69"/>
        <v>N</v>
      </c>
      <c r="Q90" s="61" t="str">
        <f t="shared" si="70"/>
        <v>N</v>
      </c>
      <c r="R90" s="61" t="str">
        <f t="shared" si="71"/>
        <v>N</v>
      </c>
      <c r="S90" s="158" t="str">
        <f t="shared" si="72"/>
        <v/>
      </c>
      <c r="T90" s="158" t="str">
        <f t="shared" si="73"/>
        <v/>
      </c>
      <c r="U90" s="104" t="str">
        <f t="shared" si="74"/>
        <v/>
      </c>
      <c r="V90" s="104" t="str">
        <f t="shared" si="75"/>
        <v/>
      </c>
      <c r="W90" t="str">
        <f t="shared" si="83"/>
        <v>T</v>
      </c>
      <c r="Y90" t="str">
        <f t="shared" si="59"/>
        <v>T-C</v>
      </c>
      <c r="Z90" t="str">
        <f t="shared" si="60"/>
        <v>TG</v>
      </c>
      <c r="AA90" t="str">
        <f>IF(Dashboard!N90="P",IF(AA89="",1,AA89+1),"")</f>
        <v/>
      </c>
      <c r="AB90" t="str">
        <f>IF(Dashboard!O90="B",IF(AB89="",1,AB89+1),"")</f>
        <v/>
      </c>
      <c r="AC90" s="1" t="str">
        <f t="shared" ref="AC90:AD100" si="86">IF(AA85="",0,AA85)&amp;IF(AA86="",0,AA86)&amp;IF(AA87="",0,AA87)&amp;IF(AA88="",0,AA88)&amp;IF(AA89="",0,AA89)</f>
        <v>00000</v>
      </c>
      <c r="AD90" s="1" t="str">
        <f t="shared" si="86"/>
        <v>00000</v>
      </c>
      <c r="AE90" s="1" t="str">
        <f t="shared" si="81"/>
        <v>000000</v>
      </c>
      <c r="AF90" s="1" t="str">
        <f t="shared" si="82"/>
        <v>000000</v>
      </c>
      <c r="AG90" t="str">
        <f t="shared" si="76"/>
        <v>B</v>
      </c>
      <c r="AH90" t="str">
        <f t="shared" si="62"/>
        <v>TBD</v>
      </c>
      <c r="AI90" t="str">
        <f t="shared" ref="AI90:AI121" si="87">IFERROR(VLOOKUP(AH90,$AT$3:$AU$40,2,FALSE),"")</f>
        <v/>
      </c>
      <c r="AJ90" t="str">
        <f t="shared" si="58"/>
        <v>TBD</v>
      </c>
      <c r="AK90" t="str">
        <f t="shared" si="63"/>
        <v/>
      </c>
      <c r="AL90">
        <f t="shared" si="78"/>
        <v>1</v>
      </c>
      <c r="AM90" t="str">
        <f t="shared" si="79"/>
        <v/>
      </c>
    </row>
    <row r="91" spans="1:39" ht="15.75" thickBot="1" x14ac:dyDescent="0.3">
      <c r="A91" s="70"/>
      <c r="B91" s="38" t="str">
        <f t="shared" si="64"/>
        <v/>
      </c>
      <c r="C91" s="38" t="str">
        <f t="shared" si="84"/>
        <v>TBD</v>
      </c>
      <c r="D91" s="38" t="str">
        <f t="shared" si="85"/>
        <v>TBD</v>
      </c>
      <c r="E91" s="71"/>
      <c r="G91" s="80">
        <f>Dashboard!N91</f>
        <v>0</v>
      </c>
      <c r="I91" s="37" t="str">
        <f t="shared" si="65"/>
        <v/>
      </c>
      <c r="J91" s="20" t="str">
        <f t="shared" si="66"/>
        <v/>
      </c>
      <c r="K91" s="20" t="str" cm="1">
        <f t="array" ref="K91">IF(OR(Z91="TG",Z91="T-T"),IF(G89="P",IF(AND(AK91=D91,LEN(D91)&gt;0,NOT(C91="B")),LEFT(D91)&amp;(AL91-3),AK91),""),V)</f>
        <v/>
      </c>
      <c r="L91" s="20" t="str">
        <f t="shared" si="67"/>
        <v>L</v>
      </c>
      <c r="N91" s="11" t="str">
        <f t="shared" si="68"/>
        <v/>
      </c>
      <c r="P91" s="61" t="str">
        <f t="shared" si="69"/>
        <v>N</v>
      </c>
      <c r="Q91" s="61" t="str">
        <f t="shared" si="70"/>
        <v>N</v>
      </c>
      <c r="R91" s="61" t="str">
        <f t="shared" si="71"/>
        <v>N</v>
      </c>
      <c r="S91" s="158" t="str">
        <f t="shared" si="72"/>
        <v/>
      </c>
      <c r="T91" s="158" t="str">
        <f t="shared" si="73"/>
        <v/>
      </c>
      <c r="U91" s="104" t="str">
        <f t="shared" si="74"/>
        <v/>
      </c>
      <c r="V91" s="104" t="str">
        <f t="shared" si="75"/>
        <v/>
      </c>
      <c r="W91" t="str">
        <f t="shared" si="83"/>
        <v>T</v>
      </c>
      <c r="Y91" t="str">
        <f t="shared" si="59"/>
        <v>T-C</v>
      </c>
      <c r="Z91" t="str">
        <f t="shared" si="60"/>
        <v>TG</v>
      </c>
      <c r="AA91" t="str">
        <f>IF(Dashboard!N91="P",IF(AA90="",1,AA90+1),"")</f>
        <v/>
      </c>
      <c r="AB91" t="str">
        <f>IF(Dashboard!O91="B",IF(AB90="",1,AB90+1),"")</f>
        <v/>
      </c>
      <c r="AC91" s="1" t="str">
        <f t="shared" si="86"/>
        <v>00000</v>
      </c>
      <c r="AD91" s="1" t="str">
        <f t="shared" si="86"/>
        <v>00000</v>
      </c>
      <c r="AE91" s="1" t="str">
        <f t="shared" si="81"/>
        <v>000000</v>
      </c>
      <c r="AF91" s="1" t="str">
        <f t="shared" si="82"/>
        <v>000000</v>
      </c>
      <c r="AG91" t="str">
        <f t="shared" si="76"/>
        <v>B</v>
      </c>
      <c r="AH91" t="str">
        <f t="shared" si="62"/>
        <v>TBD</v>
      </c>
      <c r="AI91" t="str">
        <f t="shared" si="87"/>
        <v/>
      </c>
      <c r="AJ91" t="str">
        <f t="shared" si="58"/>
        <v>TBD</v>
      </c>
      <c r="AK91" t="str">
        <f t="shared" si="63"/>
        <v/>
      </c>
      <c r="AL91">
        <f t="shared" si="78"/>
        <v>1</v>
      </c>
      <c r="AM91" t="str">
        <f t="shared" si="79"/>
        <v/>
      </c>
    </row>
    <row r="92" spans="1:39" ht="15.75" thickBot="1" x14ac:dyDescent="0.3">
      <c r="A92" s="70"/>
      <c r="B92" s="38" t="str">
        <f t="shared" si="64"/>
        <v/>
      </c>
      <c r="C92" s="38" t="str">
        <f t="shared" si="84"/>
        <v>TBD</v>
      </c>
      <c r="D92" s="38" t="str">
        <f t="shared" si="85"/>
        <v>TBD</v>
      </c>
      <c r="E92" s="71"/>
      <c r="G92" s="80">
        <f>Dashboard!N92</f>
        <v>0</v>
      </c>
      <c r="I92" s="37" t="str">
        <f t="shared" si="65"/>
        <v/>
      </c>
      <c r="J92" s="20" t="str">
        <f t="shared" si="66"/>
        <v/>
      </c>
      <c r="K92" s="20" t="str" cm="1">
        <f t="array" ref="K92">IF(OR(Z92="TG",Z92="T-T"),IF(G90="P",IF(AND(AK92=D92,LEN(D92)&gt;0,NOT(C92="B")),LEFT(D92)&amp;(AL92-3),AK92),""),V)</f>
        <v/>
      </c>
      <c r="L92" s="20" t="str">
        <f t="shared" si="67"/>
        <v>L</v>
      </c>
      <c r="N92" s="11" t="str">
        <f t="shared" si="68"/>
        <v/>
      </c>
      <c r="P92" s="61" t="str">
        <f t="shared" si="69"/>
        <v>N</v>
      </c>
      <c r="Q92" s="61" t="str">
        <f t="shared" si="70"/>
        <v>N</v>
      </c>
      <c r="R92" s="61" t="str">
        <f t="shared" si="71"/>
        <v>N</v>
      </c>
      <c r="S92" s="158" t="str">
        <f t="shared" si="72"/>
        <v/>
      </c>
      <c r="T92" s="158" t="str">
        <f t="shared" si="73"/>
        <v/>
      </c>
      <c r="U92" s="104" t="str">
        <f t="shared" si="74"/>
        <v/>
      </c>
      <c r="V92" s="104" t="str">
        <f t="shared" si="75"/>
        <v/>
      </c>
      <c r="W92" t="str">
        <f t="shared" si="83"/>
        <v>T</v>
      </c>
      <c r="Y92" t="str">
        <f t="shared" si="59"/>
        <v>T-C</v>
      </c>
      <c r="Z92" t="str">
        <f t="shared" si="60"/>
        <v>TG</v>
      </c>
      <c r="AA92" t="str">
        <f>IF(Dashboard!N92="P",IF(AA91="",1,AA91+1),"")</f>
        <v/>
      </c>
      <c r="AB92" t="str">
        <f>IF(Dashboard!O92="B",IF(AB91="",1,AB91+1),"")</f>
        <v/>
      </c>
      <c r="AC92" s="1" t="str">
        <f t="shared" si="86"/>
        <v>00000</v>
      </c>
      <c r="AD92" s="1" t="str">
        <f t="shared" si="86"/>
        <v>00000</v>
      </c>
      <c r="AE92" s="1" t="str">
        <f t="shared" si="81"/>
        <v>000000</v>
      </c>
      <c r="AF92" s="1" t="str">
        <f t="shared" si="82"/>
        <v>000000</v>
      </c>
      <c r="AG92" t="str">
        <f t="shared" si="76"/>
        <v>B</v>
      </c>
      <c r="AH92" t="str">
        <f t="shared" si="62"/>
        <v>TBD</v>
      </c>
      <c r="AI92" t="str">
        <f t="shared" si="87"/>
        <v/>
      </c>
      <c r="AJ92" t="str">
        <f t="shared" si="58"/>
        <v>TBD</v>
      </c>
      <c r="AK92" t="str">
        <f t="shared" si="63"/>
        <v/>
      </c>
      <c r="AL92">
        <f t="shared" si="78"/>
        <v>1</v>
      </c>
      <c r="AM92" t="str">
        <f t="shared" si="79"/>
        <v/>
      </c>
    </row>
    <row r="93" spans="1:39" ht="15.75" thickBot="1" x14ac:dyDescent="0.3">
      <c r="A93" s="70"/>
      <c r="B93" s="38" t="str">
        <f t="shared" si="64"/>
        <v/>
      </c>
      <c r="C93" s="38" t="str">
        <f t="shared" si="84"/>
        <v>TBD</v>
      </c>
      <c r="D93" s="38" t="str">
        <f t="shared" si="85"/>
        <v>TBD</v>
      </c>
      <c r="E93" s="71"/>
      <c r="G93" s="80">
        <f>Dashboard!N93</f>
        <v>0</v>
      </c>
      <c r="I93" s="37" t="str">
        <f t="shared" si="65"/>
        <v/>
      </c>
      <c r="J93" s="20" t="str">
        <f t="shared" si="66"/>
        <v/>
      </c>
      <c r="K93" s="20" t="str" cm="1">
        <f t="array" ref="K93">IF(OR(Z93="TG",Z93="T-T"),IF(G91="P",IF(AND(AK93=D93,LEN(D93)&gt;0,NOT(C93="B")),LEFT(D93)&amp;(AL93-3),AK93),""),V)</f>
        <v/>
      </c>
      <c r="L93" s="20" t="str">
        <f t="shared" si="67"/>
        <v>L</v>
      </c>
      <c r="N93" s="11" t="str">
        <f t="shared" si="68"/>
        <v/>
      </c>
      <c r="P93" s="61" t="str">
        <f t="shared" si="69"/>
        <v>N</v>
      </c>
      <c r="Q93" s="61" t="str">
        <f t="shared" si="70"/>
        <v>N</v>
      </c>
      <c r="R93" s="61" t="str">
        <f t="shared" si="71"/>
        <v>N</v>
      </c>
      <c r="S93" s="158" t="str">
        <f t="shared" si="72"/>
        <v/>
      </c>
      <c r="T93" s="158" t="str">
        <f t="shared" si="73"/>
        <v/>
      </c>
      <c r="U93" s="104" t="str">
        <f t="shared" si="74"/>
        <v/>
      </c>
      <c r="V93" s="104" t="str">
        <f t="shared" si="75"/>
        <v/>
      </c>
      <c r="W93" t="str">
        <f t="shared" si="83"/>
        <v>T</v>
      </c>
      <c r="Y93" t="str">
        <f t="shared" si="59"/>
        <v>T-C</v>
      </c>
      <c r="Z93" t="str">
        <f t="shared" si="60"/>
        <v>TG</v>
      </c>
      <c r="AA93" t="str">
        <f>IF(Dashboard!N93="P",IF(AA92="",1,AA92+1),"")</f>
        <v/>
      </c>
      <c r="AB93" t="str">
        <f>IF(Dashboard!O93="B",IF(AB92="",1,AB92+1),"")</f>
        <v/>
      </c>
      <c r="AC93" s="1" t="str">
        <f t="shared" si="86"/>
        <v>00000</v>
      </c>
      <c r="AD93" s="1" t="str">
        <f t="shared" si="86"/>
        <v>00000</v>
      </c>
      <c r="AE93" s="1" t="str">
        <f t="shared" si="81"/>
        <v>000000</v>
      </c>
      <c r="AF93" s="1" t="str">
        <f t="shared" si="82"/>
        <v>000000</v>
      </c>
      <c r="AG93" t="str">
        <f t="shared" si="76"/>
        <v>B</v>
      </c>
      <c r="AH93" t="str">
        <f t="shared" si="62"/>
        <v>TBD</v>
      </c>
      <c r="AI93" t="str">
        <f t="shared" si="87"/>
        <v/>
      </c>
      <c r="AJ93" t="str">
        <f t="shared" si="58"/>
        <v>TBD</v>
      </c>
      <c r="AK93" t="str">
        <f t="shared" si="63"/>
        <v/>
      </c>
      <c r="AL93">
        <f t="shared" si="78"/>
        <v>1</v>
      </c>
      <c r="AM93" t="str">
        <f t="shared" si="79"/>
        <v/>
      </c>
    </row>
    <row r="94" spans="1:39" ht="15.75" thickBot="1" x14ac:dyDescent="0.3">
      <c r="A94" s="72"/>
      <c r="B94" s="38" t="str">
        <f t="shared" si="64"/>
        <v/>
      </c>
      <c r="C94" s="38" t="str">
        <f t="shared" si="84"/>
        <v>TBD</v>
      </c>
      <c r="D94" s="38" t="str">
        <f t="shared" si="85"/>
        <v>TBD</v>
      </c>
      <c r="E94" s="74"/>
      <c r="G94" s="80">
        <f>Dashboard!N94</f>
        <v>0</v>
      </c>
      <c r="I94" s="37" t="str">
        <f t="shared" si="65"/>
        <v/>
      </c>
      <c r="J94" s="20" t="str">
        <f t="shared" si="66"/>
        <v/>
      </c>
      <c r="K94" s="20" t="str" cm="1">
        <f t="array" ref="K94">IF(OR(Z94="TG",Z94="T-T"),IF(G92="P",IF(AND(AK94=D94,LEN(D94)&gt;0,NOT(C94="B")),LEFT(D94)&amp;(AL94-3),AK94),""),V)</f>
        <v/>
      </c>
      <c r="L94" s="20" t="str">
        <f t="shared" si="67"/>
        <v>L</v>
      </c>
      <c r="M94" s="73"/>
      <c r="N94" s="11" t="str">
        <f t="shared" si="68"/>
        <v/>
      </c>
      <c r="P94" s="61" t="str">
        <f t="shared" si="69"/>
        <v>N</v>
      </c>
      <c r="Q94" s="61" t="str">
        <f t="shared" si="70"/>
        <v>N</v>
      </c>
      <c r="R94" s="61" t="str">
        <f t="shared" si="71"/>
        <v>N</v>
      </c>
      <c r="S94" s="158" t="str">
        <f t="shared" si="72"/>
        <v/>
      </c>
      <c r="T94" s="158" t="str">
        <f t="shared" si="73"/>
        <v/>
      </c>
      <c r="U94" s="104" t="str">
        <f t="shared" si="74"/>
        <v/>
      </c>
      <c r="V94" s="104" t="str">
        <f t="shared" si="75"/>
        <v/>
      </c>
      <c r="W94" t="str">
        <f t="shared" si="83"/>
        <v>T</v>
      </c>
      <c r="Y94" t="str">
        <f t="shared" si="59"/>
        <v>T-C</v>
      </c>
      <c r="Z94" t="str">
        <f t="shared" si="60"/>
        <v>TG</v>
      </c>
      <c r="AA94" t="str">
        <f>IF(Dashboard!N94="P",IF(AA93="",1,AA93+1),"")</f>
        <v/>
      </c>
      <c r="AB94" t="str">
        <f>IF(Dashboard!O94="B",IF(AB93="",1,AB93+1),"")</f>
        <v/>
      </c>
      <c r="AC94" s="1" t="str">
        <f t="shared" si="86"/>
        <v>00000</v>
      </c>
      <c r="AD94" s="1" t="str">
        <f t="shared" si="86"/>
        <v>00000</v>
      </c>
      <c r="AE94" s="1" t="str">
        <f t="shared" si="81"/>
        <v>000000</v>
      </c>
      <c r="AF94" s="1" t="str">
        <f t="shared" si="82"/>
        <v>000000</v>
      </c>
      <c r="AG94" t="str">
        <f t="shared" si="76"/>
        <v>B</v>
      </c>
      <c r="AH94" t="str">
        <f t="shared" si="62"/>
        <v>TBD</v>
      </c>
      <c r="AI94" t="str">
        <f t="shared" si="87"/>
        <v/>
      </c>
      <c r="AJ94" t="str">
        <f t="shared" si="58"/>
        <v>TBD</v>
      </c>
      <c r="AK94" t="str">
        <f t="shared" si="63"/>
        <v/>
      </c>
      <c r="AL94">
        <f t="shared" si="78"/>
        <v>1</v>
      </c>
      <c r="AM94" t="str">
        <f t="shared" si="79"/>
        <v/>
      </c>
    </row>
    <row r="95" spans="1:39" ht="15.75" thickBot="1" x14ac:dyDescent="0.3">
      <c r="A95" s="76"/>
      <c r="B95" s="38" t="str">
        <f t="shared" si="64"/>
        <v/>
      </c>
      <c r="C95" s="38" t="str">
        <f t="shared" si="84"/>
        <v>TBD</v>
      </c>
      <c r="D95" s="38" t="str">
        <f t="shared" si="85"/>
        <v>TBD</v>
      </c>
      <c r="E95" s="78"/>
      <c r="G95" s="80">
        <f>Dashboard!N95</f>
        <v>0</v>
      </c>
      <c r="I95" s="37" t="str">
        <f t="shared" si="65"/>
        <v/>
      </c>
      <c r="J95" s="20" t="str">
        <f t="shared" si="66"/>
        <v/>
      </c>
      <c r="K95" s="20" t="str" cm="1">
        <f t="array" ref="K95">IF(OR(Z95="TG",Z95="T-T"),IF(G93="P",IF(AND(AK95=D95,LEN(D95)&gt;0,NOT(C95="B")),LEFT(D95)&amp;(AL95-3),AK95),""),V)</f>
        <v/>
      </c>
      <c r="L95" s="20" t="str">
        <f t="shared" si="67"/>
        <v>L</v>
      </c>
      <c r="M95" s="77"/>
      <c r="N95" s="11" t="str">
        <f t="shared" si="68"/>
        <v/>
      </c>
      <c r="P95" s="61" t="str">
        <f t="shared" si="69"/>
        <v>N</v>
      </c>
      <c r="Q95" s="61" t="str">
        <f t="shared" si="70"/>
        <v>N</v>
      </c>
      <c r="R95" s="61" t="str">
        <f t="shared" si="71"/>
        <v>N</v>
      </c>
      <c r="S95" s="158" t="str">
        <f t="shared" si="72"/>
        <v/>
      </c>
      <c r="T95" s="158" t="str">
        <f t="shared" si="73"/>
        <v/>
      </c>
      <c r="U95" s="104" t="str">
        <f t="shared" si="74"/>
        <v/>
      </c>
      <c r="V95" s="104" t="str">
        <f t="shared" si="75"/>
        <v/>
      </c>
      <c r="W95" t="str">
        <f t="shared" si="83"/>
        <v>T</v>
      </c>
      <c r="Y95" t="str">
        <f t="shared" si="59"/>
        <v>T-C</v>
      </c>
      <c r="Z95" t="str">
        <f t="shared" si="60"/>
        <v>TG</v>
      </c>
      <c r="AA95" t="str">
        <f>IF(Dashboard!N95="P",IF(AA94="",1,AA94+1),"")</f>
        <v/>
      </c>
      <c r="AB95" t="str">
        <f>IF(Dashboard!O95="B",IF(AB94="",1,AB94+1),"")</f>
        <v/>
      </c>
      <c r="AC95" s="1" t="str">
        <f t="shared" si="86"/>
        <v>00000</v>
      </c>
      <c r="AD95" s="1" t="str">
        <f t="shared" si="86"/>
        <v>00000</v>
      </c>
      <c r="AE95" s="1" t="str">
        <f t="shared" si="81"/>
        <v>000000</v>
      </c>
      <c r="AF95" s="1" t="str">
        <f t="shared" si="82"/>
        <v>000000</v>
      </c>
      <c r="AG95" t="str">
        <f t="shared" si="76"/>
        <v>B</v>
      </c>
      <c r="AH95" t="str">
        <f t="shared" si="62"/>
        <v>TBD</v>
      </c>
      <c r="AI95" t="str">
        <f t="shared" si="87"/>
        <v/>
      </c>
      <c r="AJ95" t="str">
        <f t="shared" ref="AJ95:AJ126" si="88">IF(C94="",D94,C94)&amp;E94</f>
        <v>TBD</v>
      </c>
      <c r="AK95" t="str">
        <f t="shared" si="63"/>
        <v/>
      </c>
      <c r="AL95">
        <f t="shared" si="78"/>
        <v>1</v>
      </c>
      <c r="AM95" t="str">
        <f t="shared" si="79"/>
        <v/>
      </c>
    </row>
    <row r="96" spans="1:39" ht="15.75" thickBot="1" x14ac:dyDescent="0.3">
      <c r="A96" s="70"/>
      <c r="B96" s="38" t="str">
        <f t="shared" si="64"/>
        <v/>
      </c>
      <c r="C96" s="38" t="str">
        <f t="shared" si="84"/>
        <v>TBD</v>
      </c>
      <c r="D96" s="38" t="str">
        <f t="shared" si="85"/>
        <v>TBD</v>
      </c>
      <c r="E96" s="71"/>
      <c r="G96" s="80">
        <f>Dashboard!N96</f>
        <v>0</v>
      </c>
      <c r="I96" s="37" t="str">
        <f t="shared" si="65"/>
        <v/>
      </c>
      <c r="J96" s="20" t="str">
        <f t="shared" si="66"/>
        <v/>
      </c>
      <c r="K96" s="20" t="str" cm="1">
        <f t="array" ref="K96">IF(OR(Z96="TG",Z96="T-T"),IF(G94="P",IF(AND(AK96=D96,LEN(D96)&gt;0,NOT(C96="B")),LEFT(D96)&amp;(AL96-3),AK96),""),V)</f>
        <v/>
      </c>
      <c r="L96" s="20" t="str">
        <f t="shared" si="67"/>
        <v>L</v>
      </c>
      <c r="N96" s="11" t="str">
        <f t="shared" si="68"/>
        <v/>
      </c>
      <c r="P96" s="61" t="str">
        <f t="shared" si="69"/>
        <v>N</v>
      </c>
      <c r="Q96" s="61" t="str">
        <f t="shared" si="70"/>
        <v>N</v>
      </c>
      <c r="R96" s="61" t="str">
        <f t="shared" si="71"/>
        <v>N</v>
      </c>
      <c r="S96" s="158" t="str">
        <f t="shared" si="72"/>
        <v/>
      </c>
      <c r="T96" s="158" t="str">
        <f t="shared" si="73"/>
        <v/>
      </c>
      <c r="U96" s="104" t="str">
        <f t="shared" si="74"/>
        <v/>
      </c>
      <c r="V96" s="104" t="str">
        <f t="shared" si="75"/>
        <v/>
      </c>
      <c r="W96" t="str">
        <f t="shared" si="83"/>
        <v>T</v>
      </c>
      <c r="Y96" t="str">
        <f t="shared" si="59"/>
        <v>T-C</v>
      </c>
      <c r="Z96" t="str">
        <f t="shared" si="60"/>
        <v>TG</v>
      </c>
      <c r="AA96" t="str">
        <f>IF(Dashboard!N96="P",IF(AA95="",1,AA95+1),"")</f>
        <v/>
      </c>
      <c r="AB96" t="str">
        <f>IF(Dashboard!O96="B",IF(AB95="",1,AB95+1),"")</f>
        <v/>
      </c>
      <c r="AC96" s="1" t="str">
        <f t="shared" si="86"/>
        <v>00000</v>
      </c>
      <c r="AD96" s="1" t="str">
        <f t="shared" si="86"/>
        <v>00000</v>
      </c>
      <c r="AE96" s="1" t="str">
        <f t="shared" si="81"/>
        <v>000000</v>
      </c>
      <c r="AF96" s="1" t="str">
        <f t="shared" si="82"/>
        <v>000000</v>
      </c>
      <c r="AG96" t="str">
        <f t="shared" si="76"/>
        <v>B</v>
      </c>
      <c r="AH96" t="str">
        <f t="shared" si="62"/>
        <v>TBD</v>
      </c>
      <c r="AI96" t="str">
        <f t="shared" si="87"/>
        <v/>
      </c>
      <c r="AJ96" t="str">
        <f t="shared" si="88"/>
        <v>TBD</v>
      </c>
      <c r="AK96" t="str">
        <f t="shared" si="63"/>
        <v/>
      </c>
      <c r="AL96">
        <f t="shared" si="78"/>
        <v>1</v>
      </c>
      <c r="AM96" t="str">
        <f t="shared" si="79"/>
        <v/>
      </c>
    </row>
    <row r="97" spans="1:39" ht="15.75" thickBot="1" x14ac:dyDescent="0.3">
      <c r="A97" s="70"/>
      <c r="B97" s="38" t="str">
        <f t="shared" si="64"/>
        <v/>
      </c>
      <c r="E97" s="71"/>
      <c r="G97" s="80">
        <f>Dashboard!N97</f>
        <v>0</v>
      </c>
      <c r="I97" s="37" t="str">
        <f t="shared" si="65"/>
        <v/>
      </c>
      <c r="J97" s="20" t="str">
        <f t="shared" si="66"/>
        <v/>
      </c>
      <c r="K97" s="20" t="str" cm="1">
        <f t="array" ref="K97">IF(OR(Z97="TG",Z97="T-T"),IF(G95="P",IF(AND(AK97=D97,LEN(D97)&gt;0,NOT(C97="B")),LEFT(D97)&amp;(AL97-3),AK97),""),V)</f>
        <v/>
      </c>
      <c r="L97" s="20" t="str">
        <f t="shared" si="67"/>
        <v>L</v>
      </c>
      <c r="N97" s="11" t="str">
        <f t="shared" si="68"/>
        <v/>
      </c>
      <c r="P97" s="61" t="str">
        <f t="shared" si="69"/>
        <v>N</v>
      </c>
      <c r="Q97" s="61" t="str">
        <f t="shared" si="70"/>
        <v>N</v>
      </c>
      <c r="R97" s="61" t="str">
        <f t="shared" si="71"/>
        <v>N</v>
      </c>
      <c r="S97" s="158" t="str">
        <f t="shared" si="72"/>
        <v/>
      </c>
      <c r="T97" s="158" t="str">
        <f t="shared" si="73"/>
        <v/>
      </c>
      <c r="U97" s="104" t="str">
        <f t="shared" si="74"/>
        <v/>
      </c>
      <c r="V97" s="104" t="str">
        <f t="shared" si="75"/>
        <v/>
      </c>
      <c r="W97" t="str">
        <f t="shared" si="83"/>
        <v>T</v>
      </c>
      <c r="Y97" t="str">
        <f t="shared" si="59"/>
        <v>T-C</v>
      </c>
      <c r="Z97" t="str">
        <f t="shared" si="60"/>
        <v>TG</v>
      </c>
      <c r="AA97" t="str">
        <f>IF(Dashboard!N97="P",IF(AA96="",1,AA96+1),"")</f>
        <v/>
      </c>
      <c r="AB97" t="str">
        <f>IF(Dashboard!O97="B",IF(AB96="",1,AB96+1),"")</f>
        <v/>
      </c>
      <c r="AC97" s="1" t="str">
        <f t="shared" si="86"/>
        <v>00000</v>
      </c>
      <c r="AD97" s="1" t="str">
        <f t="shared" si="86"/>
        <v>00000</v>
      </c>
      <c r="AE97" s="1" t="str">
        <f t="shared" si="81"/>
        <v>000000</v>
      </c>
      <c r="AF97" s="1" t="str">
        <f t="shared" si="82"/>
        <v>000000</v>
      </c>
      <c r="AG97" t="str">
        <f t="shared" si="76"/>
        <v>B</v>
      </c>
      <c r="AH97" t="str">
        <f t="shared" si="62"/>
        <v>TBD</v>
      </c>
      <c r="AI97" t="str">
        <f t="shared" si="87"/>
        <v/>
      </c>
      <c r="AJ97" t="str">
        <f t="shared" si="88"/>
        <v>TBD</v>
      </c>
      <c r="AK97" t="str">
        <f t="shared" si="63"/>
        <v/>
      </c>
      <c r="AL97">
        <f t="shared" si="78"/>
        <v>1</v>
      </c>
      <c r="AM97" t="str">
        <f t="shared" si="79"/>
        <v/>
      </c>
    </row>
    <row r="98" spans="1:39" ht="15.75" thickBot="1" x14ac:dyDescent="0.3">
      <c r="A98" s="70"/>
      <c r="B98" s="38" t="str">
        <f t="shared" si="64"/>
        <v/>
      </c>
      <c r="E98" s="71"/>
      <c r="G98" s="80">
        <f>Dashboard!N98</f>
        <v>0</v>
      </c>
      <c r="I98" s="37" t="str">
        <f t="shared" si="65"/>
        <v/>
      </c>
      <c r="J98" s="20" t="str">
        <f t="shared" si="66"/>
        <v/>
      </c>
      <c r="K98" s="20" t="str" cm="1">
        <f t="array" ref="K98">IF(OR(Z98="TG",Z98="T-T"),IF(G96="P",IF(AND(AK98=D98,LEN(D98)&gt;0,NOT(C98="B")),LEFT(D98)&amp;(AL98-3),AK98),""),V)</f>
        <v/>
      </c>
      <c r="L98" s="20" t="str">
        <f t="shared" si="67"/>
        <v>L</v>
      </c>
      <c r="N98" s="11" t="str">
        <f t="shared" si="68"/>
        <v/>
      </c>
      <c r="P98" s="61" t="str">
        <f t="shared" si="69"/>
        <v>N</v>
      </c>
      <c r="Q98" s="61" t="str">
        <f t="shared" si="70"/>
        <v>N</v>
      </c>
      <c r="R98" s="61" t="str">
        <f t="shared" si="71"/>
        <v>N</v>
      </c>
      <c r="S98" s="158" t="str">
        <f t="shared" si="72"/>
        <v/>
      </c>
      <c r="T98" s="158" t="str">
        <f t="shared" si="73"/>
        <v/>
      </c>
      <c r="U98" s="104" t="str">
        <f t="shared" si="74"/>
        <v/>
      </c>
      <c r="V98" s="104" t="str">
        <f t="shared" si="75"/>
        <v/>
      </c>
      <c r="W98" t="str">
        <f t="shared" si="83"/>
        <v>T</v>
      </c>
      <c r="Y98" t="str">
        <f t="shared" si="59"/>
        <v>T-C</v>
      </c>
      <c r="Z98" t="str">
        <f t="shared" si="60"/>
        <v>TG</v>
      </c>
      <c r="AA98" t="str">
        <f>IF(Dashboard!N98="P",IF(AA97="",1,AA97+1),"")</f>
        <v/>
      </c>
      <c r="AB98" t="str">
        <f>IF(Dashboard!O98="B",IF(AB97="",1,AB97+1),"")</f>
        <v/>
      </c>
      <c r="AC98" s="1" t="str">
        <f t="shared" si="86"/>
        <v>00000</v>
      </c>
      <c r="AD98" s="1" t="str">
        <f t="shared" si="86"/>
        <v>00000</v>
      </c>
      <c r="AE98" s="1" t="str">
        <f t="shared" si="81"/>
        <v>000000</v>
      </c>
      <c r="AF98" s="1" t="str">
        <f t="shared" si="82"/>
        <v>000000</v>
      </c>
      <c r="AG98" t="str">
        <f t="shared" si="76"/>
        <v>B</v>
      </c>
      <c r="AH98" t="str">
        <f t="shared" si="62"/>
        <v/>
      </c>
      <c r="AI98" t="str">
        <f t="shared" si="87"/>
        <v/>
      </c>
      <c r="AJ98" t="str">
        <f t="shared" si="88"/>
        <v/>
      </c>
      <c r="AK98" t="str">
        <f t="shared" si="63"/>
        <v/>
      </c>
      <c r="AL98">
        <f t="shared" si="78"/>
        <v>1</v>
      </c>
      <c r="AM98" t="str">
        <f t="shared" si="79"/>
        <v/>
      </c>
    </row>
    <row r="99" spans="1:39" ht="15.75" thickBot="1" x14ac:dyDescent="0.3">
      <c r="A99" s="72"/>
      <c r="B99" s="38" t="str">
        <f t="shared" si="64"/>
        <v/>
      </c>
      <c r="C99" s="73"/>
      <c r="D99" s="73"/>
      <c r="E99" s="74"/>
      <c r="G99" s="80">
        <f>Dashboard!N99</f>
        <v>0</v>
      </c>
      <c r="I99" s="37" t="str">
        <f t="shared" si="65"/>
        <v/>
      </c>
      <c r="J99" s="20" t="str">
        <f t="shared" si="66"/>
        <v/>
      </c>
      <c r="K99" s="20" t="str" cm="1">
        <f t="array" ref="K99">IF(OR(Z99="TG",Z99="T-T"),IF(G97="P",IF(AND(AK99=D99,LEN(D99)&gt;0,NOT(C99="B")),LEFT(D99)&amp;(AL99-3),AK99),""),V)</f>
        <v/>
      </c>
      <c r="L99" s="20" t="str">
        <f t="shared" si="67"/>
        <v>L</v>
      </c>
      <c r="M99" s="73"/>
      <c r="N99" s="11" t="str">
        <f t="shared" si="68"/>
        <v/>
      </c>
      <c r="P99" s="61" t="str">
        <f t="shared" si="69"/>
        <v>N</v>
      </c>
      <c r="Q99" s="61" t="str">
        <f t="shared" si="70"/>
        <v>N</v>
      </c>
      <c r="R99" s="61" t="str">
        <f t="shared" si="71"/>
        <v>N</v>
      </c>
      <c r="S99" s="158" t="str">
        <f t="shared" si="72"/>
        <v/>
      </c>
      <c r="T99" s="158" t="str">
        <f t="shared" si="73"/>
        <v/>
      </c>
      <c r="U99" s="104" t="str">
        <f t="shared" si="74"/>
        <v/>
      </c>
      <c r="V99" s="104" t="str">
        <f t="shared" si="75"/>
        <v/>
      </c>
      <c r="W99" t="str">
        <f t="shared" si="83"/>
        <v>T</v>
      </c>
      <c r="Y99" t="str">
        <f t="shared" si="59"/>
        <v>T-C</v>
      </c>
      <c r="Z99" t="str">
        <f t="shared" si="60"/>
        <v>TG</v>
      </c>
      <c r="AA99" t="str">
        <f>IF(Dashboard!N99="P",IF(AA98="",1,AA98+1),"")</f>
        <v/>
      </c>
      <c r="AB99" t="str">
        <f>IF(Dashboard!O99="B",IF(AB98="",1,AB98+1),"")</f>
        <v/>
      </c>
      <c r="AC99" s="1" t="str">
        <f t="shared" si="86"/>
        <v>00000</v>
      </c>
      <c r="AD99" s="1" t="str">
        <f t="shared" si="86"/>
        <v>00000</v>
      </c>
      <c r="AE99" s="1" t="str">
        <f t="shared" si="81"/>
        <v>000000</v>
      </c>
      <c r="AF99" s="1" t="str">
        <f t="shared" si="82"/>
        <v>000000</v>
      </c>
      <c r="AG99" t="str">
        <f t="shared" si="76"/>
        <v>B</v>
      </c>
      <c r="AH99" t="str">
        <f t="shared" si="62"/>
        <v/>
      </c>
      <c r="AI99" t="str">
        <f t="shared" si="87"/>
        <v/>
      </c>
      <c r="AJ99" t="str">
        <f t="shared" si="88"/>
        <v/>
      </c>
      <c r="AK99" t="str">
        <f t="shared" si="63"/>
        <v/>
      </c>
      <c r="AL99">
        <f t="shared" si="78"/>
        <v>1</v>
      </c>
      <c r="AM99" t="str">
        <f t="shared" si="79"/>
        <v/>
      </c>
    </row>
    <row r="100" spans="1:39" ht="15.75" thickBot="1" x14ac:dyDescent="0.3">
      <c r="A100" s="76"/>
      <c r="B100" s="38" t="str">
        <f t="shared" si="64"/>
        <v/>
      </c>
      <c r="C100" s="77"/>
      <c r="D100" s="77"/>
      <c r="E100" s="78"/>
      <c r="G100" s="80">
        <f>Dashboard!N100</f>
        <v>0</v>
      </c>
      <c r="I100" s="37" t="str">
        <f t="shared" si="65"/>
        <v/>
      </c>
      <c r="J100" s="20" t="str">
        <f t="shared" si="66"/>
        <v/>
      </c>
      <c r="K100" s="20" t="str" cm="1">
        <f t="array" ref="K100">IF(OR(Z100="TG",Z100="T-T"),IF(G98="P",IF(AND(AK100=D100,LEN(D100)&gt;0,NOT(C100="B")),LEFT(D100)&amp;(AL100-3),AK100),""),V)</f>
        <v/>
      </c>
      <c r="L100" s="20" t="str">
        <f t="shared" si="67"/>
        <v>L</v>
      </c>
      <c r="M100" s="77"/>
      <c r="N100" s="11" t="str">
        <f t="shared" si="68"/>
        <v/>
      </c>
      <c r="P100" s="61" t="str">
        <f t="shared" si="69"/>
        <v>N</v>
      </c>
      <c r="Q100" s="61" t="str">
        <f t="shared" si="70"/>
        <v>N</v>
      </c>
      <c r="R100" s="61" t="str">
        <f t="shared" si="71"/>
        <v>N</v>
      </c>
      <c r="S100" s="158" t="str">
        <f t="shared" si="72"/>
        <v/>
      </c>
      <c r="T100" s="158" t="str">
        <f t="shared" si="73"/>
        <v/>
      </c>
      <c r="U100" s="104" t="str">
        <f t="shared" si="74"/>
        <v/>
      </c>
      <c r="V100" s="104" t="str">
        <f t="shared" si="75"/>
        <v/>
      </c>
      <c r="W100" t="str">
        <f t="shared" si="83"/>
        <v>T</v>
      </c>
      <c r="Y100" t="str">
        <f t="shared" si="59"/>
        <v>T-C</v>
      </c>
      <c r="Z100" t="str">
        <f t="shared" si="60"/>
        <v>TG</v>
      </c>
      <c r="AA100" t="str">
        <f>IF(Dashboard!N100="P",IF(AA99="",1,AA99+1),"")</f>
        <v/>
      </c>
      <c r="AB100" t="str">
        <f>IF(Dashboard!O100="B",IF(AB99="",1,AB99+1),"")</f>
        <v/>
      </c>
      <c r="AC100" s="1" t="str">
        <f t="shared" si="86"/>
        <v>00000</v>
      </c>
      <c r="AD100" s="1" t="str">
        <f t="shared" si="86"/>
        <v>00000</v>
      </c>
      <c r="AE100" s="1" t="str">
        <f t="shared" si="81"/>
        <v>000000</v>
      </c>
      <c r="AF100" s="1" t="str">
        <f t="shared" si="82"/>
        <v>000000</v>
      </c>
      <c r="AG100" t="str">
        <f t="shared" si="76"/>
        <v>B</v>
      </c>
      <c r="AH100" t="str">
        <f t="shared" si="62"/>
        <v/>
      </c>
      <c r="AI100" t="str">
        <f t="shared" si="87"/>
        <v/>
      </c>
      <c r="AJ100" t="str">
        <f t="shared" si="88"/>
        <v/>
      </c>
      <c r="AK100" t="str">
        <f t="shared" si="63"/>
        <v/>
      </c>
      <c r="AL100">
        <f t="shared" si="78"/>
        <v>1</v>
      </c>
      <c r="AM100" t="str">
        <f t="shared" si="79"/>
        <v/>
      </c>
    </row>
    <row r="101" spans="1:39" ht="15.75" thickBot="1" x14ac:dyDescent="0.3">
      <c r="A101" s="70"/>
      <c r="B101" s="38" t="str">
        <f t="shared" si="64"/>
        <v/>
      </c>
      <c r="E101" s="71"/>
      <c r="G101" s="80">
        <f>Dashboard!N101</f>
        <v>0</v>
      </c>
      <c r="I101" s="37">
        <f t="shared" si="65"/>
        <v>0</v>
      </c>
      <c r="J101" s="20" t="str">
        <f t="shared" si="66"/>
        <v/>
      </c>
      <c r="K101" s="20" t="e" cm="1">
        <f t="array" ref="K101">IF(OR(Z101="TG",Z101="T-T"),IF(G99="P",IF(AND(AK101=D101,LEN(D101)&gt;0,NOT(C101="B")),LEFT(D101)&amp;(AL101-3),AK101),""),V)</f>
        <v>#NAME?</v>
      </c>
      <c r="L101" s="20" t="e">
        <f t="shared" si="67"/>
        <v>#NAME?</v>
      </c>
      <c r="N101" s="11" t="str">
        <f t="shared" si="68"/>
        <v/>
      </c>
      <c r="R101" s="70"/>
      <c r="S101" s="158" t="str">
        <f t="shared" si="72"/>
        <v/>
      </c>
      <c r="T101" s="158" t="str">
        <f t="shared" si="73"/>
        <v/>
      </c>
      <c r="U101" s="104" t="str">
        <f t="shared" si="74"/>
        <v/>
      </c>
      <c r="V101" s="104" t="str">
        <f t="shared" si="75"/>
        <v/>
      </c>
      <c r="W101" t="str">
        <f t="shared" si="83"/>
        <v>T</v>
      </c>
      <c r="Y101" t="str">
        <f t="shared" si="59"/>
        <v>T-C</v>
      </c>
      <c r="AA101" t="str">
        <f>IF(Dashboard!N101="P",IF(AA100="",1,AA100+1),"")</f>
        <v/>
      </c>
      <c r="AB101" t="str">
        <f>IF(Dashboard!O101="B",IF(AB100="",1,AB100+1),"")</f>
        <v/>
      </c>
      <c r="AE101" s="1" t="str">
        <f t="shared" si="81"/>
        <v>000000</v>
      </c>
      <c r="AF101" s="1" t="str">
        <f t="shared" si="82"/>
        <v>000000</v>
      </c>
      <c r="AH101" t="str">
        <f t="shared" si="62"/>
        <v/>
      </c>
      <c r="AI101" t="str">
        <f t="shared" si="87"/>
        <v/>
      </c>
      <c r="AJ101" t="str">
        <f t="shared" si="88"/>
        <v/>
      </c>
      <c r="AK101" t="str">
        <f t="shared" si="63"/>
        <v/>
      </c>
      <c r="AL101">
        <f t="shared" si="78"/>
        <v>1</v>
      </c>
      <c r="AM101" t="str">
        <f t="shared" si="79"/>
        <v/>
      </c>
    </row>
    <row r="102" spans="1:39" ht="15.75" thickBot="1" x14ac:dyDescent="0.3">
      <c r="B102" s="38" t="str">
        <f t="shared" si="64"/>
        <v/>
      </c>
      <c r="G102" s="80">
        <f>Dashboard!N102</f>
        <v>0</v>
      </c>
      <c r="I102" s="37" t="str">
        <f t="shared" si="65"/>
        <v/>
      </c>
      <c r="J102" s="20" t="str">
        <f t="shared" si="66"/>
        <v/>
      </c>
      <c r="K102" s="20" t="e" cm="1">
        <f t="array" ref="K102">IF(OR(Z102="TG",Z102="T-T"),IF(G100="P",IF(AND(AK102=D102,LEN(D102)&gt;0,NOT(C102="B")),LEFT(D102)&amp;(AL102-3),AK102),""),V)</f>
        <v>#NAME?</v>
      </c>
      <c r="L102" s="20" t="e">
        <f t="shared" si="67"/>
        <v>#NAME?</v>
      </c>
      <c r="N102" s="11" t="str">
        <f t="shared" si="68"/>
        <v/>
      </c>
      <c r="R102" s="72"/>
      <c r="S102" s="158" t="str">
        <f t="shared" si="72"/>
        <v/>
      </c>
      <c r="T102" s="158" t="str">
        <f t="shared" si="73"/>
        <v/>
      </c>
      <c r="U102" s="104" t="str">
        <f t="shared" si="74"/>
        <v/>
      </c>
      <c r="V102" s="104" t="str">
        <f t="shared" si="75"/>
        <v/>
      </c>
      <c r="W102" t="str">
        <f t="shared" si="83"/>
        <v>T</v>
      </c>
      <c r="Y102" t="str">
        <f t="shared" si="59"/>
        <v>T-C</v>
      </c>
      <c r="AA102" t="str">
        <f>IF(Dashboard!N102="P",IF(AA101="",1,AA101+1),"")</f>
        <v/>
      </c>
      <c r="AB102" t="str">
        <f>IF(Dashboard!O102="B",IF(AB101="",1,AB101+1),"")</f>
        <v/>
      </c>
      <c r="AE102" s="1" t="str">
        <f t="shared" si="81"/>
        <v>000000</v>
      </c>
      <c r="AF102" s="1" t="str">
        <f t="shared" si="82"/>
        <v>000000</v>
      </c>
      <c r="AH102" t="str">
        <f t="shared" si="62"/>
        <v/>
      </c>
      <c r="AI102" t="str">
        <f t="shared" si="87"/>
        <v/>
      </c>
      <c r="AJ102" t="str">
        <f t="shared" si="88"/>
        <v/>
      </c>
      <c r="AK102" t="str">
        <f t="shared" si="63"/>
        <v/>
      </c>
      <c r="AL102">
        <f t="shared" si="78"/>
        <v>1</v>
      </c>
      <c r="AM102" t="str">
        <f t="shared" si="79"/>
        <v/>
      </c>
    </row>
    <row r="103" spans="1:39" ht="15.75" thickBot="1" x14ac:dyDescent="0.3">
      <c r="B103" s="38" t="str">
        <f t="shared" si="64"/>
        <v/>
      </c>
      <c r="G103" s="80">
        <f>Dashboard!N103</f>
        <v>0</v>
      </c>
      <c r="I103" s="37" t="str">
        <f t="shared" si="65"/>
        <v/>
      </c>
      <c r="J103" s="20" t="str">
        <f t="shared" si="66"/>
        <v/>
      </c>
      <c r="K103" s="20" t="e" cm="1">
        <f t="array" ref="K103">IF(OR(Z103="TG",Z103="T-T"),IF(G101="P",IF(AND(AK103=D103,LEN(D103)&gt;0,NOT(C103="B")),LEFT(D103)&amp;(AL103-3),AK103),""),V)</f>
        <v>#NAME?</v>
      </c>
      <c r="L103" s="20" t="e">
        <f t="shared" si="67"/>
        <v>#NAME?</v>
      </c>
      <c r="N103" s="11" t="str">
        <f t="shared" si="68"/>
        <v/>
      </c>
      <c r="S103" s="158" t="str">
        <f t="shared" si="72"/>
        <v/>
      </c>
      <c r="T103" s="158" t="str">
        <f t="shared" si="73"/>
        <v/>
      </c>
      <c r="U103" s="104" t="str">
        <f t="shared" si="74"/>
        <v/>
      </c>
      <c r="V103" s="104" t="str">
        <f t="shared" si="75"/>
        <v/>
      </c>
      <c r="W103" t="str">
        <f t="shared" si="83"/>
        <v>T</v>
      </c>
      <c r="Y103" t="str">
        <f t="shared" si="59"/>
        <v>T-C</v>
      </c>
      <c r="AA103" t="str">
        <f>IF(Dashboard!N103="P",IF(AA102="",1,AA102+1),"")</f>
        <v/>
      </c>
      <c r="AB103" t="str">
        <f>IF(Dashboard!O103="B",IF(AB102="",1,AB102+1),"")</f>
        <v/>
      </c>
      <c r="AE103" s="1" t="str">
        <f t="shared" si="81"/>
        <v>000000</v>
      </c>
      <c r="AF103" s="1" t="str">
        <f t="shared" si="82"/>
        <v>000000</v>
      </c>
      <c r="AH103" t="str">
        <f t="shared" si="62"/>
        <v/>
      </c>
      <c r="AI103" t="str">
        <f t="shared" si="87"/>
        <v/>
      </c>
      <c r="AJ103" t="str">
        <f t="shared" si="88"/>
        <v/>
      </c>
      <c r="AK103" t="str">
        <f t="shared" si="63"/>
        <v/>
      </c>
      <c r="AL103">
        <f t="shared" si="78"/>
        <v>1</v>
      </c>
      <c r="AM103" t="str">
        <f t="shared" si="79"/>
        <v/>
      </c>
    </row>
    <row r="104" spans="1:39" ht="15.75" thickBot="1" x14ac:dyDescent="0.3">
      <c r="B104" s="38" t="str">
        <f t="shared" si="64"/>
        <v/>
      </c>
      <c r="G104" s="80">
        <f>Dashboard!N104</f>
        <v>0</v>
      </c>
      <c r="I104" s="37" t="str">
        <f t="shared" si="65"/>
        <v/>
      </c>
      <c r="J104" s="20" t="str">
        <f t="shared" si="66"/>
        <v/>
      </c>
      <c r="K104" s="20" t="e" cm="1">
        <f t="array" ref="K104">IF(OR(Z104="TG",Z104="T-T"),IF(G102="P",IF(AND(AK104=D104,LEN(D104)&gt;0,NOT(C104="B")),LEFT(D104)&amp;(AL104-3),AK104),""),V)</f>
        <v>#NAME?</v>
      </c>
      <c r="L104" s="20" t="e">
        <f t="shared" si="67"/>
        <v>#NAME?</v>
      </c>
      <c r="N104" s="11" t="str">
        <f t="shared" si="68"/>
        <v/>
      </c>
      <c r="S104" s="158" t="str">
        <f t="shared" si="72"/>
        <v/>
      </c>
      <c r="T104" s="158" t="str">
        <f t="shared" si="73"/>
        <v/>
      </c>
      <c r="U104" s="104" t="str">
        <f t="shared" si="74"/>
        <v/>
      </c>
      <c r="V104" s="104" t="str">
        <f t="shared" si="75"/>
        <v/>
      </c>
      <c r="W104" t="str">
        <f t="shared" si="83"/>
        <v>T</v>
      </c>
      <c r="Y104" t="str">
        <f t="shared" si="59"/>
        <v>T-C</v>
      </c>
      <c r="AA104" t="str">
        <f>IF(Dashboard!N104="P",IF(AA103="",1,AA103+1),"")</f>
        <v/>
      </c>
      <c r="AB104" t="str">
        <f>IF(Dashboard!O104="B",IF(AB103="",1,AB103+1),"")</f>
        <v/>
      </c>
      <c r="AE104" s="1" t="str">
        <f t="shared" si="81"/>
        <v>000000</v>
      </c>
      <c r="AF104" s="1" t="str">
        <f t="shared" si="82"/>
        <v>000000</v>
      </c>
      <c r="AH104" t="str">
        <f t="shared" si="62"/>
        <v/>
      </c>
      <c r="AI104" t="str">
        <f t="shared" si="87"/>
        <v/>
      </c>
      <c r="AJ104" t="str">
        <f t="shared" si="88"/>
        <v/>
      </c>
      <c r="AK104" t="str">
        <f t="shared" si="63"/>
        <v/>
      </c>
      <c r="AL104">
        <f t="shared" si="78"/>
        <v>1</v>
      </c>
      <c r="AM104" t="str">
        <f t="shared" si="79"/>
        <v/>
      </c>
    </row>
    <row r="105" spans="1:39" ht="15.75" thickBot="1" x14ac:dyDescent="0.3">
      <c r="B105" s="38" t="str">
        <f t="shared" si="64"/>
        <v/>
      </c>
      <c r="G105" s="80">
        <f>Dashboard!N105</f>
        <v>0</v>
      </c>
      <c r="I105" s="37" t="str">
        <f t="shared" si="65"/>
        <v/>
      </c>
      <c r="J105" s="20" t="str">
        <f t="shared" si="66"/>
        <v/>
      </c>
      <c r="K105" s="20" t="e" cm="1">
        <f t="array" ref="K105">IF(OR(Z105="TG",Z105="T-T"),IF(G103="P",IF(AND(AK105=D105,LEN(D105)&gt;0,NOT(C105="B")),LEFT(D105)&amp;(AL105-3),AK105),""),V)</f>
        <v>#NAME?</v>
      </c>
      <c r="L105" s="20" t="e">
        <f t="shared" si="67"/>
        <v>#NAME?</v>
      </c>
      <c r="N105" s="11" t="str">
        <f t="shared" si="68"/>
        <v/>
      </c>
      <c r="S105" s="158" t="str">
        <f t="shared" si="72"/>
        <v/>
      </c>
      <c r="T105" s="158" t="str">
        <f t="shared" si="73"/>
        <v/>
      </c>
      <c r="U105" s="104" t="str">
        <f t="shared" si="74"/>
        <v/>
      </c>
      <c r="V105" s="104" t="str">
        <f t="shared" si="75"/>
        <v/>
      </c>
      <c r="W105" t="str">
        <f t="shared" si="83"/>
        <v>T</v>
      </c>
      <c r="Y105" t="str">
        <f t="shared" si="59"/>
        <v>T-C</v>
      </c>
      <c r="AA105" t="str">
        <f>IF(Dashboard!N105="P",IF(AA104="",1,AA104+1),"")</f>
        <v/>
      </c>
      <c r="AB105" t="str">
        <f>IF(Dashboard!O105="B",IF(AB104="",1,AB104+1),"")</f>
        <v/>
      </c>
      <c r="AE105" s="1" t="str">
        <f t="shared" si="81"/>
        <v>000000</v>
      </c>
      <c r="AF105" s="1" t="str">
        <f t="shared" si="82"/>
        <v>000000</v>
      </c>
      <c r="AH105" t="str">
        <f t="shared" si="62"/>
        <v/>
      </c>
      <c r="AI105" t="str">
        <f t="shared" si="87"/>
        <v/>
      </c>
      <c r="AJ105" t="str">
        <f t="shared" si="88"/>
        <v/>
      </c>
      <c r="AK105" t="str">
        <f t="shared" si="63"/>
        <v/>
      </c>
      <c r="AL105">
        <f t="shared" si="78"/>
        <v>1</v>
      </c>
      <c r="AM105" t="str">
        <f t="shared" si="79"/>
        <v/>
      </c>
    </row>
    <row r="106" spans="1:39" ht="15.75" thickBot="1" x14ac:dyDescent="0.3">
      <c r="B106" s="38" t="str">
        <f t="shared" si="64"/>
        <v/>
      </c>
      <c r="G106" s="80">
        <f>Dashboard!N106</f>
        <v>0</v>
      </c>
      <c r="I106" s="37" t="str">
        <f t="shared" si="65"/>
        <v/>
      </c>
      <c r="J106" s="20" t="str">
        <f t="shared" si="66"/>
        <v/>
      </c>
      <c r="K106" s="20" t="e" cm="1">
        <f t="array" ref="K106">IF(OR(Z106="TG",Z106="T-T"),IF(G104="P",IF(AND(AK106=D106,LEN(D106)&gt;0,NOT(C106="B")),LEFT(D106)&amp;(AL106-3),AK106),""),V)</f>
        <v>#NAME?</v>
      </c>
      <c r="L106" s="20" t="e">
        <f t="shared" si="67"/>
        <v>#NAME?</v>
      </c>
      <c r="N106" s="11" t="str">
        <f t="shared" si="68"/>
        <v/>
      </c>
      <c r="S106" s="158" t="str">
        <f t="shared" si="72"/>
        <v/>
      </c>
      <c r="T106" s="158" t="str">
        <f t="shared" si="73"/>
        <v/>
      </c>
      <c r="U106" s="104" t="str">
        <f t="shared" si="74"/>
        <v/>
      </c>
      <c r="V106" s="104" t="str">
        <f t="shared" si="75"/>
        <v/>
      </c>
      <c r="W106" t="str">
        <f t="shared" si="83"/>
        <v>T</v>
      </c>
      <c r="Y106" t="str">
        <f t="shared" si="59"/>
        <v>T-C</v>
      </c>
      <c r="AA106" t="str">
        <f>IF(Dashboard!N106="P",IF(AA105="",1,AA105+1),"")</f>
        <v/>
      </c>
      <c r="AB106" t="str">
        <f>IF(Dashboard!O106="B",IF(AB105="",1,AB105+1),"")</f>
        <v/>
      </c>
      <c r="AE106" s="1" t="str">
        <f t="shared" si="81"/>
        <v>000000</v>
      </c>
      <c r="AF106" s="1" t="str">
        <f t="shared" si="82"/>
        <v>000000</v>
      </c>
      <c r="AH106" t="str">
        <f t="shared" si="62"/>
        <v/>
      </c>
      <c r="AI106" t="str">
        <f t="shared" si="87"/>
        <v/>
      </c>
      <c r="AJ106" t="str">
        <f t="shared" si="88"/>
        <v/>
      </c>
      <c r="AK106" t="str">
        <f t="shared" si="63"/>
        <v/>
      </c>
      <c r="AL106">
        <f t="shared" si="78"/>
        <v>1</v>
      </c>
      <c r="AM106" t="str">
        <f t="shared" si="79"/>
        <v/>
      </c>
    </row>
    <row r="107" spans="1:39" ht="15.75" thickBot="1" x14ac:dyDescent="0.3">
      <c r="B107" s="38" t="str">
        <f t="shared" si="64"/>
        <v/>
      </c>
      <c r="G107" s="80">
        <f>Dashboard!N107</f>
        <v>0</v>
      </c>
      <c r="I107" s="37" t="str">
        <f t="shared" si="65"/>
        <v/>
      </c>
      <c r="J107" s="20" t="str">
        <f t="shared" si="66"/>
        <v/>
      </c>
      <c r="K107" s="20" t="e" cm="1">
        <f t="array" ref="K107">IF(OR(Z107="TG",Z107="T-T"),IF(G105="P",IF(AND(AK107=D107,LEN(D107)&gt;0,NOT(C107="B")),LEFT(D107)&amp;(AL107-3),AK107),""),V)</f>
        <v>#NAME?</v>
      </c>
      <c r="L107" s="20" t="e">
        <f t="shared" si="67"/>
        <v>#NAME?</v>
      </c>
      <c r="N107" s="11" t="str">
        <f t="shared" si="68"/>
        <v/>
      </c>
      <c r="S107" s="158" t="str">
        <f t="shared" si="72"/>
        <v/>
      </c>
      <c r="T107" s="158" t="str">
        <f t="shared" si="73"/>
        <v/>
      </c>
      <c r="U107" s="104" t="str">
        <f t="shared" si="74"/>
        <v/>
      </c>
      <c r="V107" s="104" t="str">
        <f t="shared" si="75"/>
        <v/>
      </c>
      <c r="W107" t="str">
        <f t="shared" si="83"/>
        <v>T</v>
      </c>
      <c r="Y107" t="str">
        <f t="shared" si="59"/>
        <v>T-C</v>
      </c>
      <c r="AA107" t="str">
        <f>IF(Dashboard!N107="P",IF(AA106="",1,AA106+1),"")</f>
        <v/>
      </c>
      <c r="AB107" t="str">
        <f>IF(Dashboard!O107="B",IF(AB106="",1,AB106+1),"")</f>
        <v/>
      </c>
      <c r="AE107" s="1" t="str">
        <f t="shared" si="81"/>
        <v>000000</v>
      </c>
      <c r="AF107" s="1" t="str">
        <f t="shared" si="82"/>
        <v>000000</v>
      </c>
      <c r="AH107" t="str">
        <f t="shared" si="62"/>
        <v/>
      </c>
      <c r="AI107" t="str">
        <f t="shared" si="87"/>
        <v/>
      </c>
      <c r="AJ107" t="str">
        <f t="shared" si="88"/>
        <v/>
      </c>
      <c r="AK107" t="str">
        <f t="shared" si="63"/>
        <v/>
      </c>
      <c r="AL107">
        <f t="shared" si="78"/>
        <v>1</v>
      </c>
      <c r="AM107" t="str">
        <f t="shared" si="79"/>
        <v/>
      </c>
    </row>
    <row r="108" spans="1:39" ht="15.75" thickBot="1" x14ac:dyDescent="0.3">
      <c r="B108" s="38" t="str">
        <f t="shared" si="64"/>
        <v/>
      </c>
      <c r="G108" s="80">
        <f>Dashboard!N108</f>
        <v>0</v>
      </c>
      <c r="I108" s="37" t="str">
        <f t="shared" si="65"/>
        <v/>
      </c>
      <c r="J108" s="20" t="str">
        <f t="shared" si="66"/>
        <v/>
      </c>
      <c r="K108" s="20" t="e" cm="1">
        <f t="array" ref="K108">IF(OR(Z108="TG",Z108="T-T"),IF(G106="P",IF(AND(AK108=D108,LEN(D108)&gt;0,NOT(C108="B")),LEFT(D108)&amp;(AL108-3),AK108),""),V)</f>
        <v>#NAME?</v>
      </c>
      <c r="L108" s="20" t="e">
        <f t="shared" si="67"/>
        <v>#NAME?</v>
      </c>
      <c r="N108" s="11" t="str">
        <f t="shared" si="68"/>
        <v/>
      </c>
      <c r="S108" s="158" t="str">
        <f t="shared" si="72"/>
        <v/>
      </c>
      <c r="T108" s="158" t="str">
        <f t="shared" si="73"/>
        <v/>
      </c>
      <c r="U108" s="104" t="str">
        <f t="shared" si="74"/>
        <v/>
      </c>
      <c r="V108" s="104" t="str">
        <f t="shared" si="75"/>
        <v/>
      </c>
      <c r="W108" t="str">
        <f t="shared" si="83"/>
        <v>T</v>
      </c>
      <c r="Y108" t="str">
        <f t="shared" si="59"/>
        <v>T-C</v>
      </c>
      <c r="AA108" t="str">
        <f>IF(Dashboard!N108="P",IF(AA107="",1,AA107+1),"")</f>
        <v/>
      </c>
      <c r="AB108" t="str">
        <f>IF(Dashboard!O108="B",IF(AB107="",1,AB107+1),"")</f>
        <v/>
      </c>
      <c r="AE108" s="1" t="str">
        <f t="shared" si="81"/>
        <v>000000</v>
      </c>
      <c r="AF108" s="1" t="str">
        <f t="shared" si="82"/>
        <v>000000</v>
      </c>
      <c r="AH108" t="str">
        <f t="shared" si="62"/>
        <v/>
      </c>
      <c r="AI108" t="str">
        <f t="shared" si="87"/>
        <v/>
      </c>
      <c r="AJ108" t="str">
        <f t="shared" si="88"/>
        <v/>
      </c>
      <c r="AK108" t="str">
        <f t="shared" si="63"/>
        <v/>
      </c>
      <c r="AL108">
        <f t="shared" si="78"/>
        <v>1</v>
      </c>
      <c r="AM108" t="str">
        <f t="shared" si="79"/>
        <v/>
      </c>
    </row>
    <row r="109" spans="1:39" ht="15.75" thickBot="1" x14ac:dyDescent="0.3">
      <c r="B109" s="38" t="str">
        <f t="shared" si="64"/>
        <v/>
      </c>
      <c r="G109" s="80">
        <f>Dashboard!N109</f>
        <v>0</v>
      </c>
      <c r="I109" s="37" t="str">
        <f t="shared" si="65"/>
        <v/>
      </c>
      <c r="J109" s="20" t="str">
        <f t="shared" si="66"/>
        <v/>
      </c>
      <c r="K109" s="20" t="e" cm="1">
        <f t="array" ref="K109">IF(OR(Z109="TG",Z109="T-T"),IF(G107="P",IF(AND(AK109=D109,LEN(D109)&gt;0,NOT(C109="B")),LEFT(D109)&amp;(AL109-3),AK109),""),V)</f>
        <v>#NAME?</v>
      </c>
      <c r="L109" s="20" t="e">
        <f t="shared" si="67"/>
        <v>#NAME?</v>
      </c>
      <c r="N109" s="11" t="str">
        <f t="shared" si="68"/>
        <v/>
      </c>
      <c r="S109" s="158" t="str">
        <f t="shared" si="72"/>
        <v/>
      </c>
      <c r="T109" s="158" t="str">
        <f t="shared" si="73"/>
        <v/>
      </c>
      <c r="U109" s="104" t="str">
        <f t="shared" si="74"/>
        <v/>
      </c>
      <c r="V109" s="104" t="str">
        <f t="shared" si="75"/>
        <v/>
      </c>
      <c r="W109" t="str">
        <f t="shared" si="83"/>
        <v>T</v>
      </c>
      <c r="Y109" t="str">
        <f t="shared" si="59"/>
        <v>T-C</v>
      </c>
      <c r="AA109" t="str">
        <f>IF(Dashboard!N109="P",IF(AA108="",1,AA108+1),"")</f>
        <v/>
      </c>
      <c r="AB109" t="str">
        <f>IF(Dashboard!O109="B",IF(AB108="",1,AB108+1),"")</f>
        <v/>
      </c>
      <c r="AE109" s="1" t="str">
        <f t="shared" si="81"/>
        <v>000000</v>
      </c>
      <c r="AF109" s="1" t="str">
        <f t="shared" si="82"/>
        <v>000000</v>
      </c>
      <c r="AH109" t="str">
        <f t="shared" si="62"/>
        <v/>
      </c>
      <c r="AI109" t="str">
        <f t="shared" si="87"/>
        <v/>
      </c>
      <c r="AJ109" t="str">
        <f t="shared" si="88"/>
        <v/>
      </c>
      <c r="AK109" t="str">
        <f t="shared" si="63"/>
        <v/>
      </c>
      <c r="AL109">
        <f t="shared" si="78"/>
        <v>1</v>
      </c>
      <c r="AM109" t="str">
        <f t="shared" si="79"/>
        <v/>
      </c>
    </row>
    <row r="110" spans="1:39" ht="15.75" thickBot="1" x14ac:dyDescent="0.3">
      <c r="B110" s="38" t="str">
        <f t="shared" si="64"/>
        <v/>
      </c>
      <c r="G110" s="80">
        <f>Dashboard!N110</f>
        <v>0</v>
      </c>
      <c r="I110" s="37" t="str">
        <f t="shared" si="65"/>
        <v/>
      </c>
      <c r="J110" s="20" t="str">
        <f t="shared" si="66"/>
        <v/>
      </c>
      <c r="K110" s="20" t="e" cm="1">
        <f t="array" ref="K110">IF(OR(Z110="TG",Z110="T-T"),IF(G108="P",IF(AND(AK110=D110,LEN(D110)&gt;0,NOT(C110="B")),LEFT(D110)&amp;(AL110-3),AK110),""),V)</f>
        <v>#NAME?</v>
      </c>
      <c r="L110" s="20" t="e">
        <f t="shared" si="67"/>
        <v>#NAME?</v>
      </c>
      <c r="N110" s="11" t="str">
        <f t="shared" si="68"/>
        <v/>
      </c>
      <c r="S110" s="158" t="str">
        <f t="shared" si="72"/>
        <v/>
      </c>
      <c r="T110" s="158" t="str">
        <f t="shared" si="73"/>
        <v/>
      </c>
      <c r="U110" s="104" t="str">
        <f t="shared" si="74"/>
        <v/>
      </c>
      <c r="V110" s="104" t="str">
        <f t="shared" si="75"/>
        <v/>
      </c>
      <c r="W110" t="str">
        <f t="shared" si="83"/>
        <v>T</v>
      </c>
      <c r="Y110" t="str">
        <f t="shared" si="59"/>
        <v>T-C</v>
      </c>
      <c r="AA110" t="str">
        <f>IF(Dashboard!N110="P",IF(AA109="",1,AA109+1),"")</f>
        <v/>
      </c>
      <c r="AB110" t="str">
        <f>IF(Dashboard!O110="B",IF(AB109="",1,AB109+1),"")</f>
        <v/>
      </c>
      <c r="AE110" s="1" t="str">
        <f t="shared" si="81"/>
        <v>000000</v>
      </c>
      <c r="AF110" s="1" t="str">
        <f t="shared" si="82"/>
        <v>000000</v>
      </c>
      <c r="AH110" t="str">
        <f t="shared" si="62"/>
        <v/>
      </c>
      <c r="AI110" t="str">
        <f t="shared" si="87"/>
        <v/>
      </c>
      <c r="AJ110" t="str">
        <f t="shared" si="88"/>
        <v/>
      </c>
      <c r="AK110" t="str">
        <f t="shared" si="63"/>
        <v/>
      </c>
      <c r="AL110">
        <f t="shared" si="78"/>
        <v>1</v>
      </c>
      <c r="AM110" t="str">
        <f t="shared" si="79"/>
        <v/>
      </c>
    </row>
    <row r="111" spans="1:39" ht="15.75" thickBot="1" x14ac:dyDescent="0.3">
      <c r="B111" s="38" t="str">
        <f t="shared" si="64"/>
        <v/>
      </c>
      <c r="G111" s="80">
        <f>Dashboard!N111</f>
        <v>0</v>
      </c>
      <c r="I111" s="37" t="str">
        <f t="shared" si="65"/>
        <v/>
      </c>
      <c r="J111" s="20" t="str">
        <f t="shared" si="66"/>
        <v/>
      </c>
      <c r="K111" s="20" t="e" cm="1">
        <f t="array" ref="K111">IF(OR(Z111="TG",Z111="T-T"),IF(G109="P",IF(AND(AK111=D111,LEN(D111)&gt;0,NOT(C111="B")),LEFT(D111)&amp;(AL111-3),AK111),""),V)</f>
        <v>#NAME?</v>
      </c>
      <c r="L111" s="20" t="e">
        <f t="shared" si="67"/>
        <v>#NAME?</v>
      </c>
      <c r="N111" s="11" t="str">
        <f t="shared" si="68"/>
        <v/>
      </c>
      <c r="S111" s="158" t="str">
        <f t="shared" si="72"/>
        <v/>
      </c>
      <c r="T111" s="158" t="str">
        <f t="shared" si="73"/>
        <v/>
      </c>
      <c r="U111" s="104" t="str">
        <f t="shared" si="74"/>
        <v/>
      </c>
      <c r="V111" s="104" t="str">
        <f t="shared" si="75"/>
        <v/>
      </c>
      <c r="W111" t="str">
        <f t="shared" si="83"/>
        <v>T</v>
      </c>
      <c r="Y111" t="str">
        <f t="shared" si="59"/>
        <v>T-C</v>
      </c>
      <c r="AA111" t="str">
        <f>IF(Dashboard!N111="P",IF(AA110="",1,AA110+1),"")</f>
        <v/>
      </c>
      <c r="AB111" t="str">
        <f>IF(Dashboard!O111="B",IF(AB110="",1,AB110+1),"")</f>
        <v/>
      </c>
      <c r="AE111" s="1" t="str">
        <f t="shared" si="81"/>
        <v>000000</v>
      </c>
      <c r="AF111" s="1" t="str">
        <f t="shared" si="82"/>
        <v>000000</v>
      </c>
      <c r="AH111" t="str">
        <f t="shared" si="62"/>
        <v/>
      </c>
      <c r="AI111" t="str">
        <f t="shared" si="87"/>
        <v/>
      </c>
      <c r="AJ111" t="str">
        <f t="shared" si="88"/>
        <v/>
      </c>
      <c r="AK111" t="str">
        <f t="shared" si="63"/>
        <v/>
      </c>
      <c r="AL111">
        <f t="shared" si="78"/>
        <v>1</v>
      </c>
      <c r="AM111" t="str">
        <f t="shared" si="79"/>
        <v/>
      </c>
    </row>
    <row r="112" spans="1:39" ht="15.75" thickBot="1" x14ac:dyDescent="0.3">
      <c r="B112" s="38" t="str">
        <f t="shared" si="64"/>
        <v/>
      </c>
      <c r="G112" s="80">
        <f>Dashboard!N112</f>
        <v>0</v>
      </c>
      <c r="I112" s="37" t="str">
        <f t="shared" si="65"/>
        <v/>
      </c>
      <c r="J112" s="20" t="str">
        <f t="shared" si="66"/>
        <v/>
      </c>
      <c r="K112" s="20" t="e" cm="1">
        <f t="array" ref="K112">IF(OR(Z112="TG",Z112="T-T"),IF(G110="P",IF(AND(AK112=D112,LEN(D112)&gt;0,NOT(C112="B")),LEFT(D112)&amp;(AL112-3),AK112),""),V)</f>
        <v>#NAME?</v>
      </c>
      <c r="L112" s="20" t="e">
        <f t="shared" si="67"/>
        <v>#NAME?</v>
      </c>
      <c r="N112" s="11" t="str">
        <f t="shared" si="68"/>
        <v/>
      </c>
      <c r="S112" s="158" t="str">
        <f t="shared" si="72"/>
        <v/>
      </c>
      <c r="T112" s="158" t="str">
        <f t="shared" si="73"/>
        <v/>
      </c>
      <c r="U112" s="104" t="str">
        <f t="shared" si="74"/>
        <v/>
      </c>
      <c r="V112" s="104" t="str">
        <f t="shared" si="75"/>
        <v/>
      </c>
      <c r="W112" t="str">
        <f t="shared" si="83"/>
        <v>T</v>
      </c>
      <c r="Y112" t="str">
        <f t="shared" si="59"/>
        <v>T-C</v>
      </c>
      <c r="AA112" t="str">
        <f>IF(Dashboard!N112="P",IF(AA111="",1,AA111+1),"")</f>
        <v/>
      </c>
      <c r="AB112" t="str">
        <f>IF(Dashboard!O112="B",IF(AB111="",1,AB111+1),"")</f>
        <v/>
      </c>
      <c r="AE112" s="1" t="str">
        <f t="shared" si="81"/>
        <v>000000</v>
      </c>
      <c r="AF112" s="1" t="str">
        <f t="shared" si="82"/>
        <v>000000</v>
      </c>
      <c r="AH112" t="str">
        <f t="shared" si="62"/>
        <v/>
      </c>
      <c r="AI112" t="str">
        <f t="shared" si="87"/>
        <v/>
      </c>
      <c r="AJ112" t="str">
        <f t="shared" si="88"/>
        <v/>
      </c>
      <c r="AK112" t="str">
        <f t="shared" si="63"/>
        <v/>
      </c>
      <c r="AL112">
        <f t="shared" si="78"/>
        <v>1</v>
      </c>
      <c r="AM112" t="str">
        <f t="shared" si="79"/>
        <v/>
      </c>
    </row>
    <row r="113" spans="2:39" ht="15.75" thickBot="1" x14ac:dyDescent="0.3">
      <c r="B113" s="38" t="str">
        <f t="shared" si="64"/>
        <v/>
      </c>
      <c r="G113" s="80">
        <f>Dashboard!N113</f>
        <v>0</v>
      </c>
      <c r="I113" s="37" t="str">
        <f t="shared" si="65"/>
        <v/>
      </c>
      <c r="J113" s="20" t="str">
        <f t="shared" si="66"/>
        <v/>
      </c>
      <c r="K113" s="20" t="e" cm="1">
        <f t="array" ref="K113">IF(OR(Z113="TG",Z113="T-T"),IF(G111="P",IF(AND(AK113=D113,LEN(D113)&gt;0,NOT(C113="B")),LEFT(D113)&amp;(AL113-3),AK113),""),V)</f>
        <v>#NAME?</v>
      </c>
      <c r="L113" s="20" t="e">
        <f t="shared" si="67"/>
        <v>#NAME?</v>
      </c>
      <c r="N113" s="11" t="str">
        <f t="shared" si="68"/>
        <v/>
      </c>
      <c r="S113" s="158" t="str">
        <f t="shared" si="72"/>
        <v/>
      </c>
      <c r="T113" s="158" t="str">
        <f t="shared" si="73"/>
        <v/>
      </c>
      <c r="U113" s="104" t="str">
        <f t="shared" si="74"/>
        <v/>
      </c>
      <c r="V113" s="104" t="str">
        <f t="shared" si="75"/>
        <v/>
      </c>
      <c r="W113" t="str">
        <f t="shared" si="83"/>
        <v>T</v>
      </c>
      <c r="Y113" t="str">
        <f t="shared" si="59"/>
        <v>T-C</v>
      </c>
      <c r="AA113" t="str">
        <f>IF(Dashboard!N113="P",IF(AA112="",1,AA112+1),"")</f>
        <v/>
      </c>
      <c r="AB113" t="str">
        <f>IF(Dashboard!O113="B",IF(AB112="",1,AB112+1),"")</f>
        <v/>
      </c>
      <c r="AE113" s="1" t="str">
        <f t="shared" si="81"/>
        <v>000000</v>
      </c>
      <c r="AF113" s="1" t="str">
        <f t="shared" si="82"/>
        <v>000000</v>
      </c>
      <c r="AH113" t="str">
        <f t="shared" si="62"/>
        <v/>
      </c>
      <c r="AI113" t="str">
        <f t="shared" si="87"/>
        <v/>
      </c>
      <c r="AJ113" t="str">
        <f t="shared" si="88"/>
        <v/>
      </c>
      <c r="AK113" t="str">
        <f t="shared" si="63"/>
        <v/>
      </c>
      <c r="AL113">
        <f t="shared" si="78"/>
        <v>1</v>
      </c>
      <c r="AM113" t="str">
        <f t="shared" si="79"/>
        <v/>
      </c>
    </row>
    <row r="114" spans="2:39" ht="15.75" thickBot="1" x14ac:dyDescent="0.3">
      <c r="B114" s="38" t="str">
        <f t="shared" si="64"/>
        <v/>
      </c>
      <c r="G114" s="80">
        <f>Dashboard!N114</f>
        <v>0</v>
      </c>
      <c r="I114" s="37" t="str">
        <f t="shared" si="65"/>
        <v/>
      </c>
      <c r="J114" s="20" t="str">
        <f t="shared" si="66"/>
        <v/>
      </c>
      <c r="K114" s="20" t="e" cm="1">
        <f t="array" ref="K114">IF(OR(Z114="TG",Z114="T-T"),IF(G112="P",IF(AND(AK114=D114,LEN(D114)&gt;0,NOT(C114="B")),LEFT(D114)&amp;(AL114-3),AK114),""),V)</f>
        <v>#NAME?</v>
      </c>
      <c r="L114" s="20" t="e">
        <f t="shared" si="67"/>
        <v>#NAME?</v>
      </c>
      <c r="N114" s="11" t="str">
        <f t="shared" si="68"/>
        <v/>
      </c>
      <c r="S114" s="158" t="str">
        <f t="shared" si="72"/>
        <v/>
      </c>
      <c r="T114" s="158" t="str">
        <f t="shared" si="73"/>
        <v/>
      </c>
      <c r="U114" s="104" t="str">
        <f t="shared" si="74"/>
        <v/>
      </c>
      <c r="V114" s="104" t="str">
        <f t="shared" si="75"/>
        <v/>
      </c>
      <c r="W114" t="str">
        <f t="shared" si="83"/>
        <v>T</v>
      </c>
      <c r="Y114" t="str">
        <f t="shared" si="59"/>
        <v>T-C</v>
      </c>
      <c r="AA114" t="str">
        <f>IF(Dashboard!N114="P",IF(AA113="",1,AA113+1),"")</f>
        <v/>
      </c>
      <c r="AB114" t="str">
        <f>IF(Dashboard!O114="B",IF(AB113="",1,AB113+1),"")</f>
        <v/>
      </c>
      <c r="AE114" s="1" t="str">
        <f t="shared" si="81"/>
        <v>000000</v>
      </c>
      <c r="AF114" s="1" t="str">
        <f t="shared" si="82"/>
        <v>000000</v>
      </c>
      <c r="AH114" t="str">
        <f t="shared" si="62"/>
        <v/>
      </c>
      <c r="AI114" t="str">
        <f t="shared" si="87"/>
        <v/>
      </c>
      <c r="AJ114" t="str">
        <f t="shared" si="88"/>
        <v/>
      </c>
      <c r="AK114" t="str">
        <f t="shared" si="63"/>
        <v/>
      </c>
      <c r="AL114">
        <f t="shared" si="78"/>
        <v>1</v>
      </c>
      <c r="AM114" t="str">
        <f t="shared" si="79"/>
        <v/>
      </c>
    </row>
    <row r="115" spans="2:39" ht="15.75" thickBot="1" x14ac:dyDescent="0.3">
      <c r="B115" s="38" t="str">
        <f t="shared" si="64"/>
        <v/>
      </c>
      <c r="G115" s="80">
        <f>Dashboard!N115</f>
        <v>0</v>
      </c>
      <c r="I115" s="37" t="str">
        <f t="shared" si="65"/>
        <v/>
      </c>
      <c r="J115" s="20" t="str">
        <f t="shared" si="66"/>
        <v/>
      </c>
      <c r="K115" s="20" t="e" cm="1">
        <f t="array" ref="K115">IF(OR(Z115="TG",Z115="T-T"),IF(G113="P",IF(AND(AK115=D115,LEN(D115)&gt;0,NOT(C115="B")),LEFT(D115)&amp;(AL115-3),AK115),""),V)</f>
        <v>#NAME?</v>
      </c>
      <c r="L115" s="20" t="e">
        <f t="shared" si="67"/>
        <v>#NAME?</v>
      </c>
      <c r="N115" s="11" t="str">
        <f t="shared" si="68"/>
        <v/>
      </c>
      <c r="S115" s="158" t="str">
        <f t="shared" si="72"/>
        <v/>
      </c>
      <c r="T115" s="158" t="str">
        <f t="shared" si="73"/>
        <v/>
      </c>
      <c r="U115" s="104" t="str">
        <f t="shared" si="74"/>
        <v/>
      </c>
      <c r="V115" s="104" t="str">
        <f t="shared" si="75"/>
        <v/>
      </c>
      <c r="W115" t="str">
        <f t="shared" si="83"/>
        <v>T</v>
      </c>
      <c r="Y115" t="str">
        <f t="shared" si="59"/>
        <v>T-C</v>
      </c>
      <c r="AA115" t="str">
        <f>IF(Dashboard!N115="P",IF(AA114="",1,AA114+1),"")</f>
        <v/>
      </c>
      <c r="AB115" t="str">
        <f>IF(Dashboard!O115="B",IF(AB114="",1,AB114+1),"")</f>
        <v/>
      </c>
      <c r="AE115" s="1" t="str">
        <f t="shared" si="81"/>
        <v>000000</v>
      </c>
      <c r="AF115" s="1" t="str">
        <f t="shared" si="82"/>
        <v>000000</v>
      </c>
      <c r="AH115" t="str">
        <f t="shared" si="62"/>
        <v/>
      </c>
      <c r="AI115" t="str">
        <f t="shared" si="87"/>
        <v/>
      </c>
      <c r="AJ115" t="str">
        <f t="shared" si="88"/>
        <v/>
      </c>
      <c r="AK115" t="str">
        <f t="shared" si="63"/>
        <v/>
      </c>
      <c r="AL115">
        <f t="shared" si="78"/>
        <v>1</v>
      </c>
      <c r="AM115" t="str">
        <f t="shared" si="79"/>
        <v/>
      </c>
    </row>
    <row r="116" spans="2:39" ht="15.75" thickBot="1" x14ac:dyDescent="0.3">
      <c r="B116" s="38" t="str">
        <f t="shared" si="64"/>
        <v/>
      </c>
      <c r="G116" s="80">
        <f>Dashboard!N116</f>
        <v>0</v>
      </c>
      <c r="I116" s="37" t="str">
        <f t="shared" si="65"/>
        <v/>
      </c>
      <c r="J116" s="20" t="str">
        <f t="shared" si="66"/>
        <v/>
      </c>
      <c r="K116" s="20" t="e" cm="1">
        <f t="array" ref="K116">IF(OR(Z116="TG",Z116="T-T"),IF(G114="P",IF(AND(AK116=D116,LEN(D116)&gt;0,NOT(C116="B")),LEFT(D116)&amp;(AL116-3),AK116),""),V)</f>
        <v>#NAME?</v>
      </c>
      <c r="L116" s="20" t="e">
        <f t="shared" si="67"/>
        <v>#NAME?</v>
      </c>
      <c r="N116" s="11" t="str">
        <f t="shared" si="68"/>
        <v/>
      </c>
      <c r="S116" s="158" t="str">
        <f t="shared" si="72"/>
        <v/>
      </c>
      <c r="T116" s="158" t="str">
        <f t="shared" si="73"/>
        <v/>
      </c>
      <c r="U116" s="104" t="str">
        <f t="shared" si="74"/>
        <v/>
      </c>
      <c r="V116" s="104" t="str">
        <f t="shared" si="75"/>
        <v/>
      </c>
      <c r="W116" t="str">
        <f t="shared" si="83"/>
        <v>T</v>
      </c>
      <c r="Y116" t="str">
        <f t="shared" si="59"/>
        <v>T-C</v>
      </c>
      <c r="AA116" t="str">
        <f>IF(Dashboard!N116="P",IF(AA115="",1,AA115+1),"")</f>
        <v/>
      </c>
      <c r="AB116" t="str">
        <f>IF(Dashboard!O116="B",IF(AB115="",1,AB115+1),"")</f>
        <v/>
      </c>
      <c r="AE116" s="1" t="str">
        <f t="shared" si="81"/>
        <v>000000</v>
      </c>
      <c r="AF116" s="1" t="str">
        <f t="shared" si="82"/>
        <v>000000</v>
      </c>
      <c r="AH116" t="str">
        <f t="shared" si="62"/>
        <v/>
      </c>
      <c r="AI116" t="str">
        <f t="shared" si="87"/>
        <v/>
      </c>
      <c r="AJ116" t="str">
        <f t="shared" si="88"/>
        <v/>
      </c>
      <c r="AK116" t="str">
        <f t="shared" si="63"/>
        <v/>
      </c>
      <c r="AL116">
        <f t="shared" si="78"/>
        <v>1</v>
      </c>
      <c r="AM116" t="str">
        <f t="shared" si="79"/>
        <v/>
      </c>
    </row>
    <row r="117" spans="2:39" ht="15.75" thickBot="1" x14ac:dyDescent="0.3">
      <c r="B117" s="38" t="str">
        <f t="shared" si="64"/>
        <v/>
      </c>
      <c r="G117" s="80">
        <f>Dashboard!N117</f>
        <v>0</v>
      </c>
      <c r="I117" s="37" t="str">
        <f t="shared" si="65"/>
        <v/>
      </c>
      <c r="J117" s="20" t="str">
        <f t="shared" si="66"/>
        <v/>
      </c>
      <c r="K117" s="20" t="e" cm="1">
        <f t="array" ref="K117">IF(OR(Z117="TG",Z117="T-T"),IF(G115="P",IF(AND(AK117=D117,LEN(D117)&gt;0,NOT(C117="B")),LEFT(D117)&amp;(AL117-3),AK117),""),V)</f>
        <v>#NAME?</v>
      </c>
      <c r="L117" s="20" t="e">
        <f t="shared" si="67"/>
        <v>#NAME?</v>
      </c>
      <c r="N117" s="11" t="str">
        <f t="shared" si="68"/>
        <v/>
      </c>
      <c r="S117" s="158" t="str">
        <f t="shared" si="72"/>
        <v/>
      </c>
      <c r="T117" s="158" t="str">
        <f t="shared" si="73"/>
        <v/>
      </c>
      <c r="U117" s="104" t="str">
        <f t="shared" si="74"/>
        <v/>
      </c>
      <c r="V117" s="104" t="str">
        <f t="shared" si="75"/>
        <v/>
      </c>
      <c r="W117" t="str">
        <f t="shared" si="83"/>
        <v>T</v>
      </c>
      <c r="Y117" t="str">
        <f t="shared" si="59"/>
        <v>T-C</v>
      </c>
      <c r="AA117" t="str">
        <f>IF(Dashboard!N117="P",IF(AA116="",1,AA116+1),"")</f>
        <v/>
      </c>
      <c r="AB117" t="str">
        <f>IF(Dashboard!O117="B",IF(AB116="",1,AB116+1),"")</f>
        <v/>
      </c>
      <c r="AE117" s="1" t="str">
        <f t="shared" si="81"/>
        <v>000000</v>
      </c>
      <c r="AF117" s="1" t="str">
        <f t="shared" si="82"/>
        <v>000000</v>
      </c>
      <c r="AH117" t="str">
        <f t="shared" si="62"/>
        <v/>
      </c>
      <c r="AI117" t="str">
        <f t="shared" si="87"/>
        <v/>
      </c>
      <c r="AJ117" t="str">
        <f t="shared" si="88"/>
        <v/>
      </c>
      <c r="AK117" t="str">
        <f t="shared" si="63"/>
        <v/>
      </c>
      <c r="AL117">
        <f t="shared" si="78"/>
        <v>1</v>
      </c>
      <c r="AM117" t="str">
        <f t="shared" si="79"/>
        <v/>
      </c>
    </row>
    <row r="118" spans="2:39" ht="15.75" thickBot="1" x14ac:dyDescent="0.3">
      <c r="B118" s="38" t="str">
        <f t="shared" si="64"/>
        <v/>
      </c>
      <c r="G118" s="80">
        <f>Dashboard!N118</f>
        <v>0</v>
      </c>
      <c r="I118" s="37" t="str">
        <f t="shared" si="65"/>
        <v/>
      </c>
      <c r="J118" s="20" t="str">
        <f t="shared" si="66"/>
        <v/>
      </c>
      <c r="K118" s="20" t="e" cm="1">
        <f t="array" ref="K118">IF(OR(Z118="TG",Z118="T-T"),IF(G116="P",IF(AND(AK118=D118,LEN(D118)&gt;0,NOT(C118="B")),LEFT(D118)&amp;(AL118-3),AK118),""),V)</f>
        <v>#NAME?</v>
      </c>
      <c r="L118" s="20" t="e">
        <f t="shared" si="67"/>
        <v>#NAME?</v>
      </c>
      <c r="N118" s="11" t="str">
        <f t="shared" si="68"/>
        <v/>
      </c>
      <c r="S118" s="158" t="str">
        <f t="shared" si="72"/>
        <v/>
      </c>
      <c r="T118" s="158" t="str">
        <f t="shared" si="73"/>
        <v/>
      </c>
      <c r="U118" s="104" t="str">
        <f t="shared" si="74"/>
        <v/>
      </c>
      <c r="V118" s="104" t="str">
        <f t="shared" si="75"/>
        <v/>
      </c>
      <c r="W118" t="str">
        <f t="shared" si="83"/>
        <v>T</v>
      </c>
      <c r="Y118" t="str">
        <f t="shared" si="59"/>
        <v>T-C</v>
      </c>
      <c r="AA118" t="str">
        <f>IF(Dashboard!N118="P",IF(AA117="",1,AA117+1),"")</f>
        <v/>
      </c>
      <c r="AB118" t="str">
        <f>IF(Dashboard!O118="B",IF(AB117="",1,AB117+1),"")</f>
        <v/>
      </c>
      <c r="AE118" s="1" t="str">
        <f t="shared" si="81"/>
        <v>000000</v>
      </c>
      <c r="AF118" s="1" t="str">
        <f t="shared" si="82"/>
        <v>000000</v>
      </c>
      <c r="AH118" t="str">
        <f t="shared" si="62"/>
        <v/>
      </c>
      <c r="AI118" t="str">
        <f t="shared" si="87"/>
        <v/>
      </c>
      <c r="AJ118" t="str">
        <f t="shared" si="88"/>
        <v/>
      </c>
      <c r="AK118" t="str">
        <f t="shared" si="63"/>
        <v/>
      </c>
      <c r="AL118">
        <f t="shared" si="78"/>
        <v>1</v>
      </c>
      <c r="AM118" t="str">
        <f t="shared" si="79"/>
        <v/>
      </c>
    </row>
    <row r="119" spans="2:39" ht="15.75" thickBot="1" x14ac:dyDescent="0.3">
      <c r="B119" s="38" t="str">
        <f t="shared" si="64"/>
        <v/>
      </c>
      <c r="G119" s="80">
        <f>Dashboard!N119</f>
        <v>0</v>
      </c>
      <c r="I119" s="37" t="str">
        <f t="shared" si="65"/>
        <v/>
      </c>
      <c r="J119" s="20" t="str">
        <f t="shared" si="66"/>
        <v/>
      </c>
      <c r="K119" s="20" t="e" cm="1">
        <f t="array" ref="K119">IF(OR(Z119="TG",Z119="T-T"),IF(G117="P",IF(AND(AK119=D119,LEN(D119)&gt;0,NOT(C119="B")),LEFT(D119)&amp;(AL119-3),AK119),""),V)</f>
        <v>#NAME?</v>
      </c>
      <c r="L119" s="20" t="e">
        <f t="shared" si="67"/>
        <v>#NAME?</v>
      </c>
      <c r="N119" s="11" t="str">
        <f t="shared" si="68"/>
        <v/>
      </c>
      <c r="S119" s="158" t="str">
        <f t="shared" si="72"/>
        <v/>
      </c>
      <c r="T119" s="158" t="str">
        <f t="shared" si="73"/>
        <v/>
      </c>
      <c r="U119" s="104" t="str">
        <f t="shared" si="74"/>
        <v/>
      </c>
      <c r="V119" s="104" t="str">
        <f t="shared" si="75"/>
        <v/>
      </c>
      <c r="W119" t="str">
        <f t="shared" si="83"/>
        <v>T</v>
      </c>
      <c r="Y119" t="str">
        <f t="shared" si="59"/>
        <v>T-C</v>
      </c>
      <c r="AA119" t="str">
        <f>IF(Dashboard!N119="P",IF(AA118="",1,AA118+1),"")</f>
        <v/>
      </c>
      <c r="AB119" t="str">
        <f>IF(Dashboard!O119="B",IF(AB118="",1,AB118+1),"")</f>
        <v/>
      </c>
      <c r="AE119" s="1" t="str">
        <f t="shared" si="81"/>
        <v>000000</v>
      </c>
      <c r="AF119" s="1" t="str">
        <f t="shared" si="82"/>
        <v>000000</v>
      </c>
      <c r="AH119" t="str">
        <f t="shared" si="62"/>
        <v/>
      </c>
      <c r="AI119" t="str">
        <f t="shared" si="87"/>
        <v/>
      </c>
      <c r="AJ119" t="str">
        <f t="shared" si="88"/>
        <v/>
      </c>
      <c r="AK119" t="str">
        <f t="shared" si="63"/>
        <v/>
      </c>
      <c r="AL119">
        <f t="shared" si="78"/>
        <v>1</v>
      </c>
      <c r="AM119" t="str">
        <f t="shared" si="79"/>
        <v/>
      </c>
    </row>
    <row r="120" spans="2:39" ht="15.75" thickBot="1" x14ac:dyDescent="0.3">
      <c r="B120" s="38" t="str">
        <f t="shared" si="64"/>
        <v/>
      </c>
      <c r="G120" s="80">
        <f>Dashboard!N120</f>
        <v>0</v>
      </c>
      <c r="I120" s="37" t="str">
        <f t="shared" si="65"/>
        <v/>
      </c>
      <c r="J120" s="20" t="str">
        <f t="shared" si="66"/>
        <v/>
      </c>
      <c r="K120" s="20" t="e" cm="1">
        <f t="array" ref="K120">IF(OR(Z120="TG",Z120="T-T"),IF(G118="P",IF(AND(AK120=D120,LEN(D120)&gt;0,NOT(C120="B")),LEFT(D120)&amp;(AL120-3),AK120),""),V)</f>
        <v>#NAME?</v>
      </c>
      <c r="L120" s="20" t="e">
        <f t="shared" si="67"/>
        <v>#NAME?</v>
      </c>
      <c r="N120" s="11" t="str">
        <f t="shared" si="68"/>
        <v/>
      </c>
      <c r="S120" s="158" t="str">
        <f t="shared" si="72"/>
        <v/>
      </c>
      <c r="T120" s="158" t="str">
        <f t="shared" si="73"/>
        <v/>
      </c>
      <c r="U120" s="104" t="str">
        <f t="shared" si="74"/>
        <v/>
      </c>
      <c r="V120" s="104" t="str">
        <f t="shared" si="75"/>
        <v/>
      </c>
      <c r="W120" t="str">
        <f t="shared" si="83"/>
        <v>T</v>
      </c>
      <c r="Y120" t="str">
        <f t="shared" si="59"/>
        <v>T-C</v>
      </c>
      <c r="AA120" t="str">
        <f>IF(Dashboard!N120="P",IF(AA119="",1,AA119+1),"")</f>
        <v/>
      </c>
      <c r="AB120" t="str">
        <f>IF(Dashboard!O120="B",IF(AB119="",1,AB119+1),"")</f>
        <v/>
      </c>
      <c r="AE120" s="1" t="str">
        <f t="shared" si="81"/>
        <v>000000</v>
      </c>
      <c r="AF120" s="1" t="str">
        <f t="shared" si="82"/>
        <v>000000</v>
      </c>
      <c r="AH120" t="str">
        <f t="shared" si="62"/>
        <v/>
      </c>
      <c r="AI120" t="str">
        <f t="shared" si="87"/>
        <v/>
      </c>
      <c r="AJ120" t="str">
        <f t="shared" si="88"/>
        <v/>
      </c>
      <c r="AK120" t="str">
        <f t="shared" si="63"/>
        <v/>
      </c>
      <c r="AL120">
        <f t="shared" si="78"/>
        <v>1</v>
      </c>
      <c r="AM120" t="str">
        <f t="shared" si="79"/>
        <v/>
      </c>
    </row>
    <row r="121" spans="2:39" ht="15.75" thickBot="1" x14ac:dyDescent="0.3">
      <c r="B121" s="38" t="str">
        <f t="shared" si="64"/>
        <v/>
      </c>
      <c r="G121" s="80">
        <f>Dashboard!N121</f>
        <v>0</v>
      </c>
      <c r="I121" s="37" t="str">
        <f t="shared" si="65"/>
        <v/>
      </c>
      <c r="J121" s="20" t="str">
        <f t="shared" si="66"/>
        <v/>
      </c>
      <c r="K121" s="20" t="e" cm="1">
        <f t="array" ref="K121">IF(OR(Z121="TG",Z121="T-T"),IF(G119="P",IF(AND(AK121=D121,LEN(D121)&gt;0,NOT(C121="B")),LEFT(D121)&amp;(AL121-3),AK121),""),V)</f>
        <v>#NAME?</v>
      </c>
      <c r="L121" s="20" t="e">
        <f t="shared" si="67"/>
        <v>#NAME?</v>
      </c>
      <c r="N121" s="11" t="str">
        <f t="shared" si="68"/>
        <v/>
      </c>
      <c r="S121" s="158" t="str">
        <f t="shared" si="72"/>
        <v/>
      </c>
      <c r="T121" s="158" t="str">
        <f t="shared" si="73"/>
        <v/>
      </c>
      <c r="U121" s="104" t="str">
        <f t="shared" si="74"/>
        <v/>
      </c>
      <c r="V121" s="104" t="str">
        <f t="shared" si="75"/>
        <v/>
      </c>
      <c r="W121" t="str">
        <f t="shared" si="83"/>
        <v>T</v>
      </c>
      <c r="Y121" t="str">
        <f t="shared" si="59"/>
        <v>T-C</v>
      </c>
      <c r="AA121" t="str">
        <f>IF(Dashboard!N121="P",IF(AA120="",1,AA120+1),"")</f>
        <v/>
      </c>
      <c r="AB121" t="str">
        <f>IF(Dashboard!O121="B",IF(AB120="",1,AB120+1),"")</f>
        <v/>
      </c>
      <c r="AE121" s="1" t="str">
        <f t="shared" si="81"/>
        <v>000000</v>
      </c>
      <c r="AF121" s="1" t="str">
        <f t="shared" si="82"/>
        <v>000000</v>
      </c>
      <c r="AH121" t="str">
        <f t="shared" si="62"/>
        <v/>
      </c>
      <c r="AI121" t="str">
        <f t="shared" si="87"/>
        <v/>
      </c>
      <c r="AJ121" t="str">
        <f t="shared" si="88"/>
        <v/>
      </c>
      <c r="AK121" t="str">
        <f t="shared" si="63"/>
        <v/>
      </c>
      <c r="AL121">
        <f t="shared" si="78"/>
        <v>1</v>
      </c>
      <c r="AM121" t="str">
        <f t="shared" si="79"/>
        <v/>
      </c>
    </row>
    <row r="122" spans="2:39" ht="15.75" thickBot="1" x14ac:dyDescent="0.3">
      <c r="B122" s="38" t="str">
        <f t="shared" si="64"/>
        <v/>
      </c>
      <c r="G122" s="80">
        <f>Dashboard!N122</f>
        <v>0</v>
      </c>
      <c r="I122" s="37" t="str">
        <f t="shared" si="65"/>
        <v/>
      </c>
      <c r="J122" s="20" t="str">
        <f t="shared" si="66"/>
        <v/>
      </c>
      <c r="K122" s="20" t="e" cm="1">
        <f t="array" ref="K122">IF(OR(Z122="TG",Z122="T-T"),IF(G120="P",IF(AND(AK122=D122,LEN(D122)&gt;0,NOT(C122="B")),LEFT(D122)&amp;(AL122-3),AK122),""),V)</f>
        <v>#NAME?</v>
      </c>
      <c r="L122" s="20" t="e">
        <f t="shared" si="67"/>
        <v>#NAME?</v>
      </c>
      <c r="N122" s="11" t="str">
        <f t="shared" si="68"/>
        <v/>
      </c>
      <c r="S122" s="158" t="str">
        <f t="shared" si="72"/>
        <v/>
      </c>
      <c r="T122" s="158" t="str">
        <f t="shared" si="73"/>
        <v/>
      </c>
      <c r="U122" s="104" t="str">
        <f t="shared" si="74"/>
        <v/>
      </c>
      <c r="V122" s="104" t="str">
        <f t="shared" si="75"/>
        <v/>
      </c>
      <c r="W122" t="str">
        <f t="shared" si="83"/>
        <v>T</v>
      </c>
      <c r="Y122" t="str">
        <f t="shared" si="59"/>
        <v>T-C</v>
      </c>
      <c r="AA122" t="str">
        <f>IF(Dashboard!N122="P",IF(AA121="",1,AA121+1),"")</f>
        <v/>
      </c>
      <c r="AB122" t="str">
        <f>IF(Dashboard!O122="B",IF(AB121="",1,AB121+1),"")</f>
        <v/>
      </c>
      <c r="AE122" s="1" t="str">
        <f t="shared" si="81"/>
        <v>000000</v>
      </c>
      <c r="AF122" s="1" t="str">
        <f t="shared" si="82"/>
        <v>000000</v>
      </c>
      <c r="AH122" t="str">
        <f t="shared" si="62"/>
        <v/>
      </c>
      <c r="AI122" t="str">
        <f t="shared" ref="AI122:AI138" si="89">IFERROR(VLOOKUP(AH122,$AT$3:$AU$40,2,FALSE),"")</f>
        <v/>
      </c>
      <c r="AJ122" t="str">
        <f t="shared" si="88"/>
        <v/>
      </c>
      <c r="AK122" t="str">
        <f t="shared" si="63"/>
        <v/>
      </c>
      <c r="AL122">
        <f t="shared" si="78"/>
        <v>1</v>
      </c>
      <c r="AM122" t="str">
        <f t="shared" si="79"/>
        <v/>
      </c>
    </row>
    <row r="123" spans="2:39" ht="15.75" thickBot="1" x14ac:dyDescent="0.3">
      <c r="B123" s="38" t="str">
        <f t="shared" si="64"/>
        <v/>
      </c>
      <c r="G123" s="80">
        <f>Dashboard!N123</f>
        <v>0</v>
      </c>
      <c r="I123" s="37" t="str">
        <f t="shared" si="65"/>
        <v/>
      </c>
      <c r="J123" s="20" t="str">
        <f t="shared" si="66"/>
        <v/>
      </c>
      <c r="K123" s="20" t="e" cm="1">
        <f t="array" ref="K123">IF(OR(Z123="TG",Z123="T-T"),IF(G121="P",IF(AND(AK123=D123,LEN(D123)&gt;0,NOT(C123="B")),LEFT(D123)&amp;(AL123-3),AK123),""),V)</f>
        <v>#NAME?</v>
      </c>
      <c r="L123" s="20" t="e">
        <f t="shared" si="67"/>
        <v>#NAME?</v>
      </c>
      <c r="N123" s="11" t="str">
        <f t="shared" si="68"/>
        <v/>
      </c>
      <c r="S123" s="158" t="str">
        <f t="shared" si="72"/>
        <v/>
      </c>
      <c r="T123" s="158" t="str">
        <f t="shared" si="73"/>
        <v/>
      </c>
      <c r="U123" s="104" t="str">
        <f t="shared" si="74"/>
        <v/>
      </c>
      <c r="V123" s="104" t="str">
        <f t="shared" si="75"/>
        <v/>
      </c>
      <c r="W123" t="str">
        <f t="shared" si="83"/>
        <v>T</v>
      </c>
      <c r="Y123" t="str">
        <f t="shared" si="59"/>
        <v>T-C</v>
      </c>
      <c r="AA123" t="str">
        <f>IF(Dashboard!N123="P",IF(AA122="",1,AA122+1),"")</f>
        <v/>
      </c>
      <c r="AB123" t="str">
        <f>IF(Dashboard!O123="B",IF(AB122="",1,AB122+1),"")</f>
        <v/>
      </c>
      <c r="AE123" s="1" t="str">
        <f t="shared" si="81"/>
        <v>000000</v>
      </c>
      <c r="AF123" s="1" t="str">
        <f t="shared" si="82"/>
        <v>000000</v>
      </c>
      <c r="AH123" t="str">
        <f t="shared" si="62"/>
        <v/>
      </c>
      <c r="AI123" t="str">
        <f t="shared" si="89"/>
        <v/>
      </c>
      <c r="AJ123" t="str">
        <f t="shared" si="88"/>
        <v/>
      </c>
      <c r="AK123" t="str">
        <f t="shared" si="63"/>
        <v/>
      </c>
      <c r="AL123">
        <f t="shared" si="78"/>
        <v>1</v>
      </c>
      <c r="AM123" t="str">
        <f t="shared" si="79"/>
        <v/>
      </c>
    </row>
    <row r="124" spans="2:39" ht="15.75" thickBot="1" x14ac:dyDescent="0.3">
      <c r="B124" s="38" t="str">
        <f t="shared" si="64"/>
        <v/>
      </c>
      <c r="G124" s="80">
        <f>Dashboard!N124</f>
        <v>0</v>
      </c>
      <c r="I124" s="37" t="str">
        <f t="shared" si="65"/>
        <v/>
      </c>
      <c r="J124" s="20" t="str">
        <f t="shared" si="66"/>
        <v/>
      </c>
      <c r="K124" s="20" t="e" cm="1">
        <f t="array" ref="K124">IF(OR(Z124="TG",Z124="T-T"),IF(G122="P",IF(AND(AK124=D124,LEN(D124)&gt;0,NOT(C124="B")),LEFT(D124)&amp;(AL124-3),AK124),""),V)</f>
        <v>#NAME?</v>
      </c>
      <c r="L124" s="20" t="e">
        <f t="shared" si="67"/>
        <v>#NAME?</v>
      </c>
      <c r="N124" s="11" t="str">
        <f t="shared" si="68"/>
        <v/>
      </c>
      <c r="S124" s="158" t="str">
        <f t="shared" si="72"/>
        <v/>
      </c>
      <c r="T124" s="158" t="str">
        <f t="shared" si="73"/>
        <v/>
      </c>
      <c r="U124" s="104" t="str">
        <f t="shared" si="74"/>
        <v/>
      </c>
      <c r="V124" s="104" t="str">
        <f t="shared" si="75"/>
        <v/>
      </c>
      <c r="W124" t="str">
        <f t="shared" si="83"/>
        <v>T</v>
      </c>
      <c r="Y124" t="str">
        <f t="shared" si="59"/>
        <v>T-C</v>
      </c>
      <c r="AA124" t="str">
        <f>IF(Dashboard!N124="P",IF(AA123="",1,AA123+1),"")</f>
        <v/>
      </c>
      <c r="AB124" t="str">
        <f>IF(Dashboard!O124="B",IF(AB123="",1,AB123+1),"")</f>
        <v/>
      </c>
      <c r="AE124" s="1" t="str">
        <f t="shared" si="81"/>
        <v>000000</v>
      </c>
      <c r="AF124" s="1" t="str">
        <f t="shared" si="82"/>
        <v>000000</v>
      </c>
      <c r="AH124" t="str">
        <f t="shared" si="62"/>
        <v/>
      </c>
      <c r="AI124" t="str">
        <f t="shared" si="89"/>
        <v/>
      </c>
      <c r="AJ124" t="str">
        <f t="shared" si="88"/>
        <v/>
      </c>
      <c r="AK124" t="str">
        <f t="shared" si="63"/>
        <v/>
      </c>
      <c r="AL124">
        <f t="shared" si="78"/>
        <v>1</v>
      </c>
      <c r="AM124" t="str">
        <f t="shared" si="79"/>
        <v/>
      </c>
    </row>
    <row r="125" spans="2:39" ht="15.75" thickBot="1" x14ac:dyDescent="0.3">
      <c r="B125" s="38" t="str">
        <f t="shared" si="64"/>
        <v/>
      </c>
      <c r="G125" s="80">
        <f>Dashboard!N125</f>
        <v>0</v>
      </c>
      <c r="I125" s="37" t="str">
        <f t="shared" si="65"/>
        <v/>
      </c>
      <c r="J125" s="20" t="str">
        <f t="shared" si="66"/>
        <v/>
      </c>
      <c r="K125" s="20" t="e" cm="1">
        <f t="array" ref="K125">IF(OR(Z125="TG",Z125="T-T"),IF(G123="P",IF(AND(AK125=D125,LEN(D125)&gt;0,NOT(C125="B")),LEFT(D125)&amp;(AL125-3),AK125),""),V)</f>
        <v>#NAME?</v>
      </c>
      <c r="L125" s="20" t="e">
        <f t="shared" si="67"/>
        <v>#NAME?</v>
      </c>
      <c r="N125" s="11" t="str">
        <f t="shared" si="68"/>
        <v/>
      </c>
      <c r="S125" s="158" t="str">
        <f t="shared" si="72"/>
        <v/>
      </c>
      <c r="T125" s="158" t="str">
        <f t="shared" si="73"/>
        <v/>
      </c>
      <c r="U125" s="104" t="str">
        <f t="shared" si="74"/>
        <v/>
      </c>
      <c r="V125" s="104" t="str">
        <f t="shared" si="75"/>
        <v/>
      </c>
      <c r="W125" t="str">
        <f t="shared" si="83"/>
        <v>T</v>
      </c>
      <c r="Y125" t="str">
        <f t="shared" si="59"/>
        <v>T-C</v>
      </c>
      <c r="AA125" t="str">
        <f>IF(Dashboard!N125="P",IF(AA124="",1,AA124+1),"")</f>
        <v/>
      </c>
      <c r="AB125" t="str">
        <f>IF(Dashboard!O125="B",IF(AB124="",1,AB124+1),"")</f>
        <v/>
      </c>
      <c r="AE125" s="1" t="str">
        <f t="shared" si="81"/>
        <v>000000</v>
      </c>
      <c r="AF125" s="1" t="str">
        <f t="shared" si="82"/>
        <v>000000</v>
      </c>
      <c r="AH125" t="str">
        <f t="shared" si="62"/>
        <v/>
      </c>
      <c r="AI125" t="str">
        <f t="shared" si="89"/>
        <v/>
      </c>
      <c r="AJ125" t="str">
        <f t="shared" si="88"/>
        <v/>
      </c>
      <c r="AK125" t="str">
        <f t="shared" si="63"/>
        <v/>
      </c>
      <c r="AL125">
        <f t="shared" si="78"/>
        <v>1</v>
      </c>
      <c r="AM125" t="str">
        <f t="shared" si="79"/>
        <v/>
      </c>
    </row>
    <row r="126" spans="2:39" ht="15.75" thickBot="1" x14ac:dyDescent="0.3">
      <c r="B126" s="38" t="str">
        <f t="shared" si="64"/>
        <v/>
      </c>
      <c r="G126" s="80">
        <f>Dashboard!N126</f>
        <v>0</v>
      </c>
      <c r="I126" s="37" t="str">
        <f t="shared" si="65"/>
        <v/>
      </c>
      <c r="J126" s="20" t="str">
        <f t="shared" si="66"/>
        <v/>
      </c>
      <c r="K126" s="20" t="e" cm="1">
        <f t="array" ref="K126">IF(OR(Z126="TG",Z126="T-T"),IF(G124="P",IF(AND(AK126=D126,LEN(D126)&gt;0,NOT(C126="B")),LEFT(D126)&amp;(AL126-3),AK126),""),V)</f>
        <v>#NAME?</v>
      </c>
      <c r="L126" s="20" t="e">
        <f t="shared" si="67"/>
        <v>#NAME?</v>
      </c>
      <c r="N126" s="11" t="str">
        <f t="shared" si="68"/>
        <v/>
      </c>
      <c r="S126" s="158" t="str">
        <f t="shared" si="72"/>
        <v/>
      </c>
      <c r="T126" s="158" t="str">
        <f t="shared" si="73"/>
        <v/>
      </c>
      <c r="U126" s="104" t="str">
        <f t="shared" si="74"/>
        <v/>
      </c>
      <c r="V126" s="104" t="str">
        <f t="shared" si="75"/>
        <v/>
      </c>
      <c r="W126" t="str">
        <f t="shared" si="83"/>
        <v>T</v>
      </c>
      <c r="Y126" t="str">
        <f t="shared" si="59"/>
        <v>T-C</v>
      </c>
      <c r="AA126" t="str">
        <f>IF(Dashboard!N126="P",IF(AA125="",1,AA125+1),"")</f>
        <v/>
      </c>
      <c r="AB126" t="str">
        <f>IF(Dashboard!O126="B",IF(AB125="",1,AB125+1),"")</f>
        <v/>
      </c>
      <c r="AE126" s="1" t="str">
        <f t="shared" si="81"/>
        <v>000000</v>
      </c>
      <c r="AF126" s="1" t="str">
        <f t="shared" si="82"/>
        <v>000000</v>
      </c>
      <c r="AH126" t="str">
        <f t="shared" si="62"/>
        <v/>
      </c>
      <c r="AI126" t="str">
        <f t="shared" si="89"/>
        <v/>
      </c>
      <c r="AJ126" t="str">
        <f t="shared" si="88"/>
        <v/>
      </c>
      <c r="AK126" t="str">
        <f t="shared" si="63"/>
        <v/>
      </c>
      <c r="AL126">
        <f t="shared" si="78"/>
        <v>1</v>
      </c>
      <c r="AM126" t="str">
        <f t="shared" si="79"/>
        <v/>
      </c>
    </row>
    <row r="127" spans="2:39" ht="15.75" thickBot="1" x14ac:dyDescent="0.3">
      <c r="B127" s="38" t="str">
        <f t="shared" si="64"/>
        <v/>
      </c>
      <c r="G127" s="80">
        <f>Dashboard!N127</f>
        <v>0</v>
      </c>
      <c r="I127" s="37" t="str">
        <f t="shared" si="65"/>
        <v/>
      </c>
      <c r="J127" s="20" t="str">
        <f t="shared" si="66"/>
        <v/>
      </c>
      <c r="K127" s="20" t="e" cm="1">
        <f t="array" ref="K127">IF(OR(Z127="TG",Z127="T-T"),IF(G125="P",IF(AND(AK127=D127,LEN(D127)&gt;0,NOT(C127="B")),LEFT(D127)&amp;(AL127-3),AK127),""),V)</f>
        <v>#NAME?</v>
      </c>
      <c r="L127" s="20" t="e">
        <f t="shared" si="67"/>
        <v>#NAME?</v>
      </c>
      <c r="N127" s="11" t="str">
        <f t="shared" si="68"/>
        <v/>
      </c>
      <c r="S127" s="158" t="str">
        <f t="shared" si="72"/>
        <v/>
      </c>
      <c r="T127" s="158" t="str">
        <f t="shared" si="73"/>
        <v/>
      </c>
      <c r="U127" s="104" t="str">
        <f t="shared" si="74"/>
        <v/>
      </c>
      <c r="V127" s="104" t="str">
        <f t="shared" si="75"/>
        <v/>
      </c>
      <c r="W127" t="str">
        <f t="shared" si="83"/>
        <v>T</v>
      </c>
      <c r="Y127" t="str">
        <f t="shared" si="59"/>
        <v>T-C</v>
      </c>
      <c r="AA127" t="str">
        <f>IF(Dashboard!N127="P",IF(AA126="",1,AA126+1),"")</f>
        <v/>
      </c>
      <c r="AB127" t="str">
        <f>IF(Dashboard!O127="B",IF(AB126="",1,AB126+1),"")</f>
        <v/>
      </c>
      <c r="AE127" s="1" t="str">
        <f t="shared" si="81"/>
        <v>000000</v>
      </c>
      <c r="AF127" s="1" t="str">
        <f t="shared" si="82"/>
        <v>000000</v>
      </c>
      <c r="AH127" t="str">
        <f t="shared" si="62"/>
        <v/>
      </c>
      <c r="AI127" t="str">
        <f t="shared" si="89"/>
        <v/>
      </c>
      <c r="AJ127" t="str">
        <f t="shared" ref="AJ127:AJ158" si="90">IF(C126="",D126,C126)&amp;E126</f>
        <v/>
      </c>
      <c r="AK127" t="str">
        <f t="shared" si="63"/>
        <v/>
      </c>
      <c r="AL127">
        <f t="shared" si="78"/>
        <v>1</v>
      </c>
      <c r="AM127" t="str">
        <f t="shared" si="79"/>
        <v/>
      </c>
    </row>
    <row r="128" spans="2:39" ht="15.75" thickBot="1" x14ac:dyDescent="0.3">
      <c r="B128" s="38" t="str">
        <f t="shared" si="64"/>
        <v/>
      </c>
      <c r="G128" s="80">
        <f>Dashboard!N128</f>
        <v>0</v>
      </c>
      <c r="I128" s="37" t="str">
        <f t="shared" si="65"/>
        <v/>
      </c>
      <c r="J128" s="20" t="str">
        <f t="shared" si="66"/>
        <v/>
      </c>
      <c r="K128" s="20" t="e" cm="1">
        <f t="array" ref="K128">IF(OR(Z128="TG",Z128="T-T"),IF(G126="P",IF(AND(AK128=D128,LEN(D128)&gt;0,NOT(C128="B")),LEFT(D128)&amp;(AL128-3),AK128),""),V)</f>
        <v>#NAME?</v>
      </c>
      <c r="L128" s="20" t="e">
        <f t="shared" si="67"/>
        <v>#NAME?</v>
      </c>
      <c r="N128" s="11" t="str">
        <f t="shared" si="68"/>
        <v/>
      </c>
      <c r="S128" s="158" t="str">
        <f t="shared" si="72"/>
        <v/>
      </c>
      <c r="T128" s="158" t="str">
        <f t="shared" si="73"/>
        <v/>
      </c>
      <c r="U128" s="104" t="str">
        <f t="shared" si="74"/>
        <v/>
      </c>
      <c r="V128" s="104" t="str">
        <f t="shared" si="75"/>
        <v/>
      </c>
      <c r="W128" t="str">
        <f t="shared" si="83"/>
        <v>T</v>
      </c>
      <c r="Y128" t="str">
        <f t="shared" si="59"/>
        <v>T-C</v>
      </c>
      <c r="AA128" t="str">
        <f>IF(Dashboard!N128="P",IF(AA127="",1,AA127+1),"")</f>
        <v/>
      </c>
      <c r="AB128" t="str">
        <f>IF(Dashboard!O128="B",IF(AB127="",1,AB127+1),"")</f>
        <v/>
      </c>
      <c r="AE128" s="1" t="str">
        <f t="shared" si="81"/>
        <v>000000</v>
      </c>
      <c r="AF128" s="1" t="str">
        <f t="shared" si="82"/>
        <v>000000</v>
      </c>
      <c r="AH128" t="str">
        <f t="shared" si="62"/>
        <v/>
      </c>
      <c r="AI128" t="str">
        <f t="shared" si="89"/>
        <v/>
      </c>
      <c r="AJ128" t="str">
        <f t="shared" si="90"/>
        <v/>
      </c>
      <c r="AK128" t="str">
        <f t="shared" si="63"/>
        <v/>
      </c>
      <c r="AL128">
        <f t="shared" si="78"/>
        <v>1</v>
      </c>
      <c r="AM128" t="str">
        <f t="shared" si="79"/>
        <v/>
      </c>
    </row>
    <row r="129" spans="2:39" ht="15.75" thickBot="1" x14ac:dyDescent="0.3">
      <c r="B129" s="38" t="str">
        <f t="shared" si="64"/>
        <v/>
      </c>
      <c r="G129" s="80">
        <f>Dashboard!N129</f>
        <v>0</v>
      </c>
      <c r="I129" s="37" t="str">
        <f t="shared" si="65"/>
        <v/>
      </c>
      <c r="J129" s="20" t="str">
        <f t="shared" si="66"/>
        <v/>
      </c>
      <c r="K129" s="20" t="e" cm="1">
        <f t="array" ref="K129">IF(OR(Z129="TG",Z129="T-T"),IF(G127="P",IF(AND(AK129=D129,LEN(D129)&gt;0,NOT(C129="B")),LEFT(D129)&amp;(AL129-3),AK129),""),V)</f>
        <v>#NAME?</v>
      </c>
      <c r="L129" s="20" t="e">
        <f t="shared" si="67"/>
        <v>#NAME?</v>
      </c>
      <c r="N129" s="11" t="str">
        <f t="shared" si="68"/>
        <v/>
      </c>
      <c r="S129" s="158" t="str">
        <f t="shared" si="72"/>
        <v/>
      </c>
      <c r="T129" s="158" t="str">
        <f t="shared" si="73"/>
        <v/>
      </c>
      <c r="U129" s="104" t="str">
        <f t="shared" si="74"/>
        <v/>
      </c>
      <c r="V129" s="104" t="str">
        <f t="shared" si="75"/>
        <v/>
      </c>
      <c r="W129" t="str">
        <f t="shared" si="83"/>
        <v>T</v>
      </c>
      <c r="Y129" t="str">
        <f t="shared" si="59"/>
        <v>T-C</v>
      </c>
      <c r="AA129" t="str">
        <f>IF(Dashboard!N129="P",IF(AA128="",1,AA128+1),"")</f>
        <v/>
      </c>
      <c r="AB129" t="str">
        <f>IF(Dashboard!O129="B",IF(AB128="",1,AB128+1),"")</f>
        <v/>
      </c>
      <c r="AE129" s="1" t="str">
        <f t="shared" si="81"/>
        <v>000000</v>
      </c>
      <c r="AF129" s="1" t="str">
        <f t="shared" si="82"/>
        <v>000000</v>
      </c>
      <c r="AH129" t="str">
        <f t="shared" si="62"/>
        <v/>
      </c>
      <c r="AI129" t="str">
        <f t="shared" si="89"/>
        <v/>
      </c>
      <c r="AJ129" t="str">
        <f t="shared" si="90"/>
        <v/>
      </c>
      <c r="AK129" t="str">
        <f t="shared" si="63"/>
        <v/>
      </c>
      <c r="AL129">
        <f t="shared" si="78"/>
        <v>1</v>
      </c>
      <c r="AM129" t="str">
        <f t="shared" si="79"/>
        <v/>
      </c>
    </row>
    <row r="130" spans="2:39" ht="15.75" thickBot="1" x14ac:dyDescent="0.3">
      <c r="B130" s="38" t="str">
        <f t="shared" si="64"/>
        <v/>
      </c>
      <c r="G130" s="80">
        <f>Dashboard!N130</f>
        <v>0</v>
      </c>
      <c r="I130" s="37" t="str">
        <f t="shared" si="65"/>
        <v/>
      </c>
      <c r="J130" s="20" t="str">
        <f t="shared" si="66"/>
        <v/>
      </c>
      <c r="K130" s="20" t="e" cm="1">
        <f t="array" ref="K130">IF(OR(Z130="TG",Z130="T-T"),IF(G128="P",IF(AND(AK130=D130,LEN(D130)&gt;0,NOT(C130="B")),LEFT(D130)&amp;(AL130-3),AK130),""),V)</f>
        <v>#NAME?</v>
      </c>
      <c r="L130" s="20" t="e">
        <f t="shared" si="67"/>
        <v>#NAME?</v>
      </c>
      <c r="N130" s="11" t="str">
        <f t="shared" si="68"/>
        <v/>
      </c>
      <c r="S130" s="158" t="str">
        <f t="shared" si="72"/>
        <v/>
      </c>
      <c r="T130" s="158" t="str">
        <f t="shared" si="73"/>
        <v/>
      </c>
      <c r="U130" s="104" t="str">
        <f t="shared" si="74"/>
        <v/>
      </c>
      <c r="V130" s="104" t="str">
        <f t="shared" si="75"/>
        <v/>
      </c>
      <c r="W130" t="str">
        <f t="shared" si="83"/>
        <v>T</v>
      </c>
      <c r="Y130" t="str">
        <f t="shared" si="59"/>
        <v>T-C</v>
      </c>
      <c r="AA130" t="str">
        <f>IF(Dashboard!N130="P",IF(AA129="",1,AA129+1),"")</f>
        <v/>
      </c>
      <c r="AB130" t="str">
        <f>IF(Dashboard!O130="B",IF(AB129="",1,AB129+1),"")</f>
        <v/>
      </c>
      <c r="AE130" s="1" t="str">
        <f t="shared" si="81"/>
        <v>000000</v>
      </c>
      <c r="AF130" s="1" t="str">
        <f t="shared" si="82"/>
        <v>000000</v>
      </c>
      <c r="AH130" t="str">
        <f t="shared" si="62"/>
        <v/>
      </c>
      <c r="AI130" t="str">
        <f t="shared" si="89"/>
        <v/>
      </c>
      <c r="AJ130" t="str">
        <f t="shared" si="90"/>
        <v/>
      </c>
      <c r="AK130" t="str">
        <f t="shared" si="63"/>
        <v/>
      </c>
      <c r="AL130">
        <f t="shared" si="78"/>
        <v>1</v>
      </c>
      <c r="AM130" t="str">
        <f t="shared" si="79"/>
        <v/>
      </c>
    </row>
    <row r="131" spans="2:39" ht="15.75" thickBot="1" x14ac:dyDescent="0.3">
      <c r="B131" s="38" t="str">
        <f t="shared" si="64"/>
        <v/>
      </c>
      <c r="G131" s="80">
        <f>Dashboard!N131</f>
        <v>0</v>
      </c>
      <c r="I131" s="37" t="str">
        <f t="shared" si="65"/>
        <v/>
      </c>
      <c r="J131" s="20" t="str">
        <f t="shared" si="66"/>
        <v/>
      </c>
      <c r="K131" s="20" t="e" cm="1">
        <f t="array" ref="K131">IF(OR(Z131="TG",Z131="T-T"),IF(G129="P",IF(AND(AK131=D131,LEN(D131)&gt;0,NOT(C131="B")),LEFT(D131)&amp;(AL131-3),AK131),""),V)</f>
        <v>#NAME?</v>
      </c>
      <c r="L131" s="20" t="e">
        <f t="shared" si="67"/>
        <v>#NAME?</v>
      </c>
      <c r="N131" s="11" t="str">
        <f t="shared" si="68"/>
        <v/>
      </c>
      <c r="S131" s="158" t="str">
        <f t="shared" si="72"/>
        <v/>
      </c>
      <c r="T131" s="158" t="str">
        <f t="shared" si="73"/>
        <v/>
      </c>
      <c r="U131" s="104" t="str">
        <f t="shared" si="74"/>
        <v/>
      </c>
      <c r="V131" s="104" t="str">
        <f t="shared" si="75"/>
        <v/>
      </c>
      <c r="W131" t="str">
        <f t="shared" si="83"/>
        <v>T</v>
      </c>
      <c r="Y131" t="str">
        <f t="shared" si="59"/>
        <v>T-C</v>
      </c>
      <c r="AA131" t="str">
        <f>IF(Dashboard!N131="P",IF(AA130="",1,AA130+1),"")</f>
        <v/>
      </c>
      <c r="AB131" t="str">
        <f>IF(Dashboard!O131="B",IF(AB130="",1,AB130+1),"")</f>
        <v/>
      </c>
      <c r="AE131" s="1" t="str">
        <f t="shared" si="81"/>
        <v>000000</v>
      </c>
      <c r="AF131" s="1" t="str">
        <f t="shared" si="82"/>
        <v>000000</v>
      </c>
      <c r="AH131" t="str">
        <f t="shared" si="62"/>
        <v/>
      </c>
      <c r="AI131" t="str">
        <f t="shared" si="89"/>
        <v/>
      </c>
      <c r="AJ131" t="str">
        <f t="shared" si="90"/>
        <v/>
      </c>
      <c r="AK131" t="str">
        <f t="shared" si="63"/>
        <v/>
      </c>
      <c r="AL131">
        <f t="shared" si="78"/>
        <v>1</v>
      </c>
      <c r="AM131" t="str">
        <f t="shared" si="79"/>
        <v/>
      </c>
    </row>
    <row r="132" spans="2:39" ht="15.75" thickBot="1" x14ac:dyDescent="0.3">
      <c r="B132" s="38" t="str">
        <f t="shared" si="64"/>
        <v/>
      </c>
      <c r="G132" s="80">
        <f>Dashboard!N132</f>
        <v>0</v>
      </c>
      <c r="I132" s="37" t="str">
        <f t="shared" si="65"/>
        <v/>
      </c>
      <c r="J132" s="20" t="str">
        <f t="shared" si="66"/>
        <v/>
      </c>
      <c r="K132" s="20" t="e" cm="1">
        <f t="array" ref="K132">IF(OR(Z132="TG",Z132="T-T"),IF(G130="P",IF(AND(AK132=D132,LEN(D132)&gt;0,NOT(C132="B")),LEFT(D132)&amp;(AL132-3),AK132),""),V)</f>
        <v>#NAME?</v>
      </c>
      <c r="L132" s="20" t="e">
        <f t="shared" si="67"/>
        <v>#NAME?</v>
      </c>
      <c r="N132" s="11" t="str">
        <f t="shared" si="68"/>
        <v/>
      </c>
      <c r="S132" s="158" t="str">
        <f t="shared" si="72"/>
        <v/>
      </c>
      <c r="T132" s="158" t="str">
        <f t="shared" si="73"/>
        <v/>
      </c>
      <c r="U132" s="104" t="str">
        <f t="shared" si="74"/>
        <v/>
      </c>
      <c r="V132" s="104" t="str">
        <f t="shared" si="75"/>
        <v/>
      </c>
      <c r="W132" t="str">
        <f t="shared" si="83"/>
        <v>T</v>
      </c>
      <c r="Y132" t="str">
        <f t="shared" si="59"/>
        <v>T-C</v>
      </c>
      <c r="AA132" t="str">
        <f>IF(Dashboard!N132="P",IF(AA131="",1,AA131+1),"")</f>
        <v/>
      </c>
      <c r="AB132" t="str">
        <f>IF(Dashboard!O132="B",IF(AB131="",1,AB131+1),"")</f>
        <v/>
      </c>
      <c r="AE132" s="1" t="str">
        <f t="shared" si="81"/>
        <v>000000</v>
      </c>
      <c r="AF132" s="1" t="str">
        <f t="shared" si="82"/>
        <v>000000</v>
      </c>
      <c r="AH132" t="str">
        <f t="shared" si="62"/>
        <v/>
      </c>
      <c r="AI132" t="str">
        <f t="shared" si="89"/>
        <v/>
      </c>
      <c r="AJ132" t="str">
        <f t="shared" si="90"/>
        <v/>
      </c>
      <c r="AK132" t="str">
        <f t="shared" si="63"/>
        <v/>
      </c>
      <c r="AL132">
        <f t="shared" si="78"/>
        <v>1</v>
      </c>
      <c r="AM132" t="str">
        <f t="shared" si="79"/>
        <v/>
      </c>
    </row>
    <row r="133" spans="2:39" ht="15.75" thickBot="1" x14ac:dyDescent="0.3">
      <c r="B133" s="38" t="str">
        <f t="shared" si="64"/>
        <v/>
      </c>
      <c r="G133" s="80">
        <f>Dashboard!N133</f>
        <v>0</v>
      </c>
      <c r="I133" s="37" t="str">
        <f t="shared" si="65"/>
        <v/>
      </c>
      <c r="J133" s="20" t="str">
        <f t="shared" si="66"/>
        <v/>
      </c>
      <c r="K133" s="20" t="e" cm="1">
        <f t="array" ref="K133">IF(OR(Z133="TG",Z133="T-T"),IF(G131="P",IF(AND(AK133=D133,LEN(D133)&gt;0,NOT(C133="B")),LEFT(D133)&amp;(AL133-3),AK133),""),V)</f>
        <v>#NAME?</v>
      </c>
      <c r="L133" s="20" t="e">
        <f t="shared" si="67"/>
        <v>#NAME?</v>
      </c>
      <c r="N133" s="11" t="str">
        <f t="shared" si="68"/>
        <v/>
      </c>
      <c r="S133" s="158" t="str">
        <f t="shared" si="72"/>
        <v/>
      </c>
      <c r="T133" s="158" t="str">
        <f t="shared" si="73"/>
        <v/>
      </c>
      <c r="U133" s="104" t="str">
        <f t="shared" si="74"/>
        <v/>
      </c>
      <c r="V133" s="104" t="str">
        <f t="shared" si="75"/>
        <v/>
      </c>
      <c r="W133" t="str">
        <f t="shared" si="83"/>
        <v>T</v>
      </c>
      <c r="Y133" t="str">
        <f t="shared" si="59"/>
        <v>T-C</v>
      </c>
      <c r="AA133" t="str">
        <f>IF(Dashboard!N133="P",IF(AA132="",1,AA132+1),"")</f>
        <v/>
      </c>
      <c r="AB133" t="str">
        <f>IF(Dashboard!O133="B",IF(AB132="",1,AB132+1),"")</f>
        <v/>
      </c>
      <c r="AE133" s="1" t="str">
        <f t="shared" si="81"/>
        <v>000000</v>
      </c>
      <c r="AF133" s="1" t="str">
        <f t="shared" si="82"/>
        <v>000000</v>
      </c>
      <c r="AH133" t="str">
        <f t="shared" si="62"/>
        <v/>
      </c>
      <c r="AI133" t="str">
        <f t="shared" si="89"/>
        <v/>
      </c>
      <c r="AJ133" t="str">
        <f t="shared" si="90"/>
        <v/>
      </c>
      <c r="AK133" t="str">
        <f t="shared" si="63"/>
        <v/>
      </c>
      <c r="AL133">
        <f t="shared" si="78"/>
        <v>1</v>
      </c>
      <c r="AM133" t="str">
        <f t="shared" si="79"/>
        <v/>
      </c>
    </row>
    <row r="134" spans="2:39" ht="15.75" thickBot="1" x14ac:dyDescent="0.3">
      <c r="B134" s="38" t="str">
        <f t="shared" si="64"/>
        <v/>
      </c>
      <c r="G134" s="80">
        <f>Dashboard!N134</f>
        <v>0</v>
      </c>
      <c r="I134" s="37" t="str">
        <f t="shared" si="65"/>
        <v/>
      </c>
      <c r="J134" s="20" t="str">
        <f t="shared" si="66"/>
        <v/>
      </c>
      <c r="K134" s="20" t="e" cm="1">
        <f t="array" ref="K134">IF(OR(Z134="TG",Z134="T-T"),IF(G132="P",IF(AND(AK134=D134,LEN(D134)&gt;0,NOT(C134="B")),LEFT(D134)&amp;(AL134-3),AK134),""),V)</f>
        <v>#NAME?</v>
      </c>
      <c r="L134" s="20" t="e">
        <f t="shared" si="67"/>
        <v>#NAME?</v>
      </c>
      <c r="N134" s="11" t="str">
        <f t="shared" si="68"/>
        <v/>
      </c>
      <c r="S134" s="158" t="str">
        <f t="shared" si="72"/>
        <v/>
      </c>
      <c r="T134" s="158" t="str">
        <f t="shared" si="73"/>
        <v/>
      </c>
      <c r="U134" s="104" t="str">
        <f t="shared" si="74"/>
        <v/>
      </c>
      <c r="V134" s="104" t="str">
        <f t="shared" si="75"/>
        <v/>
      </c>
      <c r="W134" t="str">
        <f t="shared" si="83"/>
        <v>T</v>
      </c>
      <c r="Y134" t="str">
        <f t="shared" si="59"/>
        <v>T-C</v>
      </c>
      <c r="AA134" t="str">
        <f>IF(Dashboard!N134="P",IF(AA133="",1,AA133+1),"")</f>
        <v/>
      </c>
      <c r="AB134" t="str">
        <f>IF(Dashboard!O134="B",IF(AB133="",1,AB133+1),"")</f>
        <v/>
      </c>
      <c r="AE134" s="1" t="str">
        <f t="shared" si="81"/>
        <v>000000</v>
      </c>
      <c r="AF134" s="1" t="str">
        <f t="shared" si="82"/>
        <v>000000</v>
      </c>
      <c r="AH134" t="str">
        <f t="shared" si="62"/>
        <v/>
      </c>
      <c r="AI134" t="str">
        <f t="shared" si="89"/>
        <v/>
      </c>
      <c r="AJ134" t="str">
        <f t="shared" si="90"/>
        <v/>
      </c>
      <c r="AK134" t="str">
        <f t="shared" si="63"/>
        <v/>
      </c>
      <c r="AL134">
        <f t="shared" si="78"/>
        <v>1</v>
      </c>
      <c r="AM134" t="str">
        <f t="shared" si="79"/>
        <v/>
      </c>
    </row>
    <row r="135" spans="2:39" ht="15.75" thickBot="1" x14ac:dyDescent="0.3">
      <c r="B135" s="38" t="str">
        <f t="shared" si="64"/>
        <v/>
      </c>
      <c r="G135" s="80">
        <f>Dashboard!N135</f>
        <v>0</v>
      </c>
      <c r="I135" s="37" t="str">
        <f t="shared" si="65"/>
        <v/>
      </c>
      <c r="J135" s="20" t="str">
        <f t="shared" si="66"/>
        <v/>
      </c>
      <c r="K135" s="20" t="e" cm="1">
        <f t="array" ref="K135">IF(OR(Z135="TG",Z135="T-T"),IF(G133="P",IF(AND(AK135=D135,LEN(D135)&gt;0,NOT(C135="B")),LEFT(D135)&amp;(AL135-3),AK135),""),V)</f>
        <v>#NAME?</v>
      </c>
      <c r="L135" s="20" t="e">
        <f t="shared" si="67"/>
        <v>#NAME?</v>
      </c>
      <c r="N135" s="11" t="str">
        <f t="shared" si="68"/>
        <v/>
      </c>
      <c r="S135" s="158" t="str">
        <f t="shared" si="72"/>
        <v/>
      </c>
      <c r="T135" s="158" t="str">
        <f t="shared" si="73"/>
        <v/>
      </c>
      <c r="U135" s="104" t="str">
        <f t="shared" si="74"/>
        <v/>
      </c>
      <c r="V135" s="104" t="str">
        <f t="shared" si="75"/>
        <v/>
      </c>
      <c r="W135" t="str">
        <f t="shared" si="83"/>
        <v>T</v>
      </c>
      <c r="Y135" t="str">
        <f t="shared" si="59"/>
        <v>T-C</v>
      </c>
      <c r="AA135" t="str">
        <f>IF(Dashboard!N135="P",IF(AA134="",1,AA134+1),"")</f>
        <v/>
      </c>
      <c r="AB135" t="str">
        <f>IF(Dashboard!O135="B",IF(AB134="",1,AB134+1),"")</f>
        <v/>
      </c>
      <c r="AE135" s="1" t="str">
        <f t="shared" si="81"/>
        <v>000000</v>
      </c>
      <c r="AF135" s="1" t="str">
        <f t="shared" si="82"/>
        <v>000000</v>
      </c>
      <c r="AH135" t="str">
        <f t="shared" si="62"/>
        <v/>
      </c>
      <c r="AI135" t="str">
        <f t="shared" si="89"/>
        <v/>
      </c>
      <c r="AJ135" t="str">
        <f t="shared" si="90"/>
        <v/>
      </c>
      <c r="AK135" t="str">
        <f t="shared" si="63"/>
        <v/>
      </c>
      <c r="AL135">
        <f t="shared" si="78"/>
        <v>1</v>
      </c>
      <c r="AM135" t="str">
        <f t="shared" si="79"/>
        <v/>
      </c>
    </row>
    <row r="136" spans="2:39" ht="15.75" thickBot="1" x14ac:dyDescent="0.3">
      <c r="B136" s="38" t="str">
        <f t="shared" si="64"/>
        <v/>
      </c>
      <c r="G136" s="80">
        <f>Dashboard!N136</f>
        <v>0</v>
      </c>
      <c r="I136" s="37" t="str">
        <f t="shared" si="65"/>
        <v/>
      </c>
      <c r="J136" s="20" t="str">
        <f t="shared" si="66"/>
        <v/>
      </c>
      <c r="K136" s="20" t="e" cm="1">
        <f t="array" ref="K136">IF(OR(Z136="TG",Z136="T-T"),IF(G134="P",IF(AND(AK136=D136,LEN(D136)&gt;0,NOT(C136="B")),LEFT(D136)&amp;(AL136-3),AK136),""),V)</f>
        <v>#NAME?</v>
      </c>
      <c r="L136" s="20" t="e">
        <f t="shared" si="67"/>
        <v>#NAME?</v>
      </c>
      <c r="N136" s="11" t="str">
        <f t="shared" si="68"/>
        <v/>
      </c>
      <c r="S136" s="158" t="str">
        <f t="shared" si="72"/>
        <v/>
      </c>
      <c r="T136" s="158" t="str">
        <f t="shared" si="73"/>
        <v/>
      </c>
      <c r="U136" s="104" t="str">
        <f t="shared" si="74"/>
        <v/>
      </c>
      <c r="V136" s="104" t="str">
        <f t="shared" si="75"/>
        <v/>
      </c>
      <c r="W136" t="str">
        <f t="shared" si="83"/>
        <v>T</v>
      </c>
      <c r="Y136" t="str">
        <f t="shared" si="59"/>
        <v>T-C</v>
      </c>
      <c r="AA136" t="str">
        <f>IF(Dashboard!N136="P",IF(AA135="",1,AA135+1),"")</f>
        <v/>
      </c>
      <c r="AB136" t="str">
        <f>IF(Dashboard!O136="B",IF(AB135="",1,AB135+1),"")</f>
        <v/>
      </c>
      <c r="AE136" s="1" t="str">
        <f t="shared" si="81"/>
        <v>000000</v>
      </c>
      <c r="AF136" s="1" t="str">
        <f t="shared" si="82"/>
        <v>000000</v>
      </c>
      <c r="AH136" t="str">
        <f t="shared" si="62"/>
        <v/>
      </c>
      <c r="AI136" t="str">
        <f t="shared" si="89"/>
        <v/>
      </c>
      <c r="AJ136" t="str">
        <f t="shared" si="90"/>
        <v/>
      </c>
      <c r="AK136" t="str">
        <f t="shared" si="63"/>
        <v/>
      </c>
      <c r="AL136">
        <f t="shared" si="78"/>
        <v>1</v>
      </c>
      <c r="AM136" t="str">
        <f t="shared" si="79"/>
        <v/>
      </c>
    </row>
    <row r="137" spans="2:39" ht="15.75" thickBot="1" x14ac:dyDescent="0.3">
      <c r="B137" s="38" t="str">
        <f t="shared" si="64"/>
        <v/>
      </c>
      <c r="G137" s="80">
        <f>Dashboard!N137</f>
        <v>0</v>
      </c>
      <c r="I137" s="37" t="str">
        <f t="shared" si="65"/>
        <v/>
      </c>
      <c r="J137" s="20" t="str">
        <f t="shared" si="66"/>
        <v/>
      </c>
      <c r="K137" s="20" t="e" cm="1">
        <f t="array" ref="K137">IF(OR(Z137="TG",Z137="T-T"),IF(G135="P",IF(AND(AK137=D137,LEN(D137)&gt;0,NOT(C137="B")),LEFT(D137)&amp;(AL137-3),AK137),""),V)</f>
        <v>#NAME?</v>
      </c>
      <c r="L137" s="20" t="e">
        <f t="shared" si="67"/>
        <v>#NAME?</v>
      </c>
      <c r="N137" s="11" t="str">
        <f t="shared" si="68"/>
        <v/>
      </c>
      <c r="S137" s="158" t="str">
        <f t="shared" si="72"/>
        <v/>
      </c>
      <c r="T137" s="158" t="str">
        <f t="shared" si="73"/>
        <v/>
      </c>
      <c r="U137" s="104" t="str">
        <f t="shared" si="74"/>
        <v/>
      </c>
      <c r="V137" s="104" t="str">
        <f t="shared" si="75"/>
        <v/>
      </c>
      <c r="W137" t="str">
        <f t="shared" si="83"/>
        <v>T</v>
      </c>
      <c r="Y137" t="str">
        <f t="shared" si="59"/>
        <v>T-C</v>
      </c>
      <c r="AA137" t="str">
        <f>IF(Dashboard!N137="P",IF(AA136="",1,AA136+1),"")</f>
        <v/>
      </c>
      <c r="AB137" t="str">
        <f>IF(Dashboard!O137="B",IF(AB136="",1,AB136+1),"")</f>
        <v/>
      </c>
      <c r="AE137" s="1" t="str">
        <f t="shared" si="81"/>
        <v>000000</v>
      </c>
      <c r="AF137" s="1" t="str">
        <f t="shared" si="82"/>
        <v>000000</v>
      </c>
      <c r="AH137" t="str">
        <f t="shared" si="62"/>
        <v/>
      </c>
      <c r="AI137" t="str">
        <f t="shared" si="89"/>
        <v/>
      </c>
      <c r="AJ137" t="str">
        <f t="shared" si="90"/>
        <v/>
      </c>
      <c r="AK137" t="str">
        <f t="shared" si="63"/>
        <v/>
      </c>
      <c r="AL137">
        <f t="shared" si="78"/>
        <v>1</v>
      </c>
      <c r="AM137" t="str">
        <f t="shared" si="79"/>
        <v/>
      </c>
    </row>
    <row r="138" spans="2:39" ht="15.75" thickBot="1" x14ac:dyDescent="0.3">
      <c r="B138" s="38" t="str">
        <f t="shared" si="64"/>
        <v/>
      </c>
      <c r="G138" s="80">
        <f>Dashboard!N138</f>
        <v>0</v>
      </c>
      <c r="I138" s="37" t="str">
        <f t="shared" si="65"/>
        <v/>
      </c>
      <c r="J138" s="20" t="str">
        <f t="shared" si="66"/>
        <v/>
      </c>
      <c r="K138" s="20" t="e" cm="1">
        <f t="array" ref="K138">IF(OR(Z138="TG",Z138="T-T"),IF(G136="P",IF(AND(AK138=D138,LEN(D138)&gt;0,NOT(C138="B")),LEFT(D138)&amp;(AL138-3),AK138),""),V)</f>
        <v>#NAME?</v>
      </c>
      <c r="L138" s="20" t="e">
        <f t="shared" si="67"/>
        <v>#NAME?</v>
      </c>
      <c r="N138" s="11" t="str">
        <f t="shared" si="68"/>
        <v/>
      </c>
      <c r="S138" s="158" t="str">
        <f t="shared" si="72"/>
        <v/>
      </c>
      <c r="T138" s="158" t="str">
        <f t="shared" si="73"/>
        <v/>
      </c>
      <c r="U138" s="104" t="str">
        <f t="shared" si="74"/>
        <v/>
      </c>
      <c r="V138" s="104" t="str">
        <f t="shared" si="75"/>
        <v/>
      </c>
      <c r="Y138" t="str">
        <f t="shared" ref="Y138:Y201" si="91">IF(OR(AND(OR(Y137="T-B",Y137="T-C"),X137&lt;1),(AND(Y137="T-T",X137&lt;2))),Y137,IF(P138="Y","T-C",IF(Q138="Y","T-B",IF(R138="Y","T-T","PD"))))</f>
        <v>T-C</v>
      </c>
      <c r="AA138" t="str">
        <f>IF(Dashboard!N138="P",IF(AA137="",1,AA137+1),"")</f>
        <v/>
      </c>
      <c r="AB138" t="str">
        <f>IF(Dashboard!O138="B",IF(AB137="",1,AB137+1),"")</f>
        <v/>
      </c>
      <c r="AE138" s="1" t="str">
        <f t="shared" si="81"/>
        <v>000000</v>
      </c>
      <c r="AF138" s="1" t="str">
        <f t="shared" si="82"/>
        <v>000000</v>
      </c>
      <c r="AH138" t="str">
        <f t="shared" ref="AH138:AH201" si="92">IF(C137="",D137,C137)&amp;E137</f>
        <v/>
      </c>
      <c r="AI138" t="str">
        <f t="shared" si="89"/>
        <v/>
      </c>
      <c r="AJ138" t="str">
        <f t="shared" si="90"/>
        <v/>
      </c>
      <c r="AK138" t="str">
        <f t="shared" ref="AK138:AK201" si="93">IF(O138="S","B",IFERROR(VLOOKUP(AJ138,$AT$3:$AU$100,2,FALSE),""))</f>
        <v/>
      </c>
      <c r="AL138">
        <f t="shared" si="78"/>
        <v>1</v>
      </c>
      <c r="AM138" t="str">
        <f t="shared" si="79"/>
        <v/>
      </c>
    </row>
    <row r="139" spans="2:39" ht="15.75" thickBot="1" x14ac:dyDescent="0.3">
      <c r="B139" s="38" t="str">
        <f t="shared" ref="B139:B202" si="94">IF(Y138=Y139,"",Y139)</f>
        <v/>
      </c>
      <c r="G139" s="80">
        <f>Dashboard!N139</f>
        <v>0</v>
      </c>
      <c r="I139" s="37" t="str">
        <f t="shared" ref="I139:I202" si="95">IF(Z138=Z139,"",Z139)</f>
        <v/>
      </c>
      <c r="J139" s="20" t="str">
        <f t="shared" ref="J139:J202" si="96">IF(OR(Z139="TG",Z139="T-T"),IF(G137="B",IF(AND(AK139=C139,LEN(C139)&gt;0,NOT(C139="B")),LEFT(C139)&amp;(AL139-3),AK139),""),U139)</f>
        <v/>
      </c>
      <c r="K139" s="20" t="e" cm="1">
        <f t="array" ref="K139">IF(OR(Z139="TG",Z139="T-T"),IF(G137="P",IF(AND(AK139=D139,LEN(D139)&gt;0,NOT(C139="B")),LEFT(D139)&amp;(AL139-3),AK139),""),V)</f>
        <v>#NAME?</v>
      </c>
      <c r="L139" s="20" t="e">
        <f t="shared" ref="L139:L202" si="97">IF(G139="","",IF(G139="P",IF(J139="","L","W"),IF(K139="","L","W")))</f>
        <v>#NAME?</v>
      </c>
      <c r="N139" s="11" t="str">
        <f t="shared" ref="N139:N202" si="98">IF(O139="S","",IF(M139&gt;0,M139,""))</f>
        <v/>
      </c>
      <c r="S139" s="158" t="str">
        <f t="shared" ref="S139:S202" si="99">IF(Y139="T-T",IF(G137="B",AI139,""),IF(Y139="T-C",IF(G138="B",AI139,""),IF(Y139="T-B",IF(G138="P",AI139,""),"")))</f>
        <v/>
      </c>
      <c r="T139" s="158" t="str">
        <f t="shared" ref="T139:T202" si="100">IF(Y139="T-T",IF(G137="P",AI139,""),IF(Y139="T-C",IF(G138="P",AI139,""),IF(Y139="T-B",IF(G138="B",AI139,""),"")))</f>
        <v/>
      </c>
      <c r="U139" s="104" t="str">
        <f t="shared" ref="U139:U202" si="101">IF(Y139="T-T",IF(G137="B",AK139,""),IF(Y139="T-C",IF(G138="B",AK139,""),IF(Y139="T-B",IF(G138="P",AK139,""),"")))</f>
        <v/>
      </c>
      <c r="V139" s="104" t="str">
        <f t="shared" ref="V139:V202" si="102">IF(Y139="T-T",IF(G137="P",AK139,""),IF(Y139="T-C",IF(G138="P",AK139,""),IF(Y139="T-B",IF(G138="B",AK139,""),"")))</f>
        <v/>
      </c>
      <c r="Y139" t="str">
        <f t="shared" si="91"/>
        <v>T-C</v>
      </c>
      <c r="AA139" t="str">
        <f>IF(Dashboard!N139="P",IF(AA138="",1,AA138+1),"")</f>
        <v/>
      </c>
      <c r="AB139" t="str">
        <f>IF(Dashboard!O139="B",IF(AB138="",1,AB138+1),"")</f>
        <v/>
      </c>
      <c r="AE139" s="1" t="str">
        <f t="shared" si="81"/>
        <v>000000</v>
      </c>
      <c r="AF139" s="1" t="str">
        <f t="shared" si="82"/>
        <v>000000</v>
      </c>
      <c r="AH139" t="str">
        <f t="shared" si="92"/>
        <v/>
      </c>
      <c r="AI139" t="str">
        <f t="shared" ref="AI139:AI202" si="103">IFERROR(VLOOKUP(AH139,$AT$3:$AU$40,2,FALSE),"")</f>
        <v/>
      </c>
      <c r="AJ139" t="str">
        <f t="shared" si="90"/>
        <v/>
      </c>
      <c r="AK139" t="str">
        <f t="shared" si="93"/>
        <v/>
      </c>
      <c r="AL139">
        <f t="shared" ref="AL139:AL202" si="104">IF(REPLACE(AI139, 1, 1, "")="",1,REPLACE(AI139, 1, 1, ""))</f>
        <v>1</v>
      </c>
      <c r="AM139" t="str">
        <f t="shared" ref="AM139:AM202" si="105">REPLACE(AK139, 1, 1, "")</f>
        <v/>
      </c>
    </row>
    <row r="140" spans="2:39" ht="15.75" thickBot="1" x14ac:dyDescent="0.3">
      <c r="B140" s="38" t="str">
        <f t="shared" si="94"/>
        <v/>
      </c>
      <c r="G140" s="80">
        <f>Dashboard!N140</f>
        <v>0</v>
      </c>
      <c r="I140" s="37" t="str">
        <f t="shared" si="95"/>
        <v/>
      </c>
      <c r="J140" s="20" t="str">
        <f t="shared" si="96"/>
        <v/>
      </c>
      <c r="K140" s="20" t="e" cm="1">
        <f t="array" ref="K140">IF(OR(Z140="TG",Z140="T-T"),IF(G138="P",IF(AND(AK140=D140,LEN(D140)&gt;0,NOT(C140="B")),LEFT(D140)&amp;(AL140-3),AK140),""),V)</f>
        <v>#NAME?</v>
      </c>
      <c r="L140" s="20" t="e">
        <f t="shared" si="97"/>
        <v>#NAME?</v>
      </c>
      <c r="N140" s="11" t="str">
        <f t="shared" si="98"/>
        <v/>
      </c>
      <c r="S140" s="158" t="str">
        <f t="shared" si="99"/>
        <v/>
      </c>
      <c r="T140" s="158" t="str">
        <f t="shared" si="100"/>
        <v/>
      </c>
      <c r="U140" s="104" t="str">
        <f t="shared" si="101"/>
        <v/>
      </c>
      <c r="V140" s="104" t="str">
        <f t="shared" si="102"/>
        <v/>
      </c>
      <c r="Y140" t="str">
        <f t="shared" si="91"/>
        <v>T-C</v>
      </c>
      <c r="AA140" t="str">
        <f>IF(Dashboard!N140="P",IF(AA139="",1,AA139+1),"")</f>
        <v/>
      </c>
      <c r="AB140" t="str">
        <f>IF(Dashboard!O140="B",IF(AB139="",1,AB139+1),"")</f>
        <v/>
      </c>
      <c r="AE140" s="1" t="str">
        <f t="shared" si="81"/>
        <v>000000</v>
      </c>
      <c r="AF140" s="1" t="str">
        <f t="shared" si="82"/>
        <v>000000</v>
      </c>
      <c r="AH140" t="str">
        <f t="shared" si="92"/>
        <v/>
      </c>
      <c r="AI140" t="str">
        <f t="shared" si="103"/>
        <v/>
      </c>
      <c r="AJ140" t="str">
        <f t="shared" si="90"/>
        <v/>
      </c>
      <c r="AK140" t="str">
        <f t="shared" si="93"/>
        <v/>
      </c>
      <c r="AL140">
        <f t="shared" si="104"/>
        <v>1</v>
      </c>
      <c r="AM140" t="str">
        <f t="shared" si="105"/>
        <v/>
      </c>
    </row>
    <row r="141" spans="2:39" ht="15.75" thickBot="1" x14ac:dyDescent="0.3">
      <c r="B141" s="38" t="str">
        <f t="shared" si="94"/>
        <v/>
      </c>
      <c r="G141" s="80">
        <f>Dashboard!N141</f>
        <v>0</v>
      </c>
      <c r="I141" s="37" t="str">
        <f t="shared" si="95"/>
        <v/>
      </c>
      <c r="J141" s="20" t="str">
        <f t="shared" si="96"/>
        <v/>
      </c>
      <c r="K141" s="20" t="e" cm="1">
        <f t="array" ref="K141">IF(OR(Z141="TG",Z141="T-T"),IF(G139="P",IF(AND(AK141=D141,LEN(D141)&gt;0,NOT(C141="B")),LEFT(D141)&amp;(AL141-3),AK141),""),V)</f>
        <v>#NAME?</v>
      </c>
      <c r="L141" s="20" t="e">
        <f t="shared" si="97"/>
        <v>#NAME?</v>
      </c>
      <c r="N141" s="11" t="str">
        <f t="shared" si="98"/>
        <v/>
      </c>
      <c r="S141" s="158" t="str">
        <f t="shared" si="99"/>
        <v/>
      </c>
      <c r="T141" s="158" t="str">
        <f t="shared" si="100"/>
        <v/>
      </c>
      <c r="U141" s="104" t="str">
        <f t="shared" si="101"/>
        <v/>
      </c>
      <c r="V141" s="104" t="str">
        <f t="shared" si="102"/>
        <v/>
      </c>
      <c r="Y141" t="str">
        <f t="shared" si="91"/>
        <v>T-C</v>
      </c>
      <c r="AA141" t="str">
        <f>IF(Dashboard!N141="P",IF(AA140="",1,AA140+1),"")</f>
        <v/>
      </c>
      <c r="AB141" t="str">
        <f>IF(Dashboard!O141="B",IF(AB140="",1,AB140+1),"")</f>
        <v/>
      </c>
      <c r="AE141" s="1" t="str">
        <f t="shared" si="81"/>
        <v>000000</v>
      </c>
      <c r="AF141" s="1" t="str">
        <f t="shared" si="82"/>
        <v>000000</v>
      </c>
      <c r="AH141" t="str">
        <f t="shared" si="92"/>
        <v/>
      </c>
      <c r="AI141" t="str">
        <f t="shared" si="103"/>
        <v/>
      </c>
      <c r="AJ141" t="str">
        <f t="shared" si="90"/>
        <v/>
      </c>
      <c r="AK141" t="str">
        <f t="shared" si="93"/>
        <v/>
      </c>
      <c r="AL141">
        <f t="shared" si="104"/>
        <v>1</v>
      </c>
      <c r="AM141" t="str">
        <f t="shared" si="105"/>
        <v/>
      </c>
    </row>
    <row r="142" spans="2:39" ht="15.75" thickBot="1" x14ac:dyDescent="0.3">
      <c r="B142" s="38" t="str">
        <f t="shared" si="94"/>
        <v/>
      </c>
      <c r="G142" s="80">
        <f>Dashboard!N142</f>
        <v>0</v>
      </c>
      <c r="I142" s="37" t="str">
        <f t="shared" si="95"/>
        <v/>
      </c>
      <c r="J142" s="20" t="str">
        <f t="shared" si="96"/>
        <v/>
      </c>
      <c r="K142" s="20" t="e" cm="1">
        <f t="array" ref="K142">IF(OR(Z142="TG",Z142="T-T"),IF(G140="P",IF(AND(AK142=D142,LEN(D142)&gt;0,NOT(C142="B")),LEFT(D142)&amp;(AL142-3),AK142),""),V)</f>
        <v>#NAME?</v>
      </c>
      <c r="L142" s="20" t="e">
        <f t="shared" si="97"/>
        <v>#NAME?</v>
      </c>
      <c r="N142" s="11" t="str">
        <f t="shared" si="98"/>
        <v/>
      </c>
      <c r="S142" s="158" t="str">
        <f t="shared" si="99"/>
        <v/>
      </c>
      <c r="T142" s="158" t="str">
        <f t="shared" si="100"/>
        <v/>
      </c>
      <c r="U142" s="104" t="str">
        <f t="shared" si="101"/>
        <v/>
      </c>
      <c r="V142" s="104" t="str">
        <f t="shared" si="102"/>
        <v/>
      </c>
      <c r="Y142" t="str">
        <f t="shared" si="91"/>
        <v>T-C</v>
      </c>
      <c r="AA142" t="str">
        <f>IF(Dashboard!N142="P",IF(AA141="",1,AA141+1),"")</f>
        <v/>
      </c>
      <c r="AB142" t="str">
        <f>IF(Dashboard!O142="B",IF(AB141="",1,AB141+1),"")</f>
        <v/>
      </c>
      <c r="AE142" s="1" t="str">
        <f t="shared" si="81"/>
        <v>000000</v>
      </c>
      <c r="AF142" s="1" t="str">
        <f t="shared" si="82"/>
        <v>000000</v>
      </c>
      <c r="AH142" t="str">
        <f t="shared" si="92"/>
        <v/>
      </c>
      <c r="AI142" t="str">
        <f t="shared" si="103"/>
        <v/>
      </c>
      <c r="AJ142" t="str">
        <f t="shared" si="90"/>
        <v/>
      </c>
      <c r="AK142" t="str">
        <f t="shared" si="93"/>
        <v/>
      </c>
      <c r="AL142">
        <f t="shared" si="104"/>
        <v>1</v>
      </c>
      <c r="AM142" t="str">
        <f t="shared" si="105"/>
        <v/>
      </c>
    </row>
    <row r="143" spans="2:39" ht="15.75" thickBot="1" x14ac:dyDescent="0.3">
      <c r="B143" s="38" t="str">
        <f t="shared" si="94"/>
        <v/>
      </c>
      <c r="G143" s="80">
        <f>Dashboard!N143</f>
        <v>0</v>
      </c>
      <c r="I143" s="37" t="str">
        <f t="shared" si="95"/>
        <v/>
      </c>
      <c r="J143" s="20" t="str">
        <f t="shared" si="96"/>
        <v/>
      </c>
      <c r="K143" s="20" t="e" cm="1">
        <f t="array" ref="K143">IF(OR(Z143="TG",Z143="T-T"),IF(G141="P",IF(AND(AK143=D143,LEN(D143)&gt;0,NOT(C143="B")),LEFT(D143)&amp;(AL143-3),AK143),""),V)</f>
        <v>#NAME?</v>
      </c>
      <c r="L143" s="20" t="e">
        <f t="shared" si="97"/>
        <v>#NAME?</v>
      </c>
      <c r="N143" s="11" t="str">
        <f t="shared" si="98"/>
        <v/>
      </c>
      <c r="S143" s="158" t="str">
        <f t="shared" si="99"/>
        <v/>
      </c>
      <c r="T143" s="158" t="str">
        <f t="shared" si="100"/>
        <v/>
      </c>
      <c r="U143" s="104" t="str">
        <f t="shared" si="101"/>
        <v/>
      </c>
      <c r="V143" s="104" t="str">
        <f t="shared" si="102"/>
        <v/>
      </c>
      <c r="Y143" t="str">
        <f t="shared" si="91"/>
        <v>T-C</v>
      </c>
      <c r="AA143" t="str">
        <f>IF(Dashboard!N143="P",IF(AA142="",1,AA142+1),"")</f>
        <v/>
      </c>
      <c r="AB143" t="str">
        <f>IF(Dashboard!O143="B",IF(AB142="",1,AB142+1),"")</f>
        <v/>
      </c>
      <c r="AE143" s="1" t="str">
        <f t="shared" si="81"/>
        <v>000000</v>
      </c>
      <c r="AF143" s="1" t="str">
        <f t="shared" si="82"/>
        <v>000000</v>
      </c>
      <c r="AH143" t="str">
        <f t="shared" si="92"/>
        <v/>
      </c>
      <c r="AI143" t="str">
        <f t="shared" si="103"/>
        <v/>
      </c>
      <c r="AJ143" t="str">
        <f t="shared" si="90"/>
        <v/>
      </c>
      <c r="AK143" t="str">
        <f t="shared" si="93"/>
        <v/>
      </c>
      <c r="AL143">
        <f t="shared" si="104"/>
        <v>1</v>
      </c>
      <c r="AM143" t="str">
        <f t="shared" si="105"/>
        <v/>
      </c>
    </row>
    <row r="144" spans="2:39" ht="15.75" thickBot="1" x14ac:dyDescent="0.3">
      <c r="B144" s="38" t="str">
        <f t="shared" si="94"/>
        <v/>
      </c>
      <c r="G144" s="80">
        <f>Dashboard!N144</f>
        <v>0</v>
      </c>
      <c r="I144" s="37" t="str">
        <f t="shared" si="95"/>
        <v/>
      </c>
      <c r="J144" s="20" t="str">
        <f t="shared" si="96"/>
        <v/>
      </c>
      <c r="K144" s="20" t="e" cm="1">
        <f t="array" ref="K144">IF(OR(Z144="TG",Z144="T-T"),IF(G142="P",IF(AND(AK144=D144,LEN(D144)&gt;0,NOT(C144="B")),LEFT(D144)&amp;(AL144-3),AK144),""),V)</f>
        <v>#NAME?</v>
      </c>
      <c r="L144" s="20" t="e">
        <f t="shared" si="97"/>
        <v>#NAME?</v>
      </c>
      <c r="N144" s="11" t="str">
        <f t="shared" si="98"/>
        <v/>
      </c>
      <c r="S144" s="158" t="str">
        <f t="shared" si="99"/>
        <v/>
      </c>
      <c r="T144" s="158" t="str">
        <f t="shared" si="100"/>
        <v/>
      </c>
      <c r="U144" s="104" t="str">
        <f t="shared" si="101"/>
        <v/>
      </c>
      <c r="V144" s="104" t="str">
        <f t="shared" si="102"/>
        <v/>
      </c>
      <c r="Y144" t="str">
        <f t="shared" si="91"/>
        <v>T-C</v>
      </c>
      <c r="AA144" t="str">
        <f>IF(Dashboard!N144="P",IF(AA143="",1,AA143+1),"")</f>
        <v/>
      </c>
      <c r="AB144" t="str">
        <f>IF(Dashboard!O144="B",IF(AB143="",1,AB143+1),"")</f>
        <v/>
      </c>
      <c r="AE144" s="1" t="str">
        <f t="shared" ref="AE144:AE207" si="106">IF(AA138="",0,AA138)&amp;IF(AA139="",0,AA139)&amp;IF(AA140="",0,AA140)&amp;IF(AA141="",0,AA141)&amp;IF(AA142="",0,AA142)&amp;IF(AA143="",0,AA143)</f>
        <v>000000</v>
      </c>
      <c r="AF144" s="1" t="str">
        <f t="shared" ref="AF144:AF207" si="107">IF(AB138="",0,AB138)&amp;IF(AB139="",0,AB139)&amp;IF(AB140="",0,AB140)&amp;IF(AB141="",0,AB141)&amp;IF(AB142="",0,AB142)&amp;IF(AB143="",0,AB143)</f>
        <v>000000</v>
      </c>
      <c r="AH144" t="str">
        <f t="shared" si="92"/>
        <v/>
      </c>
      <c r="AI144" t="str">
        <f t="shared" si="103"/>
        <v/>
      </c>
      <c r="AJ144" t="str">
        <f t="shared" si="90"/>
        <v/>
      </c>
      <c r="AK144" t="str">
        <f t="shared" si="93"/>
        <v/>
      </c>
      <c r="AL144">
        <f t="shared" si="104"/>
        <v>1</v>
      </c>
      <c r="AM144" t="str">
        <f t="shared" si="105"/>
        <v/>
      </c>
    </row>
    <row r="145" spans="2:39" ht="15.75" thickBot="1" x14ac:dyDescent="0.3">
      <c r="B145" s="38" t="str">
        <f t="shared" si="94"/>
        <v/>
      </c>
      <c r="G145" s="80">
        <f>Dashboard!N145</f>
        <v>0</v>
      </c>
      <c r="I145" s="37" t="str">
        <f t="shared" si="95"/>
        <v/>
      </c>
      <c r="J145" s="20" t="str">
        <f t="shared" si="96"/>
        <v/>
      </c>
      <c r="K145" s="20" t="e" cm="1">
        <f t="array" ref="K145">IF(OR(Z145="TG",Z145="T-T"),IF(G143="P",IF(AND(AK145=D145,LEN(D145)&gt;0,NOT(C145="B")),LEFT(D145)&amp;(AL145-3),AK145),""),V)</f>
        <v>#NAME?</v>
      </c>
      <c r="L145" s="20" t="e">
        <f t="shared" si="97"/>
        <v>#NAME?</v>
      </c>
      <c r="N145" s="11" t="str">
        <f t="shared" si="98"/>
        <v/>
      </c>
      <c r="S145" s="158" t="str">
        <f t="shared" si="99"/>
        <v/>
      </c>
      <c r="T145" s="158" t="str">
        <f t="shared" si="100"/>
        <v/>
      </c>
      <c r="U145" s="104" t="str">
        <f t="shared" si="101"/>
        <v/>
      </c>
      <c r="V145" s="104" t="str">
        <f t="shared" si="102"/>
        <v/>
      </c>
      <c r="Y145" t="str">
        <f t="shared" si="91"/>
        <v>T-C</v>
      </c>
      <c r="AA145" t="str">
        <f>IF(Dashboard!N145="P",IF(AA144="",1,AA144+1),"")</f>
        <v/>
      </c>
      <c r="AB145" t="str">
        <f>IF(Dashboard!O145="B",IF(AB144="",1,AB144+1),"")</f>
        <v/>
      </c>
      <c r="AE145" s="1" t="str">
        <f t="shared" si="106"/>
        <v>000000</v>
      </c>
      <c r="AF145" s="1" t="str">
        <f t="shared" si="107"/>
        <v>000000</v>
      </c>
      <c r="AH145" t="str">
        <f t="shared" si="92"/>
        <v/>
      </c>
      <c r="AI145" t="str">
        <f t="shared" si="103"/>
        <v/>
      </c>
      <c r="AJ145" t="str">
        <f t="shared" si="90"/>
        <v/>
      </c>
      <c r="AK145" t="str">
        <f t="shared" si="93"/>
        <v/>
      </c>
      <c r="AL145">
        <f t="shared" si="104"/>
        <v>1</v>
      </c>
      <c r="AM145" t="str">
        <f t="shared" si="105"/>
        <v/>
      </c>
    </row>
    <row r="146" spans="2:39" ht="15.75" thickBot="1" x14ac:dyDescent="0.3">
      <c r="B146" s="38" t="str">
        <f t="shared" si="94"/>
        <v/>
      </c>
      <c r="G146" s="80">
        <f>Dashboard!N146</f>
        <v>0</v>
      </c>
      <c r="I146" s="37" t="str">
        <f t="shared" si="95"/>
        <v/>
      </c>
      <c r="J146" s="20" t="str">
        <f t="shared" si="96"/>
        <v/>
      </c>
      <c r="K146" s="20" t="e" cm="1">
        <f t="array" ref="K146">IF(OR(Z146="TG",Z146="T-T"),IF(G144="P",IF(AND(AK146=D146,LEN(D146)&gt;0,NOT(C146="B")),LEFT(D146)&amp;(AL146-3),AK146),""),V)</f>
        <v>#NAME?</v>
      </c>
      <c r="L146" s="20" t="e">
        <f t="shared" si="97"/>
        <v>#NAME?</v>
      </c>
      <c r="N146" s="11" t="str">
        <f t="shared" si="98"/>
        <v/>
      </c>
      <c r="S146" s="158" t="str">
        <f t="shared" si="99"/>
        <v/>
      </c>
      <c r="T146" s="158" t="str">
        <f t="shared" si="100"/>
        <v/>
      </c>
      <c r="U146" s="104" t="str">
        <f t="shared" si="101"/>
        <v/>
      </c>
      <c r="V146" s="104" t="str">
        <f t="shared" si="102"/>
        <v/>
      </c>
      <c r="Y146" t="str">
        <f t="shared" si="91"/>
        <v>T-C</v>
      </c>
      <c r="AA146" t="str">
        <f>IF(Dashboard!N146="P",IF(AA145="",1,AA145+1),"")</f>
        <v/>
      </c>
      <c r="AB146" t="str">
        <f>IF(Dashboard!O146="B",IF(AB145="",1,AB145+1),"")</f>
        <v/>
      </c>
      <c r="AE146" s="1" t="str">
        <f t="shared" si="106"/>
        <v>000000</v>
      </c>
      <c r="AF146" s="1" t="str">
        <f t="shared" si="107"/>
        <v>000000</v>
      </c>
      <c r="AH146" t="str">
        <f t="shared" si="92"/>
        <v/>
      </c>
      <c r="AI146" t="str">
        <f t="shared" si="103"/>
        <v/>
      </c>
      <c r="AJ146" t="str">
        <f t="shared" si="90"/>
        <v/>
      </c>
      <c r="AK146" t="str">
        <f t="shared" si="93"/>
        <v/>
      </c>
      <c r="AL146">
        <f t="shared" si="104"/>
        <v>1</v>
      </c>
      <c r="AM146" t="str">
        <f t="shared" si="105"/>
        <v/>
      </c>
    </row>
    <row r="147" spans="2:39" ht="15.75" thickBot="1" x14ac:dyDescent="0.3">
      <c r="B147" s="38" t="str">
        <f t="shared" si="94"/>
        <v/>
      </c>
      <c r="G147" s="80">
        <f>Dashboard!N147</f>
        <v>0</v>
      </c>
      <c r="I147" s="37" t="str">
        <f t="shared" si="95"/>
        <v/>
      </c>
      <c r="J147" s="20" t="str">
        <f t="shared" si="96"/>
        <v/>
      </c>
      <c r="K147" s="20" t="e" cm="1">
        <f t="array" ref="K147">IF(OR(Z147="TG",Z147="T-T"),IF(G145="P",IF(AND(AK147=D147,LEN(D147)&gt;0,NOT(C147="B")),LEFT(D147)&amp;(AL147-3),AK147),""),V)</f>
        <v>#NAME?</v>
      </c>
      <c r="L147" s="20" t="e">
        <f t="shared" si="97"/>
        <v>#NAME?</v>
      </c>
      <c r="N147" s="11" t="str">
        <f t="shared" si="98"/>
        <v/>
      </c>
      <c r="S147" s="158" t="str">
        <f t="shared" si="99"/>
        <v/>
      </c>
      <c r="T147" s="158" t="str">
        <f t="shared" si="100"/>
        <v/>
      </c>
      <c r="U147" s="104" t="str">
        <f t="shared" si="101"/>
        <v/>
      </c>
      <c r="V147" s="104" t="str">
        <f t="shared" si="102"/>
        <v/>
      </c>
      <c r="Y147" t="str">
        <f t="shared" si="91"/>
        <v>T-C</v>
      </c>
      <c r="AA147" t="str">
        <f>IF(Dashboard!N147="P",IF(AA146="",1,AA146+1),"")</f>
        <v/>
      </c>
      <c r="AB147" t="str">
        <f>IF(Dashboard!O147="B",IF(AB146="",1,AB146+1),"")</f>
        <v/>
      </c>
      <c r="AE147" s="1" t="str">
        <f t="shared" si="106"/>
        <v>000000</v>
      </c>
      <c r="AF147" s="1" t="str">
        <f t="shared" si="107"/>
        <v>000000</v>
      </c>
      <c r="AH147" t="str">
        <f t="shared" si="92"/>
        <v/>
      </c>
      <c r="AI147" t="str">
        <f t="shared" si="103"/>
        <v/>
      </c>
      <c r="AJ147" t="str">
        <f t="shared" si="90"/>
        <v/>
      </c>
      <c r="AK147" t="str">
        <f t="shared" si="93"/>
        <v/>
      </c>
      <c r="AL147">
        <f t="shared" si="104"/>
        <v>1</v>
      </c>
      <c r="AM147" t="str">
        <f t="shared" si="105"/>
        <v/>
      </c>
    </row>
    <row r="148" spans="2:39" ht="15.75" thickBot="1" x14ac:dyDescent="0.3">
      <c r="B148" s="38" t="str">
        <f t="shared" si="94"/>
        <v/>
      </c>
      <c r="G148" s="80">
        <f>Dashboard!N148</f>
        <v>0</v>
      </c>
      <c r="I148" s="37" t="str">
        <f t="shared" si="95"/>
        <v/>
      </c>
      <c r="J148" s="20" t="str">
        <f t="shared" si="96"/>
        <v/>
      </c>
      <c r="K148" s="20" t="e" cm="1">
        <f t="array" ref="K148">IF(OR(Z148="TG",Z148="T-T"),IF(G146="P",IF(AND(AK148=D148,LEN(D148)&gt;0,NOT(C148="B")),LEFT(D148)&amp;(AL148-3),AK148),""),V)</f>
        <v>#NAME?</v>
      </c>
      <c r="L148" s="20" t="e">
        <f t="shared" si="97"/>
        <v>#NAME?</v>
      </c>
      <c r="N148" s="11" t="str">
        <f t="shared" si="98"/>
        <v/>
      </c>
      <c r="S148" s="158" t="str">
        <f t="shared" si="99"/>
        <v/>
      </c>
      <c r="T148" s="158" t="str">
        <f t="shared" si="100"/>
        <v/>
      </c>
      <c r="U148" s="104" t="str">
        <f t="shared" si="101"/>
        <v/>
      </c>
      <c r="V148" s="104" t="str">
        <f t="shared" si="102"/>
        <v/>
      </c>
      <c r="Y148" t="str">
        <f t="shared" si="91"/>
        <v>T-C</v>
      </c>
      <c r="AA148" t="str">
        <f>IF(Dashboard!N148="P",IF(AA147="",1,AA147+1),"")</f>
        <v/>
      </c>
      <c r="AB148" t="str">
        <f>IF(Dashboard!O148="B",IF(AB147="",1,AB147+1),"")</f>
        <v/>
      </c>
      <c r="AE148" s="1" t="str">
        <f t="shared" si="106"/>
        <v>000000</v>
      </c>
      <c r="AF148" s="1" t="str">
        <f t="shared" si="107"/>
        <v>000000</v>
      </c>
      <c r="AH148" t="str">
        <f t="shared" si="92"/>
        <v/>
      </c>
      <c r="AI148" t="str">
        <f t="shared" si="103"/>
        <v/>
      </c>
      <c r="AJ148" t="str">
        <f t="shared" si="90"/>
        <v/>
      </c>
      <c r="AK148" t="str">
        <f t="shared" si="93"/>
        <v/>
      </c>
      <c r="AL148">
        <f t="shared" si="104"/>
        <v>1</v>
      </c>
      <c r="AM148" t="str">
        <f t="shared" si="105"/>
        <v/>
      </c>
    </row>
    <row r="149" spans="2:39" ht="15.75" thickBot="1" x14ac:dyDescent="0.3">
      <c r="B149" s="38" t="str">
        <f t="shared" si="94"/>
        <v/>
      </c>
      <c r="G149" s="80">
        <f>Dashboard!N149</f>
        <v>0</v>
      </c>
      <c r="I149" s="37" t="str">
        <f t="shared" si="95"/>
        <v/>
      </c>
      <c r="J149" s="20" t="str">
        <f t="shared" si="96"/>
        <v/>
      </c>
      <c r="K149" s="20" t="e" cm="1">
        <f t="array" ref="K149">IF(OR(Z149="TG",Z149="T-T"),IF(G147="P",IF(AND(AK149=D149,LEN(D149)&gt;0,NOT(C149="B")),LEFT(D149)&amp;(AL149-3),AK149),""),V)</f>
        <v>#NAME?</v>
      </c>
      <c r="L149" s="20" t="e">
        <f t="shared" si="97"/>
        <v>#NAME?</v>
      </c>
      <c r="N149" s="11" t="str">
        <f t="shared" si="98"/>
        <v/>
      </c>
      <c r="S149" s="158" t="str">
        <f t="shared" si="99"/>
        <v/>
      </c>
      <c r="T149" s="158" t="str">
        <f t="shared" si="100"/>
        <v/>
      </c>
      <c r="U149" s="104" t="str">
        <f t="shared" si="101"/>
        <v/>
      </c>
      <c r="V149" s="104" t="str">
        <f t="shared" si="102"/>
        <v/>
      </c>
      <c r="Y149" t="str">
        <f t="shared" si="91"/>
        <v>T-C</v>
      </c>
      <c r="AA149" t="str">
        <f>IF(Dashboard!N149="P",IF(AA148="",1,AA148+1),"")</f>
        <v/>
      </c>
      <c r="AB149" t="str">
        <f>IF(Dashboard!O149="B",IF(AB148="",1,AB148+1),"")</f>
        <v/>
      </c>
      <c r="AE149" s="1" t="str">
        <f t="shared" si="106"/>
        <v>000000</v>
      </c>
      <c r="AF149" s="1" t="str">
        <f t="shared" si="107"/>
        <v>000000</v>
      </c>
      <c r="AH149" t="str">
        <f t="shared" si="92"/>
        <v/>
      </c>
      <c r="AI149" t="str">
        <f t="shared" si="103"/>
        <v/>
      </c>
      <c r="AJ149" t="str">
        <f t="shared" si="90"/>
        <v/>
      </c>
      <c r="AK149" t="str">
        <f t="shared" si="93"/>
        <v/>
      </c>
      <c r="AL149">
        <f t="shared" si="104"/>
        <v>1</v>
      </c>
      <c r="AM149" t="str">
        <f t="shared" si="105"/>
        <v/>
      </c>
    </row>
    <row r="150" spans="2:39" ht="15.75" thickBot="1" x14ac:dyDescent="0.3">
      <c r="B150" s="38" t="str">
        <f t="shared" si="94"/>
        <v/>
      </c>
      <c r="G150" s="80">
        <f>Dashboard!N150</f>
        <v>0</v>
      </c>
      <c r="I150" s="37" t="str">
        <f t="shared" si="95"/>
        <v/>
      </c>
      <c r="J150" s="20" t="str">
        <f t="shared" si="96"/>
        <v/>
      </c>
      <c r="K150" s="20" t="e" cm="1">
        <f t="array" ref="K150">IF(OR(Z150="TG",Z150="T-T"),IF(G148="P",IF(AND(AK150=D150,LEN(D150)&gt;0,NOT(C150="B")),LEFT(D150)&amp;(AL150-3),AK150),""),V)</f>
        <v>#NAME?</v>
      </c>
      <c r="L150" s="20" t="e">
        <f t="shared" si="97"/>
        <v>#NAME?</v>
      </c>
      <c r="N150" s="11" t="str">
        <f t="shared" si="98"/>
        <v/>
      </c>
      <c r="S150" s="158" t="str">
        <f t="shared" si="99"/>
        <v/>
      </c>
      <c r="T150" s="158" t="str">
        <f t="shared" si="100"/>
        <v/>
      </c>
      <c r="U150" s="104" t="str">
        <f t="shared" si="101"/>
        <v/>
      </c>
      <c r="V150" s="104" t="str">
        <f t="shared" si="102"/>
        <v/>
      </c>
      <c r="Y150" t="str">
        <f t="shared" si="91"/>
        <v>T-C</v>
      </c>
      <c r="AA150" t="str">
        <f>IF(Dashboard!N150="P",IF(AA149="",1,AA149+1),"")</f>
        <v/>
      </c>
      <c r="AB150" t="str">
        <f>IF(Dashboard!O150="B",IF(AB149="",1,AB149+1),"")</f>
        <v/>
      </c>
      <c r="AE150" s="1" t="str">
        <f t="shared" si="106"/>
        <v>000000</v>
      </c>
      <c r="AF150" s="1" t="str">
        <f t="shared" si="107"/>
        <v>000000</v>
      </c>
      <c r="AH150" t="str">
        <f t="shared" si="92"/>
        <v/>
      </c>
      <c r="AI150" t="str">
        <f t="shared" si="103"/>
        <v/>
      </c>
      <c r="AJ150" t="str">
        <f t="shared" si="90"/>
        <v/>
      </c>
      <c r="AK150" t="str">
        <f t="shared" si="93"/>
        <v/>
      </c>
      <c r="AL150">
        <f t="shared" si="104"/>
        <v>1</v>
      </c>
      <c r="AM150" t="str">
        <f t="shared" si="105"/>
        <v/>
      </c>
    </row>
    <row r="151" spans="2:39" ht="15.75" thickBot="1" x14ac:dyDescent="0.3">
      <c r="B151" s="38" t="str">
        <f t="shared" si="94"/>
        <v/>
      </c>
      <c r="G151" s="80">
        <f>Dashboard!N151</f>
        <v>0</v>
      </c>
      <c r="I151" s="37" t="str">
        <f t="shared" si="95"/>
        <v/>
      </c>
      <c r="J151" s="20" t="str">
        <f t="shared" si="96"/>
        <v/>
      </c>
      <c r="K151" s="20" t="e" cm="1">
        <f t="array" ref="K151">IF(OR(Z151="TG",Z151="T-T"),IF(G149="P",IF(AND(AK151=D151,LEN(D151)&gt;0,NOT(C151="B")),LEFT(D151)&amp;(AL151-3),AK151),""),V)</f>
        <v>#NAME?</v>
      </c>
      <c r="L151" s="20" t="e">
        <f t="shared" si="97"/>
        <v>#NAME?</v>
      </c>
      <c r="N151" s="11" t="str">
        <f t="shared" si="98"/>
        <v/>
      </c>
      <c r="S151" s="158" t="str">
        <f t="shared" si="99"/>
        <v/>
      </c>
      <c r="T151" s="158" t="str">
        <f t="shared" si="100"/>
        <v/>
      </c>
      <c r="U151" s="104" t="str">
        <f t="shared" si="101"/>
        <v/>
      </c>
      <c r="V151" s="104" t="str">
        <f t="shared" si="102"/>
        <v/>
      </c>
      <c r="Y151" t="str">
        <f t="shared" si="91"/>
        <v>T-C</v>
      </c>
      <c r="AA151" t="str">
        <f>IF(Dashboard!N151="P",IF(AA150="",1,AA150+1),"")</f>
        <v/>
      </c>
      <c r="AB151" t="str">
        <f>IF(Dashboard!O151="B",IF(AB150="",1,AB150+1),"")</f>
        <v/>
      </c>
      <c r="AE151" s="1" t="str">
        <f t="shared" si="106"/>
        <v>000000</v>
      </c>
      <c r="AF151" s="1" t="str">
        <f t="shared" si="107"/>
        <v>000000</v>
      </c>
      <c r="AH151" t="str">
        <f t="shared" si="92"/>
        <v/>
      </c>
      <c r="AI151" t="str">
        <f t="shared" si="103"/>
        <v/>
      </c>
      <c r="AJ151" t="str">
        <f t="shared" si="90"/>
        <v/>
      </c>
      <c r="AK151" t="str">
        <f t="shared" si="93"/>
        <v/>
      </c>
      <c r="AL151">
        <f t="shared" si="104"/>
        <v>1</v>
      </c>
      <c r="AM151" t="str">
        <f t="shared" si="105"/>
        <v/>
      </c>
    </row>
    <row r="152" spans="2:39" ht="15.75" thickBot="1" x14ac:dyDescent="0.3">
      <c r="B152" s="38" t="str">
        <f t="shared" si="94"/>
        <v/>
      </c>
      <c r="G152" s="80">
        <f>Dashboard!N152</f>
        <v>0</v>
      </c>
      <c r="I152" s="37" t="str">
        <f t="shared" si="95"/>
        <v/>
      </c>
      <c r="J152" s="20" t="str">
        <f t="shared" si="96"/>
        <v/>
      </c>
      <c r="K152" s="20" t="e" cm="1">
        <f t="array" ref="K152">IF(OR(Z152="TG",Z152="T-T"),IF(G150="P",IF(AND(AK152=D152,LEN(D152)&gt;0,NOT(C152="B")),LEFT(D152)&amp;(AL152-3),AK152),""),V)</f>
        <v>#NAME?</v>
      </c>
      <c r="L152" s="20" t="e">
        <f t="shared" si="97"/>
        <v>#NAME?</v>
      </c>
      <c r="N152" s="11" t="str">
        <f t="shared" si="98"/>
        <v/>
      </c>
      <c r="S152" s="158" t="str">
        <f t="shared" si="99"/>
        <v/>
      </c>
      <c r="T152" s="158" t="str">
        <f t="shared" si="100"/>
        <v/>
      </c>
      <c r="U152" s="104" t="str">
        <f t="shared" si="101"/>
        <v/>
      </c>
      <c r="V152" s="104" t="str">
        <f t="shared" si="102"/>
        <v/>
      </c>
      <c r="Y152" t="str">
        <f t="shared" si="91"/>
        <v>T-C</v>
      </c>
      <c r="AA152" t="str">
        <f>IF(Dashboard!N152="P",IF(AA151="",1,AA151+1),"")</f>
        <v/>
      </c>
      <c r="AB152" t="str">
        <f>IF(Dashboard!O152="B",IF(AB151="",1,AB151+1),"")</f>
        <v/>
      </c>
      <c r="AE152" s="1" t="str">
        <f t="shared" si="106"/>
        <v>000000</v>
      </c>
      <c r="AF152" s="1" t="str">
        <f t="shared" si="107"/>
        <v>000000</v>
      </c>
      <c r="AH152" t="str">
        <f t="shared" si="92"/>
        <v/>
      </c>
      <c r="AI152" t="str">
        <f t="shared" si="103"/>
        <v/>
      </c>
      <c r="AJ152" t="str">
        <f t="shared" si="90"/>
        <v/>
      </c>
      <c r="AK152" t="str">
        <f t="shared" si="93"/>
        <v/>
      </c>
      <c r="AL152">
        <f t="shared" si="104"/>
        <v>1</v>
      </c>
      <c r="AM152" t="str">
        <f t="shared" si="105"/>
        <v/>
      </c>
    </row>
    <row r="153" spans="2:39" ht="15.75" thickBot="1" x14ac:dyDescent="0.3">
      <c r="B153" s="38" t="str">
        <f t="shared" si="94"/>
        <v/>
      </c>
      <c r="G153" s="80">
        <f>Dashboard!N153</f>
        <v>0</v>
      </c>
      <c r="I153" s="37" t="str">
        <f t="shared" si="95"/>
        <v/>
      </c>
      <c r="J153" s="20" t="str">
        <f t="shared" si="96"/>
        <v/>
      </c>
      <c r="K153" s="20" t="e" cm="1">
        <f t="array" ref="K153">IF(OR(Z153="TG",Z153="T-T"),IF(G151="P",IF(AND(AK153=D153,LEN(D153)&gt;0,NOT(C153="B")),LEFT(D153)&amp;(AL153-3),AK153),""),V)</f>
        <v>#NAME?</v>
      </c>
      <c r="L153" s="20" t="e">
        <f t="shared" si="97"/>
        <v>#NAME?</v>
      </c>
      <c r="N153" s="11" t="str">
        <f t="shared" si="98"/>
        <v/>
      </c>
      <c r="S153" s="158" t="str">
        <f t="shared" si="99"/>
        <v/>
      </c>
      <c r="T153" s="158" t="str">
        <f t="shared" si="100"/>
        <v/>
      </c>
      <c r="U153" s="104" t="str">
        <f t="shared" si="101"/>
        <v/>
      </c>
      <c r="V153" s="104" t="str">
        <f t="shared" si="102"/>
        <v/>
      </c>
      <c r="Y153" t="str">
        <f t="shared" si="91"/>
        <v>T-C</v>
      </c>
      <c r="AA153" t="str">
        <f>IF(Dashboard!N153="P",IF(AA152="",1,AA152+1),"")</f>
        <v/>
      </c>
      <c r="AB153" t="str">
        <f>IF(Dashboard!O153="B",IF(AB152="",1,AB152+1),"")</f>
        <v/>
      </c>
      <c r="AE153" s="1" t="str">
        <f t="shared" si="106"/>
        <v>000000</v>
      </c>
      <c r="AF153" s="1" t="str">
        <f t="shared" si="107"/>
        <v>000000</v>
      </c>
      <c r="AH153" t="str">
        <f t="shared" si="92"/>
        <v/>
      </c>
      <c r="AI153" t="str">
        <f t="shared" si="103"/>
        <v/>
      </c>
      <c r="AJ153" t="str">
        <f t="shared" si="90"/>
        <v/>
      </c>
      <c r="AK153" t="str">
        <f t="shared" si="93"/>
        <v/>
      </c>
      <c r="AL153">
        <f t="shared" si="104"/>
        <v>1</v>
      </c>
      <c r="AM153" t="str">
        <f t="shared" si="105"/>
        <v/>
      </c>
    </row>
    <row r="154" spans="2:39" ht="15.75" thickBot="1" x14ac:dyDescent="0.3">
      <c r="B154" s="38" t="str">
        <f t="shared" si="94"/>
        <v/>
      </c>
      <c r="G154" s="80">
        <f>Dashboard!N154</f>
        <v>0</v>
      </c>
      <c r="I154" s="37" t="str">
        <f t="shared" si="95"/>
        <v/>
      </c>
      <c r="J154" s="20" t="str">
        <f t="shared" si="96"/>
        <v/>
      </c>
      <c r="K154" s="20" t="e" cm="1">
        <f t="array" ref="K154">IF(OR(Z154="TG",Z154="T-T"),IF(G152="P",IF(AND(AK154=D154,LEN(D154)&gt;0,NOT(C154="B")),LEFT(D154)&amp;(AL154-3),AK154),""),V)</f>
        <v>#NAME?</v>
      </c>
      <c r="L154" s="20" t="e">
        <f t="shared" si="97"/>
        <v>#NAME?</v>
      </c>
      <c r="N154" s="11" t="str">
        <f t="shared" si="98"/>
        <v/>
      </c>
      <c r="S154" s="158" t="str">
        <f t="shared" si="99"/>
        <v/>
      </c>
      <c r="T154" s="158" t="str">
        <f t="shared" si="100"/>
        <v/>
      </c>
      <c r="U154" s="104" t="str">
        <f t="shared" si="101"/>
        <v/>
      </c>
      <c r="V154" s="104" t="str">
        <f t="shared" si="102"/>
        <v/>
      </c>
      <c r="Y154" t="str">
        <f t="shared" si="91"/>
        <v>T-C</v>
      </c>
      <c r="AA154" t="str">
        <f>IF(Dashboard!N154="P",IF(AA153="",1,AA153+1),"")</f>
        <v/>
      </c>
      <c r="AB154" t="str">
        <f>IF(Dashboard!O154="B",IF(AB153="",1,AB153+1),"")</f>
        <v/>
      </c>
      <c r="AE154" s="1" t="str">
        <f t="shared" si="106"/>
        <v>000000</v>
      </c>
      <c r="AF154" s="1" t="str">
        <f t="shared" si="107"/>
        <v>000000</v>
      </c>
      <c r="AH154" t="str">
        <f t="shared" si="92"/>
        <v/>
      </c>
      <c r="AI154" t="str">
        <f t="shared" si="103"/>
        <v/>
      </c>
      <c r="AJ154" t="str">
        <f t="shared" si="90"/>
        <v/>
      </c>
      <c r="AK154" t="str">
        <f t="shared" si="93"/>
        <v/>
      </c>
      <c r="AL154">
        <f t="shared" si="104"/>
        <v>1</v>
      </c>
      <c r="AM154" t="str">
        <f t="shared" si="105"/>
        <v/>
      </c>
    </row>
    <row r="155" spans="2:39" ht="15.75" thickBot="1" x14ac:dyDescent="0.3">
      <c r="B155" s="38" t="str">
        <f t="shared" si="94"/>
        <v/>
      </c>
      <c r="G155" s="80">
        <f>Dashboard!N155</f>
        <v>0</v>
      </c>
      <c r="I155" s="37" t="str">
        <f t="shared" si="95"/>
        <v/>
      </c>
      <c r="J155" s="20" t="str">
        <f t="shared" si="96"/>
        <v/>
      </c>
      <c r="K155" s="20" t="e" cm="1">
        <f t="array" ref="K155">IF(OR(Z155="TG",Z155="T-T"),IF(G153="P",IF(AND(AK155=D155,LEN(D155)&gt;0,NOT(C155="B")),LEFT(D155)&amp;(AL155-3),AK155),""),V)</f>
        <v>#NAME?</v>
      </c>
      <c r="L155" s="20" t="e">
        <f t="shared" si="97"/>
        <v>#NAME?</v>
      </c>
      <c r="N155" s="11" t="str">
        <f t="shared" si="98"/>
        <v/>
      </c>
      <c r="S155" s="158" t="str">
        <f t="shared" si="99"/>
        <v/>
      </c>
      <c r="T155" s="158" t="str">
        <f t="shared" si="100"/>
        <v/>
      </c>
      <c r="U155" s="104" t="str">
        <f t="shared" si="101"/>
        <v/>
      </c>
      <c r="V155" s="104" t="str">
        <f t="shared" si="102"/>
        <v/>
      </c>
      <c r="Y155" t="str">
        <f t="shared" si="91"/>
        <v>T-C</v>
      </c>
      <c r="AA155" t="str">
        <f>IF(Dashboard!N155="P",IF(AA154="",1,AA154+1),"")</f>
        <v/>
      </c>
      <c r="AB155" t="str">
        <f>IF(Dashboard!O155="B",IF(AB154="",1,AB154+1),"")</f>
        <v/>
      </c>
      <c r="AE155" s="1" t="str">
        <f t="shared" si="106"/>
        <v>000000</v>
      </c>
      <c r="AF155" s="1" t="str">
        <f t="shared" si="107"/>
        <v>000000</v>
      </c>
      <c r="AH155" t="str">
        <f t="shared" si="92"/>
        <v/>
      </c>
      <c r="AI155" t="str">
        <f t="shared" si="103"/>
        <v/>
      </c>
      <c r="AJ155" t="str">
        <f t="shared" si="90"/>
        <v/>
      </c>
      <c r="AK155" t="str">
        <f t="shared" si="93"/>
        <v/>
      </c>
      <c r="AL155">
        <f t="shared" si="104"/>
        <v>1</v>
      </c>
      <c r="AM155" t="str">
        <f t="shared" si="105"/>
        <v/>
      </c>
    </row>
    <row r="156" spans="2:39" ht="15.75" thickBot="1" x14ac:dyDescent="0.3">
      <c r="B156" s="38" t="str">
        <f t="shared" si="94"/>
        <v/>
      </c>
      <c r="G156" s="80">
        <f>Dashboard!N156</f>
        <v>0</v>
      </c>
      <c r="I156" s="37" t="str">
        <f t="shared" si="95"/>
        <v/>
      </c>
      <c r="J156" s="20" t="str">
        <f t="shared" si="96"/>
        <v/>
      </c>
      <c r="K156" s="20" t="e" cm="1">
        <f t="array" ref="K156">IF(OR(Z156="TG",Z156="T-T"),IF(G154="P",IF(AND(AK156=D156,LEN(D156)&gt;0,NOT(C156="B")),LEFT(D156)&amp;(AL156-3),AK156),""),V)</f>
        <v>#NAME?</v>
      </c>
      <c r="L156" s="20" t="e">
        <f t="shared" si="97"/>
        <v>#NAME?</v>
      </c>
      <c r="N156" s="11" t="str">
        <f t="shared" si="98"/>
        <v/>
      </c>
      <c r="S156" s="158" t="str">
        <f t="shared" si="99"/>
        <v/>
      </c>
      <c r="T156" s="158" t="str">
        <f t="shared" si="100"/>
        <v/>
      </c>
      <c r="U156" s="104" t="str">
        <f t="shared" si="101"/>
        <v/>
      </c>
      <c r="V156" s="104" t="str">
        <f t="shared" si="102"/>
        <v/>
      </c>
      <c r="Y156" t="str">
        <f t="shared" si="91"/>
        <v>T-C</v>
      </c>
      <c r="AA156" t="str">
        <f>IF(Dashboard!N156="P",IF(AA155="",1,AA155+1),"")</f>
        <v/>
      </c>
      <c r="AB156" t="str">
        <f>IF(Dashboard!O156="B",IF(AB155="",1,AB155+1),"")</f>
        <v/>
      </c>
      <c r="AE156" s="1" t="str">
        <f t="shared" si="106"/>
        <v>000000</v>
      </c>
      <c r="AF156" s="1" t="str">
        <f t="shared" si="107"/>
        <v>000000</v>
      </c>
      <c r="AH156" t="str">
        <f t="shared" si="92"/>
        <v/>
      </c>
      <c r="AI156" t="str">
        <f t="shared" si="103"/>
        <v/>
      </c>
      <c r="AJ156" t="str">
        <f t="shared" si="90"/>
        <v/>
      </c>
      <c r="AK156" t="str">
        <f t="shared" si="93"/>
        <v/>
      </c>
      <c r="AL156">
        <f t="shared" si="104"/>
        <v>1</v>
      </c>
      <c r="AM156" t="str">
        <f t="shared" si="105"/>
        <v/>
      </c>
    </row>
    <row r="157" spans="2:39" ht="15.75" thickBot="1" x14ac:dyDescent="0.3">
      <c r="B157" s="38" t="str">
        <f t="shared" si="94"/>
        <v/>
      </c>
      <c r="G157" s="80">
        <f>Dashboard!N157</f>
        <v>0</v>
      </c>
      <c r="I157" s="37" t="str">
        <f t="shared" si="95"/>
        <v/>
      </c>
      <c r="J157" s="20" t="str">
        <f t="shared" si="96"/>
        <v/>
      </c>
      <c r="K157" s="20" t="e" cm="1">
        <f t="array" ref="K157">IF(OR(Z157="TG",Z157="T-T"),IF(G155="P",IF(AND(AK157=D157,LEN(D157)&gt;0,NOT(C157="B")),LEFT(D157)&amp;(AL157-3),AK157),""),V)</f>
        <v>#NAME?</v>
      </c>
      <c r="L157" s="20" t="e">
        <f t="shared" si="97"/>
        <v>#NAME?</v>
      </c>
      <c r="N157" s="11" t="str">
        <f t="shared" si="98"/>
        <v/>
      </c>
      <c r="S157" s="158" t="str">
        <f t="shared" si="99"/>
        <v/>
      </c>
      <c r="T157" s="158" t="str">
        <f t="shared" si="100"/>
        <v/>
      </c>
      <c r="U157" s="104" t="str">
        <f t="shared" si="101"/>
        <v/>
      </c>
      <c r="V157" s="104" t="str">
        <f t="shared" si="102"/>
        <v/>
      </c>
      <c r="Y157" t="str">
        <f t="shared" si="91"/>
        <v>T-C</v>
      </c>
      <c r="AA157" t="str">
        <f>IF(Dashboard!N157="P",IF(AA156="",1,AA156+1),"")</f>
        <v/>
      </c>
      <c r="AB157" t="str">
        <f>IF(Dashboard!O157="B",IF(AB156="",1,AB156+1),"")</f>
        <v/>
      </c>
      <c r="AE157" s="1" t="str">
        <f t="shared" si="106"/>
        <v>000000</v>
      </c>
      <c r="AF157" s="1" t="str">
        <f t="shared" si="107"/>
        <v>000000</v>
      </c>
      <c r="AH157" t="str">
        <f t="shared" si="92"/>
        <v/>
      </c>
      <c r="AI157" t="str">
        <f t="shared" si="103"/>
        <v/>
      </c>
      <c r="AJ157" t="str">
        <f t="shared" si="90"/>
        <v/>
      </c>
      <c r="AK157" t="str">
        <f t="shared" si="93"/>
        <v/>
      </c>
      <c r="AL157">
        <f t="shared" si="104"/>
        <v>1</v>
      </c>
      <c r="AM157" t="str">
        <f t="shared" si="105"/>
        <v/>
      </c>
    </row>
    <row r="158" spans="2:39" ht="15.75" thickBot="1" x14ac:dyDescent="0.3">
      <c r="B158" s="38" t="str">
        <f t="shared" si="94"/>
        <v/>
      </c>
      <c r="G158" s="80">
        <f>Dashboard!N158</f>
        <v>0</v>
      </c>
      <c r="I158" s="37" t="str">
        <f t="shared" si="95"/>
        <v/>
      </c>
      <c r="J158" s="20" t="str">
        <f t="shared" si="96"/>
        <v/>
      </c>
      <c r="K158" s="20" t="e" cm="1">
        <f t="array" ref="K158">IF(OR(Z158="TG",Z158="T-T"),IF(G156="P",IF(AND(AK158=D158,LEN(D158)&gt;0,NOT(C158="B")),LEFT(D158)&amp;(AL158-3),AK158),""),V)</f>
        <v>#NAME?</v>
      </c>
      <c r="L158" s="20" t="e">
        <f t="shared" si="97"/>
        <v>#NAME?</v>
      </c>
      <c r="N158" s="11" t="str">
        <f t="shared" si="98"/>
        <v/>
      </c>
      <c r="S158" s="158" t="str">
        <f t="shared" si="99"/>
        <v/>
      </c>
      <c r="T158" s="158" t="str">
        <f t="shared" si="100"/>
        <v/>
      </c>
      <c r="U158" s="104" t="str">
        <f t="shared" si="101"/>
        <v/>
      </c>
      <c r="V158" s="104" t="str">
        <f t="shared" si="102"/>
        <v/>
      </c>
      <c r="Y158" t="str">
        <f t="shared" si="91"/>
        <v>T-C</v>
      </c>
      <c r="AA158" t="str">
        <f>IF(Dashboard!N158="P",IF(AA157="",1,AA157+1),"")</f>
        <v/>
      </c>
      <c r="AB158" t="str">
        <f>IF(Dashboard!O158="B",IF(AB157="",1,AB157+1),"")</f>
        <v/>
      </c>
      <c r="AE158" s="1" t="str">
        <f t="shared" si="106"/>
        <v>000000</v>
      </c>
      <c r="AF158" s="1" t="str">
        <f t="shared" si="107"/>
        <v>000000</v>
      </c>
      <c r="AH158" t="str">
        <f t="shared" si="92"/>
        <v/>
      </c>
      <c r="AI158" t="str">
        <f t="shared" si="103"/>
        <v/>
      </c>
      <c r="AJ158" t="str">
        <f t="shared" si="90"/>
        <v/>
      </c>
      <c r="AK158" t="str">
        <f t="shared" si="93"/>
        <v/>
      </c>
      <c r="AL158">
        <f t="shared" si="104"/>
        <v>1</v>
      </c>
      <c r="AM158" t="str">
        <f t="shared" si="105"/>
        <v/>
      </c>
    </row>
    <row r="159" spans="2:39" ht="15.75" thickBot="1" x14ac:dyDescent="0.3">
      <c r="B159" s="38" t="str">
        <f t="shared" si="94"/>
        <v/>
      </c>
      <c r="G159" s="80">
        <f>Dashboard!N159</f>
        <v>0</v>
      </c>
      <c r="I159" s="37" t="str">
        <f t="shared" si="95"/>
        <v/>
      </c>
      <c r="J159" s="20" t="str">
        <f t="shared" si="96"/>
        <v/>
      </c>
      <c r="K159" s="20" t="e" cm="1">
        <f t="array" ref="K159">IF(OR(Z159="TG",Z159="T-T"),IF(G157="P",IF(AND(AK159=D159,LEN(D159)&gt;0,NOT(C159="B")),LEFT(D159)&amp;(AL159-3),AK159),""),V)</f>
        <v>#NAME?</v>
      </c>
      <c r="L159" s="20" t="e">
        <f t="shared" si="97"/>
        <v>#NAME?</v>
      </c>
      <c r="N159" s="11" t="str">
        <f t="shared" si="98"/>
        <v/>
      </c>
      <c r="S159" s="158" t="str">
        <f t="shared" si="99"/>
        <v/>
      </c>
      <c r="T159" s="158" t="str">
        <f t="shared" si="100"/>
        <v/>
      </c>
      <c r="U159" s="104" t="str">
        <f t="shared" si="101"/>
        <v/>
      </c>
      <c r="V159" s="104" t="str">
        <f t="shared" si="102"/>
        <v/>
      </c>
      <c r="Y159" t="str">
        <f t="shared" si="91"/>
        <v>T-C</v>
      </c>
      <c r="AA159" t="str">
        <f>IF(Dashboard!N159="P",IF(AA158="",1,AA158+1),"")</f>
        <v/>
      </c>
      <c r="AB159" t="str">
        <f>IF(Dashboard!O159="B",IF(AB158="",1,AB158+1),"")</f>
        <v/>
      </c>
      <c r="AE159" s="1" t="str">
        <f t="shared" si="106"/>
        <v>000000</v>
      </c>
      <c r="AF159" s="1" t="str">
        <f t="shared" si="107"/>
        <v>000000</v>
      </c>
      <c r="AH159" t="str">
        <f t="shared" si="92"/>
        <v/>
      </c>
      <c r="AI159" t="str">
        <f t="shared" si="103"/>
        <v/>
      </c>
      <c r="AJ159" t="str">
        <f t="shared" ref="AJ159:AJ190" si="108">IF(C158="",D158,C158)&amp;E158</f>
        <v/>
      </c>
      <c r="AK159" t="str">
        <f t="shared" si="93"/>
        <v/>
      </c>
      <c r="AL159">
        <f t="shared" si="104"/>
        <v>1</v>
      </c>
      <c r="AM159" t="str">
        <f t="shared" si="105"/>
        <v/>
      </c>
    </row>
    <row r="160" spans="2:39" ht="15.75" thickBot="1" x14ac:dyDescent="0.3">
      <c r="B160" s="38" t="str">
        <f t="shared" si="94"/>
        <v/>
      </c>
      <c r="G160" s="80">
        <f>Dashboard!N160</f>
        <v>0</v>
      </c>
      <c r="I160" s="37" t="str">
        <f t="shared" si="95"/>
        <v/>
      </c>
      <c r="J160" s="20" t="str">
        <f t="shared" si="96"/>
        <v/>
      </c>
      <c r="K160" s="20" t="e" cm="1">
        <f t="array" ref="K160">IF(OR(Z160="TG",Z160="T-T"),IF(G158="P",IF(AND(AK160=D160,LEN(D160)&gt;0,NOT(C160="B")),LEFT(D160)&amp;(AL160-3),AK160),""),V)</f>
        <v>#NAME?</v>
      </c>
      <c r="L160" s="20" t="e">
        <f t="shared" si="97"/>
        <v>#NAME?</v>
      </c>
      <c r="N160" s="11" t="str">
        <f t="shared" si="98"/>
        <v/>
      </c>
      <c r="S160" s="158" t="str">
        <f t="shared" si="99"/>
        <v/>
      </c>
      <c r="T160" s="158" t="str">
        <f t="shared" si="100"/>
        <v/>
      </c>
      <c r="U160" s="104" t="str">
        <f t="shared" si="101"/>
        <v/>
      </c>
      <c r="V160" s="104" t="str">
        <f t="shared" si="102"/>
        <v/>
      </c>
      <c r="Y160" t="str">
        <f t="shared" si="91"/>
        <v>T-C</v>
      </c>
      <c r="AA160" t="str">
        <f>IF(Dashboard!N160="P",IF(AA159="",1,AA159+1),"")</f>
        <v/>
      </c>
      <c r="AB160" t="str">
        <f>IF(Dashboard!O160="B",IF(AB159="",1,AB159+1),"")</f>
        <v/>
      </c>
      <c r="AE160" s="1" t="str">
        <f t="shared" si="106"/>
        <v>000000</v>
      </c>
      <c r="AF160" s="1" t="str">
        <f t="shared" si="107"/>
        <v>000000</v>
      </c>
      <c r="AH160" t="str">
        <f t="shared" si="92"/>
        <v/>
      </c>
      <c r="AI160" t="str">
        <f t="shared" si="103"/>
        <v/>
      </c>
      <c r="AJ160" t="str">
        <f t="shared" si="108"/>
        <v/>
      </c>
      <c r="AK160" t="str">
        <f t="shared" si="93"/>
        <v/>
      </c>
      <c r="AL160">
        <f t="shared" si="104"/>
        <v>1</v>
      </c>
      <c r="AM160" t="str">
        <f t="shared" si="105"/>
        <v/>
      </c>
    </row>
    <row r="161" spans="2:39" ht="15.75" thickBot="1" x14ac:dyDescent="0.3">
      <c r="B161" s="38" t="str">
        <f t="shared" si="94"/>
        <v/>
      </c>
      <c r="G161" s="80">
        <f>Dashboard!N161</f>
        <v>0</v>
      </c>
      <c r="I161" s="37" t="str">
        <f t="shared" si="95"/>
        <v/>
      </c>
      <c r="J161" s="20" t="str">
        <f t="shared" si="96"/>
        <v/>
      </c>
      <c r="K161" s="20" t="e" cm="1">
        <f t="array" ref="K161">IF(OR(Z161="TG",Z161="T-T"),IF(G159="P",IF(AND(AK161=D161,LEN(D161)&gt;0,NOT(C161="B")),LEFT(D161)&amp;(AL161-3),AK161),""),V)</f>
        <v>#NAME?</v>
      </c>
      <c r="L161" s="20" t="e">
        <f t="shared" si="97"/>
        <v>#NAME?</v>
      </c>
      <c r="N161" s="11" t="str">
        <f t="shared" si="98"/>
        <v/>
      </c>
      <c r="S161" s="158" t="str">
        <f t="shared" si="99"/>
        <v/>
      </c>
      <c r="T161" s="158" t="str">
        <f t="shared" si="100"/>
        <v/>
      </c>
      <c r="U161" s="104" t="str">
        <f t="shared" si="101"/>
        <v/>
      </c>
      <c r="V161" s="104" t="str">
        <f t="shared" si="102"/>
        <v/>
      </c>
      <c r="Y161" t="str">
        <f t="shared" si="91"/>
        <v>T-C</v>
      </c>
      <c r="AA161" t="str">
        <f>IF(Dashboard!N161="P",IF(AA160="",1,AA160+1),"")</f>
        <v/>
      </c>
      <c r="AB161" t="str">
        <f>IF(Dashboard!O161="B",IF(AB160="",1,AB160+1),"")</f>
        <v/>
      </c>
      <c r="AE161" s="1" t="str">
        <f t="shared" si="106"/>
        <v>000000</v>
      </c>
      <c r="AF161" s="1" t="str">
        <f t="shared" si="107"/>
        <v>000000</v>
      </c>
      <c r="AH161" t="str">
        <f t="shared" si="92"/>
        <v/>
      </c>
      <c r="AI161" t="str">
        <f t="shared" si="103"/>
        <v/>
      </c>
      <c r="AJ161" t="str">
        <f t="shared" si="108"/>
        <v/>
      </c>
      <c r="AK161" t="str">
        <f t="shared" si="93"/>
        <v/>
      </c>
      <c r="AL161">
        <f t="shared" si="104"/>
        <v>1</v>
      </c>
      <c r="AM161" t="str">
        <f t="shared" si="105"/>
        <v/>
      </c>
    </row>
    <row r="162" spans="2:39" ht="15.75" thickBot="1" x14ac:dyDescent="0.3">
      <c r="B162" s="38" t="str">
        <f t="shared" si="94"/>
        <v/>
      </c>
      <c r="G162" s="80">
        <f>Dashboard!N162</f>
        <v>0</v>
      </c>
      <c r="I162" s="37" t="str">
        <f t="shared" si="95"/>
        <v/>
      </c>
      <c r="J162" s="20" t="str">
        <f t="shared" si="96"/>
        <v/>
      </c>
      <c r="K162" s="20" t="e" cm="1">
        <f t="array" ref="K162">IF(OR(Z162="TG",Z162="T-T"),IF(G160="P",IF(AND(AK162=D162,LEN(D162)&gt;0,NOT(C162="B")),LEFT(D162)&amp;(AL162-3),AK162),""),V)</f>
        <v>#NAME?</v>
      </c>
      <c r="L162" s="20" t="e">
        <f t="shared" si="97"/>
        <v>#NAME?</v>
      </c>
      <c r="N162" s="11" t="str">
        <f t="shared" si="98"/>
        <v/>
      </c>
      <c r="S162" s="158" t="str">
        <f t="shared" si="99"/>
        <v/>
      </c>
      <c r="T162" s="158" t="str">
        <f t="shared" si="100"/>
        <v/>
      </c>
      <c r="U162" s="104" t="str">
        <f t="shared" si="101"/>
        <v/>
      </c>
      <c r="V162" s="104" t="str">
        <f t="shared" si="102"/>
        <v/>
      </c>
      <c r="Y162" t="str">
        <f t="shared" si="91"/>
        <v>T-C</v>
      </c>
      <c r="AA162" t="str">
        <f>IF(Dashboard!N162="P",IF(AA161="",1,AA161+1),"")</f>
        <v/>
      </c>
      <c r="AB162" t="str">
        <f>IF(Dashboard!O162="B",IF(AB161="",1,AB161+1),"")</f>
        <v/>
      </c>
      <c r="AE162" s="1" t="str">
        <f t="shared" si="106"/>
        <v>000000</v>
      </c>
      <c r="AF162" s="1" t="str">
        <f t="shared" si="107"/>
        <v>000000</v>
      </c>
      <c r="AH162" t="str">
        <f t="shared" si="92"/>
        <v/>
      </c>
      <c r="AI162" t="str">
        <f t="shared" si="103"/>
        <v/>
      </c>
      <c r="AJ162" t="str">
        <f t="shared" si="108"/>
        <v/>
      </c>
      <c r="AK162" t="str">
        <f t="shared" si="93"/>
        <v/>
      </c>
      <c r="AL162">
        <f t="shared" si="104"/>
        <v>1</v>
      </c>
      <c r="AM162" t="str">
        <f t="shared" si="105"/>
        <v/>
      </c>
    </row>
    <row r="163" spans="2:39" ht="15.75" thickBot="1" x14ac:dyDescent="0.3">
      <c r="B163" s="38" t="str">
        <f t="shared" si="94"/>
        <v/>
      </c>
      <c r="G163" s="80">
        <f>Dashboard!N163</f>
        <v>0</v>
      </c>
      <c r="I163" s="37" t="str">
        <f t="shared" si="95"/>
        <v/>
      </c>
      <c r="J163" s="20" t="str">
        <f t="shared" si="96"/>
        <v/>
      </c>
      <c r="K163" s="20" t="e" cm="1">
        <f t="array" ref="K163">IF(OR(Z163="TG",Z163="T-T"),IF(G161="P",IF(AND(AK163=D163,LEN(D163)&gt;0,NOT(C163="B")),LEFT(D163)&amp;(AL163-3),AK163),""),V)</f>
        <v>#NAME?</v>
      </c>
      <c r="L163" s="20" t="e">
        <f t="shared" si="97"/>
        <v>#NAME?</v>
      </c>
      <c r="N163" s="11" t="str">
        <f t="shared" si="98"/>
        <v/>
      </c>
      <c r="S163" s="158" t="str">
        <f t="shared" si="99"/>
        <v/>
      </c>
      <c r="T163" s="158" t="str">
        <f t="shared" si="100"/>
        <v/>
      </c>
      <c r="U163" s="104" t="str">
        <f t="shared" si="101"/>
        <v/>
      </c>
      <c r="V163" s="104" t="str">
        <f t="shared" si="102"/>
        <v/>
      </c>
      <c r="Y163" t="str">
        <f t="shared" si="91"/>
        <v>T-C</v>
      </c>
      <c r="AA163" t="str">
        <f>IF(Dashboard!N163="P",IF(AA162="",1,AA162+1),"")</f>
        <v/>
      </c>
      <c r="AB163" t="str">
        <f>IF(Dashboard!O163="B",IF(AB162="",1,AB162+1),"")</f>
        <v/>
      </c>
      <c r="AE163" s="1" t="str">
        <f t="shared" si="106"/>
        <v>000000</v>
      </c>
      <c r="AF163" s="1" t="str">
        <f t="shared" si="107"/>
        <v>000000</v>
      </c>
      <c r="AH163" t="str">
        <f t="shared" si="92"/>
        <v/>
      </c>
      <c r="AI163" t="str">
        <f t="shared" si="103"/>
        <v/>
      </c>
      <c r="AJ163" t="str">
        <f t="shared" si="108"/>
        <v/>
      </c>
      <c r="AK163" t="str">
        <f t="shared" si="93"/>
        <v/>
      </c>
      <c r="AL163">
        <f t="shared" si="104"/>
        <v>1</v>
      </c>
      <c r="AM163" t="str">
        <f t="shared" si="105"/>
        <v/>
      </c>
    </row>
    <row r="164" spans="2:39" ht="15.75" thickBot="1" x14ac:dyDescent="0.3">
      <c r="B164" s="38" t="str">
        <f t="shared" si="94"/>
        <v/>
      </c>
      <c r="G164" s="80">
        <f>Dashboard!N164</f>
        <v>0</v>
      </c>
      <c r="I164" s="37" t="str">
        <f t="shared" si="95"/>
        <v/>
      </c>
      <c r="J164" s="20" t="str">
        <f t="shared" si="96"/>
        <v/>
      </c>
      <c r="K164" s="20" t="e" cm="1">
        <f t="array" ref="K164">IF(OR(Z164="TG",Z164="T-T"),IF(G162="P",IF(AND(AK164=D164,LEN(D164)&gt;0,NOT(C164="B")),LEFT(D164)&amp;(AL164-3),AK164),""),V)</f>
        <v>#NAME?</v>
      </c>
      <c r="L164" s="20" t="e">
        <f t="shared" si="97"/>
        <v>#NAME?</v>
      </c>
      <c r="N164" s="11" t="str">
        <f t="shared" si="98"/>
        <v/>
      </c>
      <c r="S164" s="158" t="str">
        <f t="shared" si="99"/>
        <v/>
      </c>
      <c r="T164" s="158" t="str">
        <f t="shared" si="100"/>
        <v/>
      </c>
      <c r="U164" s="104" t="str">
        <f t="shared" si="101"/>
        <v/>
      </c>
      <c r="V164" s="104" t="str">
        <f t="shared" si="102"/>
        <v/>
      </c>
      <c r="Y164" t="str">
        <f t="shared" si="91"/>
        <v>T-C</v>
      </c>
      <c r="AA164" t="str">
        <f>IF(Dashboard!N164="P",IF(AA163="",1,AA163+1),"")</f>
        <v/>
      </c>
      <c r="AB164" t="str">
        <f>IF(Dashboard!O164="B",IF(AB163="",1,AB163+1),"")</f>
        <v/>
      </c>
      <c r="AE164" s="1" t="str">
        <f t="shared" si="106"/>
        <v>000000</v>
      </c>
      <c r="AF164" s="1" t="str">
        <f t="shared" si="107"/>
        <v>000000</v>
      </c>
      <c r="AH164" t="str">
        <f t="shared" si="92"/>
        <v/>
      </c>
      <c r="AI164" t="str">
        <f t="shared" si="103"/>
        <v/>
      </c>
      <c r="AJ164" t="str">
        <f t="shared" si="108"/>
        <v/>
      </c>
      <c r="AK164" t="str">
        <f t="shared" si="93"/>
        <v/>
      </c>
      <c r="AL164">
        <f t="shared" si="104"/>
        <v>1</v>
      </c>
      <c r="AM164" t="str">
        <f t="shared" si="105"/>
        <v/>
      </c>
    </row>
    <row r="165" spans="2:39" ht="15.75" thickBot="1" x14ac:dyDescent="0.3">
      <c r="B165" s="38" t="str">
        <f t="shared" si="94"/>
        <v/>
      </c>
      <c r="G165" s="80">
        <f>Dashboard!N165</f>
        <v>0</v>
      </c>
      <c r="I165" s="37" t="str">
        <f t="shared" si="95"/>
        <v/>
      </c>
      <c r="J165" s="20" t="str">
        <f t="shared" si="96"/>
        <v/>
      </c>
      <c r="K165" s="20" t="e" cm="1">
        <f t="array" ref="K165">IF(OR(Z165="TG",Z165="T-T"),IF(G163="P",IF(AND(AK165=D165,LEN(D165)&gt;0,NOT(C165="B")),LEFT(D165)&amp;(AL165-3),AK165),""),V)</f>
        <v>#NAME?</v>
      </c>
      <c r="L165" s="20" t="e">
        <f t="shared" si="97"/>
        <v>#NAME?</v>
      </c>
      <c r="N165" s="11" t="str">
        <f t="shared" si="98"/>
        <v/>
      </c>
      <c r="S165" s="158" t="str">
        <f t="shared" si="99"/>
        <v/>
      </c>
      <c r="T165" s="158" t="str">
        <f t="shared" si="100"/>
        <v/>
      </c>
      <c r="U165" s="104" t="str">
        <f t="shared" si="101"/>
        <v/>
      </c>
      <c r="V165" s="104" t="str">
        <f t="shared" si="102"/>
        <v/>
      </c>
      <c r="Y165" t="str">
        <f t="shared" si="91"/>
        <v>T-C</v>
      </c>
      <c r="AA165" t="str">
        <f>IF(Dashboard!N165="P",IF(AA164="",1,AA164+1),"")</f>
        <v/>
      </c>
      <c r="AB165" t="str">
        <f>IF(Dashboard!O165="B",IF(AB164="",1,AB164+1),"")</f>
        <v/>
      </c>
      <c r="AE165" s="1" t="str">
        <f t="shared" si="106"/>
        <v>000000</v>
      </c>
      <c r="AF165" s="1" t="str">
        <f t="shared" si="107"/>
        <v>000000</v>
      </c>
      <c r="AH165" t="str">
        <f t="shared" si="92"/>
        <v/>
      </c>
      <c r="AI165" t="str">
        <f t="shared" si="103"/>
        <v/>
      </c>
      <c r="AJ165" t="str">
        <f t="shared" si="108"/>
        <v/>
      </c>
      <c r="AK165" t="str">
        <f t="shared" si="93"/>
        <v/>
      </c>
      <c r="AL165">
        <f t="shared" si="104"/>
        <v>1</v>
      </c>
      <c r="AM165" t="str">
        <f t="shared" si="105"/>
        <v/>
      </c>
    </row>
    <row r="166" spans="2:39" ht="15.75" thickBot="1" x14ac:dyDescent="0.3">
      <c r="B166" s="38" t="str">
        <f t="shared" si="94"/>
        <v/>
      </c>
      <c r="G166" s="80">
        <f>Dashboard!N166</f>
        <v>0</v>
      </c>
      <c r="I166" s="37" t="str">
        <f t="shared" si="95"/>
        <v/>
      </c>
      <c r="J166" s="20" t="str">
        <f t="shared" si="96"/>
        <v/>
      </c>
      <c r="K166" s="20" t="e" cm="1">
        <f t="array" ref="K166">IF(OR(Z166="TG",Z166="T-T"),IF(G164="P",IF(AND(AK166=D166,LEN(D166)&gt;0,NOT(C166="B")),LEFT(D166)&amp;(AL166-3),AK166),""),V)</f>
        <v>#NAME?</v>
      </c>
      <c r="L166" s="20" t="e">
        <f t="shared" si="97"/>
        <v>#NAME?</v>
      </c>
      <c r="N166" s="11" t="str">
        <f t="shared" si="98"/>
        <v/>
      </c>
      <c r="S166" s="158" t="str">
        <f t="shared" si="99"/>
        <v/>
      </c>
      <c r="T166" s="158" t="str">
        <f t="shared" si="100"/>
        <v/>
      </c>
      <c r="U166" s="104" t="str">
        <f t="shared" si="101"/>
        <v/>
      </c>
      <c r="V166" s="104" t="str">
        <f t="shared" si="102"/>
        <v/>
      </c>
      <c r="Y166" t="str">
        <f t="shared" si="91"/>
        <v>T-C</v>
      </c>
      <c r="AA166" t="str">
        <f>IF(Dashboard!N166="P",IF(AA165="",1,AA165+1),"")</f>
        <v/>
      </c>
      <c r="AB166" t="str">
        <f>IF(Dashboard!O166="B",IF(AB165="",1,AB165+1),"")</f>
        <v/>
      </c>
      <c r="AE166" s="1" t="str">
        <f t="shared" si="106"/>
        <v>000000</v>
      </c>
      <c r="AF166" s="1" t="str">
        <f t="shared" si="107"/>
        <v>000000</v>
      </c>
      <c r="AH166" t="str">
        <f t="shared" si="92"/>
        <v/>
      </c>
      <c r="AI166" t="str">
        <f t="shared" si="103"/>
        <v/>
      </c>
      <c r="AJ166" t="str">
        <f t="shared" si="108"/>
        <v/>
      </c>
      <c r="AK166" t="str">
        <f t="shared" si="93"/>
        <v/>
      </c>
      <c r="AL166">
        <f t="shared" si="104"/>
        <v>1</v>
      </c>
      <c r="AM166" t="str">
        <f t="shared" si="105"/>
        <v/>
      </c>
    </row>
    <row r="167" spans="2:39" ht="15.75" thickBot="1" x14ac:dyDescent="0.3">
      <c r="B167" s="38" t="str">
        <f t="shared" si="94"/>
        <v/>
      </c>
      <c r="G167" s="80">
        <f>Dashboard!N167</f>
        <v>0</v>
      </c>
      <c r="I167" s="37" t="str">
        <f t="shared" si="95"/>
        <v/>
      </c>
      <c r="J167" s="20" t="str">
        <f t="shared" si="96"/>
        <v/>
      </c>
      <c r="K167" s="20" t="e" cm="1">
        <f t="array" ref="K167">IF(OR(Z167="TG",Z167="T-T"),IF(G165="P",IF(AND(AK167=D167,LEN(D167)&gt;0,NOT(C167="B")),LEFT(D167)&amp;(AL167-3),AK167),""),V)</f>
        <v>#NAME?</v>
      </c>
      <c r="L167" s="20" t="e">
        <f t="shared" si="97"/>
        <v>#NAME?</v>
      </c>
      <c r="N167" s="11" t="str">
        <f t="shared" si="98"/>
        <v/>
      </c>
      <c r="S167" s="158" t="str">
        <f t="shared" si="99"/>
        <v/>
      </c>
      <c r="T167" s="158" t="str">
        <f t="shared" si="100"/>
        <v/>
      </c>
      <c r="U167" s="104" t="str">
        <f t="shared" si="101"/>
        <v/>
      </c>
      <c r="V167" s="104" t="str">
        <f t="shared" si="102"/>
        <v/>
      </c>
      <c r="Y167" t="str">
        <f t="shared" si="91"/>
        <v>T-C</v>
      </c>
      <c r="AA167" t="str">
        <f>IF(Dashboard!N167="P",IF(AA166="",1,AA166+1),"")</f>
        <v/>
      </c>
      <c r="AB167" t="str">
        <f>IF(Dashboard!O167="B",IF(AB166="",1,AB166+1),"")</f>
        <v/>
      </c>
      <c r="AE167" s="1" t="str">
        <f t="shared" si="106"/>
        <v>000000</v>
      </c>
      <c r="AF167" s="1" t="str">
        <f t="shared" si="107"/>
        <v>000000</v>
      </c>
      <c r="AH167" t="str">
        <f t="shared" si="92"/>
        <v/>
      </c>
      <c r="AI167" t="str">
        <f t="shared" si="103"/>
        <v/>
      </c>
      <c r="AJ167" t="str">
        <f t="shared" si="108"/>
        <v/>
      </c>
      <c r="AK167" t="str">
        <f t="shared" si="93"/>
        <v/>
      </c>
      <c r="AL167">
        <f t="shared" si="104"/>
        <v>1</v>
      </c>
      <c r="AM167" t="str">
        <f t="shared" si="105"/>
        <v/>
      </c>
    </row>
    <row r="168" spans="2:39" ht="15.75" thickBot="1" x14ac:dyDescent="0.3">
      <c r="B168" s="38" t="str">
        <f t="shared" si="94"/>
        <v/>
      </c>
      <c r="G168" s="80">
        <f>Dashboard!N168</f>
        <v>0</v>
      </c>
      <c r="I168" s="37" t="str">
        <f t="shared" si="95"/>
        <v/>
      </c>
      <c r="J168" s="20" t="str">
        <f t="shared" si="96"/>
        <v/>
      </c>
      <c r="K168" s="20" t="e" cm="1">
        <f t="array" ref="K168">IF(OR(Z168="TG",Z168="T-T"),IF(G166="P",IF(AND(AK168=D168,LEN(D168)&gt;0,NOT(C168="B")),LEFT(D168)&amp;(AL168-3),AK168),""),V)</f>
        <v>#NAME?</v>
      </c>
      <c r="L168" s="20" t="e">
        <f t="shared" si="97"/>
        <v>#NAME?</v>
      </c>
      <c r="N168" s="11" t="str">
        <f t="shared" si="98"/>
        <v/>
      </c>
      <c r="S168" s="158" t="str">
        <f t="shared" si="99"/>
        <v/>
      </c>
      <c r="T168" s="158" t="str">
        <f t="shared" si="100"/>
        <v/>
      </c>
      <c r="U168" s="104" t="str">
        <f t="shared" si="101"/>
        <v/>
      </c>
      <c r="V168" s="104" t="str">
        <f t="shared" si="102"/>
        <v/>
      </c>
      <c r="Y168" t="str">
        <f t="shared" si="91"/>
        <v>T-C</v>
      </c>
      <c r="AA168" t="str">
        <f>IF(Dashboard!N168="P",IF(AA167="",1,AA167+1),"")</f>
        <v/>
      </c>
      <c r="AB168" t="str">
        <f>IF(Dashboard!O168="B",IF(AB167="",1,AB167+1),"")</f>
        <v/>
      </c>
      <c r="AE168" s="1" t="str">
        <f t="shared" si="106"/>
        <v>000000</v>
      </c>
      <c r="AF168" s="1" t="str">
        <f t="shared" si="107"/>
        <v>000000</v>
      </c>
      <c r="AH168" t="str">
        <f t="shared" si="92"/>
        <v/>
      </c>
      <c r="AI168" t="str">
        <f t="shared" si="103"/>
        <v/>
      </c>
      <c r="AJ168" t="str">
        <f t="shared" si="108"/>
        <v/>
      </c>
      <c r="AK168" t="str">
        <f t="shared" si="93"/>
        <v/>
      </c>
      <c r="AL168">
        <f t="shared" si="104"/>
        <v>1</v>
      </c>
      <c r="AM168" t="str">
        <f t="shared" si="105"/>
        <v/>
      </c>
    </row>
    <row r="169" spans="2:39" ht="15.75" thickBot="1" x14ac:dyDescent="0.3">
      <c r="B169" s="38" t="str">
        <f t="shared" si="94"/>
        <v/>
      </c>
      <c r="G169" s="80">
        <f>Dashboard!N169</f>
        <v>0</v>
      </c>
      <c r="I169" s="37" t="str">
        <f t="shared" si="95"/>
        <v/>
      </c>
      <c r="J169" s="20" t="str">
        <f t="shared" si="96"/>
        <v/>
      </c>
      <c r="K169" s="20" t="e" cm="1">
        <f t="array" ref="K169">IF(OR(Z169="TG",Z169="T-T"),IF(G167="P",IF(AND(AK169=D169,LEN(D169)&gt;0,NOT(C169="B")),LEFT(D169)&amp;(AL169-3),AK169),""),V)</f>
        <v>#NAME?</v>
      </c>
      <c r="L169" s="20" t="e">
        <f t="shared" si="97"/>
        <v>#NAME?</v>
      </c>
      <c r="N169" s="11" t="str">
        <f t="shared" si="98"/>
        <v/>
      </c>
      <c r="S169" s="158" t="str">
        <f t="shared" si="99"/>
        <v/>
      </c>
      <c r="T169" s="158" t="str">
        <f t="shared" si="100"/>
        <v/>
      </c>
      <c r="U169" s="104" t="str">
        <f t="shared" si="101"/>
        <v/>
      </c>
      <c r="V169" s="104" t="str">
        <f t="shared" si="102"/>
        <v/>
      </c>
      <c r="Y169" t="str">
        <f t="shared" si="91"/>
        <v>T-C</v>
      </c>
      <c r="AA169" t="str">
        <f>IF(Dashboard!N169="P",IF(AA168="",1,AA168+1),"")</f>
        <v/>
      </c>
      <c r="AB169" t="str">
        <f>IF(Dashboard!O169="B",IF(AB168="",1,AB168+1),"")</f>
        <v/>
      </c>
      <c r="AE169" s="1" t="str">
        <f t="shared" si="106"/>
        <v>000000</v>
      </c>
      <c r="AF169" s="1" t="str">
        <f t="shared" si="107"/>
        <v>000000</v>
      </c>
      <c r="AH169" t="str">
        <f t="shared" si="92"/>
        <v/>
      </c>
      <c r="AI169" t="str">
        <f t="shared" si="103"/>
        <v/>
      </c>
      <c r="AJ169" t="str">
        <f t="shared" si="108"/>
        <v/>
      </c>
      <c r="AK169" t="str">
        <f t="shared" si="93"/>
        <v/>
      </c>
      <c r="AL169">
        <f t="shared" si="104"/>
        <v>1</v>
      </c>
      <c r="AM169" t="str">
        <f t="shared" si="105"/>
        <v/>
      </c>
    </row>
    <row r="170" spans="2:39" ht="15.75" thickBot="1" x14ac:dyDescent="0.3">
      <c r="B170" s="38" t="str">
        <f t="shared" si="94"/>
        <v/>
      </c>
      <c r="G170" s="80">
        <f>Dashboard!N170</f>
        <v>0</v>
      </c>
      <c r="I170" s="37" t="str">
        <f t="shared" si="95"/>
        <v/>
      </c>
      <c r="J170" s="20" t="str">
        <f t="shared" si="96"/>
        <v/>
      </c>
      <c r="K170" s="20" t="e" cm="1">
        <f t="array" ref="K170">IF(OR(Z170="TG",Z170="T-T"),IF(G168="P",IF(AND(AK170=D170,LEN(D170)&gt;0,NOT(C170="B")),LEFT(D170)&amp;(AL170-3),AK170),""),V)</f>
        <v>#NAME?</v>
      </c>
      <c r="L170" s="20" t="e">
        <f t="shared" si="97"/>
        <v>#NAME?</v>
      </c>
      <c r="N170" s="11" t="str">
        <f t="shared" si="98"/>
        <v/>
      </c>
      <c r="S170" s="158" t="str">
        <f t="shared" si="99"/>
        <v/>
      </c>
      <c r="T170" s="158" t="str">
        <f t="shared" si="100"/>
        <v/>
      </c>
      <c r="U170" s="104" t="str">
        <f t="shared" si="101"/>
        <v/>
      </c>
      <c r="V170" s="104" t="str">
        <f t="shared" si="102"/>
        <v/>
      </c>
      <c r="Y170" t="str">
        <f t="shared" si="91"/>
        <v>T-C</v>
      </c>
      <c r="AA170" t="str">
        <f>IF(Dashboard!N170="P",IF(AA169="",1,AA169+1),"")</f>
        <v/>
      </c>
      <c r="AB170" t="str">
        <f>IF(Dashboard!O170="B",IF(AB169="",1,AB169+1),"")</f>
        <v/>
      </c>
      <c r="AE170" s="1" t="str">
        <f t="shared" si="106"/>
        <v>000000</v>
      </c>
      <c r="AF170" s="1" t="str">
        <f t="shared" si="107"/>
        <v>000000</v>
      </c>
      <c r="AH170" t="str">
        <f t="shared" si="92"/>
        <v/>
      </c>
      <c r="AI170" t="str">
        <f t="shared" si="103"/>
        <v/>
      </c>
      <c r="AJ170" t="str">
        <f t="shared" si="108"/>
        <v/>
      </c>
      <c r="AK170" t="str">
        <f t="shared" si="93"/>
        <v/>
      </c>
      <c r="AL170">
        <f t="shared" si="104"/>
        <v>1</v>
      </c>
      <c r="AM170" t="str">
        <f t="shared" si="105"/>
        <v/>
      </c>
    </row>
    <row r="171" spans="2:39" ht="15.75" thickBot="1" x14ac:dyDescent="0.3">
      <c r="B171" s="38" t="str">
        <f t="shared" si="94"/>
        <v/>
      </c>
      <c r="G171" s="80">
        <f>Dashboard!N171</f>
        <v>0</v>
      </c>
      <c r="I171" s="37" t="str">
        <f t="shared" si="95"/>
        <v/>
      </c>
      <c r="J171" s="20" t="str">
        <f t="shared" si="96"/>
        <v/>
      </c>
      <c r="K171" s="20" t="e" cm="1">
        <f t="array" ref="K171">IF(OR(Z171="TG",Z171="T-T"),IF(G169="P",IF(AND(AK171=D171,LEN(D171)&gt;0,NOT(C171="B")),LEFT(D171)&amp;(AL171-3),AK171),""),V)</f>
        <v>#NAME?</v>
      </c>
      <c r="L171" s="20" t="e">
        <f t="shared" si="97"/>
        <v>#NAME?</v>
      </c>
      <c r="N171" s="11" t="str">
        <f t="shared" si="98"/>
        <v/>
      </c>
      <c r="S171" s="158" t="str">
        <f t="shared" si="99"/>
        <v/>
      </c>
      <c r="T171" s="158" t="str">
        <f t="shared" si="100"/>
        <v/>
      </c>
      <c r="U171" s="104" t="str">
        <f t="shared" si="101"/>
        <v/>
      </c>
      <c r="V171" s="104" t="str">
        <f t="shared" si="102"/>
        <v/>
      </c>
      <c r="Y171" t="str">
        <f t="shared" si="91"/>
        <v>T-C</v>
      </c>
      <c r="AA171" t="str">
        <f>IF(Dashboard!N171="P",IF(AA170="",1,AA170+1),"")</f>
        <v/>
      </c>
      <c r="AB171" t="str">
        <f>IF(Dashboard!O171="B",IF(AB170="",1,AB170+1),"")</f>
        <v/>
      </c>
      <c r="AE171" s="1" t="str">
        <f t="shared" si="106"/>
        <v>000000</v>
      </c>
      <c r="AF171" s="1" t="str">
        <f t="shared" si="107"/>
        <v>000000</v>
      </c>
      <c r="AH171" t="str">
        <f t="shared" si="92"/>
        <v/>
      </c>
      <c r="AI171" t="str">
        <f t="shared" si="103"/>
        <v/>
      </c>
      <c r="AJ171" t="str">
        <f t="shared" si="108"/>
        <v/>
      </c>
      <c r="AK171" t="str">
        <f t="shared" si="93"/>
        <v/>
      </c>
      <c r="AL171">
        <f t="shared" si="104"/>
        <v>1</v>
      </c>
      <c r="AM171" t="str">
        <f t="shared" si="105"/>
        <v/>
      </c>
    </row>
    <row r="172" spans="2:39" ht="15.75" thickBot="1" x14ac:dyDescent="0.3">
      <c r="B172" s="38" t="str">
        <f t="shared" si="94"/>
        <v/>
      </c>
      <c r="G172" s="80">
        <f>Dashboard!N172</f>
        <v>0</v>
      </c>
      <c r="I172" s="37" t="str">
        <f t="shared" si="95"/>
        <v/>
      </c>
      <c r="J172" s="20" t="str">
        <f t="shared" si="96"/>
        <v/>
      </c>
      <c r="K172" s="20" t="e" cm="1">
        <f t="array" ref="K172">IF(OR(Z172="TG",Z172="T-T"),IF(G170="P",IF(AND(AK172=D172,LEN(D172)&gt;0,NOT(C172="B")),LEFT(D172)&amp;(AL172-3),AK172),""),V)</f>
        <v>#NAME?</v>
      </c>
      <c r="L172" s="20" t="e">
        <f t="shared" si="97"/>
        <v>#NAME?</v>
      </c>
      <c r="N172" s="11" t="str">
        <f t="shared" si="98"/>
        <v/>
      </c>
      <c r="S172" s="158" t="str">
        <f t="shared" si="99"/>
        <v/>
      </c>
      <c r="T172" s="158" t="str">
        <f t="shared" si="100"/>
        <v/>
      </c>
      <c r="U172" s="104" t="str">
        <f t="shared" si="101"/>
        <v/>
      </c>
      <c r="V172" s="104" t="str">
        <f t="shared" si="102"/>
        <v/>
      </c>
      <c r="Y172" t="str">
        <f t="shared" si="91"/>
        <v>T-C</v>
      </c>
      <c r="AA172" t="str">
        <f>IF(Dashboard!N172="P",IF(AA171="",1,AA171+1),"")</f>
        <v/>
      </c>
      <c r="AB172" t="str">
        <f>IF(Dashboard!O172="B",IF(AB171="",1,AB171+1),"")</f>
        <v/>
      </c>
      <c r="AE172" s="1" t="str">
        <f t="shared" si="106"/>
        <v>000000</v>
      </c>
      <c r="AF172" s="1" t="str">
        <f t="shared" si="107"/>
        <v>000000</v>
      </c>
      <c r="AH172" t="str">
        <f t="shared" si="92"/>
        <v/>
      </c>
      <c r="AI172" t="str">
        <f t="shared" si="103"/>
        <v/>
      </c>
      <c r="AJ172" t="str">
        <f t="shared" si="108"/>
        <v/>
      </c>
      <c r="AK172" t="str">
        <f t="shared" si="93"/>
        <v/>
      </c>
      <c r="AL172">
        <f t="shared" si="104"/>
        <v>1</v>
      </c>
      <c r="AM172" t="str">
        <f t="shared" si="105"/>
        <v/>
      </c>
    </row>
    <row r="173" spans="2:39" ht="15.75" thickBot="1" x14ac:dyDescent="0.3">
      <c r="B173" s="38" t="str">
        <f t="shared" si="94"/>
        <v/>
      </c>
      <c r="G173" s="80">
        <f>Dashboard!N173</f>
        <v>0</v>
      </c>
      <c r="I173" s="37" t="str">
        <f t="shared" si="95"/>
        <v/>
      </c>
      <c r="J173" s="20" t="str">
        <f t="shared" si="96"/>
        <v/>
      </c>
      <c r="K173" s="20" t="e" cm="1">
        <f t="array" ref="K173">IF(OR(Z173="TG",Z173="T-T"),IF(G171="P",IF(AND(AK173=D173,LEN(D173)&gt;0,NOT(C173="B")),LEFT(D173)&amp;(AL173-3),AK173),""),V)</f>
        <v>#NAME?</v>
      </c>
      <c r="L173" s="20" t="e">
        <f t="shared" si="97"/>
        <v>#NAME?</v>
      </c>
      <c r="N173" s="11" t="str">
        <f t="shared" si="98"/>
        <v/>
      </c>
      <c r="S173" s="158" t="str">
        <f t="shared" si="99"/>
        <v/>
      </c>
      <c r="T173" s="158" t="str">
        <f t="shared" si="100"/>
        <v/>
      </c>
      <c r="U173" s="104" t="str">
        <f t="shared" si="101"/>
        <v/>
      </c>
      <c r="V173" s="104" t="str">
        <f t="shared" si="102"/>
        <v/>
      </c>
      <c r="Y173" t="str">
        <f t="shared" si="91"/>
        <v>T-C</v>
      </c>
      <c r="AA173" t="str">
        <f>IF(Dashboard!N173="P",IF(AA172="",1,AA172+1),"")</f>
        <v/>
      </c>
      <c r="AB173" t="str">
        <f>IF(Dashboard!O173="B",IF(AB172="",1,AB172+1),"")</f>
        <v/>
      </c>
      <c r="AE173" s="1" t="str">
        <f t="shared" si="106"/>
        <v>000000</v>
      </c>
      <c r="AF173" s="1" t="str">
        <f t="shared" si="107"/>
        <v>000000</v>
      </c>
      <c r="AH173" t="str">
        <f t="shared" si="92"/>
        <v/>
      </c>
      <c r="AI173" t="str">
        <f t="shared" si="103"/>
        <v/>
      </c>
      <c r="AJ173" t="str">
        <f t="shared" si="108"/>
        <v/>
      </c>
      <c r="AK173" t="str">
        <f t="shared" si="93"/>
        <v/>
      </c>
      <c r="AL173">
        <f t="shared" si="104"/>
        <v>1</v>
      </c>
      <c r="AM173" t="str">
        <f t="shared" si="105"/>
        <v/>
      </c>
    </row>
    <row r="174" spans="2:39" ht="15.75" thickBot="1" x14ac:dyDescent="0.3">
      <c r="B174" s="38" t="str">
        <f t="shared" si="94"/>
        <v/>
      </c>
      <c r="G174" s="80">
        <f>Dashboard!N174</f>
        <v>0</v>
      </c>
      <c r="I174" s="37" t="str">
        <f t="shared" si="95"/>
        <v/>
      </c>
      <c r="J174" s="20" t="str">
        <f t="shared" si="96"/>
        <v/>
      </c>
      <c r="K174" s="20" t="e" cm="1">
        <f t="array" ref="K174">IF(OR(Z174="TG",Z174="T-T"),IF(G172="P",IF(AND(AK174=D174,LEN(D174)&gt;0,NOT(C174="B")),LEFT(D174)&amp;(AL174-3),AK174),""),V)</f>
        <v>#NAME?</v>
      </c>
      <c r="L174" s="20" t="e">
        <f t="shared" si="97"/>
        <v>#NAME?</v>
      </c>
      <c r="N174" s="11" t="str">
        <f t="shared" si="98"/>
        <v/>
      </c>
      <c r="S174" s="158" t="str">
        <f t="shared" si="99"/>
        <v/>
      </c>
      <c r="T174" s="158" t="str">
        <f t="shared" si="100"/>
        <v/>
      </c>
      <c r="U174" s="104" t="str">
        <f t="shared" si="101"/>
        <v/>
      </c>
      <c r="V174" s="104" t="str">
        <f t="shared" si="102"/>
        <v/>
      </c>
      <c r="Y174" t="str">
        <f t="shared" si="91"/>
        <v>T-C</v>
      </c>
      <c r="AA174" t="str">
        <f>IF(Dashboard!N174="P",IF(AA173="",1,AA173+1),"")</f>
        <v/>
      </c>
      <c r="AB174" t="str">
        <f>IF(Dashboard!O174="B",IF(AB173="",1,AB173+1),"")</f>
        <v/>
      </c>
      <c r="AE174" s="1" t="str">
        <f t="shared" si="106"/>
        <v>000000</v>
      </c>
      <c r="AF174" s="1" t="str">
        <f t="shared" si="107"/>
        <v>000000</v>
      </c>
      <c r="AH174" t="str">
        <f t="shared" si="92"/>
        <v/>
      </c>
      <c r="AI174" t="str">
        <f t="shared" si="103"/>
        <v/>
      </c>
      <c r="AJ174" t="str">
        <f t="shared" si="108"/>
        <v/>
      </c>
      <c r="AK174" t="str">
        <f t="shared" si="93"/>
        <v/>
      </c>
      <c r="AL174">
        <f t="shared" si="104"/>
        <v>1</v>
      </c>
      <c r="AM174" t="str">
        <f t="shared" si="105"/>
        <v/>
      </c>
    </row>
    <row r="175" spans="2:39" ht="15.75" thickBot="1" x14ac:dyDescent="0.3">
      <c r="B175" s="38" t="str">
        <f t="shared" si="94"/>
        <v/>
      </c>
      <c r="G175" s="80">
        <f>Dashboard!N175</f>
        <v>0</v>
      </c>
      <c r="I175" s="37" t="str">
        <f t="shared" si="95"/>
        <v/>
      </c>
      <c r="J175" s="20" t="str">
        <f t="shared" si="96"/>
        <v/>
      </c>
      <c r="K175" s="20" t="e" cm="1">
        <f t="array" ref="K175">IF(OR(Z175="TG",Z175="T-T"),IF(G173="P",IF(AND(AK175=D175,LEN(D175)&gt;0,NOT(C175="B")),LEFT(D175)&amp;(AL175-3),AK175),""),V)</f>
        <v>#NAME?</v>
      </c>
      <c r="L175" s="20" t="e">
        <f t="shared" si="97"/>
        <v>#NAME?</v>
      </c>
      <c r="N175" s="11" t="str">
        <f t="shared" si="98"/>
        <v/>
      </c>
      <c r="S175" s="158" t="str">
        <f t="shared" si="99"/>
        <v/>
      </c>
      <c r="T175" s="158" t="str">
        <f t="shared" si="100"/>
        <v/>
      </c>
      <c r="U175" s="104" t="str">
        <f t="shared" si="101"/>
        <v/>
      </c>
      <c r="V175" s="104" t="str">
        <f t="shared" si="102"/>
        <v/>
      </c>
      <c r="Y175" t="str">
        <f t="shared" si="91"/>
        <v>T-C</v>
      </c>
      <c r="AA175" t="str">
        <f>IF(Dashboard!N175="P",IF(AA174="",1,AA174+1),"")</f>
        <v/>
      </c>
      <c r="AB175" t="str">
        <f>IF(Dashboard!O175="B",IF(AB174="",1,AB174+1),"")</f>
        <v/>
      </c>
      <c r="AE175" s="1" t="str">
        <f t="shared" si="106"/>
        <v>000000</v>
      </c>
      <c r="AF175" s="1" t="str">
        <f t="shared" si="107"/>
        <v>000000</v>
      </c>
      <c r="AH175" t="str">
        <f t="shared" si="92"/>
        <v/>
      </c>
      <c r="AI175" t="str">
        <f t="shared" si="103"/>
        <v/>
      </c>
      <c r="AJ175" t="str">
        <f t="shared" si="108"/>
        <v/>
      </c>
      <c r="AK175" t="str">
        <f t="shared" si="93"/>
        <v/>
      </c>
      <c r="AL175">
        <f t="shared" si="104"/>
        <v>1</v>
      </c>
      <c r="AM175" t="str">
        <f t="shared" si="105"/>
        <v/>
      </c>
    </row>
    <row r="176" spans="2:39" ht="15.75" thickBot="1" x14ac:dyDescent="0.3">
      <c r="B176" s="38" t="str">
        <f t="shared" si="94"/>
        <v/>
      </c>
      <c r="G176" s="80">
        <f>Dashboard!N176</f>
        <v>0</v>
      </c>
      <c r="I176" s="37" t="str">
        <f t="shared" si="95"/>
        <v/>
      </c>
      <c r="J176" s="20" t="str">
        <f t="shared" si="96"/>
        <v/>
      </c>
      <c r="K176" s="20" t="e" cm="1">
        <f t="array" ref="K176">IF(OR(Z176="TG",Z176="T-T"),IF(G174="P",IF(AND(AK176=D176,LEN(D176)&gt;0,NOT(C176="B")),LEFT(D176)&amp;(AL176-3),AK176),""),V)</f>
        <v>#NAME?</v>
      </c>
      <c r="L176" s="20" t="e">
        <f t="shared" si="97"/>
        <v>#NAME?</v>
      </c>
      <c r="N176" s="11" t="str">
        <f t="shared" si="98"/>
        <v/>
      </c>
      <c r="S176" s="158" t="str">
        <f t="shared" si="99"/>
        <v/>
      </c>
      <c r="T176" s="158" t="str">
        <f t="shared" si="100"/>
        <v/>
      </c>
      <c r="U176" s="104" t="str">
        <f t="shared" si="101"/>
        <v/>
      </c>
      <c r="V176" s="104" t="str">
        <f t="shared" si="102"/>
        <v/>
      </c>
      <c r="Y176" t="str">
        <f t="shared" si="91"/>
        <v>T-C</v>
      </c>
      <c r="AA176" t="str">
        <f>IF(Dashboard!N176="P",IF(AA175="",1,AA175+1),"")</f>
        <v/>
      </c>
      <c r="AB176" t="str">
        <f>IF(Dashboard!O176="B",IF(AB175="",1,AB175+1),"")</f>
        <v/>
      </c>
      <c r="AE176" s="1" t="str">
        <f t="shared" si="106"/>
        <v>000000</v>
      </c>
      <c r="AF176" s="1" t="str">
        <f t="shared" si="107"/>
        <v>000000</v>
      </c>
      <c r="AH176" t="str">
        <f t="shared" si="92"/>
        <v/>
      </c>
      <c r="AI176" t="str">
        <f t="shared" si="103"/>
        <v/>
      </c>
      <c r="AJ176" t="str">
        <f t="shared" si="108"/>
        <v/>
      </c>
      <c r="AK176" t="str">
        <f t="shared" si="93"/>
        <v/>
      </c>
      <c r="AL176">
        <f t="shared" si="104"/>
        <v>1</v>
      </c>
      <c r="AM176" t="str">
        <f t="shared" si="105"/>
        <v/>
      </c>
    </row>
    <row r="177" spans="2:39" ht="15.75" thickBot="1" x14ac:dyDescent="0.3">
      <c r="B177" s="38" t="str">
        <f t="shared" si="94"/>
        <v/>
      </c>
      <c r="G177" s="80">
        <f>Dashboard!N177</f>
        <v>0</v>
      </c>
      <c r="I177" s="37" t="str">
        <f t="shared" si="95"/>
        <v/>
      </c>
      <c r="J177" s="20" t="str">
        <f t="shared" si="96"/>
        <v/>
      </c>
      <c r="K177" s="20" t="e" cm="1">
        <f t="array" ref="K177">IF(OR(Z177="TG",Z177="T-T"),IF(G175="P",IF(AND(AK177=D177,LEN(D177)&gt;0,NOT(C177="B")),LEFT(D177)&amp;(AL177-3),AK177),""),V)</f>
        <v>#NAME?</v>
      </c>
      <c r="L177" s="20" t="e">
        <f t="shared" si="97"/>
        <v>#NAME?</v>
      </c>
      <c r="N177" s="11" t="str">
        <f t="shared" si="98"/>
        <v/>
      </c>
      <c r="S177" s="158" t="str">
        <f t="shared" si="99"/>
        <v/>
      </c>
      <c r="T177" s="158" t="str">
        <f t="shared" si="100"/>
        <v/>
      </c>
      <c r="U177" s="104" t="str">
        <f t="shared" si="101"/>
        <v/>
      </c>
      <c r="V177" s="104" t="str">
        <f t="shared" si="102"/>
        <v/>
      </c>
      <c r="Y177" t="str">
        <f t="shared" si="91"/>
        <v>T-C</v>
      </c>
      <c r="AA177" t="str">
        <f>IF(Dashboard!N177="P",IF(AA176="",1,AA176+1),"")</f>
        <v/>
      </c>
      <c r="AB177" t="str">
        <f>IF(Dashboard!O177="B",IF(AB176="",1,AB176+1),"")</f>
        <v/>
      </c>
      <c r="AE177" s="1" t="str">
        <f t="shared" si="106"/>
        <v>000000</v>
      </c>
      <c r="AF177" s="1" t="str">
        <f t="shared" si="107"/>
        <v>000000</v>
      </c>
      <c r="AH177" t="str">
        <f t="shared" si="92"/>
        <v/>
      </c>
      <c r="AI177" t="str">
        <f t="shared" si="103"/>
        <v/>
      </c>
      <c r="AJ177" t="str">
        <f t="shared" si="108"/>
        <v/>
      </c>
      <c r="AK177" t="str">
        <f t="shared" si="93"/>
        <v/>
      </c>
      <c r="AL177">
        <f t="shared" si="104"/>
        <v>1</v>
      </c>
      <c r="AM177" t="str">
        <f t="shared" si="105"/>
        <v/>
      </c>
    </row>
    <row r="178" spans="2:39" ht="15.75" thickBot="1" x14ac:dyDescent="0.3">
      <c r="B178" s="38" t="str">
        <f t="shared" si="94"/>
        <v/>
      </c>
      <c r="G178" s="80">
        <f>Dashboard!N178</f>
        <v>0</v>
      </c>
      <c r="I178" s="37" t="str">
        <f t="shared" si="95"/>
        <v/>
      </c>
      <c r="J178" s="20" t="str">
        <f t="shared" si="96"/>
        <v/>
      </c>
      <c r="K178" s="20" t="e" cm="1">
        <f t="array" ref="K178">IF(OR(Z178="TG",Z178="T-T"),IF(G176="P",IF(AND(AK178=D178,LEN(D178)&gt;0,NOT(C178="B")),LEFT(D178)&amp;(AL178-3),AK178),""),V)</f>
        <v>#NAME?</v>
      </c>
      <c r="L178" s="20" t="e">
        <f t="shared" si="97"/>
        <v>#NAME?</v>
      </c>
      <c r="N178" s="11" t="str">
        <f t="shared" si="98"/>
        <v/>
      </c>
      <c r="S178" s="158" t="str">
        <f t="shared" si="99"/>
        <v/>
      </c>
      <c r="T178" s="158" t="str">
        <f t="shared" si="100"/>
        <v/>
      </c>
      <c r="U178" s="104" t="str">
        <f t="shared" si="101"/>
        <v/>
      </c>
      <c r="V178" s="104" t="str">
        <f t="shared" si="102"/>
        <v/>
      </c>
      <c r="Y178" t="str">
        <f t="shared" si="91"/>
        <v>T-C</v>
      </c>
      <c r="AA178" t="str">
        <f>IF(Dashboard!N178="P",IF(AA177="",1,AA177+1),"")</f>
        <v/>
      </c>
      <c r="AB178" t="str">
        <f>IF(Dashboard!O178="B",IF(AB177="",1,AB177+1),"")</f>
        <v/>
      </c>
      <c r="AE178" s="1" t="str">
        <f t="shared" si="106"/>
        <v>000000</v>
      </c>
      <c r="AF178" s="1" t="str">
        <f t="shared" si="107"/>
        <v>000000</v>
      </c>
      <c r="AH178" t="str">
        <f t="shared" si="92"/>
        <v/>
      </c>
      <c r="AI178" t="str">
        <f t="shared" si="103"/>
        <v/>
      </c>
      <c r="AJ178" t="str">
        <f t="shared" si="108"/>
        <v/>
      </c>
      <c r="AK178" t="str">
        <f t="shared" si="93"/>
        <v/>
      </c>
      <c r="AL178">
        <f t="shared" si="104"/>
        <v>1</v>
      </c>
      <c r="AM178" t="str">
        <f t="shared" si="105"/>
        <v/>
      </c>
    </row>
    <row r="179" spans="2:39" ht="15.75" thickBot="1" x14ac:dyDescent="0.3">
      <c r="B179" s="38" t="str">
        <f t="shared" si="94"/>
        <v/>
      </c>
      <c r="G179" s="80">
        <f>Dashboard!N179</f>
        <v>0</v>
      </c>
      <c r="I179" s="37" t="str">
        <f t="shared" si="95"/>
        <v/>
      </c>
      <c r="J179" s="20" t="str">
        <f t="shared" si="96"/>
        <v/>
      </c>
      <c r="K179" s="20" t="e" cm="1">
        <f t="array" ref="K179">IF(OR(Z179="TG",Z179="T-T"),IF(G177="P",IF(AND(AK179=D179,LEN(D179)&gt;0,NOT(C179="B")),LEFT(D179)&amp;(AL179-3),AK179),""),V)</f>
        <v>#NAME?</v>
      </c>
      <c r="L179" s="20" t="e">
        <f t="shared" si="97"/>
        <v>#NAME?</v>
      </c>
      <c r="N179" s="11" t="str">
        <f t="shared" si="98"/>
        <v/>
      </c>
      <c r="S179" s="158" t="str">
        <f t="shared" si="99"/>
        <v/>
      </c>
      <c r="T179" s="158" t="str">
        <f t="shared" si="100"/>
        <v/>
      </c>
      <c r="U179" s="104" t="str">
        <f t="shared" si="101"/>
        <v/>
      </c>
      <c r="V179" s="104" t="str">
        <f t="shared" si="102"/>
        <v/>
      </c>
      <c r="Y179" t="str">
        <f t="shared" si="91"/>
        <v>T-C</v>
      </c>
      <c r="AA179" t="str">
        <f>IF(Dashboard!N179="P",IF(AA178="",1,AA178+1),"")</f>
        <v/>
      </c>
      <c r="AB179" t="str">
        <f>IF(Dashboard!O179="B",IF(AB178="",1,AB178+1),"")</f>
        <v/>
      </c>
      <c r="AE179" s="1" t="str">
        <f t="shared" si="106"/>
        <v>000000</v>
      </c>
      <c r="AF179" s="1" t="str">
        <f t="shared" si="107"/>
        <v>000000</v>
      </c>
      <c r="AH179" t="str">
        <f t="shared" si="92"/>
        <v/>
      </c>
      <c r="AI179" t="str">
        <f t="shared" si="103"/>
        <v/>
      </c>
      <c r="AJ179" t="str">
        <f t="shared" si="108"/>
        <v/>
      </c>
      <c r="AK179" t="str">
        <f t="shared" si="93"/>
        <v/>
      </c>
      <c r="AL179">
        <f t="shared" si="104"/>
        <v>1</v>
      </c>
      <c r="AM179" t="str">
        <f t="shared" si="105"/>
        <v/>
      </c>
    </row>
    <row r="180" spans="2:39" ht="15.75" thickBot="1" x14ac:dyDescent="0.3">
      <c r="B180" s="38" t="str">
        <f t="shared" si="94"/>
        <v/>
      </c>
      <c r="G180" s="80">
        <f>Dashboard!N180</f>
        <v>0</v>
      </c>
      <c r="I180" s="37" t="str">
        <f t="shared" si="95"/>
        <v/>
      </c>
      <c r="J180" s="20" t="str">
        <f t="shared" si="96"/>
        <v/>
      </c>
      <c r="K180" s="20" t="e" cm="1">
        <f t="array" ref="K180">IF(OR(Z180="TG",Z180="T-T"),IF(G178="P",IF(AND(AK180=D180,LEN(D180)&gt;0,NOT(C180="B")),LEFT(D180)&amp;(AL180-3),AK180),""),V)</f>
        <v>#NAME?</v>
      </c>
      <c r="L180" s="20" t="e">
        <f t="shared" si="97"/>
        <v>#NAME?</v>
      </c>
      <c r="N180" s="11" t="str">
        <f t="shared" si="98"/>
        <v/>
      </c>
      <c r="S180" s="158" t="str">
        <f t="shared" si="99"/>
        <v/>
      </c>
      <c r="T180" s="158" t="str">
        <f t="shared" si="100"/>
        <v/>
      </c>
      <c r="U180" s="104" t="str">
        <f t="shared" si="101"/>
        <v/>
      </c>
      <c r="V180" s="104" t="str">
        <f t="shared" si="102"/>
        <v/>
      </c>
      <c r="Y180" t="str">
        <f t="shared" si="91"/>
        <v>T-C</v>
      </c>
      <c r="AA180" t="str">
        <f>IF(Dashboard!N180="P",IF(AA179="",1,AA179+1),"")</f>
        <v/>
      </c>
      <c r="AB180" t="str">
        <f>IF(Dashboard!O180="B",IF(AB179="",1,AB179+1),"")</f>
        <v/>
      </c>
      <c r="AE180" s="1" t="str">
        <f t="shared" si="106"/>
        <v>000000</v>
      </c>
      <c r="AF180" s="1" t="str">
        <f t="shared" si="107"/>
        <v>000000</v>
      </c>
      <c r="AH180" t="str">
        <f t="shared" si="92"/>
        <v/>
      </c>
      <c r="AI180" t="str">
        <f t="shared" si="103"/>
        <v/>
      </c>
      <c r="AJ180" t="str">
        <f t="shared" si="108"/>
        <v/>
      </c>
      <c r="AK180" t="str">
        <f t="shared" si="93"/>
        <v/>
      </c>
      <c r="AL180">
        <f t="shared" si="104"/>
        <v>1</v>
      </c>
      <c r="AM180" t="str">
        <f t="shared" si="105"/>
        <v/>
      </c>
    </row>
    <row r="181" spans="2:39" ht="15.75" thickBot="1" x14ac:dyDescent="0.3">
      <c r="B181" s="38" t="str">
        <f t="shared" si="94"/>
        <v/>
      </c>
      <c r="G181" s="80">
        <f>Dashboard!N181</f>
        <v>0</v>
      </c>
      <c r="I181" s="37" t="str">
        <f t="shared" si="95"/>
        <v/>
      </c>
      <c r="J181" s="20" t="str">
        <f t="shared" si="96"/>
        <v/>
      </c>
      <c r="K181" s="20" t="e" cm="1">
        <f t="array" ref="K181">IF(OR(Z181="TG",Z181="T-T"),IF(G179="P",IF(AND(AK181=D181,LEN(D181)&gt;0,NOT(C181="B")),LEFT(D181)&amp;(AL181-3),AK181),""),V)</f>
        <v>#NAME?</v>
      </c>
      <c r="L181" s="20" t="e">
        <f t="shared" si="97"/>
        <v>#NAME?</v>
      </c>
      <c r="N181" s="11" t="str">
        <f t="shared" si="98"/>
        <v/>
      </c>
      <c r="S181" s="158" t="str">
        <f t="shared" si="99"/>
        <v/>
      </c>
      <c r="T181" s="158" t="str">
        <f t="shared" si="100"/>
        <v/>
      </c>
      <c r="U181" s="104" t="str">
        <f t="shared" si="101"/>
        <v/>
      </c>
      <c r="V181" s="104" t="str">
        <f t="shared" si="102"/>
        <v/>
      </c>
      <c r="Y181" t="str">
        <f t="shared" si="91"/>
        <v>T-C</v>
      </c>
      <c r="AA181" t="str">
        <f>IF(Dashboard!N181="P",IF(AA180="",1,AA180+1),"")</f>
        <v/>
      </c>
      <c r="AB181" t="str">
        <f>IF(Dashboard!O181="B",IF(AB180="",1,AB180+1),"")</f>
        <v/>
      </c>
      <c r="AE181" s="1" t="str">
        <f t="shared" si="106"/>
        <v>000000</v>
      </c>
      <c r="AF181" s="1" t="str">
        <f t="shared" si="107"/>
        <v>000000</v>
      </c>
      <c r="AH181" t="str">
        <f t="shared" si="92"/>
        <v/>
      </c>
      <c r="AI181" t="str">
        <f t="shared" si="103"/>
        <v/>
      </c>
      <c r="AJ181" t="str">
        <f t="shared" si="108"/>
        <v/>
      </c>
      <c r="AK181" t="str">
        <f t="shared" si="93"/>
        <v/>
      </c>
      <c r="AL181">
        <f t="shared" si="104"/>
        <v>1</v>
      </c>
      <c r="AM181" t="str">
        <f t="shared" si="105"/>
        <v/>
      </c>
    </row>
    <row r="182" spans="2:39" ht="15.75" thickBot="1" x14ac:dyDescent="0.3">
      <c r="B182" s="38" t="str">
        <f t="shared" si="94"/>
        <v/>
      </c>
      <c r="G182" s="80">
        <f>Dashboard!N182</f>
        <v>0</v>
      </c>
      <c r="I182" s="37" t="str">
        <f t="shared" si="95"/>
        <v/>
      </c>
      <c r="J182" s="20" t="str">
        <f t="shared" si="96"/>
        <v/>
      </c>
      <c r="K182" s="20" t="e" cm="1">
        <f t="array" ref="K182">IF(OR(Z182="TG",Z182="T-T"),IF(G180="P",IF(AND(AK182=D182,LEN(D182)&gt;0,NOT(C182="B")),LEFT(D182)&amp;(AL182-3),AK182),""),V)</f>
        <v>#NAME?</v>
      </c>
      <c r="L182" s="20" t="e">
        <f t="shared" si="97"/>
        <v>#NAME?</v>
      </c>
      <c r="N182" s="11" t="str">
        <f t="shared" si="98"/>
        <v/>
      </c>
      <c r="S182" s="158" t="str">
        <f t="shared" si="99"/>
        <v/>
      </c>
      <c r="T182" s="158" t="str">
        <f t="shared" si="100"/>
        <v/>
      </c>
      <c r="U182" s="104" t="str">
        <f t="shared" si="101"/>
        <v/>
      </c>
      <c r="V182" s="104" t="str">
        <f t="shared" si="102"/>
        <v/>
      </c>
      <c r="Y182" t="str">
        <f t="shared" si="91"/>
        <v>T-C</v>
      </c>
      <c r="AA182" t="str">
        <f>IF(Dashboard!N182="P",IF(AA181="",1,AA181+1),"")</f>
        <v/>
      </c>
      <c r="AB182" t="str">
        <f>IF(Dashboard!O182="B",IF(AB181="",1,AB181+1),"")</f>
        <v/>
      </c>
      <c r="AE182" s="1" t="str">
        <f t="shared" si="106"/>
        <v>000000</v>
      </c>
      <c r="AF182" s="1" t="str">
        <f t="shared" si="107"/>
        <v>000000</v>
      </c>
      <c r="AH182" t="str">
        <f t="shared" si="92"/>
        <v/>
      </c>
      <c r="AI182" t="str">
        <f t="shared" si="103"/>
        <v/>
      </c>
      <c r="AJ182" t="str">
        <f t="shared" si="108"/>
        <v/>
      </c>
      <c r="AK182" t="str">
        <f t="shared" si="93"/>
        <v/>
      </c>
      <c r="AL182">
        <f t="shared" si="104"/>
        <v>1</v>
      </c>
      <c r="AM182" t="str">
        <f t="shared" si="105"/>
        <v/>
      </c>
    </row>
    <row r="183" spans="2:39" ht="15.75" thickBot="1" x14ac:dyDescent="0.3">
      <c r="B183" s="38" t="str">
        <f t="shared" si="94"/>
        <v/>
      </c>
      <c r="G183" s="80">
        <f>Dashboard!N183</f>
        <v>0</v>
      </c>
      <c r="I183" s="37" t="str">
        <f t="shared" si="95"/>
        <v/>
      </c>
      <c r="J183" s="20" t="str">
        <f t="shared" si="96"/>
        <v/>
      </c>
      <c r="K183" s="20" t="e" cm="1">
        <f t="array" ref="K183">IF(OR(Z183="TG",Z183="T-T"),IF(G181="P",IF(AND(AK183=D183,LEN(D183)&gt;0,NOT(C183="B")),LEFT(D183)&amp;(AL183-3),AK183),""),V)</f>
        <v>#NAME?</v>
      </c>
      <c r="L183" s="20" t="e">
        <f t="shared" si="97"/>
        <v>#NAME?</v>
      </c>
      <c r="N183" s="11" t="str">
        <f t="shared" si="98"/>
        <v/>
      </c>
      <c r="S183" s="158" t="str">
        <f t="shared" si="99"/>
        <v/>
      </c>
      <c r="T183" s="158" t="str">
        <f t="shared" si="100"/>
        <v/>
      </c>
      <c r="U183" s="104" t="str">
        <f t="shared" si="101"/>
        <v/>
      </c>
      <c r="V183" s="104" t="str">
        <f t="shared" si="102"/>
        <v/>
      </c>
      <c r="Y183" t="str">
        <f t="shared" si="91"/>
        <v>T-C</v>
      </c>
      <c r="AA183" t="str">
        <f>IF(Dashboard!N183="P",IF(AA182="",1,AA182+1),"")</f>
        <v/>
      </c>
      <c r="AB183" t="str">
        <f>IF(Dashboard!O183="B",IF(AB182="",1,AB182+1),"")</f>
        <v/>
      </c>
      <c r="AE183" s="1" t="str">
        <f t="shared" si="106"/>
        <v>000000</v>
      </c>
      <c r="AF183" s="1" t="str">
        <f t="shared" si="107"/>
        <v>000000</v>
      </c>
      <c r="AH183" t="str">
        <f t="shared" si="92"/>
        <v/>
      </c>
      <c r="AI183" t="str">
        <f t="shared" si="103"/>
        <v/>
      </c>
      <c r="AJ183" t="str">
        <f t="shared" si="108"/>
        <v/>
      </c>
      <c r="AK183" t="str">
        <f t="shared" si="93"/>
        <v/>
      </c>
      <c r="AL183">
        <f t="shared" si="104"/>
        <v>1</v>
      </c>
      <c r="AM183" t="str">
        <f t="shared" si="105"/>
        <v/>
      </c>
    </row>
    <row r="184" spans="2:39" ht="15.75" thickBot="1" x14ac:dyDescent="0.3">
      <c r="B184" s="38" t="str">
        <f t="shared" si="94"/>
        <v/>
      </c>
      <c r="G184" s="80">
        <f>Dashboard!N184</f>
        <v>0</v>
      </c>
      <c r="I184" s="37" t="str">
        <f t="shared" si="95"/>
        <v/>
      </c>
      <c r="J184" s="20" t="str">
        <f t="shared" si="96"/>
        <v/>
      </c>
      <c r="K184" s="20" t="e" cm="1">
        <f t="array" ref="K184">IF(OR(Z184="TG",Z184="T-T"),IF(G182="P",IF(AND(AK184=D184,LEN(D184)&gt;0,NOT(C184="B")),LEFT(D184)&amp;(AL184-3),AK184),""),V)</f>
        <v>#NAME?</v>
      </c>
      <c r="L184" s="20" t="e">
        <f t="shared" si="97"/>
        <v>#NAME?</v>
      </c>
      <c r="N184" s="11" t="str">
        <f t="shared" si="98"/>
        <v/>
      </c>
      <c r="S184" s="158" t="str">
        <f t="shared" si="99"/>
        <v/>
      </c>
      <c r="T184" s="158" t="str">
        <f t="shared" si="100"/>
        <v/>
      </c>
      <c r="U184" s="104" t="str">
        <f t="shared" si="101"/>
        <v/>
      </c>
      <c r="V184" s="104" t="str">
        <f t="shared" si="102"/>
        <v/>
      </c>
      <c r="Y184" t="str">
        <f t="shared" si="91"/>
        <v>T-C</v>
      </c>
      <c r="AA184" t="str">
        <f>IF(Dashboard!N184="P",IF(AA183="",1,AA183+1),"")</f>
        <v/>
      </c>
      <c r="AB184" t="str">
        <f>IF(Dashboard!O184="B",IF(AB183="",1,AB183+1),"")</f>
        <v/>
      </c>
      <c r="AE184" s="1" t="str">
        <f t="shared" si="106"/>
        <v>000000</v>
      </c>
      <c r="AF184" s="1" t="str">
        <f t="shared" si="107"/>
        <v>000000</v>
      </c>
      <c r="AH184" t="str">
        <f t="shared" si="92"/>
        <v/>
      </c>
      <c r="AI184" t="str">
        <f t="shared" si="103"/>
        <v/>
      </c>
      <c r="AJ184" t="str">
        <f t="shared" si="108"/>
        <v/>
      </c>
      <c r="AK184" t="str">
        <f t="shared" si="93"/>
        <v/>
      </c>
      <c r="AL184">
        <f t="shared" si="104"/>
        <v>1</v>
      </c>
      <c r="AM184" t="str">
        <f t="shared" si="105"/>
        <v/>
      </c>
    </row>
    <row r="185" spans="2:39" ht="15.75" thickBot="1" x14ac:dyDescent="0.3">
      <c r="B185" s="38" t="str">
        <f t="shared" si="94"/>
        <v/>
      </c>
      <c r="G185" s="80">
        <f>Dashboard!N185</f>
        <v>0</v>
      </c>
      <c r="I185" s="37" t="str">
        <f t="shared" si="95"/>
        <v/>
      </c>
      <c r="J185" s="20" t="str">
        <f t="shared" si="96"/>
        <v/>
      </c>
      <c r="K185" s="20" t="e" cm="1">
        <f t="array" ref="K185">IF(OR(Z185="TG",Z185="T-T"),IF(G183="P",IF(AND(AK185=D185,LEN(D185)&gt;0,NOT(C185="B")),LEFT(D185)&amp;(AL185-3),AK185),""),V)</f>
        <v>#NAME?</v>
      </c>
      <c r="L185" s="20" t="e">
        <f t="shared" si="97"/>
        <v>#NAME?</v>
      </c>
      <c r="N185" s="11" t="str">
        <f t="shared" si="98"/>
        <v/>
      </c>
      <c r="S185" s="158" t="str">
        <f t="shared" si="99"/>
        <v/>
      </c>
      <c r="T185" s="158" t="str">
        <f t="shared" si="100"/>
        <v/>
      </c>
      <c r="U185" s="104" t="str">
        <f t="shared" si="101"/>
        <v/>
      </c>
      <c r="V185" s="104" t="str">
        <f t="shared" si="102"/>
        <v/>
      </c>
      <c r="Y185" t="str">
        <f t="shared" si="91"/>
        <v>T-C</v>
      </c>
      <c r="AA185" t="str">
        <f>IF(Dashboard!N185="P",IF(AA184="",1,AA184+1),"")</f>
        <v/>
      </c>
      <c r="AB185" t="str">
        <f>IF(Dashboard!O185="B",IF(AB184="",1,AB184+1),"")</f>
        <v/>
      </c>
      <c r="AE185" s="1" t="str">
        <f t="shared" si="106"/>
        <v>000000</v>
      </c>
      <c r="AF185" s="1" t="str">
        <f t="shared" si="107"/>
        <v>000000</v>
      </c>
      <c r="AH185" t="str">
        <f t="shared" si="92"/>
        <v/>
      </c>
      <c r="AI185" t="str">
        <f t="shared" si="103"/>
        <v/>
      </c>
      <c r="AJ185" t="str">
        <f t="shared" si="108"/>
        <v/>
      </c>
      <c r="AK185" t="str">
        <f t="shared" si="93"/>
        <v/>
      </c>
      <c r="AL185">
        <f t="shared" si="104"/>
        <v>1</v>
      </c>
      <c r="AM185" t="str">
        <f t="shared" si="105"/>
        <v/>
      </c>
    </row>
    <row r="186" spans="2:39" ht="15.75" thickBot="1" x14ac:dyDescent="0.3">
      <c r="B186" s="38" t="str">
        <f t="shared" si="94"/>
        <v/>
      </c>
      <c r="G186" s="80">
        <f>Dashboard!N186</f>
        <v>0</v>
      </c>
      <c r="I186" s="37" t="str">
        <f t="shared" si="95"/>
        <v/>
      </c>
      <c r="J186" s="20" t="str">
        <f t="shared" si="96"/>
        <v/>
      </c>
      <c r="K186" s="20" t="e" cm="1">
        <f t="array" ref="K186">IF(OR(Z186="TG",Z186="T-T"),IF(G184="P",IF(AND(AK186=D186,LEN(D186)&gt;0,NOT(C186="B")),LEFT(D186)&amp;(AL186-3),AK186),""),V)</f>
        <v>#NAME?</v>
      </c>
      <c r="L186" s="20" t="e">
        <f t="shared" si="97"/>
        <v>#NAME?</v>
      </c>
      <c r="N186" s="11" t="str">
        <f t="shared" si="98"/>
        <v/>
      </c>
      <c r="S186" s="158" t="str">
        <f t="shared" si="99"/>
        <v/>
      </c>
      <c r="T186" s="158" t="str">
        <f t="shared" si="100"/>
        <v/>
      </c>
      <c r="U186" s="104" t="str">
        <f t="shared" si="101"/>
        <v/>
      </c>
      <c r="V186" s="104" t="str">
        <f t="shared" si="102"/>
        <v/>
      </c>
      <c r="Y186" t="str">
        <f t="shared" si="91"/>
        <v>T-C</v>
      </c>
      <c r="AA186" t="str">
        <f>IF(Dashboard!N186="P",IF(AA185="",1,AA185+1),"")</f>
        <v/>
      </c>
      <c r="AB186" t="str">
        <f>IF(Dashboard!O186="B",IF(AB185="",1,AB185+1),"")</f>
        <v/>
      </c>
      <c r="AE186" s="1" t="str">
        <f t="shared" si="106"/>
        <v>000000</v>
      </c>
      <c r="AF186" s="1" t="str">
        <f t="shared" si="107"/>
        <v>000000</v>
      </c>
      <c r="AH186" t="str">
        <f t="shared" si="92"/>
        <v/>
      </c>
      <c r="AI186" t="str">
        <f t="shared" si="103"/>
        <v/>
      </c>
      <c r="AJ186" t="str">
        <f t="shared" si="108"/>
        <v/>
      </c>
      <c r="AK186" t="str">
        <f t="shared" si="93"/>
        <v/>
      </c>
      <c r="AL186">
        <f t="shared" si="104"/>
        <v>1</v>
      </c>
      <c r="AM186" t="str">
        <f t="shared" si="105"/>
        <v/>
      </c>
    </row>
    <row r="187" spans="2:39" ht="15.75" thickBot="1" x14ac:dyDescent="0.3">
      <c r="B187" s="38" t="str">
        <f t="shared" si="94"/>
        <v/>
      </c>
      <c r="G187" s="80">
        <f>Dashboard!N187</f>
        <v>0</v>
      </c>
      <c r="I187" s="37" t="str">
        <f t="shared" si="95"/>
        <v/>
      </c>
      <c r="J187" s="20" t="str">
        <f t="shared" si="96"/>
        <v/>
      </c>
      <c r="K187" s="20" t="e" cm="1">
        <f t="array" ref="K187">IF(OR(Z187="TG",Z187="T-T"),IF(G185="P",IF(AND(AK187=D187,LEN(D187)&gt;0,NOT(C187="B")),LEFT(D187)&amp;(AL187-3),AK187),""),V)</f>
        <v>#NAME?</v>
      </c>
      <c r="L187" s="20" t="e">
        <f t="shared" si="97"/>
        <v>#NAME?</v>
      </c>
      <c r="N187" s="11" t="str">
        <f t="shared" si="98"/>
        <v/>
      </c>
      <c r="S187" s="158" t="str">
        <f t="shared" si="99"/>
        <v/>
      </c>
      <c r="T187" s="158" t="str">
        <f t="shared" si="100"/>
        <v/>
      </c>
      <c r="U187" s="104" t="str">
        <f t="shared" si="101"/>
        <v/>
      </c>
      <c r="V187" s="104" t="str">
        <f t="shared" si="102"/>
        <v/>
      </c>
      <c r="Y187" t="str">
        <f t="shared" si="91"/>
        <v>T-C</v>
      </c>
      <c r="AA187" t="str">
        <f>IF(Dashboard!N187="P",IF(AA186="",1,AA186+1),"")</f>
        <v/>
      </c>
      <c r="AB187" t="str">
        <f>IF(Dashboard!O187="B",IF(AB186="",1,AB186+1),"")</f>
        <v/>
      </c>
      <c r="AE187" s="1" t="str">
        <f t="shared" si="106"/>
        <v>000000</v>
      </c>
      <c r="AF187" s="1" t="str">
        <f t="shared" si="107"/>
        <v>000000</v>
      </c>
      <c r="AH187" t="str">
        <f t="shared" si="92"/>
        <v/>
      </c>
      <c r="AI187" t="str">
        <f t="shared" si="103"/>
        <v/>
      </c>
      <c r="AJ187" t="str">
        <f t="shared" si="108"/>
        <v/>
      </c>
      <c r="AK187" t="str">
        <f t="shared" si="93"/>
        <v/>
      </c>
      <c r="AL187">
        <f t="shared" si="104"/>
        <v>1</v>
      </c>
      <c r="AM187" t="str">
        <f t="shared" si="105"/>
        <v/>
      </c>
    </row>
    <row r="188" spans="2:39" ht="15.75" thickBot="1" x14ac:dyDescent="0.3">
      <c r="B188" s="38" t="str">
        <f t="shared" si="94"/>
        <v/>
      </c>
      <c r="G188" s="80">
        <f>Dashboard!N188</f>
        <v>0</v>
      </c>
      <c r="I188" s="37" t="str">
        <f t="shared" si="95"/>
        <v/>
      </c>
      <c r="J188" s="20" t="str">
        <f t="shared" si="96"/>
        <v/>
      </c>
      <c r="K188" s="20" t="e" cm="1">
        <f t="array" ref="K188">IF(OR(Z188="TG",Z188="T-T"),IF(G186="P",IF(AND(AK188=D188,LEN(D188)&gt;0,NOT(C188="B")),LEFT(D188)&amp;(AL188-3),AK188),""),V)</f>
        <v>#NAME?</v>
      </c>
      <c r="L188" s="20" t="e">
        <f t="shared" si="97"/>
        <v>#NAME?</v>
      </c>
      <c r="N188" s="11" t="str">
        <f t="shared" si="98"/>
        <v/>
      </c>
      <c r="S188" s="158" t="str">
        <f t="shared" si="99"/>
        <v/>
      </c>
      <c r="T188" s="158" t="str">
        <f t="shared" si="100"/>
        <v/>
      </c>
      <c r="U188" s="104" t="str">
        <f t="shared" si="101"/>
        <v/>
      </c>
      <c r="V188" s="104" t="str">
        <f t="shared" si="102"/>
        <v/>
      </c>
      <c r="Y188" t="str">
        <f t="shared" si="91"/>
        <v>T-C</v>
      </c>
      <c r="AA188" t="str">
        <f>IF(Dashboard!N188="P",IF(AA187="",1,AA187+1),"")</f>
        <v/>
      </c>
      <c r="AB188" t="str">
        <f>IF(Dashboard!O188="B",IF(AB187="",1,AB187+1),"")</f>
        <v/>
      </c>
      <c r="AE188" s="1" t="str">
        <f t="shared" si="106"/>
        <v>000000</v>
      </c>
      <c r="AF188" s="1" t="str">
        <f t="shared" si="107"/>
        <v>000000</v>
      </c>
      <c r="AH188" t="str">
        <f t="shared" si="92"/>
        <v/>
      </c>
      <c r="AI188" t="str">
        <f t="shared" si="103"/>
        <v/>
      </c>
      <c r="AJ188" t="str">
        <f t="shared" si="108"/>
        <v/>
      </c>
      <c r="AK188" t="str">
        <f t="shared" si="93"/>
        <v/>
      </c>
      <c r="AL188">
        <f t="shared" si="104"/>
        <v>1</v>
      </c>
      <c r="AM188" t="str">
        <f t="shared" si="105"/>
        <v/>
      </c>
    </row>
    <row r="189" spans="2:39" ht="15.75" thickBot="1" x14ac:dyDescent="0.3">
      <c r="B189" s="38" t="str">
        <f t="shared" si="94"/>
        <v/>
      </c>
      <c r="G189" s="80">
        <f>Dashboard!N189</f>
        <v>0</v>
      </c>
      <c r="I189" s="37" t="str">
        <f t="shared" si="95"/>
        <v/>
      </c>
      <c r="J189" s="20" t="str">
        <f t="shared" si="96"/>
        <v/>
      </c>
      <c r="K189" s="20" t="e" cm="1">
        <f t="array" ref="K189">IF(OR(Z189="TG",Z189="T-T"),IF(G187="P",IF(AND(AK189=D189,LEN(D189)&gt;0,NOT(C189="B")),LEFT(D189)&amp;(AL189-3),AK189),""),V)</f>
        <v>#NAME?</v>
      </c>
      <c r="L189" s="20" t="e">
        <f t="shared" si="97"/>
        <v>#NAME?</v>
      </c>
      <c r="N189" s="11" t="str">
        <f t="shared" si="98"/>
        <v/>
      </c>
      <c r="S189" s="158" t="str">
        <f t="shared" si="99"/>
        <v/>
      </c>
      <c r="T189" s="158" t="str">
        <f t="shared" si="100"/>
        <v/>
      </c>
      <c r="U189" s="104" t="str">
        <f t="shared" si="101"/>
        <v/>
      </c>
      <c r="V189" s="104" t="str">
        <f t="shared" si="102"/>
        <v/>
      </c>
      <c r="Y189" t="str">
        <f t="shared" si="91"/>
        <v>T-C</v>
      </c>
      <c r="AA189" t="str">
        <f>IF(Dashboard!N189="P",IF(AA188="",1,AA188+1),"")</f>
        <v/>
      </c>
      <c r="AB189" t="str">
        <f>IF(Dashboard!O189="B",IF(AB188="",1,AB188+1),"")</f>
        <v/>
      </c>
      <c r="AE189" s="1" t="str">
        <f t="shared" si="106"/>
        <v>000000</v>
      </c>
      <c r="AF189" s="1" t="str">
        <f t="shared" si="107"/>
        <v>000000</v>
      </c>
      <c r="AH189" t="str">
        <f t="shared" si="92"/>
        <v/>
      </c>
      <c r="AI189" t="str">
        <f t="shared" si="103"/>
        <v/>
      </c>
      <c r="AJ189" t="str">
        <f t="shared" si="108"/>
        <v/>
      </c>
      <c r="AK189" t="str">
        <f t="shared" si="93"/>
        <v/>
      </c>
      <c r="AL189">
        <f t="shared" si="104"/>
        <v>1</v>
      </c>
      <c r="AM189" t="str">
        <f t="shared" si="105"/>
        <v/>
      </c>
    </row>
    <row r="190" spans="2:39" ht="15.75" thickBot="1" x14ac:dyDescent="0.3">
      <c r="B190" s="38" t="str">
        <f t="shared" si="94"/>
        <v/>
      </c>
      <c r="G190" s="80">
        <f>Dashboard!N190</f>
        <v>0</v>
      </c>
      <c r="I190" s="37" t="str">
        <f t="shared" si="95"/>
        <v/>
      </c>
      <c r="J190" s="20" t="str">
        <f t="shared" si="96"/>
        <v/>
      </c>
      <c r="K190" s="20" t="e" cm="1">
        <f t="array" ref="K190">IF(OR(Z190="TG",Z190="T-T"),IF(G188="P",IF(AND(AK190=D190,LEN(D190)&gt;0,NOT(C190="B")),LEFT(D190)&amp;(AL190-3),AK190),""),V)</f>
        <v>#NAME?</v>
      </c>
      <c r="L190" s="20" t="e">
        <f t="shared" si="97"/>
        <v>#NAME?</v>
      </c>
      <c r="N190" s="11" t="str">
        <f t="shared" si="98"/>
        <v/>
      </c>
      <c r="S190" s="158" t="str">
        <f t="shared" si="99"/>
        <v/>
      </c>
      <c r="T190" s="158" t="str">
        <f t="shared" si="100"/>
        <v/>
      </c>
      <c r="U190" s="104" t="str">
        <f t="shared" si="101"/>
        <v/>
      </c>
      <c r="V190" s="104" t="str">
        <f t="shared" si="102"/>
        <v/>
      </c>
      <c r="Y190" t="str">
        <f t="shared" si="91"/>
        <v>T-C</v>
      </c>
      <c r="AA190" t="str">
        <f>IF(Dashboard!N190="P",IF(AA189="",1,AA189+1),"")</f>
        <v/>
      </c>
      <c r="AB190" t="str">
        <f>IF(Dashboard!O190="B",IF(AB189="",1,AB189+1),"")</f>
        <v/>
      </c>
      <c r="AE190" s="1" t="str">
        <f t="shared" si="106"/>
        <v>000000</v>
      </c>
      <c r="AF190" s="1" t="str">
        <f t="shared" si="107"/>
        <v>000000</v>
      </c>
      <c r="AH190" t="str">
        <f t="shared" si="92"/>
        <v/>
      </c>
      <c r="AI190" t="str">
        <f t="shared" si="103"/>
        <v/>
      </c>
      <c r="AJ190" t="str">
        <f t="shared" si="108"/>
        <v/>
      </c>
      <c r="AK190" t="str">
        <f t="shared" si="93"/>
        <v/>
      </c>
      <c r="AL190">
        <f t="shared" si="104"/>
        <v>1</v>
      </c>
      <c r="AM190" t="str">
        <f t="shared" si="105"/>
        <v/>
      </c>
    </row>
    <row r="191" spans="2:39" ht="15.75" thickBot="1" x14ac:dyDescent="0.3">
      <c r="B191" s="38" t="str">
        <f t="shared" si="94"/>
        <v/>
      </c>
      <c r="G191" s="80">
        <f>Dashboard!N191</f>
        <v>0</v>
      </c>
      <c r="I191" s="37" t="str">
        <f t="shared" si="95"/>
        <v/>
      </c>
      <c r="J191" s="20" t="str">
        <f t="shared" si="96"/>
        <v/>
      </c>
      <c r="K191" s="20" t="e" cm="1">
        <f t="array" ref="K191">IF(OR(Z191="TG",Z191="T-T"),IF(G189="P",IF(AND(AK191=D191,LEN(D191)&gt;0,NOT(C191="B")),LEFT(D191)&amp;(AL191-3),AK191),""),V)</f>
        <v>#NAME?</v>
      </c>
      <c r="L191" s="20" t="e">
        <f t="shared" si="97"/>
        <v>#NAME?</v>
      </c>
      <c r="N191" s="11" t="str">
        <f t="shared" si="98"/>
        <v/>
      </c>
      <c r="S191" s="158" t="str">
        <f t="shared" si="99"/>
        <v/>
      </c>
      <c r="T191" s="158" t="str">
        <f t="shared" si="100"/>
        <v/>
      </c>
      <c r="U191" s="104" t="str">
        <f t="shared" si="101"/>
        <v/>
      </c>
      <c r="V191" s="104" t="str">
        <f t="shared" si="102"/>
        <v/>
      </c>
      <c r="Y191" t="str">
        <f t="shared" si="91"/>
        <v>T-C</v>
      </c>
      <c r="AA191" t="str">
        <f>IF(Dashboard!N191="P",IF(AA190="",1,AA190+1),"")</f>
        <v/>
      </c>
      <c r="AB191" t="str">
        <f>IF(Dashboard!O191="B",IF(AB190="",1,AB190+1),"")</f>
        <v/>
      </c>
      <c r="AE191" s="1" t="str">
        <f t="shared" si="106"/>
        <v>000000</v>
      </c>
      <c r="AF191" s="1" t="str">
        <f t="shared" si="107"/>
        <v>000000</v>
      </c>
      <c r="AH191" t="str">
        <f t="shared" si="92"/>
        <v/>
      </c>
      <c r="AI191" t="str">
        <f t="shared" si="103"/>
        <v/>
      </c>
      <c r="AJ191" t="str">
        <f t="shared" ref="AJ191:AJ221" si="109">IF(C190="",D190,C190)&amp;E190</f>
        <v/>
      </c>
      <c r="AK191" t="str">
        <f t="shared" si="93"/>
        <v/>
      </c>
      <c r="AL191">
        <f t="shared" si="104"/>
        <v>1</v>
      </c>
      <c r="AM191" t="str">
        <f t="shared" si="105"/>
        <v/>
      </c>
    </row>
    <row r="192" spans="2:39" ht="15.75" thickBot="1" x14ac:dyDescent="0.3">
      <c r="B192" s="38" t="str">
        <f t="shared" si="94"/>
        <v/>
      </c>
      <c r="G192" s="80">
        <f>Dashboard!N192</f>
        <v>0</v>
      </c>
      <c r="I192" s="37" t="str">
        <f t="shared" si="95"/>
        <v/>
      </c>
      <c r="J192" s="20" t="str">
        <f t="shared" si="96"/>
        <v/>
      </c>
      <c r="K192" s="20" t="e" cm="1">
        <f t="array" ref="K192">IF(OR(Z192="TG",Z192="T-T"),IF(G190="P",IF(AND(AK192=D192,LEN(D192)&gt;0,NOT(C192="B")),LEFT(D192)&amp;(AL192-3),AK192),""),V)</f>
        <v>#NAME?</v>
      </c>
      <c r="L192" s="20" t="e">
        <f t="shared" si="97"/>
        <v>#NAME?</v>
      </c>
      <c r="N192" s="11" t="str">
        <f t="shared" si="98"/>
        <v/>
      </c>
      <c r="S192" s="158" t="str">
        <f t="shared" si="99"/>
        <v/>
      </c>
      <c r="T192" s="158" t="str">
        <f t="shared" si="100"/>
        <v/>
      </c>
      <c r="U192" s="104" t="str">
        <f t="shared" si="101"/>
        <v/>
      </c>
      <c r="V192" s="104" t="str">
        <f t="shared" si="102"/>
        <v/>
      </c>
      <c r="Y192" t="str">
        <f t="shared" si="91"/>
        <v>T-C</v>
      </c>
      <c r="AA192" t="str">
        <f>IF(Dashboard!N192="P",IF(AA191="",1,AA191+1),"")</f>
        <v/>
      </c>
      <c r="AB192" t="str">
        <f>IF(Dashboard!O192="B",IF(AB191="",1,AB191+1),"")</f>
        <v/>
      </c>
      <c r="AE192" s="1" t="str">
        <f t="shared" si="106"/>
        <v>000000</v>
      </c>
      <c r="AF192" s="1" t="str">
        <f t="shared" si="107"/>
        <v>000000</v>
      </c>
      <c r="AH192" t="str">
        <f t="shared" si="92"/>
        <v/>
      </c>
      <c r="AI192" t="str">
        <f t="shared" si="103"/>
        <v/>
      </c>
      <c r="AJ192" t="str">
        <f t="shared" si="109"/>
        <v/>
      </c>
      <c r="AK192" t="str">
        <f t="shared" si="93"/>
        <v/>
      </c>
      <c r="AL192">
        <f t="shared" si="104"/>
        <v>1</v>
      </c>
      <c r="AM192" t="str">
        <f t="shared" si="105"/>
        <v/>
      </c>
    </row>
    <row r="193" spans="2:39" ht="15.75" thickBot="1" x14ac:dyDescent="0.3">
      <c r="B193" s="38" t="str">
        <f t="shared" si="94"/>
        <v/>
      </c>
      <c r="G193" s="80">
        <f>Dashboard!N193</f>
        <v>0</v>
      </c>
      <c r="I193" s="37" t="str">
        <f t="shared" si="95"/>
        <v/>
      </c>
      <c r="J193" s="20" t="str">
        <f t="shared" si="96"/>
        <v/>
      </c>
      <c r="K193" s="20" t="e" cm="1">
        <f t="array" ref="K193">IF(OR(Z193="TG",Z193="T-T"),IF(G191="P",IF(AND(AK193=D193,LEN(D193)&gt;0,NOT(C193="B")),LEFT(D193)&amp;(AL193-3),AK193),""),V)</f>
        <v>#NAME?</v>
      </c>
      <c r="L193" s="20" t="e">
        <f t="shared" si="97"/>
        <v>#NAME?</v>
      </c>
      <c r="N193" s="11" t="str">
        <f t="shared" si="98"/>
        <v/>
      </c>
      <c r="S193" s="158" t="str">
        <f t="shared" si="99"/>
        <v/>
      </c>
      <c r="T193" s="158" t="str">
        <f t="shared" si="100"/>
        <v/>
      </c>
      <c r="U193" s="104" t="str">
        <f t="shared" si="101"/>
        <v/>
      </c>
      <c r="V193" s="104" t="str">
        <f t="shared" si="102"/>
        <v/>
      </c>
      <c r="Y193" t="str">
        <f t="shared" si="91"/>
        <v>T-C</v>
      </c>
      <c r="AA193" t="str">
        <f>IF(Dashboard!N193="P",IF(AA192="",1,AA192+1),"")</f>
        <v/>
      </c>
      <c r="AB193" t="str">
        <f>IF(Dashboard!O193="B",IF(AB192="",1,AB192+1),"")</f>
        <v/>
      </c>
      <c r="AE193" s="1" t="str">
        <f t="shared" si="106"/>
        <v>000000</v>
      </c>
      <c r="AF193" s="1" t="str">
        <f t="shared" si="107"/>
        <v>000000</v>
      </c>
      <c r="AH193" t="str">
        <f t="shared" si="92"/>
        <v/>
      </c>
      <c r="AI193" t="str">
        <f t="shared" si="103"/>
        <v/>
      </c>
      <c r="AJ193" t="str">
        <f t="shared" si="109"/>
        <v/>
      </c>
      <c r="AK193" t="str">
        <f t="shared" si="93"/>
        <v/>
      </c>
      <c r="AL193">
        <f t="shared" si="104"/>
        <v>1</v>
      </c>
      <c r="AM193" t="str">
        <f t="shared" si="105"/>
        <v/>
      </c>
    </row>
    <row r="194" spans="2:39" ht="15.75" thickBot="1" x14ac:dyDescent="0.3">
      <c r="B194" s="38" t="str">
        <f t="shared" si="94"/>
        <v/>
      </c>
      <c r="G194" s="80">
        <f>Dashboard!N194</f>
        <v>0</v>
      </c>
      <c r="I194" s="37" t="str">
        <f t="shared" si="95"/>
        <v/>
      </c>
      <c r="J194" s="20" t="str">
        <f t="shared" si="96"/>
        <v/>
      </c>
      <c r="K194" s="20" t="e" cm="1">
        <f t="array" ref="K194">IF(OR(Z194="TG",Z194="T-T"),IF(G192="P",IF(AND(AK194=D194,LEN(D194)&gt;0,NOT(C194="B")),LEFT(D194)&amp;(AL194-3),AK194),""),V)</f>
        <v>#NAME?</v>
      </c>
      <c r="L194" s="20" t="e">
        <f t="shared" si="97"/>
        <v>#NAME?</v>
      </c>
      <c r="N194" s="11" t="str">
        <f t="shared" si="98"/>
        <v/>
      </c>
      <c r="S194" s="158" t="str">
        <f t="shared" si="99"/>
        <v/>
      </c>
      <c r="T194" s="158" t="str">
        <f t="shared" si="100"/>
        <v/>
      </c>
      <c r="U194" s="104" t="str">
        <f t="shared" si="101"/>
        <v/>
      </c>
      <c r="V194" s="104" t="str">
        <f t="shared" si="102"/>
        <v/>
      </c>
      <c r="Y194" t="str">
        <f t="shared" si="91"/>
        <v>T-C</v>
      </c>
      <c r="AA194" t="str">
        <f>IF(Dashboard!N194="P",IF(AA193="",1,AA193+1),"")</f>
        <v/>
      </c>
      <c r="AB194" t="str">
        <f>IF(Dashboard!O194="B",IF(AB193="",1,AB193+1),"")</f>
        <v/>
      </c>
      <c r="AE194" s="1" t="str">
        <f t="shared" si="106"/>
        <v>000000</v>
      </c>
      <c r="AF194" s="1" t="str">
        <f t="shared" si="107"/>
        <v>000000</v>
      </c>
      <c r="AH194" t="str">
        <f t="shared" si="92"/>
        <v/>
      </c>
      <c r="AI194" t="str">
        <f t="shared" si="103"/>
        <v/>
      </c>
      <c r="AJ194" t="str">
        <f t="shared" si="109"/>
        <v/>
      </c>
      <c r="AK194" t="str">
        <f t="shared" si="93"/>
        <v/>
      </c>
      <c r="AL194">
        <f t="shared" si="104"/>
        <v>1</v>
      </c>
      <c r="AM194" t="str">
        <f t="shared" si="105"/>
        <v/>
      </c>
    </row>
    <row r="195" spans="2:39" ht="15.75" thickBot="1" x14ac:dyDescent="0.3">
      <c r="B195" s="38" t="str">
        <f t="shared" si="94"/>
        <v/>
      </c>
      <c r="G195" s="80">
        <f>Dashboard!N195</f>
        <v>0</v>
      </c>
      <c r="I195" s="37" t="str">
        <f t="shared" si="95"/>
        <v/>
      </c>
      <c r="J195" s="20" t="str">
        <f t="shared" si="96"/>
        <v/>
      </c>
      <c r="K195" s="20" t="e" cm="1">
        <f t="array" ref="K195">IF(OR(Z195="TG",Z195="T-T"),IF(G193="P",IF(AND(AK195=D195,LEN(D195)&gt;0,NOT(C195="B")),LEFT(D195)&amp;(AL195-3),AK195),""),V)</f>
        <v>#NAME?</v>
      </c>
      <c r="L195" s="20" t="e">
        <f t="shared" si="97"/>
        <v>#NAME?</v>
      </c>
      <c r="N195" s="11" t="str">
        <f t="shared" si="98"/>
        <v/>
      </c>
      <c r="S195" s="158" t="str">
        <f t="shared" si="99"/>
        <v/>
      </c>
      <c r="T195" s="158" t="str">
        <f t="shared" si="100"/>
        <v/>
      </c>
      <c r="U195" s="104" t="str">
        <f t="shared" si="101"/>
        <v/>
      </c>
      <c r="V195" s="104" t="str">
        <f t="shared" si="102"/>
        <v/>
      </c>
      <c r="Y195" t="str">
        <f t="shared" si="91"/>
        <v>T-C</v>
      </c>
      <c r="AA195" t="str">
        <f>IF(Dashboard!N195="P",IF(AA194="",1,AA194+1),"")</f>
        <v/>
      </c>
      <c r="AB195" t="str">
        <f>IF(Dashboard!O195="B",IF(AB194="",1,AB194+1),"")</f>
        <v/>
      </c>
      <c r="AE195" s="1" t="str">
        <f t="shared" si="106"/>
        <v>000000</v>
      </c>
      <c r="AF195" s="1" t="str">
        <f t="shared" si="107"/>
        <v>000000</v>
      </c>
      <c r="AH195" t="str">
        <f t="shared" si="92"/>
        <v/>
      </c>
      <c r="AI195" t="str">
        <f t="shared" si="103"/>
        <v/>
      </c>
      <c r="AJ195" t="str">
        <f t="shared" si="109"/>
        <v/>
      </c>
      <c r="AK195" t="str">
        <f t="shared" si="93"/>
        <v/>
      </c>
      <c r="AL195">
        <f t="shared" si="104"/>
        <v>1</v>
      </c>
      <c r="AM195" t="str">
        <f t="shared" si="105"/>
        <v/>
      </c>
    </row>
    <row r="196" spans="2:39" ht="15.75" thickBot="1" x14ac:dyDescent="0.3">
      <c r="B196" s="38" t="str">
        <f t="shared" si="94"/>
        <v/>
      </c>
      <c r="G196" s="80">
        <f>Dashboard!N196</f>
        <v>0</v>
      </c>
      <c r="I196" s="37" t="str">
        <f t="shared" si="95"/>
        <v/>
      </c>
      <c r="J196" s="20" t="str">
        <f t="shared" si="96"/>
        <v/>
      </c>
      <c r="K196" s="20" t="e" cm="1">
        <f t="array" ref="K196">IF(OR(Z196="TG",Z196="T-T"),IF(G194="P",IF(AND(AK196=D196,LEN(D196)&gt;0,NOT(C196="B")),LEFT(D196)&amp;(AL196-3),AK196),""),V)</f>
        <v>#NAME?</v>
      </c>
      <c r="L196" s="20" t="e">
        <f t="shared" si="97"/>
        <v>#NAME?</v>
      </c>
      <c r="N196" s="11" t="str">
        <f t="shared" si="98"/>
        <v/>
      </c>
      <c r="S196" s="158" t="str">
        <f t="shared" si="99"/>
        <v/>
      </c>
      <c r="T196" s="158" t="str">
        <f t="shared" si="100"/>
        <v/>
      </c>
      <c r="U196" s="104" t="str">
        <f t="shared" si="101"/>
        <v/>
      </c>
      <c r="V196" s="104" t="str">
        <f t="shared" si="102"/>
        <v/>
      </c>
      <c r="Y196" t="str">
        <f t="shared" si="91"/>
        <v>T-C</v>
      </c>
      <c r="AA196" t="str">
        <f>IF(Dashboard!N196="P",IF(AA195="",1,AA195+1),"")</f>
        <v/>
      </c>
      <c r="AB196" t="str">
        <f>IF(Dashboard!O196="B",IF(AB195="",1,AB195+1),"")</f>
        <v/>
      </c>
      <c r="AE196" s="1" t="str">
        <f t="shared" si="106"/>
        <v>000000</v>
      </c>
      <c r="AF196" s="1" t="str">
        <f t="shared" si="107"/>
        <v>000000</v>
      </c>
      <c r="AH196" t="str">
        <f t="shared" si="92"/>
        <v/>
      </c>
      <c r="AI196" t="str">
        <f t="shared" si="103"/>
        <v/>
      </c>
      <c r="AJ196" t="str">
        <f t="shared" si="109"/>
        <v/>
      </c>
      <c r="AK196" t="str">
        <f t="shared" si="93"/>
        <v/>
      </c>
      <c r="AL196">
        <f t="shared" si="104"/>
        <v>1</v>
      </c>
      <c r="AM196" t="str">
        <f t="shared" si="105"/>
        <v/>
      </c>
    </row>
    <row r="197" spans="2:39" ht="15.75" thickBot="1" x14ac:dyDescent="0.3">
      <c r="B197" s="38" t="str">
        <f t="shared" si="94"/>
        <v/>
      </c>
      <c r="G197" s="80">
        <f>Dashboard!N197</f>
        <v>0</v>
      </c>
      <c r="I197" s="37" t="str">
        <f t="shared" si="95"/>
        <v/>
      </c>
      <c r="J197" s="20" t="str">
        <f t="shared" si="96"/>
        <v/>
      </c>
      <c r="K197" s="20" t="e" cm="1">
        <f t="array" ref="K197">IF(OR(Z197="TG",Z197="T-T"),IF(G195="P",IF(AND(AK197=D197,LEN(D197)&gt;0,NOT(C197="B")),LEFT(D197)&amp;(AL197-3),AK197),""),V)</f>
        <v>#NAME?</v>
      </c>
      <c r="L197" s="20" t="e">
        <f t="shared" si="97"/>
        <v>#NAME?</v>
      </c>
      <c r="N197" s="11" t="str">
        <f t="shared" si="98"/>
        <v/>
      </c>
      <c r="S197" s="158" t="str">
        <f t="shared" si="99"/>
        <v/>
      </c>
      <c r="T197" s="158" t="str">
        <f t="shared" si="100"/>
        <v/>
      </c>
      <c r="U197" s="104" t="str">
        <f t="shared" si="101"/>
        <v/>
      </c>
      <c r="V197" s="104" t="str">
        <f t="shared" si="102"/>
        <v/>
      </c>
      <c r="Y197" t="str">
        <f t="shared" si="91"/>
        <v>T-C</v>
      </c>
      <c r="AA197" t="str">
        <f>IF(Dashboard!N197="P",IF(AA196="",1,AA196+1),"")</f>
        <v/>
      </c>
      <c r="AB197" t="str">
        <f>IF(Dashboard!O197="B",IF(AB196="",1,AB196+1),"")</f>
        <v/>
      </c>
      <c r="AE197" s="1" t="str">
        <f t="shared" si="106"/>
        <v>000000</v>
      </c>
      <c r="AF197" s="1" t="str">
        <f t="shared" si="107"/>
        <v>000000</v>
      </c>
      <c r="AH197" t="str">
        <f t="shared" si="92"/>
        <v/>
      </c>
      <c r="AI197" t="str">
        <f t="shared" si="103"/>
        <v/>
      </c>
      <c r="AJ197" t="str">
        <f t="shared" si="109"/>
        <v/>
      </c>
      <c r="AK197" t="str">
        <f t="shared" si="93"/>
        <v/>
      </c>
      <c r="AL197">
        <f t="shared" si="104"/>
        <v>1</v>
      </c>
      <c r="AM197" t="str">
        <f t="shared" si="105"/>
        <v/>
      </c>
    </row>
    <row r="198" spans="2:39" ht="15.75" thickBot="1" x14ac:dyDescent="0.3">
      <c r="B198" s="38" t="str">
        <f t="shared" si="94"/>
        <v/>
      </c>
      <c r="G198" s="80">
        <f>Dashboard!N198</f>
        <v>0</v>
      </c>
      <c r="I198" s="37" t="str">
        <f t="shared" si="95"/>
        <v/>
      </c>
      <c r="J198" s="20" t="str">
        <f t="shared" si="96"/>
        <v/>
      </c>
      <c r="K198" s="20" t="e" cm="1">
        <f t="array" ref="K198">IF(OR(Z198="TG",Z198="T-T"),IF(G196="P",IF(AND(AK198=D198,LEN(D198)&gt;0,NOT(C198="B")),LEFT(D198)&amp;(AL198-3),AK198),""),V)</f>
        <v>#NAME?</v>
      </c>
      <c r="L198" s="20" t="e">
        <f t="shared" si="97"/>
        <v>#NAME?</v>
      </c>
      <c r="N198" s="11" t="str">
        <f t="shared" si="98"/>
        <v/>
      </c>
      <c r="S198" s="158" t="str">
        <f t="shared" si="99"/>
        <v/>
      </c>
      <c r="T198" s="158" t="str">
        <f t="shared" si="100"/>
        <v/>
      </c>
      <c r="U198" s="104" t="str">
        <f t="shared" si="101"/>
        <v/>
      </c>
      <c r="V198" s="104" t="str">
        <f t="shared" si="102"/>
        <v/>
      </c>
      <c r="Y198" t="str">
        <f t="shared" si="91"/>
        <v>T-C</v>
      </c>
      <c r="AA198" t="str">
        <f>IF(Dashboard!N198="P",IF(AA197="",1,AA197+1),"")</f>
        <v/>
      </c>
      <c r="AB198" t="str">
        <f>IF(Dashboard!O198="B",IF(AB197="",1,AB197+1),"")</f>
        <v/>
      </c>
      <c r="AE198" s="1" t="str">
        <f t="shared" si="106"/>
        <v>000000</v>
      </c>
      <c r="AF198" s="1" t="str">
        <f t="shared" si="107"/>
        <v>000000</v>
      </c>
      <c r="AH198" t="str">
        <f t="shared" si="92"/>
        <v/>
      </c>
      <c r="AI198" t="str">
        <f t="shared" si="103"/>
        <v/>
      </c>
      <c r="AJ198" t="str">
        <f t="shared" si="109"/>
        <v/>
      </c>
      <c r="AK198" t="str">
        <f t="shared" si="93"/>
        <v/>
      </c>
      <c r="AL198">
        <f t="shared" si="104"/>
        <v>1</v>
      </c>
      <c r="AM198" t="str">
        <f t="shared" si="105"/>
        <v/>
      </c>
    </row>
    <row r="199" spans="2:39" ht="15.75" thickBot="1" x14ac:dyDescent="0.3">
      <c r="B199" s="38" t="str">
        <f t="shared" si="94"/>
        <v/>
      </c>
      <c r="G199" s="80">
        <f>Dashboard!N199</f>
        <v>0</v>
      </c>
      <c r="I199" s="37" t="str">
        <f t="shared" si="95"/>
        <v/>
      </c>
      <c r="J199" s="20" t="str">
        <f t="shared" si="96"/>
        <v/>
      </c>
      <c r="K199" s="20" t="e" cm="1">
        <f t="array" ref="K199">IF(OR(Z199="TG",Z199="T-T"),IF(G197="P",IF(AND(AK199=D199,LEN(D199)&gt;0,NOT(C199="B")),LEFT(D199)&amp;(AL199-3),AK199),""),V)</f>
        <v>#NAME?</v>
      </c>
      <c r="L199" s="20" t="e">
        <f t="shared" si="97"/>
        <v>#NAME?</v>
      </c>
      <c r="N199" s="11" t="str">
        <f t="shared" si="98"/>
        <v/>
      </c>
      <c r="S199" s="158" t="str">
        <f t="shared" si="99"/>
        <v/>
      </c>
      <c r="T199" s="158" t="str">
        <f t="shared" si="100"/>
        <v/>
      </c>
      <c r="U199" s="104" t="str">
        <f t="shared" si="101"/>
        <v/>
      </c>
      <c r="V199" s="104" t="str">
        <f t="shared" si="102"/>
        <v/>
      </c>
      <c r="Y199" t="str">
        <f t="shared" si="91"/>
        <v>T-C</v>
      </c>
      <c r="AA199" t="str">
        <f>IF(Dashboard!N199="P",IF(AA198="",1,AA198+1),"")</f>
        <v/>
      </c>
      <c r="AB199" t="str">
        <f>IF(Dashboard!O199="B",IF(AB198="",1,AB198+1),"")</f>
        <v/>
      </c>
      <c r="AE199" s="1" t="str">
        <f t="shared" si="106"/>
        <v>000000</v>
      </c>
      <c r="AF199" s="1" t="str">
        <f t="shared" si="107"/>
        <v>000000</v>
      </c>
      <c r="AH199" t="str">
        <f t="shared" si="92"/>
        <v/>
      </c>
      <c r="AI199" t="str">
        <f t="shared" si="103"/>
        <v/>
      </c>
      <c r="AJ199" t="str">
        <f t="shared" si="109"/>
        <v/>
      </c>
      <c r="AK199" t="str">
        <f t="shared" si="93"/>
        <v/>
      </c>
      <c r="AL199">
        <f t="shared" si="104"/>
        <v>1</v>
      </c>
      <c r="AM199" t="str">
        <f t="shared" si="105"/>
        <v/>
      </c>
    </row>
    <row r="200" spans="2:39" ht="15.75" thickBot="1" x14ac:dyDescent="0.3">
      <c r="B200" s="38" t="str">
        <f t="shared" si="94"/>
        <v/>
      </c>
      <c r="G200" s="80">
        <f>Dashboard!N200</f>
        <v>0</v>
      </c>
      <c r="I200" s="37" t="str">
        <f t="shared" si="95"/>
        <v/>
      </c>
      <c r="J200" s="20" t="str">
        <f t="shared" si="96"/>
        <v/>
      </c>
      <c r="K200" s="20" t="e" cm="1">
        <f t="array" ref="K200">IF(OR(Z200="TG",Z200="T-T"),IF(G198="P",IF(AND(AK200=D200,LEN(D200)&gt;0,NOT(C200="B")),LEFT(D200)&amp;(AL200-3),AK200),""),V)</f>
        <v>#NAME?</v>
      </c>
      <c r="L200" s="20" t="e">
        <f t="shared" si="97"/>
        <v>#NAME?</v>
      </c>
      <c r="N200" s="11" t="str">
        <f t="shared" si="98"/>
        <v/>
      </c>
      <c r="S200" s="158" t="str">
        <f t="shared" si="99"/>
        <v/>
      </c>
      <c r="T200" s="158" t="str">
        <f t="shared" si="100"/>
        <v/>
      </c>
      <c r="U200" s="104" t="str">
        <f t="shared" si="101"/>
        <v/>
      </c>
      <c r="V200" s="104" t="str">
        <f t="shared" si="102"/>
        <v/>
      </c>
      <c r="Y200" t="str">
        <f t="shared" si="91"/>
        <v>T-C</v>
      </c>
      <c r="AA200" t="str">
        <f>IF(Dashboard!N200="P",IF(AA199="",1,AA199+1),"")</f>
        <v/>
      </c>
      <c r="AB200" t="str">
        <f>IF(Dashboard!O200="B",IF(AB199="",1,AB199+1),"")</f>
        <v/>
      </c>
      <c r="AE200" s="1" t="str">
        <f t="shared" si="106"/>
        <v>000000</v>
      </c>
      <c r="AF200" s="1" t="str">
        <f t="shared" si="107"/>
        <v>000000</v>
      </c>
      <c r="AH200" t="str">
        <f t="shared" si="92"/>
        <v/>
      </c>
      <c r="AI200" t="str">
        <f t="shared" si="103"/>
        <v/>
      </c>
      <c r="AJ200" t="str">
        <f t="shared" si="109"/>
        <v/>
      </c>
      <c r="AK200" t="str">
        <f t="shared" si="93"/>
        <v/>
      </c>
      <c r="AL200">
        <f t="shared" si="104"/>
        <v>1</v>
      </c>
      <c r="AM200" t="str">
        <f t="shared" si="105"/>
        <v/>
      </c>
    </row>
    <row r="201" spans="2:39" ht="15.75" thickBot="1" x14ac:dyDescent="0.3">
      <c r="B201" s="38" t="str">
        <f t="shared" si="94"/>
        <v/>
      </c>
      <c r="G201" s="80">
        <f>Dashboard!N201</f>
        <v>0</v>
      </c>
      <c r="I201" s="37" t="str">
        <f t="shared" si="95"/>
        <v/>
      </c>
      <c r="J201" s="20" t="str">
        <f t="shared" si="96"/>
        <v/>
      </c>
      <c r="K201" s="20" t="e" cm="1">
        <f t="array" ref="K201">IF(OR(Z201="TG",Z201="T-T"),IF(G199="P",IF(AND(AK201=D201,LEN(D201)&gt;0,NOT(C201="B")),LEFT(D201)&amp;(AL201-3),AK201),""),V)</f>
        <v>#NAME?</v>
      </c>
      <c r="L201" s="20" t="e">
        <f t="shared" si="97"/>
        <v>#NAME?</v>
      </c>
      <c r="N201" s="11" t="str">
        <f t="shared" si="98"/>
        <v/>
      </c>
      <c r="S201" s="158" t="str">
        <f t="shared" si="99"/>
        <v/>
      </c>
      <c r="T201" s="158" t="str">
        <f t="shared" si="100"/>
        <v/>
      </c>
      <c r="U201" s="104" t="str">
        <f t="shared" si="101"/>
        <v/>
      </c>
      <c r="V201" s="104" t="str">
        <f t="shared" si="102"/>
        <v/>
      </c>
      <c r="Y201" t="str">
        <f t="shared" si="91"/>
        <v>T-C</v>
      </c>
      <c r="AA201" t="str">
        <f>IF(Dashboard!N201="P",IF(AA200="",1,AA200+1),"")</f>
        <v/>
      </c>
      <c r="AB201" t="str">
        <f>IF(Dashboard!O201="B",IF(AB200="",1,AB200+1),"")</f>
        <v/>
      </c>
      <c r="AE201" s="1" t="str">
        <f t="shared" si="106"/>
        <v>000000</v>
      </c>
      <c r="AF201" s="1" t="str">
        <f t="shared" si="107"/>
        <v>000000</v>
      </c>
      <c r="AH201" t="str">
        <f t="shared" si="92"/>
        <v/>
      </c>
      <c r="AI201" t="str">
        <f t="shared" si="103"/>
        <v/>
      </c>
      <c r="AJ201" t="str">
        <f t="shared" si="109"/>
        <v/>
      </c>
      <c r="AK201" t="str">
        <f t="shared" si="93"/>
        <v/>
      </c>
      <c r="AL201">
        <f t="shared" si="104"/>
        <v>1</v>
      </c>
      <c r="AM201" t="str">
        <f t="shared" si="105"/>
        <v/>
      </c>
    </row>
    <row r="202" spans="2:39" ht="15.75" thickBot="1" x14ac:dyDescent="0.3">
      <c r="B202" s="38" t="str">
        <f t="shared" si="94"/>
        <v/>
      </c>
      <c r="G202" s="80">
        <f>Dashboard!N202</f>
        <v>0</v>
      </c>
      <c r="I202" s="37" t="str">
        <f t="shared" si="95"/>
        <v/>
      </c>
      <c r="J202" s="20" t="str">
        <f t="shared" si="96"/>
        <v/>
      </c>
      <c r="K202" s="20" t="e" cm="1">
        <f t="array" ref="K202">IF(OR(Z202="TG",Z202="T-T"),IF(G200="P",IF(AND(AK202=D202,LEN(D202)&gt;0,NOT(C202="B")),LEFT(D202)&amp;(AL202-3),AK202),""),V)</f>
        <v>#NAME?</v>
      </c>
      <c r="L202" s="20" t="e">
        <f t="shared" si="97"/>
        <v>#NAME?</v>
      </c>
      <c r="N202" s="11" t="str">
        <f t="shared" si="98"/>
        <v/>
      </c>
      <c r="S202" s="158" t="str">
        <f t="shared" si="99"/>
        <v/>
      </c>
      <c r="T202" s="158" t="str">
        <f t="shared" si="100"/>
        <v/>
      </c>
      <c r="U202" s="104" t="str">
        <f t="shared" si="101"/>
        <v/>
      </c>
      <c r="V202" s="104" t="str">
        <f t="shared" si="102"/>
        <v/>
      </c>
      <c r="Y202" t="str">
        <f t="shared" ref="Y202:Y252" si="110">IF(OR(AND(OR(Y201="T-B",Y201="T-C"),X201&lt;1),(AND(Y201="T-T",X201&lt;2))),Y201,IF(P202="Y","T-C",IF(Q202="Y","T-B",IF(R202="Y","T-T","PD"))))</f>
        <v>T-C</v>
      </c>
      <c r="AA202" t="str">
        <f>IF(Dashboard!N202="P",IF(AA201="",1,AA201+1),"")</f>
        <v/>
      </c>
      <c r="AB202" t="str">
        <f>IF(Dashboard!O202="B",IF(AB201="",1,AB201+1),"")</f>
        <v/>
      </c>
      <c r="AE202" s="1" t="str">
        <f t="shared" si="106"/>
        <v>000000</v>
      </c>
      <c r="AF202" s="1" t="str">
        <f t="shared" si="107"/>
        <v>000000</v>
      </c>
      <c r="AH202" t="str">
        <f t="shared" ref="AH202:AH221" si="111">IF(C201="",D201,C201)&amp;E201</f>
        <v/>
      </c>
      <c r="AI202" t="str">
        <f t="shared" si="103"/>
        <v/>
      </c>
      <c r="AJ202" t="str">
        <f t="shared" si="109"/>
        <v/>
      </c>
      <c r="AK202" t="str">
        <f t="shared" ref="AK202:AK238" si="112">IF(O202="S","B",IFERROR(VLOOKUP(AJ202,$AT$3:$AU$100,2,FALSE),""))</f>
        <v/>
      </c>
      <c r="AL202">
        <f t="shared" si="104"/>
        <v>1</v>
      </c>
      <c r="AM202" t="str">
        <f t="shared" si="105"/>
        <v/>
      </c>
    </row>
    <row r="203" spans="2:39" ht="15.75" thickBot="1" x14ac:dyDescent="0.3">
      <c r="B203" s="38" t="str">
        <f t="shared" ref="B203:B266" si="113">IF(Y202=Y203,"",Y203)</f>
        <v/>
      </c>
      <c r="G203" s="80">
        <f>Dashboard!N203</f>
        <v>0</v>
      </c>
      <c r="I203" s="37" t="str">
        <f t="shared" ref="I203:I211" si="114">IF(Z202=Z203,"",Z203)</f>
        <v/>
      </c>
      <c r="J203" s="20" t="str">
        <f t="shared" ref="J203:J266" si="115">IF(OR(Z203="TG",Z203="T-T"),IF(G201="B",IF(AND(AK203=C203,LEN(C203)&gt;0,NOT(C203="B")),LEFT(C203)&amp;(AL203-3),AK203),""),U203)</f>
        <v/>
      </c>
      <c r="K203" s="20" t="e" cm="1">
        <f t="array" ref="K203">IF(OR(Z203="TG",Z203="T-T"),IF(G201="P",IF(AND(AK203=D203,LEN(D203)&gt;0,NOT(C203="B")),LEFT(D203)&amp;(AL203-3),AK203),""),V)</f>
        <v>#NAME?</v>
      </c>
      <c r="L203" s="20" t="e">
        <f t="shared" ref="L203:L266" si="116">IF(G203="","",IF(G203="P",IF(J203="","L","W"),IF(K203="","L","W")))</f>
        <v>#NAME?</v>
      </c>
      <c r="N203" s="11" t="str">
        <f t="shared" ref="N203:N266" si="117">IF(O203="S","",IF(M203&gt;0,M203,""))</f>
        <v/>
      </c>
      <c r="S203" s="158" t="str">
        <f t="shared" ref="S203:S245" si="118">IF(Y203="T-T",IF(G201="B",AI203,""),IF(Y203="T-C",IF(G202="B",AI203,""),IF(Y203="T-B",IF(G202="P",AI203,""),"")))</f>
        <v/>
      </c>
      <c r="T203" s="158" t="str">
        <f t="shared" ref="T203:T245" si="119">IF(Y203="T-T",IF(G201="P",AI203,""),IF(Y203="T-C",IF(G202="P",AI203,""),IF(Y203="T-B",IF(G202="B",AI203,""),"")))</f>
        <v/>
      </c>
      <c r="U203" s="104" t="str">
        <f t="shared" ref="U203:U245" si="120">IF(Y203="T-T",IF(G201="B",AK203,""),IF(Y203="T-C",IF(G202="B",AK203,""),IF(Y203="T-B",IF(G202="P",AK203,""),"")))</f>
        <v/>
      </c>
      <c r="V203" s="104" t="str">
        <f t="shared" ref="V203:V245" si="121">IF(Y203="T-T",IF(G201="P",AK203,""),IF(Y203="T-C",IF(G202="P",AK203,""),IF(Y203="T-B",IF(G202="B",AK203,""),"")))</f>
        <v/>
      </c>
      <c r="Y203" t="str">
        <f t="shared" si="110"/>
        <v>T-C</v>
      </c>
      <c r="AA203" t="str">
        <f>IF(Dashboard!N203="P",IF(AA202="",1,AA202+1),"")</f>
        <v/>
      </c>
      <c r="AB203" t="str">
        <f>IF(Dashboard!O203="B",IF(AB202="",1,AB202+1),"")</f>
        <v/>
      </c>
      <c r="AE203" s="1" t="str">
        <f t="shared" si="106"/>
        <v>000000</v>
      </c>
      <c r="AF203" s="1" t="str">
        <f t="shared" si="107"/>
        <v>000000</v>
      </c>
      <c r="AH203" t="str">
        <f t="shared" si="111"/>
        <v/>
      </c>
      <c r="AI203" t="str">
        <f t="shared" ref="AI203:AI217" si="122">IFERROR(VLOOKUP(AH203,$AT$3:$AU$40,2,FALSE),"")</f>
        <v/>
      </c>
      <c r="AJ203" t="str">
        <f t="shared" si="109"/>
        <v/>
      </c>
      <c r="AK203" t="str">
        <f t="shared" si="112"/>
        <v/>
      </c>
      <c r="AL203">
        <f t="shared" ref="AL203:AL224" si="123">IF(REPLACE(AI203, 1, 1, "")="",1,REPLACE(AI203, 1, 1, ""))</f>
        <v>1</v>
      </c>
      <c r="AM203" t="str">
        <f t="shared" ref="AM203:AM223" si="124">REPLACE(AK203, 1, 1, "")</f>
        <v/>
      </c>
    </row>
    <row r="204" spans="2:39" ht="15.75" thickBot="1" x14ac:dyDescent="0.3">
      <c r="B204" s="38" t="str">
        <f t="shared" si="113"/>
        <v/>
      </c>
      <c r="G204" s="80">
        <f>Dashboard!N204</f>
        <v>0</v>
      </c>
      <c r="I204" s="37" t="str">
        <f t="shared" si="114"/>
        <v/>
      </c>
      <c r="J204" s="20" t="str">
        <f t="shared" si="115"/>
        <v/>
      </c>
      <c r="K204" s="20" t="e" cm="1">
        <f t="array" ref="K204">IF(OR(Z204="TG",Z204="T-T"),IF(G202="P",IF(AND(AK204=D204,LEN(D204)&gt;0,NOT(C204="B")),LEFT(D204)&amp;(AL204-3),AK204),""),V)</f>
        <v>#NAME?</v>
      </c>
      <c r="L204" s="20" t="e">
        <f t="shared" si="116"/>
        <v>#NAME?</v>
      </c>
      <c r="N204" s="11" t="str">
        <f t="shared" si="117"/>
        <v/>
      </c>
      <c r="S204" s="158" t="str">
        <f t="shared" si="118"/>
        <v/>
      </c>
      <c r="T204" s="158" t="str">
        <f t="shared" si="119"/>
        <v/>
      </c>
      <c r="U204" s="104" t="str">
        <f t="shared" si="120"/>
        <v/>
      </c>
      <c r="V204" s="104" t="str">
        <f t="shared" si="121"/>
        <v/>
      </c>
      <c r="Y204" t="str">
        <f t="shared" si="110"/>
        <v>T-C</v>
      </c>
      <c r="AA204" t="str">
        <f>IF(Dashboard!N204="P",IF(AA203="",1,AA203+1),"")</f>
        <v/>
      </c>
      <c r="AB204" t="str">
        <f>IF(Dashboard!O204="B",IF(AB203="",1,AB203+1),"")</f>
        <v/>
      </c>
      <c r="AE204" s="1" t="str">
        <f t="shared" si="106"/>
        <v>000000</v>
      </c>
      <c r="AF204" s="1" t="str">
        <f t="shared" si="107"/>
        <v>000000</v>
      </c>
      <c r="AH204" t="str">
        <f t="shared" si="111"/>
        <v/>
      </c>
      <c r="AI204" t="str">
        <f t="shared" si="122"/>
        <v/>
      </c>
      <c r="AJ204" t="str">
        <f t="shared" si="109"/>
        <v/>
      </c>
      <c r="AK204" t="str">
        <f t="shared" si="112"/>
        <v/>
      </c>
      <c r="AL204">
        <f t="shared" si="123"/>
        <v>1</v>
      </c>
      <c r="AM204" t="str">
        <f t="shared" si="124"/>
        <v/>
      </c>
    </row>
    <row r="205" spans="2:39" ht="15.75" thickBot="1" x14ac:dyDescent="0.3">
      <c r="B205" s="38" t="str">
        <f t="shared" si="113"/>
        <v/>
      </c>
      <c r="G205" s="80">
        <f>Dashboard!N205</f>
        <v>0</v>
      </c>
      <c r="I205" s="37" t="str">
        <f t="shared" si="114"/>
        <v/>
      </c>
      <c r="J205" s="20" t="str">
        <f t="shared" si="115"/>
        <v/>
      </c>
      <c r="K205" s="20" t="e" cm="1">
        <f t="array" ref="K205">IF(OR(Z205="TG",Z205="T-T"),IF(G203="P",IF(AND(AK205=D205,LEN(D205)&gt;0,NOT(C205="B")),LEFT(D205)&amp;(AL205-3),AK205),""),V)</f>
        <v>#NAME?</v>
      </c>
      <c r="L205" s="20" t="e">
        <f t="shared" si="116"/>
        <v>#NAME?</v>
      </c>
      <c r="N205" s="11" t="str">
        <f t="shared" si="117"/>
        <v/>
      </c>
      <c r="S205" s="158" t="str">
        <f t="shared" si="118"/>
        <v/>
      </c>
      <c r="T205" s="158" t="str">
        <f t="shared" si="119"/>
        <v/>
      </c>
      <c r="U205" s="104" t="str">
        <f t="shared" si="120"/>
        <v/>
      </c>
      <c r="V205" s="104" t="str">
        <f t="shared" si="121"/>
        <v/>
      </c>
      <c r="Y205" t="str">
        <f t="shared" si="110"/>
        <v>T-C</v>
      </c>
      <c r="AA205" t="str">
        <f>IF(Dashboard!N205="P",IF(AA204="",1,AA204+1),"")</f>
        <v/>
      </c>
      <c r="AB205" t="str">
        <f>IF(Dashboard!O205="B",IF(AB204="",1,AB204+1),"")</f>
        <v/>
      </c>
      <c r="AE205" s="1" t="str">
        <f t="shared" si="106"/>
        <v>000000</v>
      </c>
      <c r="AF205" s="1" t="str">
        <f t="shared" si="107"/>
        <v>000000</v>
      </c>
      <c r="AH205" t="str">
        <f t="shared" si="111"/>
        <v/>
      </c>
      <c r="AI205" t="str">
        <f t="shared" si="122"/>
        <v/>
      </c>
      <c r="AJ205" t="str">
        <f t="shared" si="109"/>
        <v/>
      </c>
      <c r="AK205" t="str">
        <f t="shared" si="112"/>
        <v/>
      </c>
      <c r="AL205">
        <f t="shared" si="123"/>
        <v>1</v>
      </c>
      <c r="AM205" t="str">
        <f t="shared" si="124"/>
        <v/>
      </c>
    </row>
    <row r="206" spans="2:39" ht="15.75" thickBot="1" x14ac:dyDescent="0.3">
      <c r="B206" s="38" t="str">
        <f t="shared" si="113"/>
        <v/>
      </c>
      <c r="G206" s="80">
        <f>Dashboard!N206</f>
        <v>0</v>
      </c>
      <c r="I206" s="37" t="str">
        <f t="shared" si="114"/>
        <v/>
      </c>
      <c r="J206" s="20" t="str">
        <f t="shared" si="115"/>
        <v/>
      </c>
      <c r="K206" s="20" t="e" cm="1">
        <f t="array" ref="K206">IF(OR(Z206="TG",Z206="T-T"),IF(G204="P",IF(AND(AK206=D206,LEN(D206)&gt;0,NOT(C206="B")),LEFT(D206)&amp;(AL206-3),AK206),""),V)</f>
        <v>#NAME?</v>
      </c>
      <c r="L206" s="20" t="e">
        <f t="shared" si="116"/>
        <v>#NAME?</v>
      </c>
      <c r="N206" s="11" t="str">
        <f t="shared" si="117"/>
        <v/>
      </c>
      <c r="S206" s="158" t="str">
        <f t="shared" si="118"/>
        <v/>
      </c>
      <c r="T206" s="158" t="str">
        <f t="shared" si="119"/>
        <v/>
      </c>
      <c r="U206" s="104" t="str">
        <f t="shared" si="120"/>
        <v/>
      </c>
      <c r="V206" s="104" t="str">
        <f t="shared" si="121"/>
        <v/>
      </c>
      <c r="Y206" t="str">
        <f t="shared" si="110"/>
        <v>T-C</v>
      </c>
      <c r="AA206" t="str">
        <f>IF(Dashboard!N206="P",IF(AA205="",1,AA205+1),"")</f>
        <v/>
      </c>
      <c r="AB206" t="str">
        <f>IF(Dashboard!O206="B",IF(AB205="",1,AB205+1),"")</f>
        <v/>
      </c>
      <c r="AE206" s="1" t="str">
        <f t="shared" si="106"/>
        <v>000000</v>
      </c>
      <c r="AF206" s="1" t="str">
        <f t="shared" si="107"/>
        <v>000000</v>
      </c>
      <c r="AH206" t="str">
        <f t="shared" si="111"/>
        <v/>
      </c>
      <c r="AI206" t="str">
        <f t="shared" si="122"/>
        <v/>
      </c>
      <c r="AJ206" t="str">
        <f t="shared" si="109"/>
        <v/>
      </c>
      <c r="AK206" t="str">
        <f t="shared" si="112"/>
        <v/>
      </c>
      <c r="AL206">
        <f t="shared" si="123"/>
        <v>1</v>
      </c>
      <c r="AM206" t="str">
        <f t="shared" si="124"/>
        <v/>
      </c>
    </row>
    <row r="207" spans="2:39" ht="15.75" thickBot="1" x14ac:dyDescent="0.3">
      <c r="B207" s="38" t="str">
        <f t="shared" si="113"/>
        <v/>
      </c>
      <c r="G207" s="80">
        <f>Dashboard!N207</f>
        <v>0</v>
      </c>
      <c r="I207" s="37" t="str">
        <f t="shared" si="114"/>
        <v/>
      </c>
      <c r="J207" s="20" t="str">
        <f t="shared" si="115"/>
        <v/>
      </c>
      <c r="K207" s="20" t="e" cm="1">
        <f t="array" ref="K207">IF(OR(Z207="TG",Z207="T-T"),IF(G205="P",IF(AND(AK207=D207,LEN(D207)&gt;0,NOT(C207="B")),LEFT(D207)&amp;(AL207-3),AK207),""),V)</f>
        <v>#NAME?</v>
      </c>
      <c r="L207" s="20" t="e">
        <f t="shared" si="116"/>
        <v>#NAME?</v>
      </c>
      <c r="N207" s="11" t="str">
        <f t="shared" si="117"/>
        <v/>
      </c>
      <c r="S207" s="158" t="str">
        <f t="shared" si="118"/>
        <v/>
      </c>
      <c r="T207" s="158" t="str">
        <f t="shared" si="119"/>
        <v/>
      </c>
      <c r="U207" s="104" t="str">
        <f t="shared" si="120"/>
        <v/>
      </c>
      <c r="V207" s="104" t="str">
        <f t="shared" si="121"/>
        <v/>
      </c>
      <c r="Y207" t="str">
        <f t="shared" si="110"/>
        <v>T-C</v>
      </c>
      <c r="AA207" t="str">
        <f>IF(Dashboard!N207="P",IF(AA206="",1,AA206+1),"")</f>
        <v/>
      </c>
      <c r="AB207" t="str">
        <f>IF(Dashboard!O207="B",IF(AB206="",1,AB206+1),"")</f>
        <v/>
      </c>
      <c r="AE207" s="1" t="str">
        <f t="shared" si="106"/>
        <v>000000</v>
      </c>
      <c r="AF207" s="1" t="str">
        <f t="shared" si="107"/>
        <v>000000</v>
      </c>
      <c r="AH207" t="str">
        <f t="shared" si="111"/>
        <v/>
      </c>
      <c r="AI207" t="str">
        <f t="shared" si="122"/>
        <v/>
      </c>
      <c r="AJ207" t="str">
        <f t="shared" si="109"/>
        <v/>
      </c>
      <c r="AK207" t="str">
        <f t="shared" si="112"/>
        <v/>
      </c>
      <c r="AL207">
        <f t="shared" si="123"/>
        <v>1</v>
      </c>
      <c r="AM207" t="str">
        <f t="shared" si="124"/>
        <v/>
      </c>
    </row>
    <row r="208" spans="2:39" ht="15.75" thickBot="1" x14ac:dyDescent="0.3">
      <c r="B208" s="38" t="str">
        <f t="shared" si="113"/>
        <v/>
      </c>
      <c r="G208" s="80">
        <f>Dashboard!N208</f>
        <v>0</v>
      </c>
      <c r="I208" s="37" t="str">
        <f t="shared" si="114"/>
        <v/>
      </c>
      <c r="J208" s="20" t="str">
        <f t="shared" si="115"/>
        <v/>
      </c>
      <c r="K208" s="20" t="e" cm="1">
        <f t="array" ref="K208">IF(OR(Z208="TG",Z208="T-T"),IF(G206="P",IF(AND(AK208=D208,LEN(D208)&gt;0,NOT(C208="B")),LEFT(D208)&amp;(AL208-3),AK208),""),V)</f>
        <v>#NAME?</v>
      </c>
      <c r="L208" s="20" t="e">
        <f t="shared" si="116"/>
        <v>#NAME?</v>
      </c>
      <c r="N208" s="11" t="str">
        <f t="shared" si="117"/>
        <v/>
      </c>
      <c r="S208" s="158" t="str">
        <f t="shared" si="118"/>
        <v/>
      </c>
      <c r="T208" s="158" t="str">
        <f t="shared" si="119"/>
        <v/>
      </c>
      <c r="U208" s="104" t="str">
        <f t="shared" si="120"/>
        <v/>
      </c>
      <c r="V208" s="104" t="str">
        <f t="shared" si="121"/>
        <v/>
      </c>
      <c r="Y208" t="str">
        <f t="shared" si="110"/>
        <v>T-C</v>
      </c>
      <c r="AA208" t="str">
        <f>IF(Dashboard!N208="P",IF(AA207="",1,AA207+1),"")</f>
        <v/>
      </c>
      <c r="AB208" t="str">
        <f>IF(Dashboard!O208="B",IF(AB207="",1,AB207+1),"")</f>
        <v/>
      </c>
      <c r="AE208" s="1" t="str">
        <f t="shared" ref="AE208:AE221" si="125">IF(AA202="",0,AA202)&amp;IF(AA203="",0,AA203)&amp;IF(AA204="",0,AA204)&amp;IF(AA205="",0,AA205)&amp;IF(AA206="",0,AA206)&amp;IF(AA207="",0,AA207)</f>
        <v>000000</v>
      </c>
      <c r="AF208" s="1" t="str">
        <f t="shared" ref="AF208:AF221" si="126">IF(AB202="",0,AB202)&amp;IF(AB203="",0,AB203)&amp;IF(AB204="",0,AB204)&amp;IF(AB205="",0,AB205)&amp;IF(AB206="",0,AB206)&amp;IF(AB207="",0,AB207)</f>
        <v>000000</v>
      </c>
      <c r="AH208" t="str">
        <f t="shared" si="111"/>
        <v/>
      </c>
      <c r="AI208" t="str">
        <f t="shared" si="122"/>
        <v/>
      </c>
      <c r="AJ208" t="str">
        <f t="shared" si="109"/>
        <v/>
      </c>
      <c r="AK208" t="str">
        <f t="shared" si="112"/>
        <v/>
      </c>
      <c r="AL208">
        <f t="shared" si="123"/>
        <v>1</v>
      </c>
      <c r="AM208" t="str">
        <f t="shared" si="124"/>
        <v/>
      </c>
    </row>
    <row r="209" spans="2:39" ht="15.75" thickBot="1" x14ac:dyDescent="0.3">
      <c r="B209" s="38" t="str">
        <f t="shared" si="113"/>
        <v/>
      </c>
      <c r="G209" s="80">
        <f>Dashboard!N209</f>
        <v>0</v>
      </c>
      <c r="I209" s="37" t="str">
        <f t="shared" si="114"/>
        <v/>
      </c>
      <c r="J209" s="20" t="str">
        <f t="shared" si="115"/>
        <v/>
      </c>
      <c r="K209" s="20" t="e" cm="1">
        <f t="array" ref="K209">IF(OR(Z209="TG",Z209="T-T"),IF(G207="P",IF(AND(AK209=D209,LEN(D209)&gt;0,NOT(C209="B")),LEFT(D209)&amp;(AL209-3),AK209),""),V)</f>
        <v>#NAME?</v>
      </c>
      <c r="L209" s="20" t="e">
        <f t="shared" si="116"/>
        <v>#NAME?</v>
      </c>
      <c r="N209" s="11" t="str">
        <f t="shared" si="117"/>
        <v/>
      </c>
      <c r="S209" s="158" t="str">
        <f t="shared" si="118"/>
        <v/>
      </c>
      <c r="T209" s="158" t="str">
        <f t="shared" si="119"/>
        <v/>
      </c>
      <c r="U209" s="104" t="str">
        <f t="shared" si="120"/>
        <v/>
      </c>
      <c r="V209" s="104" t="str">
        <f t="shared" si="121"/>
        <v/>
      </c>
      <c r="Y209" t="str">
        <f t="shared" si="110"/>
        <v>T-C</v>
      </c>
      <c r="AA209" t="str">
        <f>IF(Dashboard!N209="P",IF(AA208="",1,AA208+1),"")</f>
        <v/>
      </c>
      <c r="AB209" t="str">
        <f>IF(Dashboard!O209="B",IF(AB208="",1,AB208+1),"")</f>
        <v/>
      </c>
      <c r="AE209" s="1" t="str">
        <f t="shared" si="125"/>
        <v>000000</v>
      </c>
      <c r="AF209" s="1" t="str">
        <f t="shared" si="126"/>
        <v>000000</v>
      </c>
      <c r="AH209" t="str">
        <f t="shared" si="111"/>
        <v/>
      </c>
      <c r="AI209" t="str">
        <f t="shared" si="122"/>
        <v/>
      </c>
      <c r="AJ209" t="str">
        <f t="shared" si="109"/>
        <v/>
      </c>
      <c r="AK209" t="str">
        <f t="shared" si="112"/>
        <v/>
      </c>
      <c r="AL209">
        <f t="shared" si="123"/>
        <v>1</v>
      </c>
      <c r="AM209" t="str">
        <f t="shared" si="124"/>
        <v/>
      </c>
    </row>
    <row r="210" spans="2:39" ht="15.75" thickBot="1" x14ac:dyDescent="0.3">
      <c r="B210" s="38" t="str">
        <f t="shared" si="113"/>
        <v/>
      </c>
      <c r="G210" s="80">
        <f>Dashboard!N210</f>
        <v>0</v>
      </c>
      <c r="I210" s="37" t="str">
        <f t="shared" si="114"/>
        <v/>
      </c>
      <c r="J210" s="20" t="str">
        <f t="shared" si="115"/>
        <v/>
      </c>
      <c r="K210" s="20" t="e" cm="1">
        <f t="array" ref="K210">IF(OR(Z210="TG",Z210="T-T"),IF(G208="P",IF(AND(AK210=D210,LEN(D210)&gt;0,NOT(C210="B")),LEFT(D210)&amp;(AL210-3),AK210),""),V)</f>
        <v>#NAME?</v>
      </c>
      <c r="L210" s="20" t="e">
        <f t="shared" si="116"/>
        <v>#NAME?</v>
      </c>
      <c r="N210" s="11" t="str">
        <f t="shared" si="117"/>
        <v/>
      </c>
      <c r="S210" s="158" t="str">
        <f t="shared" si="118"/>
        <v/>
      </c>
      <c r="T210" s="158" t="str">
        <f t="shared" si="119"/>
        <v/>
      </c>
      <c r="U210" s="104" t="str">
        <f t="shared" si="120"/>
        <v/>
      </c>
      <c r="V210" s="104" t="str">
        <f t="shared" si="121"/>
        <v/>
      </c>
      <c r="Y210" t="str">
        <f t="shared" si="110"/>
        <v>T-C</v>
      </c>
      <c r="AA210" t="str">
        <f>IF(Dashboard!N210="P",IF(AA209="",1,AA209+1),"")</f>
        <v/>
      </c>
      <c r="AB210" t="str">
        <f>IF(Dashboard!O210="B",IF(AB209="",1,AB209+1),"")</f>
        <v/>
      </c>
      <c r="AE210" s="1" t="str">
        <f t="shared" si="125"/>
        <v>000000</v>
      </c>
      <c r="AF210" s="1" t="str">
        <f t="shared" si="126"/>
        <v>000000</v>
      </c>
      <c r="AH210" t="str">
        <f t="shared" si="111"/>
        <v/>
      </c>
      <c r="AI210" t="str">
        <f t="shared" si="122"/>
        <v/>
      </c>
      <c r="AJ210" t="str">
        <f t="shared" si="109"/>
        <v/>
      </c>
      <c r="AK210" t="str">
        <f t="shared" si="112"/>
        <v/>
      </c>
      <c r="AL210">
        <f t="shared" si="123"/>
        <v>1</v>
      </c>
      <c r="AM210" t="str">
        <f t="shared" si="124"/>
        <v/>
      </c>
    </row>
    <row r="211" spans="2:39" ht="15.75" thickBot="1" x14ac:dyDescent="0.3">
      <c r="B211" s="38" t="str">
        <f t="shared" si="113"/>
        <v/>
      </c>
      <c r="G211" s="80">
        <f>Dashboard!N211</f>
        <v>0</v>
      </c>
      <c r="I211" s="37" t="str">
        <f t="shared" si="114"/>
        <v/>
      </c>
      <c r="J211" s="20" t="str">
        <f t="shared" si="115"/>
        <v/>
      </c>
      <c r="K211" s="20" t="e" cm="1">
        <f t="array" ref="K211">IF(OR(Z211="TG",Z211="T-T"),IF(G209="P",IF(AND(AK211=D211,LEN(D211)&gt;0,NOT(C211="B")),LEFT(D211)&amp;(AL211-3),AK211),""),V)</f>
        <v>#NAME?</v>
      </c>
      <c r="L211" s="20" t="e">
        <f t="shared" si="116"/>
        <v>#NAME?</v>
      </c>
      <c r="N211" s="11" t="str">
        <f t="shared" si="117"/>
        <v/>
      </c>
      <c r="S211" s="158" t="str">
        <f t="shared" si="118"/>
        <v/>
      </c>
      <c r="T211" s="158" t="str">
        <f t="shared" si="119"/>
        <v/>
      </c>
      <c r="U211" s="104" t="str">
        <f t="shared" si="120"/>
        <v/>
      </c>
      <c r="V211" s="104" t="str">
        <f t="shared" si="121"/>
        <v/>
      </c>
      <c r="Y211" t="str">
        <f t="shared" si="110"/>
        <v>T-C</v>
      </c>
      <c r="AA211" t="str">
        <f>IF(Dashboard!N211="P",IF(AA210="",1,AA210+1),"")</f>
        <v/>
      </c>
      <c r="AB211" t="str">
        <f>IF(Dashboard!O211="B",IF(AB210="",1,AB210+1),"")</f>
        <v/>
      </c>
      <c r="AE211" s="1" t="str">
        <f t="shared" si="125"/>
        <v>000000</v>
      </c>
      <c r="AF211" s="1" t="str">
        <f t="shared" si="126"/>
        <v>000000</v>
      </c>
      <c r="AH211" t="str">
        <f t="shared" si="111"/>
        <v/>
      </c>
      <c r="AI211" t="str">
        <f t="shared" si="122"/>
        <v/>
      </c>
      <c r="AJ211" t="str">
        <f t="shared" si="109"/>
        <v/>
      </c>
      <c r="AK211" t="str">
        <f t="shared" si="112"/>
        <v/>
      </c>
      <c r="AL211">
        <f t="shared" si="123"/>
        <v>1</v>
      </c>
      <c r="AM211" t="str">
        <f t="shared" si="124"/>
        <v/>
      </c>
    </row>
    <row r="212" spans="2:39" ht="15.75" thickBot="1" x14ac:dyDescent="0.3">
      <c r="B212" s="38" t="str">
        <f t="shared" si="113"/>
        <v/>
      </c>
      <c r="G212" s="80">
        <f>Dashboard!N212</f>
        <v>0</v>
      </c>
      <c r="I212" s="37" t="str">
        <f t="shared" ref="I212:I266" si="127">IF(P212="Y","T-C",IF(Q212="Y","T-B",IF(R212="Y","T-T","TG")))</f>
        <v>TG</v>
      </c>
      <c r="J212" s="20" t="str">
        <f t="shared" si="115"/>
        <v/>
      </c>
      <c r="K212" s="20" t="e" cm="1">
        <f t="array" ref="K212">IF(OR(Z212="TG",Z212="T-T"),IF(G210="P",IF(AND(AK212=D212,LEN(D212)&gt;0,NOT(C212="B")),LEFT(D212)&amp;(AL212-3),AK212),""),V)</f>
        <v>#NAME?</v>
      </c>
      <c r="L212" s="20" t="e">
        <f t="shared" si="116"/>
        <v>#NAME?</v>
      </c>
      <c r="N212" s="11" t="str">
        <f t="shared" si="117"/>
        <v/>
      </c>
      <c r="S212" s="158" t="str">
        <f t="shared" si="118"/>
        <v/>
      </c>
      <c r="T212" s="158" t="str">
        <f t="shared" si="119"/>
        <v/>
      </c>
      <c r="U212" s="104" t="str">
        <f t="shared" si="120"/>
        <v/>
      </c>
      <c r="V212" s="104" t="str">
        <f t="shared" si="121"/>
        <v/>
      </c>
      <c r="Y212" t="str">
        <f t="shared" si="110"/>
        <v>T-C</v>
      </c>
      <c r="AA212" t="str">
        <f>IF(Dashboard!N212="P",IF(AA211="",1,AA211+1),"")</f>
        <v/>
      </c>
      <c r="AB212" t="str">
        <f>IF(Dashboard!O212="B",IF(AB211="",1,AB211+1),"")</f>
        <v/>
      </c>
      <c r="AE212" s="1" t="str">
        <f t="shared" si="125"/>
        <v>000000</v>
      </c>
      <c r="AF212" s="1" t="str">
        <f t="shared" si="126"/>
        <v>000000</v>
      </c>
      <c r="AH212" t="str">
        <f t="shared" si="111"/>
        <v/>
      </c>
      <c r="AI212" t="str">
        <f t="shared" si="122"/>
        <v/>
      </c>
      <c r="AJ212" t="str">
        <f t="shared" si="109"/>
        <v/>
      </c>
      <c r="AK212" t="str">
        <f t="shared" si="112"/>
        <v/>
      </c>
      <c r="AL212">
        <f t="shared" si="123"/>
        <v>1</v>
      </c>
      <c r="AM212" t="str">
        <f t="shared" si="124"/>
        <v/>
      </c>
    </row>
    <row r="213" spans="2:39" ht="15.75" thickBot="1" x14ac:dyDescent="0.3">
      <c r="B213" s="38" t="str">
        <f t="shared" si="113"/>
        <v/>
      </c>
      <c r="G213" s="80">
        <f>Dashboard!N213</f>
        <v>0</v>
      </c>
      <c r="I213" s="37" t="str">
        <f t="shared" si="127"/>
        <v>TG</v>
      </c>
      <c r="J213" s="20" t="str">
        <f t="shared" si="115"/>
        <v/>
      </c>
      <c r="K213" s="20" t="e" cm="1">
        <f t="array" ref="K213">IF(OR(Z213="TG",Z213="T-T"),IF(G211="P",IF(AND(AK213=D213,LEN(D213)&gt;0,NOT(C213="B")),LEFT(D213)&amp;(AL213-3),AK213),""),V)</f>
        <v>#NAME?</v>
      </c>
      <c r="L213" s="20" t="e">
        <f t="shared" si="116"/>
        <v>#NAME?</v>
      </c>
      <c r="N213" s="11" t="str">
        <f t="shared" si="117"/>
        <v/>
      </c>
      <c r="S213" s="158" t="str">
        <f t="shared" si="118"/>
        <v/>
      </c>
      <c r="T213" s="158" t="str">
        <f t="shared" si="119"/>
        <v/>
      </c>
      <c r="U213" s="104" t="str">
        <f t="shared" si="120"/>
        <v/>
      </c>
      <c r="V213" s="104" t="str">
        <f t="shared" si="121"/>
        <v/>
      </c>
      <c r="Y213" t="str">
        <f t="shared" si="110"/>
        <v>T-C</v>
      </c>
      <c r="AA213" t="str">
        <f>IF(Dashboard!N213="P",IF(AA212="",1,AA212+1),"")</f>
        <v/>
      </c>
      <c r="AB213" t="str">
        <f>IF(Dashboard!O213="B",IF(AB212="",1,AB212+1),"")</f>
        <v/>
      </c>
      <c r="AE213" s="1" t="str">
        <f t="shared" si="125"/>
        <v>000000</v>
      </c>
      <c r="AF213" s="1" t="str">
        <f t="shared" si="126"/>
        <v>000000</v>
      </c>
      <c r="AH213" t="str">
        <f t="shared" si="111"/>
        <v/>
      </c>
      <c r="AI213" t="str">
        <f t="shared" si="122"/>
        <v/>
      </c>
      <c r="AJ213" t="str">
        <f t="shared" si="109"/>
        <v/>
      </c>
      <c r="AK213" t="str">
        <f t="shared" si="112"/>
        <v/>
      </c>
      <c r="AL213">
        <f t="shared" si="123"/>
        <v>1</v>
      </c>
      <c r="AM213" t="str">
        <f t="shared" si="124"/>
        <v/>
      </c>
    </row>
    <row r="214" spans="2:39" ht="15.75" thickBot="1" x14ac:dyDescent="0.3">
      <c r="B214" s="38" t="str">
        <f t="shared" si="113"/>
        <v/>
      </c>
      <c r="G214" s="80">
        <f>Dashboard!N214</f>
        <v>0</v>
      </c>
      <c r="I214" s="37" t="str">
        <f t="shared" si="127"/>
        <v>TG</v>
      </c>
      <c r="J214" s="20" t="str">
        <f t="shared" si="115"/>
        <v/>
      </c>
      <c r="K214" s="20" t="e" cm="1">
        <f t="array" ref="K214">IF(OR(Z214="TG",Z214="T-T"),IF(G212="P",IF(AND(AK214=D214,LEN(D214)&gt;0,NOT(C214="B")),LEFT(D214)&amp;(AL214-3),AK214),""),V)</f>
        <v>#NAME?</v>
      </c>
      <c r="L214" s="20" t="e">
        <f t="shared" si="116"/>
        <v>#NAME?</v>
      </c>
      <c r="N214" s="11" t="str">
        <f t="shared" si="117"/>
        <v/>
      </c>
      <c r="S214" s="158" t="str">
        <f t="shared" si="118"/>
        <v/>
      </c>
      <c r="T214" s="158" t="str">
        <f t="shared" si="119"/>
        <v/>
      </c>
      <c r="U214" s="104" t="str">
        <f t="shared" si="120"/>
        <v/>
      </c>
      <c r="V214" s="104" t="str">
        <f t="shared" si="121"/>
        <v/>
      </c>
      <c r="Y214" t="str">
        <f t="shared" si="110"/>
        <v>T-C</v>
      </c>
      <c r="AA214" t="str">
        <f>IF(Dashboard!N214="P",IF(AA213="",1,AA213+1),"")</f>
        <v/>
      </c>
      <c r="AB214" t="str">
        <f>IF(Dashboard!O214="B",IF(AB213="",1,AB213+1),"")</f>
        <v/>
      </c>
      <c r="AE214" s="1" t="str">
        <f t="shared" si="125"/>
        <v>000000</v>
      </c>
      <c r="AF214" s="1" t="str">
        <f t="shared" si="126"/>
        <v>000000</v>
      </c>
      <c r="AH214" t="str">
        <f t="shared" si="111"/>
        <v/>
      </c>
      <c r="AI214" t="str">
        <f t="shared" si="122"/>
        <v/>
      </c>
      <c r="AJ214" t="str">
        <f t="shared" si="109"/>
        <v/>
      </c>
      <c r="AK214" t="str">
        <f t="shared" si="112"/>
        <v/>
      </c>
      <c r="AL214">
        <f t="shared" si="123"/>
        <v>1</v>
      </c>
      <c r="AM214" t="str">
        <f t="shared" si="124"/>
        <v/>
      </c>
    </row>
    <row r="215" spans="2:39" ht="15.75" thickBot="1" x14ac:dyDescent="0.3">
      <c r="B215" s="38" t="str">
        <f t="shared" si="113"/>
        <v/>
      </c>
      <c r="G215" s="80">
        <f>Dashboard!N215</f>
        <v>0</v>
      </c>
      <c r="I215" s="37" t="str">
        <f t="shared" si="127"/>
        <v>TG</v>
      </c>
      <c r="J215" s="20" t="str">
        <f t="shared" si="115"/>
        <v/>
      </c>
      <c r="K215" s="20" t="e" cm="1">
        <f t="array" ref="K215">IF(OR(Z215="TG",Z215="T-T"),IF(G213="P",IF(AND(AK215=D215,LEN(D215)&gt;0,NOT(C215="B")),LEFT(D215)&amp;(AL215-3),AK215),""),V)</f>
        <v>#NAME?</v>
      </c>
      <c r="L215" s="20" t="e">
        <f t="shared" si="116"/>
        <v>#NAME?</v>
      </c>
      <c r="N215" s="11" t="str">
        <f t="shared" si="117"/>
        <v/>
      </c>
      <c r="S215" s="158" t="str">
        <f t="shared" si="118"/>
        <v/>
      </c>
      <c r="T215" s="158" t="str">
        <f t="shared" si="119"/>
        <v/>
      </c>
      <c r="U215" s="104" t="str">
        <f t="shared" si="120"/>
        <v/>
      </c>
      <c r="V215" s="104" t="str">
        <f t="shared" si="121"/>
        <v/>
      </c>
      <c r="Y215" t="str">
        <f t="shared" si="110"/>
        <v>T-C</v>
      </c>
      <c r="AA215" t="str">
        <f>IF(Dashboard!N215="P",IF(AA214="",1,AA214+1),"")</f>
        <v/>
      </c>
      <c r="AB215" t="str">
        <f>IF(Dashboard!O215="B",IF(AB214="",1,AB214+1),"")</f>
        <v/>
      </c>
      <c r="AE215" s="1" t="str">
        <f t="shared" si="125"/>
        <v>000000</v>
      </c>
      <c r="AF215" s="1" t="str">
        <f t="shared" si="126"/>
        <v>000000</v>
      </c>
      <c r="AH215" t="str">
        <f t="shared" si="111"/>
        <v/>
      </c>
      <c r="AI215" t="str">
        <f t="shared" si="122"/>
        <v/>
      </c>
      <c r="AJ215" t="str">
        <f t="shared" si="109"/>
        <v/>
      </c>
      <c r="AK215" t="str">
        <f t="shared" si="112"/>
        <v/>
      </c>
      <c r="AL215">
        <f t="shared" si="123"/>
        <v>1</v>
      </c>
      <c r="AM215" t="str">
        <f t="shared" si="124"/>
        <v/>
      </c>
    </row>
    <row r="216" spans="2:39" ht="15.75" thickBot="1" x14ac:dyDescent="0.3">
      <c r="B216" s="38" t="str">
        <f t="shared" si="113"/>
        <v/>
      </c>
      <c r="G216" s="80">
        <f>Dashboard!N216</f>
        <v>0</v>
      </c>
      <c r="I216" s="37" t="str">
        <f t="shared" si="127"/>
        <v>TG</v>
      </c>
      <c r="J216" s="20" t="str">
        <f t="shared" si="115"/>
        <v/>
      </c>
      <c r="K216" s="20" t="e" cm="1">
        <f t="array" ref="K216">IF(OR(Z216="TG",Z216="T-T"),IF(G214="P",IF(AND(AK216=D216,LEN(D216)&gt;0,NOT(C216="B")),LEFT(D216)&amp;(AL216-3),AK216),""),V)</f>
        <v>#NAME?</v>
      </c>
      <c r="L216" s="20" t="e">
        <f t="shared" si="116"/>
        <v>#NAME?</v>
      </c>
      <c r="N216" s="11" t="str">
        <f t="shared" si="117"/>
        <v/>
      </c>
      <c r="S216" s="158" t="str">
        <f t="shared" si="118"/>
        <v/>
      </c>
      <c r="T216" s="158" t="str">
        <f t="shared" si="119"/>
        <v/>
      </c>
      <c r="U216" s="104" t="str">
        <f t="shared" si="120"/>
        <v/>
      </c>
      <c r="V216" s="104" t="str">
        <f t="shared" si="121"/>
        <v/>
      </c>
      <c r="Y216" t="str">
        <f t="shared" si="110"/>
        <v>T-C</v>
      </c>
      <c r="AA216" t="str">
        <f>IF(Dashboard!N216="P",IF(AA215="",1,AA215+1),"")</f>
        <v/>
      </c>
      <c r="AB216" t="str">
        <f>IF(Dashboard!O216="B",IF(AB215="",1,AB215+1),"")</f>
        <v/>
      </c>
      <c r="AE216" s="1" t="str">
        <f t="shared" si="125"/>
        <v>000000</v>
      </c>
      <c r="AF216" s="1" t="str">
        <f t="shared" si="126"/>
        <v>000000</v>
      </c>
      <c r="AH216" t="str">
        <f t="shared" si="111"/>
        <v/>
      </c>
      <c r="AI216" t="str">
        <f t="shared" si="122"/>
        <v/>
      </c>
      <c r="AJ216" t="str">
        <f t="shared" si="109"/>
        <v/>
      </c>
      <c r="AK216" t="str">
        <f t="shared" si="112"/>
        <v/>
      </c>
      <c r="AL216">
        <f t="shared" si="123"/>
        <v>1</v>
      </c>
      <c r="AM216" t="str">
        <f t="shared" si="124"/>
        <v/>
      </c>
    </row>
    <row r="217" spans="2:39" ht="15.75" thickBot="1" x14ac:dyDescent="0.3">
      <c r="B217" s="38" t="str">
        <f t="shared" si="113"/>
        <v/>
      </c>
      <c r="G217" s="80">
        <f>Dashboard!N217</f>
        <v>0</v>
      </c>
      <c r="I217" s="37" t="str">
        <f t="shared" si="127"/>
        <v>TG</v>
      </c>
      <c r="J217" s="20" t="str">
        <f t="shared" si="115"/>
        <v/>
      </c>
      <c r="K217" s="20" t="e" cm="1">
        <f t="array" ref="K217">IF(OR(Z217="TG",Z217="T-T"),IF(G215="P",IF(AND(AK217=D217,LEN(D217)&gt;0,NOT(C217="B")),LEFT(D217)&amp;(AL217-3),AK217),""),V)</f>
        <v>#NAME?</v>
      </c>
      <c r="L217" s="20" t="e">
        <f t="shared" si="116"/>
        <v>#NAME?</v>
      </c>
      <c r="N217" s="11" t="str">
        <f t="shared" si="117"/>
        <v/>
      </c>
      <c r="S217" s="158" t="str">
        <f t="shared" si="118"/>
        <v/>
      </c>
      <c r="T217" s="158" t="str">
        <f t="shared" si="119"/>
        <v/>
      </c>
      <c r="U217" s="104" t="str">
        <f t="shared" si="120"/>
        <v/>
      </c>
      <c r="V217" s="104" t="str">
        <f t="shared" si="121"/>
        <v/>
      </c>
      <c r="Y217" t="str">
        <f t="shared" si="110"/>
        <v>T-C</v>
      </c>
      <c r="AA217" t="str">
        <f>IF(Dashboard!N217="P",IF(AA216="",1,AA216+1),"")</f>
        <v/>
      </c>
      <c r="AB217" t="str">
        <f>IF(Dashboard!O217="B",IF(AB216="",1,AB216+1),"")</f>
        <v/>
      </c>
      <c r="AE217" s="1" t="str">
        <f t="shared" si="125"/>
        <v>000000</v>
      </c>
      <c r="AF217" s="1" t="str">
        <f t="shared" si="126"/>
        <v>000000</v>
      </c>
      <c r="AH217" t="str">
        <f t="shared" si="111"/>
        <v/>
      </c>
      <c r="AI217" t="str">
        <f t="shared" si="122"/>
        <v/>
      </c>
      <c r="AJ217" t="str">
        <f t="shared" si="109"/>
        <v/>
      </c>
      <c r="AK217" t="str">
        <f t="shared" si="112"/>
        <v/>
      </c>
      <c r="AL217">
        <f t="shared" si="123"/>
        <v>1</v>
      </c>
      <c r="AM217" t="str">
        <f t="shared" si="124"/>
        <v/>
      </c>
    </row>
    <row r="218" spans="2:39" ht="15.75" thickBot="1" x14ac:dyDescent="0.3">
      <c r="B218" s="38" t="str">
        <f t="shared" si="113"/>
        <v/>
      </c>
      <c r="G218" s="80">
        <f>Dashboard!N218</f>
        <v>0</v>
      </c>
      <c r="I218" s="37" t="str">
        <f t="shared" si="127"/>
        <v>TG</v>
      </c>
      <c r="J218" s="20" t="str">
        <f t="shared" si="115"/>
        <v/>
      </c>
      <c r="K218" s="20" t="e" cm="1">
        <f t="array" ref="K218">IF(OR(Z218="TG",Z218="T-T"),IF(G216="P",IF(AND(AK218=D218,LEN(D218)&gt;0,NOT(C218="B")),LEFT(D218)&amp;(AL218-3),AK218),""),V)</f>
        <v>#NAME?</v>
      </c>
      <c r="L218" s="20" t="e">
        <f t="shared" si="116"/>
        <v>#NAME?</v>
      </c>
      <c r="N218" s="11" t="str">
        <f t="shared" si="117"/>
        <v/>
      </c>
      <c r="S218" s="158" t="str">
        <f t="shared" si="118"/>
        <v/>
      </c>
      <c r="T218" s="158" t="str">
        <f t="shared" si="119"/>
        <v/>
      </c>
      <c r="U218" s="104" t="str">
        <f t="shared" si="120"/>
        <v/>
      </c>
      <c r="V218" s="104" t="str">
        <f t="shared" si="121"/>
        <v/>
      </c>
      <c r="Y218" t="str">
        <f t="shared" si="110"/>
        <v>T-C</v>
      </c>
      <c r="AA218" t="str">
        <f>IF(Dashboard!N218="P",IF(AA217="",1,AA217+1),"")</f>
        <v/>
      </c>
      <c r="AB218" t="str">
        <f>IF(Dashboard!O218="B",IF(AB217="",1,AB217+1),"")</f>
        <v/>
      </c>
      <c r="AE218" s="1" t="str">
        <f t="shared" si="125"/>
        <v>000000</v>
      </c>
      <c r="AF218" s="1" t="str">
        <f t="shared" si="126"/>
        <v>000000</v>
      </c>
      <c r="AH218" t="str">
        <f t="shared" si="111"/>
        <v/>
      </c>
      <c r="AI218" t="e">
        <f t="shared" ref="AI218:AI221" si="128">VLOOKUP(AH218,$AT$3:$AU$40,2,FALSE)</f>
        <v>#N/A</v>
      </c>
      <c r="AJ218" t="str">
        <f t="shared" si="109"/>
        <v/>
      </c>
      <c r="AK218" t="str">
        <f t="shared" si="112"/>
        <v/>
      </c>
      <c r="AL218" t="e">
        <f t="shared" si="123"/>
        <v>#N/A</v>
      </c>
      <c r="AM218" t="str">
        <f t="shared" si="124"/>
        <v/>
      </c>
    </row>
    <row r="219" spans="2:39" ht="15.75" thickBot="1" x14ac:dyDescent="0.3">
      <c r="B219" s="38" t="str">
        <f t="shared" si="113"/>
        <v/>
      </c>
      <c r="G219" s="80">
        <f>Dashboard!N219</f>
        <v>0</v>
      </c>
      <c r="I219" s="37" t="str">
        <f t="shared" si="127"/>
        <v>TG</v>
      </c>
      <c r="J219" s="20" t="str">
        <f t="shared" si="115"/>
        <v/>
      </c>
      <c r="K219" s="20" t="e" cm="1">
        <f t="array" ref="K219">IF(OR(Z219="TG",Z219="T-T"),IF(G217="P",IF(AND(AK219=D219,LEN(D219)&gt;0,NOT(C219="B")),LEFT(D219)&amp;(AL219-3),AK219),""),V)</f>
        <v>#NAME?</v>
      </c>
      <c r="L219" s="20" t="e">
        <f t="shared" si="116"/>
        <v>#NAME?</v>
      </c>
      <c r="N219" s="11" t="str">
        <f t="shared" si="117"/>
        <v/>
      </c>
      <c r="S219" s="158" t="str">
        <f t="shared" si="118"/>
        <v/>
      </c>
      <c r="T219" s="158" t="str">
        <f t="shared" si="119"/>
        <v/>
      </c>
      <c r="U219" s="104" t="str">
        <f t="shared" si="120"/>
        <v/>
      </c>
      <c r="V219" s="104" t="str">
        <f t="shared" si="121"/>
        <v/>
      </c>
      <c r="Y219" t="str">
        <f t="shared" si="110"/>
        <v>T-C</v>
      </c>
      <c r="AA219" t="str">
        <f>IF(Dashboard!N219="P",IF(AA218="",1,AA218+1),"")</f>
        <v/>
      </c>
      <c r="AB219" t="str">
        <f>IF(Dashboard!O219="B",IF(AB218="",1,AB218+1),"")</f>
        <v/>
      </c>
      <c r="AE219" s="1" t="str">
        <f t="shared" si="125"/>
        <v>000000</v>
      </c>
      <c r="AF219" s="1" t="str">
        <f t="shared" si="126"/>
        <v>000000</v>
      </c>
      <c r="AH219" t="str">
        <f t="shared" si="111"/>
        <v/>
      </c>
      <c r="AI219" t="e">
        <f t="shared" si="128"/>
        <v>#N/A</v>
      </c>
      <c r="AJ219" t="str">
        <f t="shared" si="109"/>
        <v/>
      </c>
      <c r="AK219" t="str">
        <f t="shared" si="112"/>
        <v/>
      </c>
      <c r="AL219" t="e">
        <f t="shared" si="123"/>
        <v>#N/A</v>
      </c>
      <c r="AM219" t="str">
        <f t="shared" si="124"/>
        <v/>
      </c>
    </row>
    <row r="220" spans="2:39" ht="15.75" thickBot="1" x14ac:dyDescent="0.3">
      <c r="B220" s="38" t="str">
        <f t="shared" si="113"/>
        <v/>
      </c>
      <c r="G220" s="80">
        <f>Dashboard!N220</f>
        <v>0</v>
      </c>
      <c r="I220" s="37" t="str">
        <f t="shared" si="127"/>
        <v>TG</v>
      </c>
      <c r="J220" s="20" t="str">
        <f t="shared" si="115"/>
        <v/>
      </c>
      <c r="K220" s="20" t="e" cm="1">
        <f t="array" ref="K220">IF(OR(Z220="TG",Z220="T-T"),IF(G218="P",IF(AND(AK220=D220,LEN(D220)&gt;0,NOT(C220="B")),LEFT(D220)&amp;(AL220-3),AK220),""),V)</f>
        <v>#NAME?</v>
      </c>
      <c r="L220" s="20" t="e">
        <f t="shared" si="116"/>
        <v>#NAME?</v>
      </c>
      <c r="N220" s="11" t="str">
        <f t="shared" si="117"/>
        <v/>
      </c>
      <c r="S220" s="158" t="str">
        <f t="shared" si="118"/>
        <v/>
      </c>
      <c r="T220" s="158" t="str">
        <f t="shared" si="119"/>
        <v/>
      </c>
      <c r="U220" s="104" t="str">
        <f t="shared" si="120"/>
        <v/>
      </c>
      <c r="V220" s="104" t="str">
        <f t="shared" si="121"/>
        <v/>
      </c>
      <c r="Y220" t="str">
        <f t="shared" si="110"/>
        <v>T-C</v>
      </c>
      <c r="AA220" t="str">
        <f>IF(Dashboard!N220="P",IF(AA219="",1,AA219+1),"")</f>
        <v/>
      </c>
      <c r="AB220" t="str">
        <f>IF(Dashboard!O220="B",IF(AB219="",1,AB219+1),"")</f>
        <v/>
      </c>
      <c r="AE220" s="1" t="str">
        <f t="shared" si="125"/>
        <v>000000</v>
      </c>
      <c r="AF220" s="1" t="str">
        <f t="shared" si="126"/>
        <v>000000</v>
      </c>
      <c r="AH220" t="str">
        <f t="shared" si="111"/>
        <v/>
      </c>
      <c r="AI220" t="e">
        <f t="shared" si="128"/>
        <v>#N/A</v>
      </c>
      <c r="AJ220" t="str">
        <f t="shared" si="109"/>
        <v/>
      </c>
      <c r="AK220" t="str">
        <f t="shared" si="112"/>
        <v/>
      </c>
      <c r="AL220" t="e">
        <f t="shared" si="123"/>
        <v>#N/A</v>
      </c>
      <c r="AM220" t="str">
        <f t="shared" si="124"/>
        <v/>
      </c>
    </row>
    <row r="221" spans="2:39" ht="15.75" thickBot="1" x14ac:dyDescent="0.3">
      <c r="B221" s="38" t="str">
        <f t="shared" si="113"/>
        <v/>
      </c>
      <c r="G221" s="80">
        <f>Dashboard!N221</f>
        <v>0</v>
      </c>
      <c r="I221" s="37" t="str">
        <f t="shared" si="127"/>
        <v>TG</v>
      </c>
      <c r="J221" s="20" t="str">
        <f t="shared" si="115"/>
        <v/>
      </c>
      <c r="K221" s="20" t="e" cm="1">
        <f t="array" ref="K221">IF(OR(Z221="TG",Z221="T-T"),IF(G219="P",IF(AND(AK221=D221,LEN(D221)&gt;0,NOT(C221="B")),LEFT(D221)&amp;(AL221-3),AK221),""),V)</f>
        <v>#NAME?</v>
      </c>
      <c r="L221" s="20" t="e">
        <f t="shared" si="116"/>
        <v>#NAME?</v>
      </c>
      <c r="N221" s="11" t="str">
        <f t="shared" si="117"/>
        <v/>
      </c>
      <c r="S221" s="158" t="str">
        <f t="shared" si="118"/>
        <v/>
      </c>
      <c r="T221" s="158" t="str">
        <f t="shared" si="119"/>
        <v/>
      </c>
      <c r="U221" s="104" t="str">
        <f t="shared" si="120"/>
        <v/>
      </c>
      <c r="V221" s="104" t="str">
        <f t="shared" si="121"/>
        <v/>
      </c>
      <c r="Y221" t="str">
        <f t="shared" si="110"/>
        <v>T-C</v>
      </c>
      <c r="AA221" t="str">
        <f>IF(Dashboard!N221="P",IF(AA220="",1,AA220+1),"")</f>
        <v/>
      </c>
      <c r="AB221" t="str">
        <f>IF(Dashboard!O221="B",IF(AB220="",1,AB220+1),"")</f>
        <v/>
      </c>
      <c r="AE221" s="1" t="str">
        <f t="shared" si="125"/>
        <v>000000</v>
      </c>
      <c r="AF221" s="1" t="str">
        <f t="shared" si="126"/>
        <v>000000</v>
      </c>
      <c r="AH221" t="str">
        <f t="shared" si="111"/>
        <v/>
      </c>
      <c r="AI221" t="e">
        <f t="shared" si="128"/>
        <v>#N/A</v>
      </c>
      <c r="AJ221" t="str">
        <f t="shared" si="109"/>
        <v/>
      </c>
      <c r="AK221" t="str">
        <f t="shared" si="112"/>
        <v/>
      </c>
      <c r="AL221" t="e">
        <f t="shared" si="123"/>
        <v>#N/A</v>
      </c>
      <c r="AM221" t="str">
        <f t="shared" si="124"/>
        <v/>
      </c>
    </row>
    <row r="222" spans="2:39" ht="15.75" thickBot="1" x14ac:dyDescent="0.3">
      <c r="B222" s="38" t="str">
        <f t="shared" si="113"/>
        <v/>
      </c>
      <c r="G222" s="80">
        <f>Dashboard!N222</f>
        <v>0</v>
      </c>
      <c r="I222" s="37" t="str">
        <f t="shared" si="127"/>
        <v>TG</v>
      </c>
      <c r="J222" s="20" t="str">
        <f t="shared" si="115"/>
        <v/>
      </c>
      <c r="K222" s="20" t="e" cm="1">
        <f t="array" ref="K222">IF(OR(Z222="TG",Z222="T-T"),IF(G220="P",IF(AND(AK222=D222,LEN(D222)&gt;0,NOT(C222="B")),LEFT(D222)&amp;(AL222-3),AK222),""),V)</f>
        <v>#NAME?</v>
      </c>
      <c r="L222" s="20" t="e">
        <f t="shared" si="116"/>
        <v>#NAME?</v>
      </c>
      <c r="N222" s="11" t="str">
        <f t="shared" si="117"/>
        <v/>
      </c>
      <c r="S222" s="158" t="str">
        <f t="shared" si="118"/>
        <v/>
      </c>
      <c r="T222" s="158" t="str">
        <f t="shared" si="119"/>
        <v/>
      </c>
      <c r="U222" s="104" t="str">
        <f t="shared" si="120"/>
        <v/>
      </c>
      <c r="V222" s="104" t="str">
        <f t="shared" si="121"/>
        <v/>
      </c>
      <c r="Y222" t="str">
        <f t="shared" si="110"/>
        <v>T-C</v>
      </c>
      <c r="AA222" t="str">
        <f>IF(Dashboard!N222="P",IF(AA221="",1,AA221+1),"")</f>
        <v/>
      </c>
      <c r="AB222" t="str">
        <f>IF(Dashboard!O222="B",IF(AB221="",1,AB221+1),"")</f>
        <v/>
      </c>
      <c r="AK222" t="str">
        <f t="shared" si="112"/>
        <v/>
      </c>
      <c r="AL222">
        <f t="shared" si="123"/>
        <v>1</v>
      </c>
      <c r="AM222" t="str">
        <f t="shared" si="124"/>
        <v/>
      </c>
    </row>
    <row r="223" spans="2:39" ht="15.75" thickBot="1" x14ac:dyDescent="0.3">
      <c r="B223" s="38" t="str">
        <f t="shared" si="113"/>
        <v/>
      </c>
      <c r="G223" s="80">
        <f>Dashboard!N223</f>
        <v>0</v>
      </c>
      <c r="I223" s="37" t="str">
        <f t="shared" si="127"/>
        <v>TG</v>
      </c>
      <c r="J223" s="20" t="str">
        <f t="shared" si="115"/>
        <v/>
      </c>
      <c r="K223" s="20" t="e" cm="1">
        <f t="array" ref="K223">IF(OR(Z223="TG",Z223="T-T"),IF(G221="P",IF(AND(AK223=D223,LEN(D223)&gt;0,NOT(C223="B")),LEFT(D223)&amp;(AL223-3),AK223),""),V)</f>
        <v>#NAME?</v>
      </c>
      <c r="L223" s="20" t="e">
        <f t="shared" si="116"/>
        <v>#NAME?</v>
      </c>
      <c r="N223" s="11" t="str">
        <f t="shared" si="117"/>
        <v/>
      </c>
      <c r="S223" s="158" t="str">
        <f t="shared" si="118"/>
        <v/>
      </c>
      <c r="T223" s="158" t="str">
        <f t="shared" si="119"/>
        <v/>
      </c>
      <c r="U223" s="104" t="str">
        <f t="shared" si="120"/>
        <v/>
      </c>
      <c r="V223" s="104" t="str">
        <f t="shared" si="121"/>
        <v/>
      </c>
      <c r="Y223" t="str">
        <f t="shared" si="110"/>
        <v>T-C</v>
      </c>
      <c r="AA223" t="str">
        <f>IF(Dashboard!N223="P",IF(AA222="",1,AA222+1),"")</f>
        <v/>
      </c>
      <c r="AB223" t="str">
        <f>IF(Dashboard!O223="B",IF(AB222="",1,AB222+1),"")</f>
        <v/>
      </c>
      <c r="AK223" t="str">
        <f t="shared" si="112"/>
        <v/>
      </c>
      <c r="AL223">
        <f t="shared" si="123"/>
        <v>1</v>
      </c>
      <c r="AM223" t="str">
        <f t="shared" si="124"/>
        <v/>
      </c>
    </row>
    <row r="224" spans="2:39" ht="15.75" thickBot="1" x14ac:dyDescent="0.3">
      <c r="B224" s="38" t="str">
        <f t="shared" si="113"/>
        <v/>
      </c>
      <c r="G224" s="80">
        <f>Dashboard!N224</f>
        <v>0</v>
      </c>
      <c r="I224" s="37" t="str">
        <f t="shared" si="127"/>
        <v>TG</v>
      </c>
      <c r="J224" s="20" t="str">
        <f t="shared" si="115"/>
        <v/>
      </c>
      <c r="K224" s="20" t="e" cm="1">
        <f t="array" ref="K224">IF(OR(Z224="TG",Z224="T-T"),IF(G222="P",IF(AND(AK224=D224,LEN(D224)&gt;0,NOT(C224="B")),LEFT(D224)&amp;(AL224-3),AK224),""),V)</f>
        <v>#NAME?</v>
      </c>
      <c r="L224" s="20" t="e">
        <f t="shared" si="116"/>
        <v>#NAME?</v>
      </c>
      <c r="N224" s="11" t="str">
        <f t="shared" si="117"/>
        <v/>
      </c>
      <c r="S224" s="158" t="str">
        <f t="shared" si="118"/>
        <v/>
      </c>
      <c r="T224" s="158" t="str">
        <f t="shared" si="119"/>
        <v/>
      </c>
      <c r="U224" s="104" t="str">
        <f t="shared" si="120"/>
        <v/>
      </c>
      <c r="V224" s="104" t="str">
        <f t="shared" si="121"/>
        <v/>
      </c>
      <c r="Y224" t="str">
        <f t="shared" si="110"/>
        <v>T-C</v>
      </c>
      <c r="AA224"/>
      <c r="AK224" t="str">
        <f t="shared" si="112"/>
        <v/>
      </c>
      <c r="AL224">
        <f t="shared" si="123"/>
        <v>1</v>
      </c>
    </row>
    <row r="225" spans="2:37" ht="15.75" thickBot="1" x14ac:dyDescent="0.3">
      <c r="B225" s="38" t="str">
        <f t="shared" si="113"/>
        <v/>
      </c>
      <c r="G225" s="80">
        <f>Dashboard!N225</f>
        <v>0</v>
      </c>
      <c r="I225" s="37" t="str">
        <f t="shared" si="127"/>
        <v>TG</v>
      </c>
      <c r="J225" s="20" t="str">
        <f t="shared" si="115"/>
        <v/>
      </c>
      <c r="K225" s="20" t="e" cm="1">
        <f t="array" ref="K225">IF(OR(Z225="TG",Z225="T-T"),IF(G223="P",IF(AND(AK225=D225,LEN(D225)&gt;0,NOT(C225="B")),LEFT(D225)&amp;(AL225-3),AK225),""),V)</f>
        <v>#NAME?</v>
      </c>
      <c r="L225" s="20" t="e">
        <f t="shared" si="116"/>
        <v>#NAME?</v>
      </c>
      <c r="N225" s="11" t="str">
        <f t="shared" si="117"/>
        <v/>
      </c>
      <c r="S225" s="158" t="str">
        <f t="shared" si="118"/>
        <v/>
      </c>
      <c r="T225" s="158" t="str">
        <f t="shared" si="119"/>
        <v/>
      </c>
      <c r="U225" s="104" t="str">
        <f t="shared" si="120"/>
        <v/>
      </c>
      <c r="V225" s="104" t="str">
        <f t="shared" si="121"/>
        <v/>
      </c>
      <c r="Y225" t="str">
        <f t="shared" si="110"/>
        <v>T-C</v>
      </c>
      <c r="AA225"/>
      <c r="AK225" t="str">
        <f t="shared" si="112"/>
        <v/>
      </c>
    </row>
    <row r="226" spans="2:37" ht="15.75" thickBot="1" x14ac:dyDescent="0.3">
      <c r="B226" s="38" t="str">
        <f t="shared" si="113"/>
        <v/>
      </c>
      <c r="G226" s="80">
        <f>Dashboard!N226</f>
        <v>0</v>
      </c>
      <c r="I226" s="37" t="str">
        <f t="shared" si="127"/>
        <v>TG</v>
      </c>
      <c r="J226" s="20" t="str">
        <f t="shared" si="115"/>
        <v/>
      </c>
      <c r="K226" s="20" t="e" cm="1">
        <f t="array" ref="K226">IF(OR(Z226="TG",Z226="T-T"),IF(G224="P",IF(AND(AK226=D226,LEN(D226)&gt;0,NOT(C226="B")),LEFT(D226)&amp;(AL226-3),AK226),""),V)</f>
        <v>#NAME?</v>
      </c>
      <c r="L226" s="20" t="e">
        <f t="shared" si="116"/>
        <v>#NAME?</v>
      </c>
      <c r="N226" s="11" t="str">
        <f t="shared" si="117"/>
        <v/>
      </c>
      <c r="S226" s="158" t="str">
        <f t="shared" si="118"/>
        <v/>
      </c>
      <c r="T226" s="158" t="str">
        <f t="shared" si="119"/>
        <v/>
      </c>
      <c r="U226" s="104" t="str">
        <f t="shared" si="120"/>
        <v/>
      </c>
      <c r="V226" s="104" t="str">
        <f t="shared" si="121"/>
        <v/>
      </c>
      <c r="Y226" t="str">
        <f t="shared" si="110"/>
        <v>T-C</v>
      </c>
      <c r="AA226"/>
      <c r="AK226" t="str">
        <f t="shared" si="112"/>
        <v/>
      </c>
    </row>
    <row r="227" spans="2:37" ht="15.75" thickBot="1" x14ac:dyDescent="0.3">
      <c r="B227" s="38" t="str">
        <f t="shared" si="113"/>
        <v/>
      </c>
      <c r="G227" s="80">
        <f>Dashboard!N227</f>
        <v>0</v>
      </c>
      <c r="I227" s="37" t="str">
        <f t="shared" si="127"/>
        <v>TG</v>
      </c>
      <c r="J227" s="20" t="str">
        <f t="shared" si="115"/>
        <v/>
      </c>
      <c r="K227" s="20" t="e" cm="1">
        <f t="array" ref="K227">IF(OR(Z227="TG",Z227="T-T"),IF(G225="P",IF(AND(AK227=D227,LEN(D227)&gt;0,NOT(C227="B")),LEFT(D227)&amp;(AL227-3),AK227),""),V)</f>
        <v>#NAME?</v>
      </c>
      <c r="L227" s="20" t="e">
        <f t="shared" si="116"/>
        <v>#NAME?</v>
      </c>
      <c r="N227" s="11" t="str">
        <f t="shared" si="117"/>
        <v/>
      </c>
      <c r="S227" s="158" t="str">
        <f t="shared" si="118"/>
        <v/>
      </c>
      <c r="T227" s="158" t="str">
        <f t="shared" si="119"/>
        <v/>
      </c>
      <c r="U227" s="104" t="str">
        <f t="shared" si="120"/>
        <v/>
      </c>
      <c r="V227" s="104" t="str">
        <f t="shared" si="121"/>
        <v/>
      </c>
      <c r="Y227" t="str">
        <f t="shared" si="110"/>
        <v>T-C</v>
      </c>
      <c r="AA227"/>
      <c r="AK227" t="str">
        <f t="shared" si="112"/>
        <v/>
      </c>
    </row>
    <row r="228" spans="2:37" ht="15.75" thickBot="1" x14ac:dyDescent="0.3">
      <c r="B228" s="38" t="str">
        <f t="shared" si="113"/>
        <v/>
      </c>
      <c r="G228" s="80">
        <f>Dashboard!N228</f>
        <v>0</v>
      </c>
      <c r="I228" s="37" t="str">
        <f t="shared" si="127"/>
        <v>TG</v>
      </c>
      <c r="J228" s="20" t="str">
        <f t="shared" si="115"/>
        <v/>
      </c>
      <c r="K228" s="20" t="e" cm="1">
        <f t="array" ref="K228">IF(OR(Z228="TG",Z228="T-T"),IF(G226="P",IF(AND(AK228=D228,LEN(D228)&gt;0,NOT(C228="B")),LEFT(D228)&amp;(AL228-3),AK228),""),V)</f>
        <v>#NAME?</v>
      </c>
      <c r="L228" s="20" t="e">
        <f t="shared" si="116"/>
        <v>#NAME?</v>
      </c>
      <c r="N228" s="11" t="str">
        <f t="shared" si="117"/>
        <v/>
      </c>
      <c r="S228" s="158" t="str">
        <f t="shared" si="118"/>
        <v/>
      </c>
      <c r="T228" s="158" t="str">
        <f t="shared" si="119"/>
        <v/>
      </c>
      <c r="U228" s="104" t="str">
        <f t="shared" si="120"/>
        <v/>
      </c>
      <c r="V228" s="104" t="str">
        <f t="shared" si="121"/>
        <v/>
      </c>
      <c r="Y228" t="str">
        <f t="shared" si="110"/>
        <v>T-C</v>
      </c>
      <c r="AA228"/>
      <c r="AK228" t="str">
        <f t="shared" si="112"/>
        <v/>
      </c>
    </row>
    <row r="229" spans="2:37" ht="15.75" thickBot="1" x14ac:dyDescent="0.3">
      <c r="B229" s="38" t="str">
        <f t="shared" si="113"/>
        <v/>
      </c>
      <c r="G229" s="80">
        <f>Dashboard!N229</f>
        <v>0</v>
      </c>
      <c r="I229" s="37" t="str">
        <f t="shared" si="127"/>
        <v>TG</v>
      </c>
      <c r="J229" s="20" t="str">
        <f t="shared" si="115"/>
        <v/>
      </c>
      <c r="K229" s="20" t="e" cm="1">
        <f t="array" ref="K229">IF(OR(Z229="TG",Z229="T-T"),IF(G227="P",IF(AND(AK229=D229,LEN(D229)&gt;0,NOT(C229="B")),LEFT(D229)&amp;(AL229-3),AK229),""),V)</f>
        <v>#NAME?</v>
      </c>
      <c r="L229" s="20" t="e">
        <f t="shared" si="116"/>
        <v>#NAME?</v>
      </c>
      <c r="N229" s="11" t="str">
        <f t="shared" si="117"/>
        <v/>
      </c>
      <c r="S229" s="158" t="str">
        <f t="shared" si="118"/>
        <v/>
      </c>
      <c r="T229" s="158" t="str">
        <f t="shared" si="119"/>
        <v/>
      </c>
      <c r="U229" s="104" t="str">
        <f t="shared" si="120"/>
        <v/>
      </c>
      <c r="V229" s="104" t="str">
        <f t="shared" si="121"/>
        <v/>
      </c>
      <c r="Y229" t="str">
        <f t="shared" si="110"/>
        <v>T-C</v>
      </c>
      <c r="AA229"/>
      <c r="AK229" t="str">
        <f t="shared" si="112"/>
        <v/>
      </c>
    </row>
    <row r="230" spans="2:37" ht="15.75" thickBot="1" x14ac:dyDescent="0.3">
      <c r="B230" s="38" t="str">
        <f t="shared" si="113"/>
        <v/>
      </c>
      <c r="G230" s="80">
        <f>Dashboard!N230</f>
        <v>0</v>
      </c>
      <c r="I230" s="37" t="str">
        <f t="shared" si="127"/>
        <v>TG</v>
      </c>
      <c r="J230" s="20" t="str">
        <f t="shared" si="115"/>
        <v/>
      </c>
      <c r="K230" s="20" t="e" cm="1">
        <f t="array" ref="K230">IF(OR(Z230="TG",Z230="T-T"),IF(G228="P",IF(AND(AK230=D230,LEN(D230)&gt;0,NOT(C230="B")),LEFT(D230)&amp;(AL230-3),AK230),""),V)</f>
        <v>#NAME?</v>
      </c>
      <c r="L230" s="20" t="e">
        <f t="shared" si="116"/>
        <v>#NAME?</v>
      </c>
      <c r="N230" s="11" t="str">
        <f t="shared" si="117"/>
        <v/>
      </c>
      <c r="S230" s="158" t="str">
        <f t="shared" si="118"/>
        <v/>
      </c>
      <c r="T230" s="158" t="str">
        <f t="shared" si="119"/>
        <v/>
      </c>
      <c r="U230" s="104" t="str">
        <f t="shared" si="120"/>
        <v/>
      </c>
      <c r="V230" s="104" t="str">
        <f t="shared" si="121"/>
        <v/>
      </c>
      <c r="Y230" t="str">
        <f t="shared" si="110"/>
        <v>T-C</v>
      </c>
      <c r="AA230"/>
      <c r="AK230" t="str">
        <f t="shared" si="112"/>
        <v/>
      </c>
    </row>
    <row r="231" spans="2:37" ht="15.75" thickBot="1" x14ac:dyDescent="0.3">
      <c r="B231" s="38" t="str">
        <f t="shared" si="113"/>
        <v/>
      </c>
      <c r="G231" s="80">
        <f>Dashboard!N231</f>
        <v>0</v>
      </c>
      <c r="I231" s="37" t="str">
        <f t="shared" si="127"/>
        <v>TG</v>
      </c>
      <c r="J231" s="20" t="str">
        <f t="shared" si="115"/>
        <v/>
      </c>
      <c r="K231" s="20" t="e" cm="1">
        <f t="array" ref="K231">IF(OR(Z231="TG",Z231="T-T"),IF(G229="P",IF(AND(AK231=D231,LEN(D231)&gt;0,NOT(C231="B")),LEFT(D231)&amp;(AL231-3),AK231),""),V)</f>
        <v>#NAME?</v>
      </c>
      <c r="L231" s="20" t="e">
        <f t="shared" si="116"/>
        <v>#NAME?</v>
      </c>
      <c r="N231" s="11" t="str">
        <f t="shared" si="117"/>
        <v/>
      </c>
      <c r="S231" s="158" t="str">
        <f t="shared" si="118"/>
        <v/>
      </c>
      <c r="T231" s="158" t="str">
        <f t="shared" si="119"/>
        <v/>
      </c>
      <c r="U231" s="104" t="str">
        <f t="shared" si="120"/>
        <v/>
      </c>
      <c r="V231" s="104" t="str">
        <f t="shared" si="121"/>
        <v/>
      </c>
      <c r="Y231" t="str">
        <f t="shared" si="110"/>
        <v>T-C</v>
      </c>
      <c r="AA231"/>
      <c r="AK231" t="str">
        <f t="shared" si="112"/>
        <v/>
      </c>
    </row>
    <row r="232" spans="2:37" ht="15.75" thickBot="1" x14ac:dyDescent="0.3">
      <c r="B232" s="38" t="str">
        <f t="shared" si="113"/>
        <v/>
      </c>
      <c r="G232" s="80">
        <f>Dashboard!N232</f>
        <v>0</v>
      </c>
      <c r="I232" s="37" t="str">
        <f t="shared" si="127"/>
        <v>TG</v>
      </c>
      <c r="J232" s="20" t="str">
        <f t="shared" si="115"/>
        <v/>
      </c>
      <c r="K232" s="20" t="e" cm="1">
        <f t="array" ref="K232">IF(OR(Z232="TG",Z232="T-T"),IF(G230="P",IF(AND(AK232=D232,LEN(D232)&gt;0,NOT(C232="B")),LEFT(D232)&amp;(AL232-3),AK232),""),V)</f>
        <v>#NAME?</v>
      </c>
      <c r="L232" s="20" t="e">
        <f t="shared" si="116"/>
        <v>#NAME?</v>
      </c>
      <c r="N232" s="11" t="str">
        <f t="shared" si="117"/>
        <v/>
      </c>
      <c r="S232" s="158" t="str">
        <f t="shared" si="118"/>
        <v/>
      </c>
      <c r="T232" s="158" t="str">
        <f t="shared" si="119"/>
        <v/>
      </c>
      <c r="U232" s="104" t="str">
        <f t="shared" si="120"/>
        <v/>
      </c>
      <c r="V232" s="104" t="str">
        <f t="shared" si="121"/>
        <v/>
      </c>
      <c r="Y232" t="str">
        <f t="shared" si="110"/>
        <v>T-C</v>
      </c>
      <c r="AA232"/>
      <c r="AK232" t="str">
        <f t="shared" si="112"/>
        <v/>
      </c>
    </row>
    <row r="233" spans="2:37" ht="15.75" thickBot="1" x14ac:dyDescent="0.3">
      <c r="B233" s="38" t="str">
        <f t="shared" si="113"/>
        <v/>
      </c>
      <c r="G233" s="80">
        <f>Dashboard!N233</f>
        <v>0</v>
      </c>
      <c r="I233" s="37" t="str">
        <f t="shared" si="127"/>
        <v>TG</v>
      </c>
      <c r="J233" s="20" t="str">
        <f t="shared" si="115"/>
        <v/>
      </c>
      <c r="K233" s="20" t="e" cm="1">
        <f t="array" ref="K233">IF(OR(Z233="TG",Z233="T-T"),IF(G231="P",IF(AND(AK233=D233,LEN(D233)&gt;0,NOT(C233="B")),LEFT(D233)&amp;(AL233-3),AK233),""),V)</f>
        <v>#NAME?</v>
      </c>
      <c r="L233" s="20" t="e">
        <f t="shared" si="116"/>
        <v>#NAME?</v>
      </c>
      <c r="N233" s="11" t="str">
        <f t="shared" si="117"/>
        <v/>
      </c>
      <c r="S233" s="158" t="str">
        <f t="shared" si="118"/>
        <v/>
      </c>
      <c r="T233" s="158" t="str">
        <f t="shared" si="119"/>
        <v/>
      </c>
      <c r="U233" s="104" t="str">
        <f t="shared" si="120"/>
        <v/>
      </c>
      <c r="V233" s="104" t="str">
        <f t="shared" si="121"/>
        <v/>
      </c>
      <c r="Y233" t="str">
        <f t="shared" si="110"/>
        <v>T-C</v>
      </c>
      <c r="AA233"/>
      <c r="AK233" t="str">
        <f t="shared" si="112"/>
        <v/>
      </c>
    </row>
    <row r="234" spans="2:37" ht="15.75" thickBot="1" x14ac:dyDescent="0.3">
      <c r="B234" s="38" t="str">
        <f t="shared" si="113"/>
        <v/>
      </c>
      <c r="G234" s="80">
        <f>Dashboard!N234</f>
        <v>0</v>
      </c>
      <c r="I234" s="37" t="str">
        <f t="shared" si="127"/>
        <v>TG</v>
      </c>
      <c r="J234" s="20" t="str">
        <f t="shared" si="115"/>
        <v/>
      </c>
      <c r="K234" s="20" t="e" cm="1">
        <f t="array" ref="K234">IF(OR(Z234="TG",Z234="T-T"),IF(G232="P",IF(AND(AK234=D234,LEN(D234)&gt;0,NOT(C234="B")),LEFT(D234)&amp;(AL234-3),AK234),""),V)</f>
        <v>#NAME?</v>
      </c>
      <c r="L234" s="20" t="e">
        <f t="shared" si="116"/>
        <v>#NAME?</v>
      </c>
      <c r="N234" s="11" t="str">
        <f t="shared" si="117"/>
        <v/>
      </c>
      <c r="S234" s="158" t="str">
        <f t="shared" si="118"/>
        <v/>
      </c>
      <c r="T234" s="158" t="str">
        <f t="shared" si="119"/>
        <v/>
      </c>
      <c r="U234" s="104" t="str">
        <f t="shared" si="120"/>
        <v/>
      </c>
      <c r="V234" s="104" t="str">
        <f t="shared" si="121"/>
        <v/>
      </c>
      <c r="Y234" t="str">
        <f t="shared" si="110"/>
        <v>T-C</v>
      </c>
      <c r="AA234"/>
      <c r="AK234" t="str">
        <f t="shared" si="112"/>
        <v/>
      </c>
    </row>
    <row r="235" spans="2:37" ht="15.75" thickBot="1" x14ac:dyDescent="0.3">
      <c r="B235" s="38" t="str">
        <f t="shared" si="113"/>
        <v/>
      </c>
      <c r="G235" s="80">
        <f>Dashboard!N235</f>
        <v>0</v>
      </c>
      <c r="I235" s="37" t="str">
        <f t="shared" si="127"/>
        <v>TG</v>
      </c>
      <c r="J235" s="20" t="str">
        <f t="shared" si="115"/>
        <v/>
      </c>
      <c r="K235" s="20" t="e" cm="1">
        <f t="array" ref="K235">IF(OR(Z235="TG",Z235="T-T"),IF(G233="P",IF(AND(AK235=D235,LEN(D235)&gt;0,NOT(C235="B")),LEFT(D235)&amp;(AL235-3),AK235),""),V)</f>
        <v>#NAME?</v>
      </c>
      <c r="L235" s="20" t="e">
        <f t="shared" si="116"/>
        <v>#NAME?</v>
      </c>
      <c r="N235" s="11" t="str">
        <f t="shared" si="117"/>
        <v/>
      </c>
      <c r="S235" s="158" t="str">
        <f t="shared" si="118"/>
        <v/>
      </c>
      <c r="T235" s="158" t="str">
        <f t="shared" si="119"/>
        <v/>
      </c>
      <c r="U235" s="104" t="str">
        <f t="shared" si="120"/>
        <v/>
      </c>
      <c r="V235" s="104" t="str">
        <f t="shared" si="121"/>
        <v/>
      </c>
      <c r="Y235" t="str">
        <f t="shared" si="110"/>
        <v>T-C</v>
      </c>
      <c r="AA235"/>
      <c r="AK235" t="str">
        <f t="shared" si="112"/>
        <v/>
      </c>
    </row>
    <row r="236" spans="2:37" ht="15.75" thickBot="1" x14ac:dyDescent="0.3">
      <c r="B236" s="38" t="str">
        <f t="shared" si="113"/>
        <v/>
      </c>
      <c r="G236" s="80">
        <f>Dashboard!N236</f>
        <v>0</v>
      </c>
      <c r="I236" s="37" t="str">
        <f t="shared" si="127"/>
        <v>TG</v>
      </c>
      <c r="J236" s="20" t="str">
        <f t="shared" si="115"/>
        <v/>
      </c>
      <c r="K236" s="20" t="e" cm="1">
        <f t="array" ref="K236">IF(OR(Z236="TG",Z236="T-T"),IF(G234="P",IF(AND(AK236=D236,LEN(D236)&gt;0,NOT(C236="B")),LEFT(D236)&amp;(AL236-3),AK236),""),V)</f>
        <v>#NAME?</v>
      </c>
      <c r="L236" s="20" t="e">
        <f t="shared" si="116"/>
        <v>#NAME?</v>
      </c>
      <c r="N236" s="11" t="str">
        <f t="shared" si="117"/>
        <v/>
      </c>
      <c r="S236" s="158" t="str">
        <f t="shared" si="118"/>
        <v/>
      </c>
      <c r="T236" s="158" t="str">
        <f t="shared" si="119"/>
        <v/>
      </c>
      <c r="U236" s="104" t="str">
        <f t="shared" si="120"/>
        <v/>
      </c>
      <c r="V236" s="104" t="str">
        <f t="shared" si="121"/>
        <v/>
      </c>
      <c r="Y236" t="str">
        <f t="shared" si="110"/>
        <v>T-C</v>
      </c>
      <c r="AA236"/>
      <c r="AK236" t="str">
        <f t="shared" si="112"/>
        <v/>
      </c>
    </row>
    <row r="237" spans="2:37" ht="15.75" thickBot="1" x14ac:dyDescent="0.3">
      <c r="B237" s="38" t="str">
        <f t="shared" si="113"/>
        <v/>
      </c>
      <c r="G237" s="80">
        <f>Dashboard!N237</f>
        <v>0</v>
      </c>
      <c r="I237" s="37" t="str">
        <f t="shared" si="127"/>
        <v>TG</v>
      </c>
      <c r="J237" s="20" t="str">
        <f t="shared" si="115"/>
        <v/>
      </c>
      <c r="K237" s="20" t="e" cm="1">
        <f t="array" ref="K237">IF(OR(Z237="TG",Z237="T-T"),IF(G235="P",IF(AND(AK237=D237,LEN(D237)&gt;0,NOT(C237="B")),LEFT(D237)&amp;(AL237-3),AK237),""),V)</f>
        <v>#NAME?</v>
      </c>
      <c r="L237" s="20" t="e">
        <f t="shared" si="116"/>
        <v>#NAME?</v>
      </c>
      <c r="N237" s="11" t="str">
        <f t="shared" si="117"/>
        <v/>
      </c>
      <c r="S237" s="158" t="str">
        <f t="shared" si="118"/>
        <v/>
      </c>
      <c r="T237" s="158" t="str">
        <f t="shared" si="119"/>
        <v/>
      </c>
      <c r="U237" s="104" t="str">
        <f t="shared" si="120"/>
        <v/>
      </c>
      <c r="V237" s="104" t="str">
        <f t="shared" si="121"/>
        <v/>
      </c>
      <c r="Y237" t="str">
        <f t="shared" si="110"/>
        <v>T-C</v>
      </c>
      <c r="AA237"/>
      <c r="AK237" t="str">
        <f t="shared" si="112"/>
        <v/>
      </c>
    </row>
    <row r="238" spans="2:37" ht="15.75" thickBot="1" x14ac:dyDescent="0.3">
      <c r="B238" s="38" t="str">
        <f t="shared" si="113"/>
        <v/>
      </c>
      <c r="G238" s="80">
        <f>Dashboard!N238</f>
        <v>0</v>
      </c>
      <c r="I238" s="37" t="str">
        <f t="shared" si="127"/>
        <v>TG</v>
      </c>
      <c r="J238" s="20" t="str">
        <f t="shared" si="115"/>
        <v/>
      </c>
      <c r="K238" s="20" t="e" cm="1">
        <f t="array" ref="K238">IF(OR(Z238="TG",Z238="T-T"),IF(G236="P",IF(AND(AK238=D238,LEN(D238)&gt;0,NOT(C238="B")),LEFT(D238)&amp;(AL238-3),AK238),""),V)</f>
        <v>#NAME?</v>
      </c>
      <c r="L238" s="20" t="e">
        <f t="shared" si="116"/>
        <v>#NAME?</v>
      </c>
      <c r="N238" s="11" t="str">
        <f t="shared" si="117"/>
        <v/>
      </c>
      <c r="S238" s="158" t="str">
        <f t="shared" si="118"/>
        <v/>
      </c>
      <c r="T238" s="158" t="str">
        <f t="shared" si="119"/>
        <v/>
      </c>
      <c r="U238" s="104" t="str">
        <f t="shared" si="120"/>
        <v/>
      </c>
      <c r="V238" s="104" t="str">
        <f t="shared" si="121"/>
        <v/>
      </c>
      <c r="Y238" t="str">
        <f t="shared" si="110"/>
        <v>T-C</v>
      </c>
      <c r="AA238"/>
      <c r="AK238" t="str">
        <f t="shared" si="112"/>
        <v/>
      </c>
    </row>
    <row r="239" spans="2:37" ht="15.75" thickBot="1" x14ac:dyDescent="0.3">
      <c r="B239" s="38" t="str">
        <f t="shared" si="113"/>
        <v/>
      </c>
      <c r="G239" s="80">
        <f>Dashboard!N239</f>
        <v>0</v>
      </c>
      <c r="I239" s="37" t="str">
        <f t="shared" si="127"/>
        <v>TG</v>
      </c>
      <c r="J239" s="20" t="str">
        <f t="shared" si="115"/>
        <v/>
      </c>
      <c r="K239" s="20" t="e" cm="1">
        <f t="array" ref="K239">IF(OR(Z239="TG",Z239="T-T"),IF(G237="P",IF(AND(AK239=D239,LEN(D239)&gt;0,NOT(C239="B")),LEFT(D239)&amp;(AL239-3),AK239),""),V)</f>
        <v>#NAME?</v>
      </c>
      <c r="L239" s="20" t="e">
        <f t="shared" si="116"/>
        <v>#NAME?</v>
      </c>
      <c r="N239" s="11" t="str">
        <f t="shared" si="117"/>
        <v/>
      </c>
      <c r="S239" s="158" t="str">
        <f t="shared" si="118"/>
        <v/>
      </c>
      <c r="T239" s="158" t="str">
        <f t="shared" si="119"/>
        <v/>
      </c>
      <c r="U239" s="104" t="str">
        <f t="shared" si="120"/>
        <v/>
      </c>
      <c r="V239" s="104" t="str">
        <f t="shared" si="121"/>
        <v/>
      </c>
      <c r="Y239" t="str">
        <f t="shared" si="110"/>
        <v>T-C</v>
      </c>
      <c r="AA239"/>
      <c r="AK239" t="str">
        <f t="shared" ref="AK239:AK266" si="129">IFERROR(VLOOKUP(AJ239,$AT$3:$AU$40,2,FALSE),"")</f>
        <v/>
      </c>
    </row>
    <row r="240" spans="2:37" ht="15.75" thickBot="1" x14ac:dyDescent="0.3">
      <c r="B240" s="38" t="str">
        <f t="shared" si="113"/>
        <v/>
      </c>
      <c r="G240" s="80">
        <f>Dashboard!N240</f>
        <v>0</v>
      </c>
      <c r="I240" s="37" t="str">
        <f t="shared" si="127"/>
        <v>TG</v>
      </c>
      <c r="J240" s="20" t="str">
        <f t="shared" si="115"/>
        <v/>
      </c>
      <c r="K240" s="20" t="e" cm="1">
        <f t="array" ref="K240">IF(OR(Z240="TG",Z240="T-T"),IF(G238="P",IF(AND(AK240=D240,LEN(D240)&gt;0,NOT(C240="B")),LEFT(D240)&amp;(AL240-3),AK240),""),V)</f>
        <v>#NAME?</v>
      </c>
      <c r="L240" s="20" t="e">
        <f t="shared" si="116"/>
        <v>#NAME?</v>
      </c>
      <c r="N240" s="11" t="str">
        <f t="shared" si="117"/>
        <v/>
      </c>
      <c r="S240" s="158" t="str">
        <f t="shared" si="118"/>
        <v/>
      </c>
      <c r="T240" s="158" t="str">
        <f t="shared" si="119"/>
        <v/>
      </c>
      <c r="U240" s="104" t="str">
        <f t="shared" si="120"/>
        <v/>
      </c>
      <c r="V240" s="104" t="str">
        <f t="shared" si="121"/>
        <v/>
      </c>
      <c r="Y240" t="str">
        <f t="shared" si="110"/>
        <v>T-C</v>
      </c>
      <c r="AA240"/>
      <c r="AK240" t="str">
        <f t="shared" si="129"/>
        <v/>
      </c>
    </row>
    <row r="241" spans="2:37" ht="15.75" thickBot="1" x14ac:dyDescent="0.3">
      <c r="B241" s="38" t="str">
        <f t="shared" si="113"/>
        <v/>
      </c>
      <c r="G241" s="80">
        <f>Dashboard!N241</f>
        <v>0</v>
      </c>
      <c r="I241" s="37" t="str">
        <f t="shared" si="127"/>
        <v>TG</v>
      </c>
      <c r="J241" s="20" t="str">
        <f t="shared" si="115"/>
        <v/>
      </c>
      <c r="K241" s="20" t="e" cm="1">
        <f t="array" ref="K241">IF(OR(Z241="TG",Z241="T-T"),IF(G239="P",IF(AND(AK241=D241,LEN(D241)&gt;0,NOT(C241="B")),LEFT(D241)&amp;(AL241-3),AK241),""),V)</f>
        <v>#NAME?</v>
      </c>
      <c r="L241" s="20" t="e">
        <f t="shared" si="116"/>
        <v>#NAME?</v>
      </c>
      <c r="N241" s="11" t="str">
        <f t="shared" si="117"/>
        <v/>
      </c>
      <c r="S241" s="158" t="str">
        <f t="shared" si="118"/>
        <v/>
      </c>
      <c r="T241" s="158" t="str">
        <f t="shared" si="119"/>
        <v/>
      </c>
      <c r="U241" s="104" t="str">
        <f t="shared" si="120"/>
        <v/>
      </c>
      <c r="V241" s="104" t="str">
        <f t="shared" si="121"/>
        <v/>
      </c>
      <c r="Y241" t="str">
        <f t="shared" si="110"/>
        <v>T-C</v>
      </c>
      <c r="AA241"/>
      <c r="AK241" t="str">
        <f t="shared" si="129"/>
        <v/>
      </c>
    </row>
    <row r="242" spans="2:37" ht="15.75" thickBot="1" x14ac:dyDescent="0.3">
      <c r="B242" s="38" t="str">
        <f t="shared" si="113"/>
        <v/>
      </c>
      <c r="G242" s="80">
        <f>Dashboard!N242</f>
        <v>0</v>
      </c>
      <c r="I242" s="37" t="str">
        <f t="shared" si="127"/>
        <v>TG</v>
      </c>
      <c r="J242" s="20" t="str">
        <f t="shared" si="115"/>
        <v/>
      </c>
      <c r="K242" s="20" t="e" cm="1">
        <f t="array" ref="K242">IF(OR(Z242="TG",Z242="T-T"),IF(G240="P",IF(AND(AK242=D242,LEN(D242)&gt;0,NOT(C242="B")),LEFT(D242)&amp;(AL242-3),AK242),""),V)</f>
        <v>#NAME?</v>
      </c>
      <c r="L242" s="20" t="e">
        <f t="shared" si="116"/>
        <v>#NAME?</v>
      </c>
      <c r="N242" s="11" t="str">
        <f t="shared" si="117"/>
        <v/>
      </c>
      <c r="S242" s="158" t="str">
        <f t="shared" si="118"/>
        <v/>
      </c>
      <c r="T242" s="158" t="str">
        <f t="shared" si="119"/>
        <v/>
      </c>
      <c r="U242" s="104" t="str">
        <f t="shared" si="120"/>
        <v/>
      </c>
      <c r="V242" s="104" t="str">
        <f t="shared" si="121"/>
        <v/>
      </c>
      <c r="Y242" t="str">
        <f t="shared" si="110"/>
        <v>T-C</v>
      </c>
      <c r="AA242"/>
      <c r="AK242" t="str">
        <f t="shared" si="129"/>
        <v/>
      </c>
    </row>
    <row r="243" spans="2:37" ht="15.75" thickBot="1" x14ac:dyDescent="0.3">
      <c r="B243" s="38" t="str">
        <f t="shared" si="113"/>
        <v/>
      </c>
      <c r="G243" s="80">
        <f>Dashboard!N243</f>
        <v>0</v>
      </c>
      <c r="I243" s="37" t="str">
        <f t="shared" si="127"/>
        <v>TG</v>
      </c>
      <c r="J243" s="20" t="str">
        <f t="shared" si="115"/>
        <v/>
      </c>
      <c r="K243" s="20" t="e" cm="1">
        <f t="array" ref="K243">IF(OR(Z243="TG",Z243="T-T"),IF(G241="P",IF(AND(AK243=D243,LEN(D243)&gt;0,NOT(C243="B")),LEFT(D243)&amp;(AL243-3),AK243),""),V)</f>
        <v>#NAME?</v>
      </c>
      <c r="L243" s="20" t="e">
        <f t="shared" si="116"/>
        <v>#NAME?</v>
      </c>
      <c r="N243" s="11" t="str">
        <f t="shared" si="117"/>
        <v/>
      </c>
      <c r="S243" s="158" t="str">
        <f t="shared" si="118"/>
        <v/>
      </c>
      <c r="T243" s="158" t="str">
        <f t="shared" si="119"/>
        <v/>
      </c>
      <c r="U243" s="104" t="str">
        <f t="shared" si="120"/>
        <v/>
      </c>
      <c r="V243" s="104" t="str">
        <f t="shared" si="121"/>
        <v/>
      </c>
      <c r="Y243" t="str">
        <f t="shared" si="110"/>
        <v>T-C</v>
      </c>
      <c r="AA243"/>
      <c r="AK243" t="str">
        <f t="shared" si="129"/>
        <v/>
      </c>
    </row>
    <row r="244" spans="2:37" ht="15.75" thickBot="1" x14ac:dyDescent="0.3">
      <c r="B244" s="38" t="str">
        <f t="shared" si="113"/>
        <v/>
      </c>
      <c r="G244" s="80">
        <f>Dashboard!N244</f>
        <v>0</v>
      </c>
      <c r="I244" s="37" t="str">
        <f t="shared" si="127"/>
        <v>TG</v>
      </c>
      <c r="J244" s="20" t="str">
        <f t="shared" si="115"/>
        <v/>
      </c>
      <c r="K244" s="20" t="e" cm="1">
        <f t="array" ref="K244">IF(OR(Z244="TG",Z244="T-T"),IF(G242="P",IF(AND(AK244=D244,LEN(D244)&gt;0,NOT(C244="B")),LEFT(D244)&amp;(AL244-3),AK244),""),V)</f>
        <v>#NAME?</v>
      </c>
      <c r="L244" s="20" t="e">
        <f t="shared" si="116"/>
        <v>#NAME?</v>
      </c>
      <c r="N244" s="11" t="str">
        <f t="shared" si="117"/>
        <v/>
      </c>
      <c r="S244" s="158" t="str">
        <f t="shared" si="118"/>
        <v/>
      </c>
      <c r="T244" s="158" t="str">
        <f t="shared" si="119"/>
        <v/>
      </c>
      <c r="U244" s="104" t="str">
        <f t="shared" si="120"/>
        <v/>
      </c>
      <c r="V244" s="104" t="str">
        <f t="shared" si="121"/>
        <v/>
      </c>
      <c r="Y244" t="str">
        <f t="shared" si="110"/>
        <v>T-C</v>
      </c>
      <c r="AA244"/>
      <c r="AK244" t="str">
        <f t="shared" si="129"/>
        <v/>
      </c>
    </row>
    <row r="245" spans="2:37" ht="15.75" thickBot="1" x14ac:dyDescent="0.3">
      <c r="B245" s="38" t="str">
        <f t="shared" si="113"/>
        <v/>
      </c>
      <c r="G245" s="80">
        <f>Dashboard!N245</f>
        <v>0</v>
      </c>
      <c r="I245" s="37" t="str">
        <f t="shared" si="127"/>
        <v>TG</v>
      </c>
      <c r="J245" s="20" t="str">
        <f t="shared" si="115"/>
        <v/>
      </c>
      <c r="K245" s="20" t="e" cm="1">
        <f t="array" ref="K245">IF(OR(Z245="TG",Z245="T-T"),IF(G243="P",IF(AND(AK245=D245,LEN(D245)&gt;0,NOT(C245="B")),LEFT(D245)&amp;(AL245-3),AK245),""),V)</f>
        <v>#NAME?</v>
      </c>
      <c r="L245" s="20" t="e">
        <f t="shared" si="116"/>
        <v>#NAME?</v>
      </c>
      <c r="N245" s="11" t="str">
        <f t="shared" si="117"/>
        <v/>
      </c>
      <c r="S245" s="158" t="str">
        <f t="shared" si="118"/>
        <v/>
      </c>
      <c r="T245" s="158" t="str">
        <f t="shared" si="119"/>
        <v/>
      </c>
      <c r="U245" s="104" t="str">
        <f t="shared" si="120"/>
        <v/>
      </c>
      <c r="V245" s="104" t="str">
        <f t="shared" si="121"/>
        <v/>
      </c>
      <c r="Y245" t="str">
        <f t="shared" si="110"/>
        <v>T-C</v>
      </c>
      <c r="AA245"/>
      <c r="AK245" t="str">
        <f t="shared" si="129"/>
        <v/>
      </c>
    </row>
    <row r="246" spans="2:37" ht="15.75" thickBot="1" x14ac:dyDescent="0.3">
      <c r="B246" s="38" t="str">
        <f t="shared" si="113"/>
        <v/>
      </c>
      <c r="G246" s="80">
        <f>Dashboard!N246</f>
        <v>0</v>
      </c>
      <c r="I246" s="37" t="str">
        <f t="shared" si="127"/>
        <v>TG</v>
      </c>
      <c r="J246" s="20" t="str">
        <f t="shared" si="115"/>
        <v/>
      </c>
      <c r="K246" s="20" t="e" cm="1">
        <f t="array" ref="K246">IF(OR(Z246="TG",Z246="T-T"),IF(G244="P",IF(AND(AK246=D246,LEN(D246)&gt;0,NOT(C246="B")),LEFT(D246)&amp;(AL246-3),AK246),""),V)</f>
        <v>#NAME?</v>
      </c>
      <c r="L246" s="20" t="e">
        <f t="shared" si="116"/>
        <v>#NAME?</v>
      </c>
      <c r="N246" s="11" t="str">
        <f t="shared" si="117"/>
        <v/>
      </c>
      <c r="S246" s="158" t="str">
        <f t="shared" ref="S203:S266" si="130">IF(Y246="T-T",IF(G244="B",AI246,""),IF(Y246="T-C",IF(G245="B",AI246,""),IF(Y246="T-B",IF(G245="P",AI246,""),"")))</f>
        <v/>
      </c>
      <c r="T246" s="158" t="str">
        <f t="shared" ref="T203:T266" si="131">IF(Y246="T-T",IF(G244="P",AI246,""),IF(Y246="T-C",IF(G245="P",AI246,""),IF(Y246="T-B",IF(G245="B",AI246,""),"")))</f>
        <v/>
      </c>
      <c r="U246" s="104" t="str">
        <f t="shared" ref="U203:U266" si="132">S246</f>
        <v/>
      </c>
      <c r="V246" s="104" t="str">
        <f t="shared" ref="V203:V266" si="133">T246</f>
        <v/>
      </c>
      <c r="Y246" t="str">
        <f t="shared" si="110"/>
        <v>T-C</v>
      </c>
      <c r="AA246"/>
      <c r="AK246" t="str">
        <f t="shared" si="129"/>
        <v/>
      </c>
    </row>
    <row r="247" spans="2:37" ht="15.75" thickBot="1" x14ac:dyDescent="0.3">
      <c r="B247" s="38" t="str">
        <f t="shared" si="113"/>
        <v/>
      </c>
      <c r="G247" s="80">
        <f>Dashboard!N247</f>
        <v>0</v>
      </c>
      <c r="I247" s="37" t="str">
        <f t="shared" si="127"/>
        <v>TG</v>
      </c>
      <c r="J247" s="20" t="str">
        <f t="shared" si="115"/>
        <v/>
      </c>
      <c r="K247" s="20" t="e" cm="1">
        <f t="array" ref="K247">IF(OR(Z247="TG",Z247="T-T"),IF(G245="P",IF(AND(AK247=D247,LEN(D247)&gt;0,NOT(C247="B")),LEFT(D247)&amp;(AL247-3),AK247),""),V)</f>
        <v>#NAME?</v>
      </c>
      <c r="L247" s="20" t="e">
        <f t="shared" si="116"/>
        <v>#NAME?</v>
      </c>
      <c r="N247" s="11" t="str">
        <f t="shared" si="117"/>
        <v/>
      </c>
      <c r="S247" s="158" t="str">
        <f t="shared" si="130"/>
        <v/>
      </c>
      <c r="T247" s="158" t="str">
        <f t="shared" si="131"/>
        <v/>
      </c>
      <c r="U247" s="104" t="str">
        <f t="shared" si="132"/>
        <v/>
      </c>
      <c r="V247" s="104" t="str">
        <f t="shared" si="133"/>
        <v/>
      </c>
      <c r="Y247" t="str">
        <f t="shared" si="110"/>
        <v>T-C</v>
      </c>
      <c r="AA247"/>
      <c r="AK247" t="str">
        <f t="shared" si="129"/>
        <v/>
      </c>
    </row>
    <row r="248" spans="2:37" ht="15.75" thickBot="1" x14ac:dyDescent="0.3">
      <c r="B248" s="38" t="str">
        <f t="shared" si="113"/>
        <v/>
      </c>
      <c r="G248" s="80">
        <f>Dashboard!N248</f>
        <v>0</v>
      </c>
      <c r="I248" s="37" t="str">
        <f t="shared" si="127"/>
        <v>TG</v>
      </c>
      <c r="J248" s="20" t="str">
        <f t="shared" si="115"/>
        <v/>
      </c>
      <c r="K248" s="20" t="e" cm="1">
        <f t="array" ref="K248">IF(OR(Z248="TG",Z248="T-T"),IF(G246="P",IF(AND(AK248=D248,LEN(D248)&gt;0,NOT(C248="B")),LEFT(D248)&amp;(AL248-3),AK248),""),V)</f>
        <v>#NAME?</v>
      </c>
      <c r="L248" s="20" t="e">
        <f t="shared" si="116"/>
        <v>#NAME?</v>
      </c>
      <c r="N248" s="11" t="str">
        <f t="shared" si="117"/>
        <v/>
      </c>
      <c r="S248" s="158" t="str">
        <f t="shared" si="130"/>
        <v/>
      </c>
      <c r="T248" s="158" t="str">
        <f t="shared" si="131"/>
        <v/>
      </c>
      <c r="U248" s="104" t="str">
        <f t="shared" si="132"/>
        <v/>
      </c>
      <c r="V248" s="104" t="str">
        <f t="shared" si="133"/>
        <v/>
      </c>
      <c r="Y248" t="str">
        <f t="shared" si="110"/>
        <v>T-C</v>
      </c>
      <c r="AA248"/>
      <c r="AK248" t="str">
        <f t="shared" si="129"/>
        <v/>
      </c>
    </row>
    <row r="249" spans="2:37" ht="15.75" thickBot="1" x14ac:dyDescent="0.3">
      <c r="B249" s="38" t="str">
        <f t="shared" si="113"/>
        <v/>
      </c>
      <c r="G249" s="80">
        <f>Dashboard!N249</f>
        <v>0</v>
      </c>
      <c r="I249" s="37" t="str">
        <f t="shared" si="127"/>
        <v>TG</v>
      </c>
      <c r="J249" s="20" t="str">
        <f t="shared" si="115"/>
        <v/>
      </c>
      <c r="K249" s="20" t="e" cm="1">
        <f t="array" ref="K249">IF(OR(Z249="TG",Z249="T-T"),IF(G247="P",IF(AND(AK249=D249,LEN(D249)&gt;0,NOT(C249="B")),LEFT(D249)&amp;(AL249-3),AK249),""),V)</f>
        <v>#NAME?</v>
      </c>
      <c r="L249" s="20" t="e">
        <f t="shared" si="116"/>
        <v>#NAME?</v>
      </c>
      <c r="N249" s="11" t="str">
        <f t="shared" si="117"/>
        <v/>
      </c>
      <c r="S249" s="158" t="str">
        <f t="shared" si="130"/>
        <v/>
      </c>
      <c r="T249" s="158" t="str">
        <f t="shared" si="131"/>
        <v/>
      </c>
      <c r="U249" s="104" t="str">
        <f t="shared" si="132"/>
        <v/>
      </c>
      <c r="V249" s="104" t="str">
        <f t="shared" si="133"/>
        <v/>
      </c>
      <c r="Y249" t="str">
        <f t="shared" si="110"/>
        <v>T-C</v>
      </c>
      <c r="AA249"/>
      <c r="AK249" t="str">
        <f t="shared" si="129"/>
        <v/>
      </c>
    </row>
    <row r="250" spans="2:37" ht="15.75" thickBot="1" x14ac:dyDescent="0.3">
      <c r="B250" s="38" t="str">
        <f t="shared" si="113"/>
        <v/>
      </c>
      <c r="G250" s="80">
        <f>Dashboard!N250</f>
        <v>0</v>
      </c>
      <c r="I250" s="37" t="str">
        <f t="shared" si="127"/>
        <v>TG</v>
      </c>
      <c r="J250" s="20" t="str">
        <f t="shared" si="115"/>
        <v/>
      </c>
      <c r="K250" s="20" t="e" cm="1">
        <f t="array" ref="K250">IF(OR(Z250="TG",Z250="T-T"),IF(G248="P",IF(AND(AK250=D250,LEN(D250)&gt;0,NOT(C250="B")),LEFT(D250)&amp;(AL250-3),AK250),""),V)</f>
        <v>#NAME?</v>
      </c>
      <c r="L250" s="20" t="e">
        <f t="shared" si="116"/>
        <v>#NAME?</v>
      </c>
      <c r="N250" s="11" t="str">
        <f t="shared" si="117"/>
        <v/>
      </c>
      <c r="S250" s="158" t="str">
        <f t="shared" si="130"/>
        <v/>
      </c>
      <c r="T250" s="158" t="str">
        <f t="shared" si="131"/>
        <v/>
      </c>
      <c r="U250" s="104" t="str">
        <f t="shared" si="132"/>
        <v/>
      </c>
      <c r="V250" s="104" t="str">
        <f t="shared" si="133"/>
        <v/>
      </c>
      <c r="Y250" t="str">
        <f t="shared" si="110"/>
        <v>T-C</v>
      </c>
      <c r="AA250"/>
      <c r="AK250" t="str">
        <f t="shared" si="129"/>
        <v/>
      </c>
    </row>
    <row r="251" spans="2:37" ht="15.75" thickBot="1" x14ac:dyDescent="0.3">
      <c r="B251" s="38" t="str">
        <f t="shared" si="113"/>
        <v/>
      </c>
      <c r="G251" s="80">
        <f>Dashboard!N251</f>
        <v>0</v>
      </c>
      <c r="I251" s="37" t="str">
        <f t="shared" si="127"/>
        <v>TG</v>
      </c>
      <c r="J251" s="20" t="str">
        <f t="shared" si="115"/>
        <v/>
      </c>
      <c r="K251" s="20" t="e" cm="1">
        <f t="array" ref="K251">IF(OR(Z251="TG",Z251="T-T"),IF(G249="P",IF(AND(AK251=D251,LEN(D251)&gt;0,NOT(C251="B")),LEFT(D251)&amp;(AL251-3),AK251),""),V)</f>
        <v>#NAME?</v>
      </c>
      <c r="L251" s="20" t="e">
        <f t="shared" si="116"/>
        <v>#NAME?</v>
      </c>
      <c r="N251" s="11" t="str">
        <f t="shared" si="117"/>
        <v/>
      </c>
      <c r="S251" s="158" t="str">
        <f t="shared" si="130"/>
        <v/>
      </c>
      <c r="T251" s="158" t="str">
        <f t="shared" si="131"/>
        <v/>
      </c>
      <c r="U251" s="104" t="str">
        <f t="shared" si="132"/>
        <v/>
      </c>
      <c r="V251" s="104" t="str">
        <f t="shared" si="133"/>
        <v/>
      </c>
      <c r="Y251" t="str">
        <f t="shared" si="110"/>
        <v>T-C</v>
      </c>
      <c r="AA251"/>
      <c r="AK251" t="str">
        <f t="shared" si="129"/>
        <v/>
      </c>
    </row>
    <row r="252" spans="2:37" ht="15.75" thickBot="1" x14ac:dyDescent="0.3">
      <c r="B252" s="38" t="str">
        <f t="shared" si="113"/>
        <v/>
      </c>
      <c r="G252" s="81" t="str">
        <f>IF(Dashboard!N252="P","P",IF(Dashboard!O252="B","B",""))</f>
        <v/>
      </c>
      <c r="I252" s="37" t="str">
        <f t="shared" si="127"/>
        <v>TG</v>
      </c>
      <c r="J252" s="20" t="str">
        <f t="shared" si="115"/>
        <v/>
      </c>
      <c r="K252" s="20" t="e" cm="1">
        <f t="array" ref="K252">IF(OR(Z252="TG",Z252="T-T"),IF(G250="P",IF(AND(AK252=D252,LEN(D252)&gt;0,NOT(C252="B")),LEFT(D252)&amp;(AL252-3),AK252),""),V)</f>
        <v>#NAME?</v>
      </c>
      <c r="L252" s="20" t="str">
        <f t="shared" si="116"/>
        <v/>
      </c>
      <c r="N252" s="11" t="str">
        <f t="shared" si="117"/>
        <v/>
      </c>
      <c r="S252" s="158" t="str">
        <f t="shared" si="130"/>
        <v/>
      </c>
      <c r="T252" s="158" t="str">
        <f t="shared" si="131"/>
        <v/>
      </c>
      <c r="U252" s="104" t="str">
        <f t="shared" si="132"/>
        <v/>
      </c>
      <c r="V252" s="104" t="str">
        <f t="shared" si="133"/>
        <v/>
      </c>
      <c r="Y252" t="str">
        <f t="shared" si="110"/>
        <v>T-C</v>
      </c>
      <c r="AA252"/>
      <c r="AK252" t="str">
        <f t="shared" si="129"/>
        <v/>
      </c>
    </row>
    <row r="253" spans="2:37" ht="15.75" thickBot="1" x14ac:dyDescent="0.3">
      <c r="B253" s="38">
        <f t="shared" si="113"/>
        <v>0</v>
      </c>
      <c r="G253" s="81" t="str">
        <f>IF(Dashboard!N253="P","P",IF(Dashboard!O253="B","B",""))</f>
        <v/>
      </c>
      <c r="I253" s="37" t="str">
        <f t="shared" si="127"/>
        <v>TG</v>
      </c>
      <c r="J253" s="20" t="str">
        <f t="shared" si="115"/>
        <v/>
      </c>
      <c r="K253" s="20" t="e" cm="1">
        <f t="array" ref="K253">IF(OR(Z253="TG",Z253="T-T"),IF(G251="P",IF(AND(AK253=D253,LEN(D253)&gt;0,NOT(C253="B")),LEFT(D253)&amp;(AL253-3),AK253),""),V)</f>
        <v>#NAME?</v>
      </c>
      <c r="L253" s="20" t="str">
        <f t="shared" si="116"/>
        <v/>
      </c>
      <c r="N253" s="11" t="str">
        <f t="shared" si="117"/>
        <v/>
      </c>
      <c r="S253" s="158" t="str">
        <f t="shared" si="130"/>
        <v/>
      </c>
      <c r="T253" s="158" t="str">
        <f t="shared" si="131"/>
        <v/>
      </c>
      <c r="U253" s="104" t="str">
        <f t="shared" si="132"/>
        <v/>
      </c>
      <c r="V253" s="104" t="str">
        <f t="shared" si="133"/>
        <v/>
      </c>
      <c r="AA253"/>
      <c r="AK253" t="str">
        <f t="shared" si="129"/>
        <v/>
      </c>
    </row>
    <row r="254" spans="2:37" ht="15.75" thickBot="1" x14ac:dyDescent="0.3">
      <c r="B254" s="38" t="str">
        <f t="shared" si="113"/>
        <v/>
      </c>
      <c r="G254" s="81" t="str">
        <f>IF(Dashboard!N254="P","P",IF(Dashboard!O254="B","B",""))</f>
        <v/>
      </c>
      <c r="I254" s="37" t="str">
        <f t="shared" si="127"/>
        <v>TG</v>
      </c>
      <c r="J254" s="20" t="str">
        <f t="shared" si="115"/>
        <v/>
      </c>
      <c r="K254" s="20" t="e" cm="1">
        <f t="array" ref="K254">IF(OR(Z254="TG",Z254="T-T"),IF(G252="P",IF(AND(AK254=D254,LEN(D254)&gt;0,NOT(C254="B")),LEFT(D254)&amp;(AL254-3),AK254),""),V)</f>
        <v>#NAME?</v>
      </c>
      <c r="L254" s="20" t="str">
        <f t="shared" si="116"/>
        <v/>
      </c>
      <c r="N254" s="11" t="str">
        <f t="shared" si="117"/>
        <v/>
      </c>
      <c r="S254" s="158" t="str">
        <f t="shared" si="130"/>
        <v/>
      </c>
      <c r="T254" s="158" t="str">
        <f t="shared" si="131"/>
        <v/>
      </c>
      <c r="U254" s="104" t="str">
        <f t="shared" si="132"/>
        <v/>
      </c>
      <c r="V254" s="104" t="str">
        <f t="shared" si="133"/>
        <v/>
      </c>
      <c r="AA254"/>
      <c r="AK254" t="str">
        <f t="shared" si="129"/>
        <v/>
      </c>
    </row>
    <row r="255" spans="2:37" ht="15.75" thickBot="1" x14ac:dyDescent="0.3">
      <c r="B255" s="38" t="str">
        <f t="shared" si="113"/>
        <v/>
      </c>
      <c r="G255" s="81" t="str">
        <f>IF(Dashboard!N255="P","P",IF(Dashboard!O255="B","B",""))</f>
        <v/>
      </c>
      <c r="I255" s="37" t="str">
        <f t="shared" si="127"/>
        <v>TG</v>
      </c>
      <c r="J255" s="20" t="str">
        <f t="shared" si="115"/>
        <v/>
      </c>
      <c r="K255" s="20" t="e" cm="1">
        <f t="array" ref="K255">IF(OR(Z255="TG",Z255="T-T"),IF(G253="P",IF(AND(AK255=D255,LEN(D255)&gt;0,NOT(C255="B")),LEFT(D255)&amp;(AL255-3),AK255),""),V)</f>
        <v>#NAME?</v>
      </c>
      <c r="L255" s="20" t="str">
        <f t="shared" si="116"/>
        <v/>
      </c>
      <c r="N255" s="11" t="str">
        <f t="shared" si="117"/>
        <v/>
      </c>
      <c r="S255" s="158" t="str">
        <f t="shared" si="130"/>
        <v/>
      </c>
      <c r="T255" s="158" t="str">
        <f t="shared" si="131"/>
        <v/>
      </c>
      <c r="U255" s="104" t="str">
        <f t="shared" si="132"/>
        <v/>
      </c>
      <c r="V255" s="104" t="str">
        <f t="shared" si="133"/>
        <v/>
      </c>
      <c r="AA255"/>
      <c r="AK255" t="str">
        <f t="shared" si="129"/>
        <v/>
      </c>
    </row>
    <row r="256" spans="2:37" ht="15.75" thickBot="1" x14ac:dyDescent="0.3">
      <c r="B256" s="38" t="str">
        <f t="shared" si="113"/>
        <v/>
      </c>
      <c r="G256" s="81" t="str">
        <f>IF(Dashboard!N256="P","P",IF(Dashboard!O256="B","B",""))</f>
        <v/>
      </c>
      <c r="I256" s="37" t="str">
        <f t="shared" si="127"/>
        <v>TG</v>
      </c>
      <c r="J256" s="20" t="str">
        <f t="shared" si="115"/>
        <v/>
      </c>
      <c r="K256" s="20" t="e" cm="1">
        <f t="array" ref="K256">IF(OR(Z256="TG",Z256="T-T"),IF(G254="P",IF(AND(AK256=D256,LEN(D256)&gt;0,NOT(C256="B")),LEFT(D256)&amp;(AL256-3),AK256),""),V)</f>
        <v>#NAME?</v>
      </c>
      <c r="L256" s="20" t="str">
        <f t="shared" si="116"/>
        <v/>
      </c>
      <c r="N256" s="11" t="str">
        <f t="shared" si="117"/>
        <v/>
      </c>
      <c r="S256" s="158" t="str">
        <f t="shared" si="130"/>
        <v/>
      </c>
      <c r="T256" s="158" t="str">
        <f t="shared" si="131"/>
        <v/>
      </c>
      <c r="U256" s="104" t="str">
        <f t="shared" si="132"/>
        <v/>
      </c>
      <c r="V256" s="104" t="str">
        <f t="shared" si="133"/>
        <v/>
      </c>
      <c r="AA256"/>
      <c r="AK256" t="str">
        <f t="shared" si="129"/>
        <v/>
      </c>
    </row>
    <row r="257" spans="2:37" ht="15.75" thickBot="1" x14ac:dyDescent="0.3">
      <c r="B257" s="38" t="str">
        <f t="shared" si="113"/>
        <v/>
      </c>
      <c r="G257" s="81" t="str">
        <f>IF(Dashboard!N257="P","P",IF(Dashboard!O257="B","B",""))</f>
        <v/>
      </c>
      <c r="I257" s="37" t="str">
        <f t="shared" si="127"/>
        <v>TG</v>
      </c>
      <c r="J257" s="20" t="str">
        <f t="shared" si="115"/>
        <v/>
      </c>
      <c r="K257" s="20" t="e" cm="1">
        <f t="array" ref="K257">IF(OR(Z257="TG",Z257="T-T"),IF(G255="P",IF(AND(AK257=D257,LEN(D257)&gt;0,NOT(C257="B")),LEFT(D257)&amp;(AL257-3),AK257),""),V)</f>
        <v>#NAME?</v>
      </c>
      <c r="L257" s="20" t="str">
        <f t="shared" si="116"/>
        <v/>
      </c>
      <c r="N257" s="11" t="str">
        <f t="shared" si="117"/>
        <v/>
      </c>
      <c r="S257" s="158" t="str">
        <f t="shared" si="130"/>
        <v/>
      </c>
      <c r="T257" s="158" t="str">
        <f t="shared" si="131"/>
        <v/>
      </c>
      <c r="U257" s="104" t="str">
        <f t="shared" si="132"/>
        <v/>
      </c>
      <c r="V257" s="104" t="str">
        <f t="shared" si="133"/>
        <v/>
      </c>
      <c r="AA257"/>
      <c r="AK257" t="str">
        <f t="shared" si="129"/>
        <v/>
      </c>
    </row>
    <row r="258" spans="2:37" ht="15.75" thickBot="1" x14ac:dyDescent="0.3">
      <c r="B258" s="38" t="str">
        <f t="shared" si="113"/>
        <v/>
      </c>
      <c r="G258" s="81" t="str">
        <f>IF(Dashboard!N258="P","P",IF(Dashboard!O258="B","B",""))</f>
        <v/>
      </c>
      <c r="I258" s="37" t="str">
        <f t="shared" si="127"/>
        <v>TG</v>
      </c>
      <c r="J258" s="20" t="str">
        <f t="shared" si="115"/>
        <v/>
      </c>
      <c r="K258" s="20" t="e" cm="1">
        <f t="array" ref="K258">IF(OR(Z258="TG",Z258="T-T"),IF(G256="P",IF(AND(AK258=D258,LEN(D258)&gt;0,NOT(C258="B")),LEFT(D258)&amp;(AL258-3),AK258),""),V)</f>
        <v>#NAME?</v>
      </c>
      <c r="L258" s="20" t="str">
        <f t="shared" si="116"/>
        <v/>
      </c>
      <c r="N258" s="11" t="str">
        <f t="shared" si="117"/>
        <v/>
      </c>
      <c r="S258" s="158" t="str">
        <f t="shared" si="130"/>
        <v/>
      </c>
      <c r="T258" s="158" t="str">
        <f t="shared" si="131"/>
        <v/>
      </c>
      <c r="U258" s="104" t="str">
        <f t="shared" si="132"/>
        <v/>
      </c>
      <c r="V258" s="104" t="str">
        <f t="shared" si="133"/>
        <v/>
      </c>
      <c r="AA258"/>
      <c r="AK258" t="str">
        <f t="shared" si="129"/>
        <v/>
      </c>
    </row>
    <row r="259" spans="2:37" ht="15.75" thickBot="1" x14ac:dyDescent="0.3">
      <c r="B259" s="38" t="str">
        <f t="shared" si="113"/>
        <v/>
      </c>
      <c r="G259" s="81" t="str">
        <f>IF(Dashboard!N259="P","P",IF(Dashboard!O259="B","B",""))</f>
        <v/>
      </c>
      <c r="I259" s="37" t="str">
        <f t="shared" si="127"/>
        <v>TG</v>
      </c>
      <c r="J259" s="20" t="str">
        <f t="shared" si="115"/>
        <v/>
      </c>
      <c r="K259" s="20" t="e" cm="1">
        <f t="array" ref="K259">IF(OR(Z259="TG",Z259="T-T"),IF(G257="P",IF(AND(AK259=D259,LEN(D259)&gt;0,NOT(C259="B")),LEFT(D259)&amp;(AL259-3),AK259),""),V)</f>
        <v>#NAME?</v>
      </c>
      <c r="L259" s="20" t="str">
        <f t="shared" si="116"/>
        <v/>
      </c>
      <c r="N259" s="11" t="str">
        <f t="shared" si="117"/>
        <v/>
      </c>
      <c r="S259" s="158" t="str">
        <f t="shared" si="130"/>
        <v/>
      </c>
      <c r="T259" s="158" t="str">
        <f t="shared" si="131"/>
        <v/>
      </c>
      <c r="U259" s="104" t="str">
        <f t="shared" si="132"/>
        <v/>
      </c>
      <c r="V259" s="104" t="str">
        <f t="shared" si="133"/>
        <v/>
      </c>
      <c r="AA259"/>
      <c r="AK259" t="str">
        <f t="shared" si="129"/>
        <v/>
      </c>
    </row>
    <row r="260" spans="2:37" ht="15.75" thickBot="1" x14ac:dyDescent="0.3">
      <c r="B260" s="38" t="str">
        <f t="shared" si="113"/>
        <v/>
      </c>
      <c r="G260" s="81" t="str">
        <f>IF(Dashboard!N260="P","P",IF(Dashboard!O260="B","B",""))</f>
        <v/>
      </c>
      <c r="I260" s="37" t="str">
        <f t="shared" si="127"/>
        <v>TG</v>
      </c>
      <c r="J260" s="20" t="str">
        <f t="shared" si="115"/>
        <v/>
      </c>
      <c r="K260" s="20" t="e" cm="1">
        <f t="array" ref="K260">IF(OR(Z260="TG",Z260="T-T"),IF(G258="P",IF(AND(AK260=D260,LEN(D260)&gt;0,NOT(C260="B")),LEFT(D260)&amp;(AL260-3),AK260),""),V)</f>
        <v>#NAME?</v>
      </c>
      <c r="L260" s="20" t="str">
        <f t="shared" si="116"/>
        <v/>
      </c>
      <c r="N260" s="11" t="str">
        <f t="shared" si="117"/>
        <v/>
      </c>
      <c r="S260" s="158" t="str">
        <f t="shared" si="130"/>
        <v/>
      </c>
      <c r="T260" s="158" t="str">
        <f t="shared" si="131"/>
        <v/>
      </c>
      <c r="U260" s="104" t="str">
        <f t="shared" si="132"/>
        <v/>
      </c>
      <c r="V260" s="104" t="str">
        <f t="shared" si="133"/>
        <v/>
      </c>
      <c r="AA260"/>
      <c r="AK260" t="str">
        <f t="shared" si="129"/>
        <v/>
      </c>
    </row>
    <row r="261" spans="2:37" ht="15.75" thickBot="1" x14ac:dyDescent="0.3">
      <c r="B261" s="38" t="str">
        <f t="shared" si="113"/>
        <v/>
      </c>
      <c r="G261" s="81" t="str">
        <f>IF(Dashboard!N261="P","P",IF(Dashboard!O261="B","B",""))</f>
        <v/>
      </c>
      <c r="I261" s="37" t="str">
        <f t="shared" si="127"/>
        <v>TG</v>
      </c>
      <c r="J261" s="20" t="str">
        <f t="shared" si="115"/>
        <v/>
      </c>
      <c r="K261" s="20" t="e" cm="1">
        <f t="array" ref="K261">IF(OR(Z261="TG",Z261="T-T"),IF(G259="P",IF(AND(AK261=D261,LEN(D261)&gt;0,NOT(C261="B")),LEFT(D261)&amp;(AL261-3),AK261),""),V)</f>
        <v>#NAME?</v>
      </c>
      <c r="L261" s="20" t="str">
        <f t="shared" si="116"/>
        <v/>
      </c>
      <c r="N261" s="11" t="str">
        <f t="shared" si="117"/>
        <v/>
      </c>
      <c r="S261" s="158" t="str">
        <f t="shared" si="130"/>
        <v/>
      </c>
      <c r="T261" s="158" t="str">
        <f t="shared" si="131"/>
        <v/>
      </c>
      <c r="U261" s="104" t="str">
        <f t="shared" si="132"/>
        <v/>
      </c>
      <c r="V261" s="104" t="str">
        <f t="shared" si="133"/>
        <v/>
      </c>
      <c r="AA261"/>
      <c r="AK261" t="str">
        <f t="shared" si="129"/>
        <v/>
      </c>
    </row>
    <row r="262" spans="2:37" ht="15.75" thickBot="1" x14ac:dyDescent="0.3">
      <c r="B262" s="38" t="str">
        <f t="shared" si="113"/>
        <v/>
      </c>
      <c r="G262" s="81" t="str">
        <f>IF(Dashboard!N262="P","P",IF(Dashboard!O262="B","B",""))</f>
        <v/>
      </c>
      <c r="I262" s="37" t="str">
        <f t="shared" si="127"/>
        <v>TG</v>
      </c>
      <c r="J262" s="20" t="str">
        <f t="shared" si="115"/>
        <v/>
      </c>
      <c r="K262" s="20" t="e" cm="1">
        <f t="array" ref="K262">IF(OR(Z262="TG",Z262="T-T"),IF(G260="P",IF(AND(AK262=D262,LEN(D262)&gt;0,NOT(C262="B")),LEFT(D262)&amp;(AL262-3),AK262),""),V)</f>
        <v>#NAME?</v>
      </c>
      <c r="L262" s="20" t="str">
        <f t="shared" si="116"/>
        <v/>
      </c>
      <c r="N262" s="11" t="str">
        <f t="shared" si="117"/>
        <v/>
      </c>
      <c r="S262" s="158" t="str">
        <f t="shared" si="130"/>
        <v/>
      </c>
      <c r="T262" s="158" t="str">
        <f t="shared" si="131"/>
        <v/>
      </c>
      <c r="U262" s="104" t="str">
        <f t="shared" si="132"/>
        <v/>
      </c>
      <c r="V262" s="104" t="str">
        <f t="shared" si="133"/>
        <v/>
      </c>
      <c r="AA262"/>
      <c r="AK262" t="str">
        <f t="shared" si="129"/>
        <v/>
      </c>
    </row>
    <row r="263" spans="2:37" ht="15.75" thickBot="1" x14ac:dyDescent="0.3">
      <c r="B263" s="38" t="str">
        <f t="shared" si="113"/>
        <v/>
      </c>
      <c r="G263" s="81" t="str">
        <f>IF(Dashboard!N263="P","P",IF(Dashboard!O263="B","B",""))</f>
        <v/>
      </c>
      <c r="I263" s="37" t="str">
        <f t="shared" si="127"/>
        <v>TG</v>
      </c>
      <c r="J263" s="20" t="str">
        <f t="shared" si="115"/>
        <v/>
      </c>
      <c r="K263" s="20" t="e" cm="1">
        <f t="array" ref="K263">IF(OR(Z263="TG",Z263="T-T"),IF(G261="P",IF(AND(AK263=D263,LEN(D263)&gt;0,NOT(C263="B")),LEFT(D263)&amp;(AL263-3),AK263),""),V)</f>
        <v>#NAME?</v>
      </c>
      <c r="L263" s="20" t="str">
        <f t="shared" si="116"/>
        <v/>
      </c>
      <c r="N263" s="11" t="str">
        <f t="shared" si="117"/>
        <v/>
      </c>
      <c r="S263" s="158" t="str">
        <f t="shared" si="130"/>
        <v/>
      </c>
      <c r="T263" s="158" t="str">
        <f t="shared" si="131"/>
        <v/>
      </c>
      <c r="U263" s="104" t="str">
        <f t="shared" si="132"/>
        <v/>
      </c>
      <c r="V263" s="104" t="str">
        <f t="shared" si="133"/>
        <v/>
      </c>
      <c r="AA263"/>
      <c r="AK263" t="str">
        <f t="shared" si="129"/>
        <v/>
      </c>
    </row>
    <row r="264" spans="2:37" ht="15.75" thickBot="1" x14ac:dyDescent="0.3">
      <c r="B264" s="38" t="str">
        <f t="shared" si="113"/>
        <v/>
      </c>
      <c r="G264" s="81" t="str">
        <f>IF(Dashboard!N264="P","P",IF(Dashboard!O264="B","B",""))</f>
        <v/>
      </c>
      <c r="I264" s="37" t="str">
        <f t="shared" si="127"/>
        <v>TG</v>
      </c>
      <c r="J264" s="20" t="str">
        <f t="shared" si="115"/>
        <v/>
      </c>
      <c r="K264" s="20" t="e" cm="1">
        <f t="array" ref="K264">IF(OR(Z264="TG",Z264="T-T"),IF(G262="P",IF(AND(AK264=D264,LEN(D264)&gt;0,NOT(C264="B")),LEFT(D264)&amp;(AL264-3),AK264),""),V)</f>
        <v>#NAME?</v>
      </c>
      <c r="L264" s="20" t="str">
        <f t="shared" si="116"/>
        <v/>
      </c>
      <c r="N264" s="11" t="str">
        <f t="shared" si="117"/>
        <v/>
      </c>
      <c r="S264" s="158" t="str">
        <f t="shared" si="130"/>
        <v/>
      </c>
      <c r="T264" s="158" t="str">
        <f t="shared" si="131"/>
        <v/>
      </c>
      <c r="U264" s="104" t="str">
        <f t="shared" si="132"/>
        <v/>
      </c>
      <c r="V264" s="104" t="str">
        <f t="shared" si="133"/>
        <v/>
      </c>
      <c r="AA264"/>
      <c r="AK264" t="str">
        <f t="shared" si="129"/>
        <v/>
      </c>
    </row>
    <row r="265" spans="2:37" ht="15.75" thickBot="1" x14ac:dyDescent="0.3">
      <c r="B265" s="38" t="str">
        <f t="shared" si="113"/>
        <v/>
      </c>
      <c r="G265" s="81" t="str">
        <f>IF(Dashboard!N265="P","P",IF(Dashboard!O265="B","B",""))</f>
        <v/>
      </c>
      <c r="I265" s="37" t="str">
        <f t="shared" si="127"/>
        <v>TG</v>
      </c>
      <c r="J265" s="20" t="str">
        <f t="shared" si="115"/>
        <v/>
      </c>
      <c r="K265" s="20" t="e" cm="1">
        <f t="array" ref="K265">IF(OR(Z265="TG",Z265="T-T"),IF(G263="P",IF(AND(AK265=D265,LEN(D265)&gt;0,NOT(C265="B")),LEFT(D265)&amp;(AL265-3),AK265),""),V)</f>
        <v>#NAME?</v>
      </c>
      <c r="L265" s="20" t="str">
        <f t="shared" si="116"/>
        <v/>
      </c>
      <c r="N265" s="11" t="str">
        <f t="shared" si="117"/>
        <v/>
      </c>
      <c r="S265" s="158" t="str">
        <f t="shared" si="130"/>
        <v/>
      </c>
      <c r="T265" s="158" t="str">
        <f t="shared" si="131"/>
        <v/>
      </c>
      <c r="U265" s="104" t="str">
        <f t="shared" si="132"/>
        <v/>
      </c>
      <c r="V265" s="104" t="str">
        <f t="shared" si="133"/>
        <v/>
      </c>
      <c r="AA265"/>
      <c r="AK265" t="str">
        <f t="shared" si="129"/>
        <v/>
      </c>
    </row>
    <row r="266" spans="2:37" ht="15.75" thickBot="1" x14ac:dyDescent="0.3">
      <c r="B266" s="38" t="str">
        <f t="shared" si="113"/>
        <v/>
      </c>
      <c r="G266" s="81" t="str">
        <f>IF(Dashboard!N266="P","P",IF(Dashboard!O266="B","B",""))</f>
        <v/>
      </c>
      <c r="I266" s="37" t="str">
        <f t="shared" si="127"/>
        <v>TG</v>
      </c>
      <c r="J266" s="20" t="str">
        <f t="shared" si="115"/>
        <v/>
      </c>
      <c r="K266" s="20" t="e" cm="1">
        <f t="array" ref="K266">IF(OR(Z266="TG",Z266="T-T"),IF(G264="P",IF(AND(AK266=D266,LEN(D266)&gt;0,NOT(C266="B")),LEFT(D266)&amp;(AL266-3),AK266),""),V)</f>
        <v>#NAME?</v>
      </c>
      <c r="L266" s="20" t="str">
        <f t="shared" si="116"/>
        <v/>
      </c>
      <c r="N266" s="11" t="str">
        <f t="shared" si="117"/>
        <v/>
      </c>
      <c r="S266" s="158" t="str">
        <f t="shared" si="130"/>
        <v/>
      </c>
      <c r="T266" s="158" t="str">
        <f t="shared" si="131"/>
        <v/>
      </c>
      <c r="U266" s="104" t="str">
        <f t="shared" si="132"/>
        <v/>
      </c>
      <c r="V266" s="104" t="str">
        <f t="shared" si="133"/>
        <v/>
      </c>
      <c r="AK266" t="str">
        <f t="shared" si="129"/>
        <v/>
      </c>
    </row>
    <row r="267" spans="2:37" ht="15.75" thickBot="1" x14ac:dyDescent="0.3">
      <c r="B267" s="38" t="str">
        <f t="shared" ref="B267:B272" si="134">IF(Y266=Y267,"",Y267)</f>
        <v/>
      </c>
      <c r="G267" s="81" t="str">
        <f>IF(Dashboard!N267="P","P",IF(Dashboard!O267="B","B",""))</f>
        <v/>
      </c>
      <c r="I267" s="37" t="str">
        <f t="shared" ref="I267:I275" si="135">IF(P267="Y","T-C",IF(Q267="Y","T-B",IF(R267="Y","T-T","TG")))</f>
        <v>TG</v>
      </c>
      <c r="J267" s="20" t="str">
        <f t="shared" ref="J267:J330" si="136">IF(OR(Z267="TG",Z267="T-T"),IF(G265="B",IF(AND(AK267=C267,LEN(C267)&gt;0,NOT(C267="B")),LEFT(C267)&amp;(AL267-3),AK267),""),U267)</f>
        <v/>
      </c>
      <c r="K267" s="20" t="e" cm="1">
        <f t="array" ref="K267">IF(OR(Z267="TG",Z267="T-T"),IF(G265="P",IF(AND(AK267=D267,LEN(D267)&gt;0,NOT(C267="B")),LEFT(D267)&amp;(AL267-3),AK267),""),V)</f>
        <v>#NAME?</v>
      </c>
      <c r="L267" s="20" t="str">
        <f t="shared" ref="L267:L330" si="137">IF(G267="","",IF(G267="P",IF(J267="","L","W"),IF(K267="","L","W")))</f>
        <v/>
      </c>
      <c r="N267" s="11" t="str">
        <f t="shared" ref="N267:N278" si="138">IF(O267="S","",IF(M267&gt;0,M267,""))</f>
        <v/>
      </c>
      <c r="S267" s="158" t="str">
        <f t="shared" ref="S267:S330" si="139">IF(Y267="T-T",IF(G265="B",AI267,""),IF(Y267="T-C",IF(G266="B",AI267,""),IF(Y267="T-B",IF(G266="P",AI267,""),"")))</f>
        <v/>
      </c>
      <c r="T267" s="158" t="str">
        <f t="shared" ref="T267:T330" si="140">IF(Y267="T-T",IF(G265="P",AI267,""),IF(Y267="T-C",IF(G266="P",AI267,""),IF(Y267="T-B",IF(G266="B",AI267,""),"")))</f>
        <v/>
      </c>
      <c r="U267" s="104" t="str">
        <f t="shared" ref="U267:U287" si="141">S267</f>
        <v/>
      </c>
      <c r="V267" s="104" t="str">
        <f t="shared" ref="V267:V287" si="142">T267</f>
        <v/>
      </c>
      <c r="AK267" t="str">
        <f t="shared" ref="AK267:AK295" si="143">IFERROR(VLOOKUP(AJ267,$AT$3:$AU$40,2,FALSE),"")</f>
        <v/>
      </c>
    </row>
    <row r="268" spans="2:37" ht="15.75" thickBot="1" x14ac:dyDescent="0.3">
      <c r="B268" s="38" t="str">
        <f t="shared" si="134"/>
        <v/>
      </c>
      <c r="G268" s="81" t="str">
        <f>IF(Dashboard!N268="P","P",IF(Dashboard!O268="B","B",""))</f>
        <v/>
      </c>
      <c r="I268" s="37" t="str">
        <f t="shared" si="135"/>
        <v>TG</v>
      </c>
      <c r="J268" s="20" t="str">
        <f t="shared" si="136"/>
        <v/>
      </c>
      <c r="K268" s="20" t="e" cm="1">
        <f t="array" ref="K268">IF(OR(Z268="TG",Z268="T-T"),IF(G266="P",IF(AND(AK268=D268,LEN(D268)&gt;0,NOT(C268="B")),LEFT(D268)&amp;(AL268-3),AK268),""),V)</f>
        <v>#NAME?</v>
      </c>
      <c r="L268" s="20" t="str">
        <f t="shared" si="137"/>
        <v/>
      </c>
      <c r="N268" s="11" t="str">
        <f t="shared" si="138"/>
        <v/>
      </c>
      <c r="S268" s="158" t="str">
        <f t="shared" si="139"/>
        <v/>
      </c>
      <c r="T268" s="158" t="str">
        <f t="shared" si="140"/>
        <v/>
      </c>
      <c r="U268" s="104" t="str">
        <f t="shared" si="141"/>
        <v/>
      </c>
      <c r="V268" s="104" t="str">
        <f t="shared" si="142"/>
        <v/>
      </c>
      <c r="AK268" t="str">
        <f t="shared" si="143"/>
        <v/>
      </c>
    </row>
    <row r="269" spans="2:37" ht="15.75" thickBot="1" x14ac:dyDescent="0.3">
      <c r="B269" s="38" t="str">
        <f t="shared" si="134"/>
        <v/>
      </c>
      <c r="G269" s="81" t="str">
        <f>IF(Dashboard!N269="P","P",IF(Dashboard!O269="B","B",""))</f>
        <v/>
      </c>
      <c r="I269" s="37" t="str">
        <f t="shared" si="135"/>
        <v>TG</v>
      </c>
      <c r="J269" s="20" t="str">
        <f t="shared" si="136"/>
        <v/>
      </c>
      <c r="K269" s="20" t="e" cm="1">
        <f t="array" ref="K269">IF(OR(Z269="TG",Z269="T-T"),IF(G267="P",IF(AND(AK269=D269,LEN(D269)&gt;0,NOT(C269="B")),LEFT(D269)&amp;(AL269-3),AK269),""),V)</f>
        <v>#NAME?</v>
      </c>
      <c r="L269" s="20" t="str">
        <f t="shared" si="137"/>
        <v/>
      </c>
      <c r="N269" s="11" t="str">
        <f t="shared" si="138"/>
        <v/>
      </c>
      <c r="S269" s="158" t="str">
        <f t="shared" si="139"/>
        <v/>
      </c>
      <c r="T269" s="158" t="str">
        <f t="shared" si="140"/>
        <v/>
      </c>
      <c r="U269" s="104" t="str">
        <f t="shared" si="141"/>
        <v/>
      </c>
      <c r="V269" s="104" t="str">
        <f t="shared" si="142"/>
        <v/>
      </c>
      <c r="AK269" t="str">
        <f t="shared" si="143"/>
        <v/>
      </c>
    </row>
    <row r="270" spans="2:37" ht="15.75" thickBot="1" x14ac:dyDescent="0.3">
      <c r="B270" s="38" t="str">
        <f t="shared" si="134"/>
        <v/>
      </c>
      <c r="G270" s="81" t="str">
        <f>IF(Dashboard!N270="P","P",IF(Dashboard!O270="B","B",""))</f>
        <v/>
      </c>
      <c r="I270" s="37" t="str">
        <f t="shared" si="135"/>
        <v>TG</v>
      </c>
      <c r="J270" s="20" t="str">
        <f t="shared" si="136"/>
        <v/>
      </c>
      <c r="K270" s="20" t="e" cm="1">
        <f t="array" ref="K270">IF(OR(Z270="TG",Z270="T-T"),IF(G268="P",IF(AND(AK270=D270,LEN(D270)&gt;0,NOT(C270="B")),LEFT(D270)&amp;(AL270-3),AK270),""),V)</f>
        <v>#NAME?</v>
      </c>
      <c r="L270" s="20" t="str">
        <f t="shared" si="137"/>
        <v/>
      </c>
      <c r="N270" s="11" t="str">
        <f t="shared" si="138"/>
        <v/>
      </c>
      <c r="S270" s="158" t="str">
        <f t="shared" si="139"/>
        <v/>
      </c>
      <c r="T270" s="158" t="str">
        <f t="shared" si="140"/>
        <v/>
      </c>
      <c r="U270" s="104" t="str">
        <f t="shared" si="141"/>
        <v/>
      </c>
      <c r="V270" s="104" t="str">
        <f t="shared" si="142"/>
        <v/>
      </c>
      <c r="AK270" t="str">
        <f t="shared" si="143"/>
        <v/>
      </c>
    </row>
    <row r="271" spans="2:37" ht="15.75" thickBot="1" x14ac:dyDescent="0.3">
      <c r="B271" s="38" t="str">
        <f t="shared" si="134"/>
        <v/>
      </c>
      <c r="G271" s="81" t="str">
        <f>IF(Dashboard!N271="P","P",IF(Dashboard!O271="B","B",""))</f>
        <v/>
      </c>
      <c r="I271" s="37" t="str">
        <f t="shared" si="135"/>
        <v>TG</v>
      </c>
      <c r="J271" s="20" t="str">
        <f t="shared" si="136"/>
        <v/>
      </c>
      <c r="K271" s="20" t="e" cm="1">
        <f t="array" ref="K271">IF(OR(Z271="TG",Z271="T-T"),IF(G269="P",IF(AND(AK271=D271,LEN(D271)&gt;0,NOT(C271="B")),LEFT(D271)&amp;(AL271-3),AK271),""),V)</f>
        <v>#NAME?</v>
      </c>
      <c r="L271" s="20" t="str">
        <f t="shared" si="137"/>
        <v/>
      </c>
      <c r="N271" s="11" t="str">
        <f t="shared" si="138"/>
        <v/>
      </c>
      <c r="S271" s="158" t="str">
        <f t="shared" si="139"/>
        <v/>
      </c>
      <c r="T271" s="158" t="str">
        <f t="shared" si="140"/>
        <v/>
      </c>
      <c r="U271" s="104" t="str">
        <f t="shared" si="141"/>
        <v/>
      </c>
      <c r="V271" s="104" t="str">
        <f t="shared" si="142"/>
        <v/>
      </c>
      <c r="AK271" t="str">
        <f t="shared" si="143"/>
        <v/>
      </c>
    </row>
    <row r="272" spans="2:37" ht="15.75" thickBot="1" x14ac:dyDescent="0.3">
      <c r="B272" s="38" t="str">
        <f t="shared" si="134"/>
        <v/>
      </c>
      <c r="G272" s="81" t="str">
        <f>IF(Dashboard!N272="P","P",IF(Dashboard!O272="B","B",""))</f>
        <v/>
      </c>
      <c r="I272" s="37" t="str">
        <f t="shared" si="135"/>
        <v>TG</v>
      </c>
      <c r="J272" s="20" t="str">
        <f t="shared" si="136"/>
        <v/>
      </c>
      <c r="K272" s="20" t="e" cm="1">
        <f t="array" ref="K272">IF(OR(Z272="TG",Z272="T-T"),IF(G270="P",IF(AND(AK272=D272,LEN(D272)&gt;0,NOT(C272="B")),LEFT(D272)&amp;(AL272-3),AK272),""),V)</f>
        <v>#NAME?</v>
      </c>
      <c r="L272" s="20" t="str">
        <f t="shared" si="137"/>
        <v/>
      </c>
      <c r="N272" s="11" t="str">
        <f t="shared" si="138"/>
        <v/>
      </c>
      <c r="S272" s="158" t="str">
        <f t="shared" si="139"/>
        <v/>
      </c>
      <c r="T272" s="158" t="str">
        <f t="shared" si="140"/>
        <v/>
      </c>
      <c r="U272" s="104" t="str">
        <f t="shared" si="141"/>
        <v/>
      </c>
      <c r="V272" s="104" t="str">
        <f t="shared" si="142"/>
        <v/>
      </c>
      <c r="AK272" t="str">
        <f t="shared" si="143"/>
        <v/>
      </c>
    </row>
    <row r="273" spans="2:37" ht="15.75" thickBot="1" x14ac:dyDescent="0.3">
      <c r="B273" s="38" t="str">
        <f t="shared" ref="B273:B278" si="144">IF(P273="Y","CT",IF(Q273="Y","BT",IF(R273="Y","TG","PD")))</f>
        <v>PD</v>
      </c>
      <c r="G273" s="81" t="str">
        <f>IF(Dashboard!N273="P","P",IF(Dashboard!O273="B","B",""))</f>
        <v/>
      </c>
      <c r="I273" s="37" t="str">
        <f t="shared" si="135"/>
        <v>TG</v>
      </c>
      <c r="J273" s="20" t="str">
        <f t="shared" si="136"/>
        <v/>
      </c>
      <c r="K273" s="20" t="e" cm="1">
        <f t="array" ref="K273">IF(OR(Z273="TG",Z273="T-T"),IF(G271="P",IF(AND(AK273=D273,LEN(D273)&gt;0,NOT(C273="B")),LEFT(D273)&amp;(AL273-3),AK273),""),V)</f>
        <v>#NAME?</v>
      </c>
      <c r="L273" s="20" t="str">
        <f t="shared" si="137"/>
        <v/>
      </c>
      <c r="N273" s="11" t="str">
        <f t="shared" si="138"/>
        <v/>
      </c>
      <c r="S273" s="158" t="str">
        <f t="shared" si="139"/>
        <v/>
      </c>
      <c r="T273" s="158" t="str">
        <f t="shared" si="140"/>
        <v/>
      </c>
      <c r="U273" s="104" t="str">
        <f t="shared" si="141"/>
        <v/>
      </c>
      <c r="V273" s="104" t="str">
        <f t="shared" si="142"/>
        <v/>
      </c>
      <c r="AK273" t="str">
        <f t="shared" si="143"/>
        <v/>
      </c>
    </row>
    <row r="274" spans="2:37" ht="15.75" thickBot="1" x14ac:dyDescent="0.3">
      <c r="B274" s="38" t="str">
        <f t="shared" si="144"/>
        <v>PD</v>
      </c>
      <c r="G274" s="81" t="str">
        <f>IF(Dashboard!N274="P","P",IF(Dashboard!O274="B","B",""))</f>
        <v/>
      </c>
      <c r="I274" s="37" t="str">
        <f t="shared" si="135"/>
        <v>TG</v>
      </c>
      <c r="J274" s="20" t="str">
        <f t="shared" si="136"/>
        <v/>
      </c>
      <c r="K274" s="20" t="e" cm="1">
        <f t="array" ref="K274">IF(OR(Z274="TG",Z274="T-T"),IF(G272="P",IF(AND(AK274=D274,LEN(D274)&gt;0,NOT(C274="B")),LEFT(D274)&amp;(AL274-3),AK274),""),V)</f>
        <v>#NAME?</v>
      </c>
      <c r="L274" s="20" t="str">
        <f t="shared" si="137"/>
        <v/>
      </c>
      <c r="N274" s="11" t="str">
        <f t="shared" si="138"/>
        <v/>
      </c>
      <c r="S274" s="158" t="str">
        <f t="shared" si="139"/>
        <v/>
      </c>
      <c r="T274" s="158" t="str">
        <f t="shared" si="140"/>
        <v/>
      </c>
      <c r="U274" s="104" t="str">
        <f t="shared" si="141"/>
        <v/>
      </c>
      <c r="V274" s="104" t="str">
        <f t="shared" si="142"/>
        <v/>
      </c>
      <c r="AK274" t="str">
        <f t="shared" si="143"/>
        <v/>
      </c>
    </row>
    <row r="275" spans="2:37" ht="15.75" thickBot="1" x14ac:dyDescent="0.3">
      <c r="B275" s="38" t="str">
        <f t="shared" si="144"/>
        <v>PD</v>
      </c>
      <c r="G275" s="81" t="str">
        <f>IF(Dashboard!N275="P","P",IF(Dashboard!O275="B","B",""))</f>
        <v/>
      </c>
      <c r="I275" s="37" t="str">
        <f t="shared" si="135"/>
        <v>TG</v>
      </c>
      <c r="J275" s="20" t="str">
        <f t="shared" si="136"/>
        <v/>
      </c>
      <c r="K275" s="20" t="e" cm="1">
        <f t="array" ref="K275">IF(OR(Z275="TG",Z275="T-T"),IF(G273="P",IF(AND(AK275=D275,LEN(D275)&gt;0,NOT(C275="B")),LEFT(D275)&amp;(AL275-3),AK275),""),V)</f>
        <v>#NAME?</v>
      </c>
      <c r="L275" s="20" t="str">
        <f t="shared" si="137"/>
        <v/>
      </c>
      <c r="N275" s="11" t="str">
        <f t="shared" si="138"/>
        <v/>
      </c>
      <c r="S275" s="158" t="str">
        <f t="shared" si="139"/>
        <v/>
      </c>
      <c r="T275" s="158" t="str">
        <f t="shared" si="140"/>
        <v/>
      </c>
      <c r="U275" s="104" t="str">
        <f t="shared" si="141"/>
        <v/>
      </c>
      <c r="V275" s="104" t="str">
        <f t="shared" si="142"/>
        <v/>
      </c>
      <c r="AK275" t="str">
        <f t="shared" si="143"/>
        <v/>
      </c>
    </row>
    <row r="276" spans="2:37" ht="15.75" thickBot="1" x14ac:dyDescent="0.3">
      <c r="B276" s="38" t="str">
        <f t="shared" si="144"/>
        <v>PD</v>
      </c>
      <c r="G276" s="81" t="str">
        <f>IF(Dashboard!N276="P","P",IF(Dashboard!O276="B","B",""))</f>
        <v/>
      </c>
      <c r="I276" s="37" t="str">
        <f t="shared" ref="I276:I325" si="145">IF(P276="Y","CT",IF(Q276="Y","BT",IF(R276="Y","TGT","TG")))</f>
        <v>TG</v>
      </c>
      <c r="J276" s="20" t="str">
        <f t="shared" si="136"/>
        <v/>
      </c>
      <c r="K276" s="20" t="e" cm="1">
        <f t="array" ref="K276">IF(OR(Z276="TG",Z276="T-T"),IF(G274="P",IF(AND(AK276=D276,LEN(D276)&gt;0,NOT(C276="B")),LEFT(D276)&amp;(AL276-3),AK276),""),V)</f>
        <v>#NAME?</v>
      </c>
      <c r="L276" s="20" t="str">
        <f t="shared" si="137"/>
        <v/>
      </c>
      <c r="N276" s="11" t="str">
        <f t="shared" si="138"/>
        <v/>
      </c>
      <c r="S276" s="158" t="str">
        <f t="shared" si="139"/>
        <v/>
      </c>
      <c r="T276" s="158" t="str">
        <f t="shared" si="140"/>
        <v/>
      </c>
      <c r="U276" s="104" t="str">
        <f t="shared" si="141"/>
        <v/>
      </c>
      <c r="V276" s="104" t="str">
        <f t="shared" si="142"/>
        <v/>
      </c>
      <c r="AK276" t="str">
        <f t="shared" si="143"/>
        <v/>
      </c>
    </row>
    <row r="277" spans="2:37" ht="15.75" thickBot="1" x14ac:dyDescent="0.3">
      <c r="B277" s="38" t="str">
        <f t="shared" si="144"/>
        <v>PD</v>
      </c>
      <c r="G277" s="81" t="str">
        <f>IF(Dashboard!N277="P","P",IF(Dashboard!O277="B","B",""))</f>
        <v/>
      </c>
      <c r="I277" s="37" t="str">
        <f t="shared" si="145"/>
        <v>TG</v>
      </c>
      <c r="J277" s="20" t="str">
        <f t="shared" si="136"/>
        <v/>
      </c>
      <c r="K277" s="20" t="e" cm="1">
        <f t="array" ref="K277">IF(OR(Z277="TG",Z277="T-T"),IF(G275="P",IF(AND(AK277=D277,LEN(D277)&gt;0,NOT(C277="B")),LEFT(D277)&amp;(AL277-3),AK277),""),V)</f>
        <v>#NAME?</v>
      </c>
      <c r="L277" s="20" t="str">
        <f t="shared" si="137"/>
        <v/>
      </c>
      <c r="N277" s="11" t="str">
        <f t="shared" si="138"/>
        <v/>
      </c>
      <c r="S277" s="158" t="str">
        <f t="shared" si="139"/>
        <v/>
      </c>
      <c r="T277" s="158" t="str">
        <f t="shared" si="140"/>
        <v/>
      </c>
      <c r="U277" s="104" t="str">
        <f t="shared" si="141"/>
        <v/>
      </c>
      <c r="V277" s="104" t="str">
        <f t="shared" si="142"/>
        <v/>
      </c>
      <c r="AK277" t="str">
        <f t="shared" si="143"/>
        <v/>
      </c>
    </row>
    <row r="278" spans="2:37" ht="15.75" thickBot="1" x14ac:dyDescent="0.3">
      <c r="B278" s="38" t="str">
        <f t="shared" si="144"/>
        <v>PD</v>
      </c>
      <c r="G278" s="81" t="str">
        <f>IF(Dashboard!N278="P","P",IF(Dashboard!O278="B","B",""))</f>
        <v/>
      </c>
      <c r="I278" s="37" t="str">
        <f t="shared" si="145"/>
        <v>TG</v>
      </c>
      <c r="J278" s="20" t="str">
        <f t="shared" si="136"/>
        <v/>
      </c>
      <c r="K278" s="20" t="e" cm="1">
        <f t="array" ref="K278">IF(OR(Z278="TG",Z278="T-T"),IF(G276="P",IF(AND(AK278=D278,LEN(D278)&gt;0,NOT(C278="B")),LEFT(D278)&amp;(AL278-3),AK278),""),V)</f>
        <v>#NAME?</v>
      </c>
      <c r="L278" s="20" t="str">
        <f t="shared" si="137"/>
        <v/>
      </c>
      <c r="N278" s="11" t="str">
        <f t="shared" si="138"/>
        <v/>
      </c>
      <c r="S278" s="158" t="str">
        <f t="shared" si="139"/>
        <v/>
      </c>
      <c r="T278" s="158" t="str">
        <f t="shared" si="140"/>
        <v/>
      </c>
      <c r="U278" s="104" t="str">
        <f t="shared" si="141"/>
        <v/>
      </c>
      <c r="V278" s="104" t="str">
        <f t="shared" si="142"/>
        <v/>
      </c>
      <c r="AK278" t="str">
        <f t="shared" si="143"/>
        <v/>
      </c>
    </row>
    <row r="279" spans="2:37" ht="15.75" thickBot="1" x14ac:dyDescent="0.3">
      <c r="G279" s="81" t="str">
        <f>IF(Dashboard!N279="P","P",IF(Dashboard!O279="B","B",""))</f>
        <v/>
      </c>
      <c r="I279" s="37" t="str">
        <f t="shared" si="145"/>
        <v>TG</v>
      </c>
      <c r="J279" s="20" t="str">
        <f t="shared" si="136"/>
        <v/>
      </c>
      <c r="K279" s="20" t="e" cm="1">
        <f t="array" ref="K279">IF(OR(Z279="TG",Z279="T-T"),IF(G277="P",IF(AND(AK279=D279,LEN(D279)&gt;0,NOT(C279="B")),LEFT(D279)&amp;(AL279-3),AK279),""),V)</f>
        <v>#NAME?</v>
      </c>
      <c r="L279" s="20" t="str">
        <f t="shared" si="137"/>
        <v/>
      </c>
      <c r="S279" s="158" t="str">
        <f t="shared" si="139"/>
        <v/>
      </c>
      <c r="T279" s="158" t="str">
        <f t="shared" si="140"/>
        <v/>
      </c>
      <c r="U279" s="104" t="str">
        <f t="shared" si="141"/>
        <v/>
      </c>
      <c r="V279" s="104" t="str">
        <f t="shared" si="142"/>
        <v/>
      </c>
      <c r="AK279" t="str">
        <f t="shared" si="143"/>
        <v/>
      </c>
    </row>
    <row r="280" spans="2:37" ht="15.75" thickBot="1" x14ac:dyDescent="0.3">
      <c r="G280" s="81" t="str">
        <f>IF(Dashboard!N280="P","P",IF(Dashboard!O280="B","B",""))</f>
        <v/>
      </c>
      <c r="I280" s="37" t="str">
        <f t="shared" si="145"/>
        <v>TG</v>
      </c>
      <c r="J280" s="20" t="str">
        <f t="shared" si="136"/>
        <v/>
      </c>
      <c r="K280" s="20" t="e" cm="1">
        <f t="array" ref="K280">IF(OR(Z280="TG",Z280="T-T"),IF(G278="P",IF(AND(AK280=D280,LEN(D280)&gt;0,NOT(C280="B")),LEFT(D280)&amp;(AL280-3),AK280),""),V)</f>
        <v>#NAME?</v>
      </c>
      <c r="L280" s="20" t="str">
        <f t="shared" si="137"/>
        <v/>
      </c>
      <c r="S280" s="158" t="str">
        <f t="shared" si="139"/>
        <v/>
      </c>
      <c r="T280" s="158" t="str">
        <f t="shared" si="140"/>
        <v/>
      </c>
      <c r="U280" s="104" t="str">
        <f t="shared" si="141"/>
        <v/>
      </c>
      <c r="V280" s="104" t="str">
        <f t="shared" si="142"/>
        <v/>
      </c>
      <c r="AK280" t="str">
        <f t="shared" si="143"/>
        <v/>
      </c>
    </row>
    <row r="281" spans="2:37" ht="15.75" thickBot="1" x14ac:dyDescent="0.3">
      <c r="G281" s="81" t="str">
        <f>IF(Dashboard!N281="P","P",IF(Dashboard!O281="B","B",""))</f>
        <v/>
      </c>
      <c r="I281" s="37" t="str">
        <f t="shared" si="145"/>
        <v>TG</v>
      </c>
      <c r="J281" s="20" t="str">
        <f t="shared" si="136"/>
        <v/>
      </c>
      <c r="K281" s="20" t="e" cm="1">
        <f t="array" ref="K281">IF(OR(Z281="TG",Z281="T-T"),IF(G279="P",IF(AND(AK281=D281,LEN(D281)&gt;0,NOT(C281="B")),LEFT(D281)&amp;(AL281-3),AK281),""),V)</f>
        <v>#NAME?</v>
      </c>
      <c r="L281" s="20" t="str">
        <f t="shared" si="137"/>
        <v/>
      </c>
      <c r="S281" s="158" t="str">
        <f t="shared" si="139"/>
        <v/>
      </c>
      <c r="T281" s="158" t="str">
        <f t="shared" si="140"/>
        <v/>
      </c>
      <c r="U281" s="104" t="str">
        <f t="shared" si="141"/>
        <v/>
      </c>
      <c r="V281" s="104" t="str">
        <f t="shared" si="142"/>
        <v/>
      </c>
      <c r="AK281" t="str">
        <f t="shared" si="143"/>
        <v/>
      </c>
    </row>
    <row r="282" spans="2:37" ht="15.75" thickBot="1" x14ac:dyDescent="0.3">
      <c r="G282" s="81" t="str">
        <f>IF(Dashboard!N282="P","P",IF(Dashboard!O282="B","B",""))</f>
        <v/>
      </c>
      <c r="I282" s="37" t="str">
        <f t="shared" si="145"/>
        <v>TG</v>
      </c>
      <c r="J282" s="20" t="str">
        <f t="shared" si="136"/>
        <v/>
      </c>
      <c r="K282" s="20" t="e" cm="1">
        <f t="array" ref="K282">IF(OR(Z282="TG",Z282="T-T"),IF(G280="P",IF(AND(AK282=D282,LEN(D282)&gt;0,NOT(C282="B")),LEFT(D282)&amp;(AL282-3),AK282),""),V)</f>
        <v>#NAME?</v>
      </c>
      <c r="L282" s="20" t="str">
        <f t="shared" si="137"/>
        <v/>
      </c>
      <c r="S282" s="158" t="str">
        <f t="shared" si="139"/>
        <v/>
      </c>
      <c r="T282" s="158" t="str">
        <f t="shared" si="140"/>
        <v/>
      </c>
      <c r="U282" s="104" t="str">
        <f t="shared" si="141"/>
        <v/>
      </c>
      <c r="V282" s="104" t="str">
        <f t="shared" si="142"/>
        <v/>
      </c>
      <c r="AK282" t="str">
        <f t="shared" si="143"/>
        <v/>
      </c>
    </row>
    <row r="283" spans="2:37" ht="15.75" thickBot="1" x14ac:dyDescent="0.3">
      <c r="G283" s="81" t="str">
        <f>IF(Dashboard!N283="P","P",IF(Dashboard!O283="B","B",""))</f>
        <v/>
      </c>
      <c r="I283" s="37" t="str">
        <f t="shared" si="145"/>
        <v>TG</v>
      </c>
      <c r="J283" s="20" t="str">
        <f t="shared" si="136"/>
        <v/>
      </c>
      <c r="K283" s="20" t="e" cm="1">
        <f t="array" ref="K283">IF(OR(Z283="TG",Z283="T-T"),IF(G281="P",IF(AND(AK283=D283,LEN(D283)&gt;0,NOT(C283="B")),LEFT(D283)&amp;(AL283-3),AK283),""),V)</f>
        <v>#NAME?</v>
      </c>
      <c r="L283" s="20" t="str">
        <f t="shared" si="137"/>
        <v/>
      </c>
      <c r="S283" s="158" t="str">
        <f t="shared" si="139"/>
        <v/>
      </c>
      <c r="T283" s="158" t="str">
        <f t="shared" si="140"/>
        <v/>
      </c>
      <c r="U283" s="104" t="str">
        <f t="shared" si="141"/>
        <v/>
      </c>
      <c r="V283" s="104" t="str">
        <f t="shared" si="142"/>
        <v/>
      </c>
      <c r="AK283" t="str">
        <f t="shared" si="143"/>
        <v/>
      </c>
    </row>
    <row r="284" spans="2:37" ht="15.75" thickBot="1" x14ac:dyDescent="0.3">
      <c r="G284" s="81" t="str">
        <f>IF(Dashboard!N284="P","P",IF(Dashboard!O284="B","B",""))</f>
        <v/>
      </c>
      <c r="I284" s="37" t="str">
        <f t="shared" si="145"/>
        <v>TG</v>
      </c>
      <c r="J284" s="20" t="str">
        <f t="shared" si="136"/>
        <v/>
      </c>
      <c r="K284" s="20" t="e" cm="1">
        <f t="array" ref="K284">IF(OR(Z284="TG",Z284="T-T"),IF(G282="P",IF(AND(AK284=D284,LEN(D284)&gt;0,NOT(C284="B")),LEFT(D284)&amp;(AL284-3),AK284),""),V)</f>
        <v>#NAME?</v>
      </c>
      <c r="L284" s="20" t="str">
        <f t="shared" si="137"/>
        <v/>
      </c>
      <c r="S284" s="158" t="str">
        <f t="shared" si="139"/>
        <v/>
      </c>
      <c r="T284" s="158" t="str">
        <f t="shared" si="140"/>
        <v/>
      </c>
      <c r="U284" s="104" t="str">
        <f t="shared" si="141"/>
        <v/>
      </c>
      <c r="V284" s="104" t="str">
        <f t="shared" si="142"/>
        <v/>
      </c>
      <c r="AK284" t="str">
        <f t="shared" si="143"/>
        <v/>
      </c>
    </row>
    <row r="285" spans="2:37" ht="15.75" thickBot="1" x14ac:dyDescent="0.3">
      <c r="G285" s="81" t="str">
        <f>IF(Dashboard!N285="P","P",IF(Dashboard!O285="B","B",""))</f>
        <v/>
      </c>
      <c r="I285" s="37" t="str">
        <f t="shared" si="145"/>
        <v>TG</v>
      </c>
      <c r="J285" s="20" t="str">
        <f t="shared" si="136"/>
        <v/>
      </c>
      <c r="K285" s="20" t="e" cm="1">
        <f t="array" ref="K285">IF(OR(Z285="TG",Z285="T-T"),IF(G283="P",IF(AND(AK285=D285,LEN(D285)&gt;0,NOT(C285="B")),LEFT(D285)&amp;(AL285-3),AK285),""),V)</f>
        <v>#NAME?</v>
      </c>
      <c r="L285" s="20" t="str">
        <f t="shared" si="137"/>
        <v/>
      </c>
      <c r="S285" s="158" t="str">
        <f t="shared" si="139"/>
        <v/>
      </c>
      <c r="T285" s="158" t="str">
        <f t="shared" si="140"/>
        <v/>
      </c>
      <c r="U285" s="104" t="str">
        <f t="shared" si="141"/>
        <v/>
      </c>
      <c r="V285" s="104" t="str">
        <f t="shared" si="142"/>
        <v/>
      </c>
      <c r="AK285" t="str">
        <f t="shared" si="143"/>
        <v/>
      </c>
    </row>
    <row r="286" spans="2:37" ht="15.75" thickBot="1" x14ac:dyDescent="0.3">
      <c r="G286" s="81" t="str">
        <f>IF(Dashboard!N286="P","P",IF(Dashboard!O286="B","B",""))</f>
        <v/>
      </c>
      <c r="I286" s="37" t="str">
        <f t="shared" si="145"/>
        <v>TG</v>
      </c>
      <c r="J286" s="20" t="str">
        <f t="shared" si="136"/>
        <v/>
      </c>
      <c r="K286" s="20" t="e" cm="1">
        <f t="array" ref="K286">IF(OR(Z286="TG",Z286="T-T"),IF(G284="P",IF(AND(AK286=D286,LEN(D286)&gt;0,NOT(C286="B")),LEFT(D286)&amp;(AL286-3),AK286),""),V)</f>
        <v>#NAME?</v>
      </c>
      <c r="L286" s="20" t="str">
        <f t="shared" si="137"/>
        <v/>
      </c>
      <c r="S286" s="158" t="str">
        <f t="shared" si="139"/>
        <v/>
      </c>
      <c r="T286" s="158" t="str">
        <f t="shared" si="140"/>
        <v/>
      </c>
      <c r="U286" s="104" t="str">
        <f t="shared" si="141"/>
        <v/>
      </c>
      <c r="V286" s="104" t="str">
        <f t="shared" si="142"/>
        <v/>
      </c>
      <c r="AK286" t="str">
        <f t="shared" si="143"/>
        <v/>
      </c>
    </row>
    <row r="287" spans="2:37" ht="15.75" thickBot="1" x14ac:dyDescent="0.3">
      <c r="G287" s="81" t="str">
        <f>IF(Dashboard!N287="P","P",IF(Dashboard!O287="B","B",""))</f>
        <v/>
      </c>
      <c r="I287" s="37" t="str">
        <f t="shared" si="145"/>
        <v>TG</v>
      </c>
      <c r="J287" s="20" t="str">
        <f t="shared" si="136"/>
        <v/>
      </c>
      <c r="K287" s="20" t="e" cm="1">
        <f t="array" ref="K287">IF(OR(Z287="TG",Z287="T-T"),IF(G285="P",IF(AND(AK287=D287,LEN(D287)&gt;0,NOT(C287="B")),LEFT(D287)&amp;(AL287-3),AK287),""),V)</f>
        <v>#NAME?</v>
      </c>
      <c r="L287" s="20" t="str">
        <f t="shared" si="137"/>
        <v/>
      </c>
      <c r="S287" s="158" t="str">
        <f t="shared" si="139"/>
        <v/>
      </c>
      <c r="T287" s="158" t="str">
        <f t="shared" si="140"/>
        <v/>
      </c>
      <c r="U287" s="104" t="str">
        <f t="shared" si="141"/>
        <v/>
      </c>
      <c r="V287" s="104" t="str">
        <f t="shared" si="142"/>
        <v/>
      </c>
      <c r="AK287" t="str">
        <f t="shared" si="143"/>
        <v/>
      </c>
    </row>
    <row r="288" spans="2:37" ht="15.75" thickBot="1" x14ac:dyDescent="0.3">
      <c r="G288" s="81" t="str">
        <f>IF(Dashboard!N288="P","P",IF(Dashboard!O288="B","B",""))</f>
        <v/>
      </c>
      <c r="I288" s="37" t="str">
        <f t="shared" si="145"/>
        <v>TG</v>
      </c>
      <c r="J288" s="20">
        <f t="shared" si="136"/>
        <v>0</v>
      </c>
      <c r="K288" s="20" t="e" cm="1">
        <f t="array" ref="K288">IF(OR(Z288="TG",Z288="T-T"),IF(G286="P",IF(AND(AK288=D288,LEN(D288)&gt;0,NOT(C288="B")),LEFT(D288)&amp;(AL288-3),AK288),""),V)</f>
        <v>#NAME?</v>
      </c>
      <c r="L288" s="20" t="str">
        <f t="shared" si="137"/>
        <v/>
      </c>
      <c r="S288" s="158" t="str">
        <f t="shared" si="139"/>
        <v/>
      </c>
      <c r="T288" s="158" t="str">
        <f t="shared" si="140"/>
        <v/>
      </c>
      <c r="AK288" t="str">
        <f t="shared" si="143"/>
        <v/>
      </c>
    </row>
    <row r="289" spans="7:37" ht="15.75" thickBot="1" x14ac:dyDescent="0.3">
      <c r="G289" s="81" t="str">
        <f>IF(Dashboard!N289="P","P",IF(Dashboard!O289="B","B",""))</f>
        <v/>
      </c>
      <c r="I289" s="37" t="str">
        <f t="shared" si="145"/>
        <v>TG</v>
      </c>
      <c r="J289" s="20">
        <f t="shared" si="136"/>
        <v>0</v>
      </c>
      <c r="K289" s="20" t="e" cm="1">
        <f t="array" ref="K289">IF(OR(Z289="TG",Z289="T-T"),IF(G287="P",IF(AND(AK289=D289,LEN(D289)&gt;0,NOT(C289="B")),LEFT(D289)&amp;(AL289-3),AK289),""),V)</f>
        <v>#NAME?</v>
      </c>
      <c r="L289" s="20" t="str">
        <f t="shared" si="137"/>
        <v/>
      </c>
      <c r="S289" s="158" t="str">
        <f t="shared" si="139"/>
        <v/>
      </c>
      <c r="T289" s="158" t="str">
        <f t="shared" si="140"/>
        <v/>
      </c>
      <c r="AK289" t="str">
        <f t="shared" si="143"/>
        <v/>
      </c>
    </row>
    <row r="290" spans="7:37" ht="15.75" thickBot="1" x14ac:dyDescent="0.3">
      <c r="G290" s="81" t="str">
        <f>IF(Dashboard!N290="P","P",IF(Dashboard!O290="B","B",""))</f>
        <v/>
      </c>
      <c r="I290" s="37" t="str">
        <f t="shared" si="145"/>
        <v>TG</v>
      </c>
      <c r="J290" s="20">
        <f t="shared" si="136"/>
        <v>0</v>
      </c>
      <c r="K290" s="20" t="e" cm="1">
        <f t="array" ref="K290">IF(OR(Z290="TG",Z290="T-T"),IF(G288="P",IF(AND(AK290=D290,LEN(D290)&gt;0,NOT(C290="B")),LEFT(D290)&amp;(AL290-3),AK290),""),V)</f>
        <v>#NAME?</v>
      </c>
      <c r="L290" s="20" t="str">
        <f t="shared" si="137"/>
        <v/>
      </c>
      <c r="S290" s="158" t="str">
        <f t="shared" si="139"/>
        <v/>
      </c>
      <c r="T290" s="158" t="str">
        <f t="shared" si="140"/>
        <v/>
      </c>
      <c r="AK290" t="str">
        <f t="shared" si="143"/>
        <v/>
      </c>
    </row>
    <row r="291" spans="7:37" ht="15.75" thickBot="1" x14ac:dyDescent="0.3">
      <c r="G291" s="81" t="str">
        <f>IF(Dashboard!N291="P","P",IF(Dashboard!O291="B","B",""))</f>
        <v/>
      </c>
      <c r="I291" s="37" t="str">
        <f t="shared" si="145"/>
        <v>TG</v>
      </c>
      <c r="J291" s="20">
        <f t="shared" si="136"/>
        <v>0</v>
      </c>
      <c r="K291" s="20" t="e" cm="1">
        <f t="array" ref="K291">IF(OR(Z291="TG",Z291="T-T"),IF(G289="P",IF(AND(AK291=D291,LEN(D291)&gt;0,NOT(C291="B")),LEFT(D291)&amp;(AL291-3),AK291),""),V)</f>
        <v>#NAME?</v>
      </c>
      <c r="L291" s="20" t="str">
        <f t="shared" si="137"/>
        <v/>
      </c>
      <c r="S291" s="158" t="str">
        <f t="shared" si="139"/>
        <v/>
      </c>
      <c r="T291" s="158" t="str">
        <f t="shared" si="140"/>
        <v/>
      </c>
      <c r="AK291" t="str">
        <f t="shared" si="143"/>
        <v/>
      </c>
    </row>
    <row r="292" spans="7:37" ht="15.75" thickBot="1" x14ac:dyDescent="0.3">
      <c r="G292" s="81" t="str">
        <f>IF(Dashboard!N292="P","P",IF(Dashboard!O292="B","B",""))</f>
        <v/>
      </c>
      <c r="I292" s="37" t="str">
        <f t="shared" si="145"/>
        <v>TG</v>
      </c>
      <c r="J292" s="20">
        <f t="shared" si="136"/>
        <v>0</v>
      </c>
      <c r="K292" s="20" t="e" cm="1">
        <f t="array" ref="K292">IF(OR(Z292="TG",Z292="T-T"),IF(G290="P",IF(AND(AK292=D292,LEN(D292)&gt;0,NOT(C292="B")),LEFT(D292)&amp;(AL292-3),AK292),""),V)</f>
        <v>#NAME?</v>
      </c>
      <c r="L292" s="20" t="str">
        <f t="shared" si="137"/>
        <v/>
      </c>
      <c r="S292" s="158" t="str">
        <f t="shared" si="139"/>
        <v/>
      </c>
      <c r="T292" s="158" t="str">
        <f t="shared" si="140"/>
        <v/>
      </c>
      <c r="AK292" t="str">
        <f t="shared" si="143"/>
        <v/>
      </c>
    </row>
    <row r="293" spans="7:37" ht="15.75" thickBot="1" x14ac:dyDescent="0.3">
      <c r="G293" s="81" t="str">
        <f>IF(Dashboard!N293="P","P",IF(Dashboard!O293="B","B",""))</f>
        <v/>
      </c>
      <c r="I293" s="37" t="str">
        <f t="shared" si="145"/>
        <v>TG</v>
      </c>
      <c r="J293" s="20">
        <f t="shared" si="136"/>
        <v>0</v>
      </c>
      <c r="K293" s="20" t="e" cm="1">
        <f t="array" ref="K293">IF(OR(Z293="TG",Z293="T-T"),IF(G291="P",IF(AND(AK293=D293,LEN(D293)&gt;0,NOT(C293="B")),LEFT(D293)&amp;(AL293-3),AK293),""),V)</f>
        <v>#NAME?</v>
      </c>
      <c r="L293" s="20" t="str">
        <f t="shared" si="137"/>
        <v/>
      </c>
      <c r="S293" s="158" t="str">
        <f t="shared" si="139"/>
        <v/>
      </c>
      <c r="T293" s="158" t="str">
        <f t="shared" si="140"/>
        <v/>
      </c>
      <c r="AK293" t="str">
        <f t="shared" si="143"/>
        <v/>
      </c>
    </row>
    <row r="294" spans="7:37" ht="15.75" thickBot="1" x14ac:dyDescent="0.3">
      <c r="G294" s="81" t="str">
        <f>IF(Dashboard!N294="P","P",IF(Dashboard!O294="B","B",""))</f>
        <v/>
      </c>
      <c r="I294" s="37" t="str">
        <f t="shared" si="145"/>
        <v>TG</v>
      </c>
      <c r="J294" s="20">
        <f t="shared" si="136"/>
        <v>0</v>
      </c>
      <c r="K294" s="20" t="e" cm="1">
        <f t="array" ref="K294">IF(OR(Z294="TG",Z294="T-T"),IF(G292="P",IF(AND(AK294=D294,LEN(D294)&gt;0,NOT(C294="B")),LEFT(D294)&amp;(AL294-3),AK294),""),V)</f>
        <v>#NAME?</v>
      </c>
      <c r="L294" s="20" t="str">
        <f t="shared" si="137"/>
        <v/>
      </c>
      <c r="S294" s="158" t="str">
        <f t="shared" si="139"/>
        <v/>
      </c>
      <c r="T294" s="158" t="str">
        <f t="shared" si="140"/>
        <v/>
      </c>
      <c r="AK294" t="str">
        <f t="shared" si="143"/>
        <v/>
      </c>
    </row>
    <row r="295" spans="7:37" ht="15.75" thickBot="1" x14ac:dyDescent="0.3">
      <c r="G295" s="81" t="str">
        <f>IF(Dashboard!N295="P","P",IF(Dashboard!O295="B","B",""))</f>
        <v/>
      </c>
      <c r="I295" s="37" t="str">
        <f t="shared" si="145"/>
        <v>TG</v>
      </c>
      <c r="J295" s="20">
        <f t="shared" si="136"/>
        <v>0</v>
      </c>
      <c r="K295" s="20" t="e" cm="1">
        <f t="array" ref="K295">IF(OR(Z295="TG",Z295="T-T"),IF(G293="P",IF(AND(AK295=D295,LEN(D295)&gt;0,NOT(C295="B")),LEFT(D295)&amp;(AL295-3),AK295),""),V)</f>
        <v>#NAME?</v>
      </c>
      <c r="L295" s="20" t="str">
        <f t="shared" si="137"/>
        <v/>
      </c>
      <c r="S295" s="158" t="str">
        <f t="shared" si="139"/>
        <v/>
      </c>
      <c r="T295" s="158" t="str">
        <f t="shared" si="140"/>
        <v/>
      </c>
      <c r="AK295" t="str">
        <f t="shared" si="143"/>
        <v/>
      </c>
    </row>
    <row r="296" spans="7:37" ht="15.75" thickBot="1" x14ac:dyDescent="0.3">
      <c r="G296" s="81" t="str">
        <f>IF(Dashboard!N296="P","P",IF(Dashboard!O296="B","B",""))</f>
        <v/>
      </c>
      <c r="I296" s="37" t="str">
        <f t="shared" si="145"/>
        <v>TG</v>
      </c>
      <c r="J296" s="20">
        <f t="shared" si="136"/>
        <v>0</v>
      </c>
      <c r="K296" s="20" t="e" cm="1">
        <f t="array" ref="K296">IF(OR(Z296="TG",Z296="T-T"),IF(G294="P",IF(AND(AK296=D296,LEN(D296)&gt;0,NOT(C296="B")),LEFT(D296)&amp;(AL296-3),AK296),""),V)</f>
        <v>#NAME?</v>
      </c>
      <c r="L296" s="20" t="str">
        <f t="shared" si="137"/>
        <v/>
      </c>
      <c r="S296" s="158" t="str">
        <f t="shared" si="139"/>
        <v/>
      </c>
      <c r="T296" s="158" t="str">
        <f t="shared" si="140"/>
        <v/>
      </c>
    </row>
    <row r="297" spans="7:37" ht="15.75" thickBot="1" x14ac:dyDescent="0.3">
      <c r="G297" s="81" t="str">
        <f>IF(Dashboard!N297="P","P",IF(Dashboard!O297="B","B",""))</f>
        <v/>
      </c>
      <c r="I297" s="37" t="str">
        <f t="shared" si="145"/>
        <v>TG</v>
      </c>
      <c r="J297" s="20">
        <f t="shared" si="136"/>
        <v>0</v>
      </c>
      <c r="K297" s="20" t="e" cm="1">
        <f t="array" ref="K297">IF(OR(Z297="TG",Z297="T-T"),IF(G295="P",IF(AND(AK297=D297,LEN(D297)&gt;0,NOT(C297="B")),LEFT(D297)&amp;(AL297-3),AK297),""),V)</f>
        <v>#NAME?</v>
      </c>
      <c r="L297" s="20" t="str">
        <f t="shared" si="137"/>
        <v/>
      </c>
      <c r="S297" s="158" t="str">
        <f t="shared" si="139"/>
        <v/>
      </c>
      <c r="T297" s="158" t="str">
        <f t="shared" si="140"/>
        <v/>
      </c>
    </row>
    <row r="298" spans="7:37" ht="15.75" thickBot="1" x14ac:dyDescent="0.3">
      <c r="G298" s="81" t="str">
        <f>IF(Dashboard!N298="P","P",IF(Dashboard!O298="B","B",""))</f>
        <v/>
      </c>
      <c r="I298" s="37" t="str">
        <f t="shared" si="145"/>
        <v>TG</v>
      </c>
      <c r="J298" s="20">
        <f t="shared" si="136"/>
        <v>0</v>
      </c>
      <c r="K298" s="20" t="e" cm="1">
        <f t="array" ref="K298">IF(OR(Z298="TG",Z298="T-T"),IF(G296="P",IF(AND(AK298=D298,LEN(D298)&gt;0,NOT(C298="B")),LEFT(D298)&amp;(AL298-3),AK298),""),V)</f>
        <v>#NAME?</v>
      </c>
      <c r="L298" s="20" t="str">
        <f t="shared" si="137"/>
        <v/>
      </c>
      <c r="S298" s="158" t="str">
        <f t="shared" si="139"/>
        <v/>
      </c>
      <c r="T298" s="158" t="str">
        <f t="shared" si="140"/>
        <v/>
      </c>
    </row>
    <row r="299" spans="7:37" ht="15.75" thickBot="1" x14ac:dyDescent="0.3">
      <c r="G299" s="81" t="str">
        <f>IF(Dashboard!N299="P","P",IF(Dashboard!O299="B","B",""))</f>
        <v/>
      </c>
      <c r="I299" s="37" t="str">
        <f t="shared" si="145"/>
        <v>TG</v>
      </c>
      <c r="J299" s="20">
        <f t="shared" si="136"/>
        <v>0</v>
      </c>
      <c r="K299" s="20" t="e" cm="1">
        <f t="array" ref="K299">IF(OR(Z299="TG",Z299="T-T"),IF(G297="P",IF(AND(AK299=D299,LEN(D299)&gt;0,NOT(C299="B")),LEFT(D299)&amp;(AL299-3),AK299),""),V)</f>
        <v>#NAME?</v>
      </c>
      <c r="L299" s="20" t="str">
        <f t="shared" si="137"/>
        <v/>
      </c>
      <c r="S299" s="158" t="str">
        <f t="shared" si="139"/>
        <v/>
      </c>
      <c r="T299" s="158" t="str">
        <f t="shared" si="140"/>
        <v/>
      </c>
    </row>
    <row r="300" spans="7:37" ht="15.75" thickBot="1" x14ac:dyDescent="0.3">
      <c r="G300" s="81" t="str">
        <f>IF(Dashboard!N300="P","P",IF(Dashboard!O300="B","B",""))</f>
        <v/>
      </c>
      <c r="I300" s="37" t="str">
        <f t="shared" si="145"/>
        <v>TG</v>
      </c>
      <c r="J300" s="20">
        <f t="shared" si="136"/>
        <v>0</v>
      </c>
      <c r="K300" s="20" t="e" cm="1">
        <f t="array" ref="K300">IF(OR(Z300="TG",Z300="T-T"),IF(G298="P",IF(AND(AK300=D300,LEN(D300)&gt;0,NOT(C300="B")),LEFT(D300)&amp;(AL300-3),AK300),""),V)</f>
        <v>#NAME?</v>
      </c>
      <c r="L300" s="20" t="str">
        <f t="shared" si="137"/>
        <v/>
      </c>
      <c r="S300" s="158" t="str">
        <f t="shared" si="139"/>
        <v/>
      </c>
      <c r="T300" s="158" t="str">
        <f t="shared" si="140"/>
        <v/>
      </c>
    </row>
    <row r="301" spans="7:37" ht="15.75" thickBot="1" x14ac:dyDescent="0.3">
      <c r="G301" s="81" t="str">
        <f>IF(Dashboard!N301="P","P",IF(Dashboard!O301="B","B",""))</f>
        <v/>
      </c>
      <c r="I301" s="37" t="str">
        <f t="shared" si="145"/>
        <v>TG</v>
      </c>
      <c r="J301" s="20">
        <f t="shared" si="136"/>
        <v>0</v>
      </c>
      <c r="K301" s="20" t="e" cm="1">
        <f t="array" ref="K301">IF(OR(Z301="TG",Z301="T-T"),IF(G299="P",IF(AND(AK301=D301,LEN(D301)&gt;0,NOT(C301="B")),LEFT(D301)&amp;(AL301-3),AK301),""),V)</f>
        <v>#NAME?</v>
      </c>
      <c r="L301" s="20" t="str">
        <f t="shared" si="137"/>
        <v/>
      </c>
      <c r="S301" s="158" t="str">
        <f t="shared" si="139"/>
        <v/>
      </c>
      <c r="T301" s="158" t="str">
        <f t="shared" si="140"/>
        <v/>
      </c>
    </row>
    <row r="302" spans="7:37" ht="15.75" thickBot="1" x14ac:dyDescent="0.3">
      <c r="G302" s="81" t="str">
        <f>IF(Dashboard!N302="P","P",IF(Dashboard!O302="B","B",""))</f>
        <v/>
      </c>
      <c r="I302" s="37" t="str">
        <f t="shared" si="145"/>
        <v>TG</v>
      </c>
      <c r="J302" s="20">
        <f t="shared" si="136"/>
        <v>0</v>
      </c>
      <c r="K302" s="20" t="e" cm="1">
        <f t="array" ref="K302">IF(OR(Z302="TG",Z302="T-T"),IF(G300="P",IF(AND(AK302=D302,LEN(D302)&gt;0,NOT(C302="B")),LEFT(D302)&amp;(AL302-3),AK302),""),V)</f>
        <v>#NAME?</v>
      </c>
      <c r="L302" s="20" t="str">
        <f t="shared" si="137"/>
        <v/>
      </c>
      <c r="S302" s="158" t="str">
        <f t="shared" si="139"/>
        <v/>
      </c>
      <c r="T302" s="158" t="str">
        <f t="shared" si="140"/>
        <v/>
      </c>
    </row>
    <row r="303" spans="7:37" ht="15.75" thickBot="1" x14ac:dyDescent="0.3">
      <c r="G303" s="81" t="str">
        <f>IF(Dashboard!N303="P","P",IF(Dashboard!O303="B","B",""))</f>
        <v/>
      </c>
      <c r="I303" s="37" t="str">
        <f t="shared" si="145"/>
        <v>TG</v>
      </c>
      <c r="J303" s="20">
        <f t="shared" si="136"/>
        <v>0</v>
      </c>
      <c r="K303" s="20" t="e" cm="1">
        <f t="array" ref="K303">IF(OR(Z303="TG",Z303="T-T"),IF(G301="P",IF(AND(AK303=D303,LEN(D303)&gt;0,NOT(C303="B")),LEFT(D303)&amp;(AL303-3),AK303),""),V)</f>
        <v>#NAME?</v>
      </c>
      <c r="L303" s="20" t="str">
        <f t="shared" si="137"/>
        <v/>
      </c>
      <c r="S303" s="158" t="str">
        <f t="shared" si="139"/>
        <v/>
      </c>
      <c r="T303" s="158" t="str">
        <f t="shared" si="140"/>
        <v/>
      </c>
    </row>
    <row r="304" spans="7:37" ht="15.75" thickBot="1" x14ac:dyDescent="0.3">
      <c r="G304" s="81" t="str">
        <f>IF(Dashboard!N304="P","P",IF(Dashboard!O304="B","B",""))</f>
        <v/>
      </c>
      <c r="I304" s="37" t="str">
        <f t="shared" si="145"/>
        <v>TG</v>
      </c>
      <c r="J304" s="20">
        <f t="shared" si="136"/>
        <v>0</v>
      </c>
      <c r="K304" s="20" t="e" cm="1">
        <f t="array" ref="K304">IF(OR(Z304="TG",Z304="T-T"),IF(G302="P",IF(AND(AK304=D304,LEN(D304)&gt;0,NOT(C304="B")),LEFT(D304)&amp;(AL304-3),AK304),""),V)</f>
        <v>#NAME?</v>
      </c>
      <c r="L304" s="20" t="str">
        <f t="shared" si="137"/>
        <v/>
      </c>
      <c r="S304" s="158" t="str">
        <f t="shared" si="139"/>
        <v/>
      </c>
      <c r="T304" s="158" t="str">
        <f t="shared" si="140"/>
        <v/>
      </c>
    </row>
    <row r="305" spans="7:20" ht="15.75" thickBot="1" x14ac:dyDescent="0.3">
      <c r="G305" s="81" t="str">
        <f>IF(Dashboard!N305="P","P",IF(Dashboard!O305="B","B",""))</f>
        <v/>
      </c>
      <c r="I305" s="37" t="str">
        <f t="shared" si="145"/>
        <v>TG</v>
      </c>
      <c r="J305" s="20">
        <f t="shared" si="136"/>
        <v>0</v>
      </c>
      <c r="K305" s="20" t="e" cm="1">
        <f t="array" ref="K305">IF(OR(Z305="TG",Z305="T-T"),IF(G303="P",IF(AND(AK305=D305,LEN(D305)&gt;0,NOT(C305="B")),LEFT(D305)&amp;(AL305-3),AK305),""),V)</f>
        <v>#NAME?</v>
      </c>
      <c r="L305" s="20" t="str">
        <f t="shared" si="137"/>
        <v/>
      </c>
      <c r="S305" s="158" t="str">
        <f t="shared" si="139"/>
        <v/>
      </c>
      <c r="T305" s="158" t="str">
        <f t="shared" si="140"/>
        <v/>
      </c>
    </row>
    <row r="306" spans="7:20" ht="15.75" thickBot="1" x14ac:dyDescent="0.3">
      <c r="G306" s="81" t="str">
        <f>IF(Dashboard!N306="P","P",IF(Dashboard!O306="B","B",""))</f>
        <v/>
      </c>
      <c r="I306" s="37" t="str">
        <f t="shared" si="145"/>
        <v>TG</v>
      </c>
      <c r="J306" s="20">
        <f t="shared" si="136"/>
        <v>0</v>
      </c>
      <c r="K306" s="20" t="e" cm="1">
        <f t="array" ref="K306">IF(OR(Z306="TG",Z306="T-T"),IF(G304="P",IF(AND(AK306=D306,LEN(D306)&gt;0,NOT(C306="B")),LEFT(D306)&amp;(AL306-3),AK306),""),V)</f>
        <v>#NAME?</v>
      </c>
      <c r="L306" s="20" t="str">
        <f t="shared" si="137"/>
        <v/>
      </c>
      <c r="S306" s="158" t="str">
        <f t="shared" si="139"/>
        <v/>
      </c>
      <c r="T306" s="158" t="str">
        <f t="shared" si="140"/>
        <v/>
      </c>
    </row>
    <row r="307" spans="7:20" ht="15.75" thickBot="1" x14ac:dyDescent="0.3">
      <c r="G307" s="81" t="str">
        <f>IF(Dashboard!N307="P","P",IF(Dashboard!O307="B","B",""))</f>
        <v/>
      </c>
      <c r="I307" s="37" t="str">
        <f t="shared" si="145"/>
        <v>TG</v>
      </c>
      <c r="J307" s="20">
        <f t="shared" si="136"/>
        <v>0</v>
      </c>
      <c r="K307" s="20" t="e" cm="1">
        <f t="array" ref="K307">IF(OR(Z307="TG",Z307="T-T"),IF(G305="P",IF(AND(AK307=D307,LEN(D307)&gt;0,NOT(C307="B")),LEFT(D307)&amp;(AL307-3),AK307),""),V)</f>
        <v>#NAME?</v>
      </c>
      <c r="L307" s="20" t="str">
        <f t="shared" si="137"/>
        <v/>
      </c>
      <c r="S307" s="158" t="str">
        <f t="shared" si="139"/>
        <v/>
      </c>
      <c r="T307" s="158" t="str">
        <f t="shared" si="140"/>
        <v/>
      </c>
    </row>
    <row r="308" spans="7:20" ht="15.75" thickBot="1" x14ac:dyDescent="0.3">
      <c r="G308" s="81" t="str">
        <f>IF(Dashboard!N308="P","P",IF(Dashboard!O308="B","B",""))</f>
        <v/>
      </c>
      <c r="I308" s="37" t="str">
        <f t="shared" si="145"/>
        <v>TG</v>
      </c>
      <c r="J308" s="20">
        <f t="shared" si="136"/>
        <v>0</v>
      </c>
      <c r="K308" s="20" t="e" cm="1">
        <f t="array" ref="K308">IF(OR(Z308="TG",Z308="T-T"),IF(G306="P",IF(AND(AK308=D308,LEN(D308)&gt;0,NOT(C308="B")),LEFT(D308)&amp;(AL308-3),AK308),""),V)</f>
        <v>#NAME?</v>
      </c>
      <c r="L308" s="20" t="str">
        <f t="shared" si="137"/>
        <v/>
      </c>
      <c r="S308" s="158" t="str">
        <f t="shared" si="139"/>
        <v/>
      </c>
      <c r="T308" s="158" t="str">
        <f t="shared" si="140"/>
        <v/>
      </c>
    </row>
    <row r="309" spans="7:20" ht="15.75" thickBot="1" x14ac:dyDescent="0.3">
      <c r="G309" s="81" t="str">
        <f>IF(Dashboard!N309="P","P",IF(Dashboard!O309="B","B",""))</f>
        <v/>
      </c>
      <c r="I309" s="37" t="str">
        <f t="shared" si="145"/>
        <v>TG</v>
      </c>
      <c r="J309" s="20">
        <f t="shared" si="136"/>
        <v>0</v>
      </c>
      <c r="K309" s="20" t="e" cm="1">
        <f t="array" ref="K309">IF(OR(Z309="TG",Z309="T-T"),IF(G307="P",IF(AND(AK309=D309,LEN(D309)&gt;0,NOT(C309="B")),LEFT(D309)&amp;(AL309-3),AK309),""),V)</f>
        <v>#NAME?</v>
      </c>
      <c r="L309" s="20" t="str">
        <f t="shared" si="137"/>
        <v/>
      </c>
      <c r="S309" s="158" t="str">
        <f t="shared" si="139"/>
        <v/>
      </c>
      <c r="T309" s="158" t="str">
        <f t="shared" si="140"/>
        <v/>
      </c>
    </row>
    <row r="310" spans="7:20" ht="15.75" thickBot="1" x14ac:dyDescent="0.3">
      <c r="G310" s="81" t="str">
        <f>IF(Dashboard!N310="P","P",IF(Dashboard!O310="B","B",""))</f>
        <v/>
      </c>
      <c r="I310" s="37" t="str">
        <f t="shared" si="145"/>
        <v>TG</v>
      </c>
      <c r="J310" s="20">
        <f t="shared" si="136"/>
        <v>0</v>
      </c>
      <c r="K310" s="20" t="e" cm="1">
        <f t="array" ref="K310">IF(OR(Z310="TG",Z310="T-T"),IF(G308="P",IF(AND(AK310=D310,LEN(D310)&gt;0,NOT(C310="B")),LEFT(D310)&amp;(AL310-3),AK310),""),V)</f>
        <v>#NAME?</v>
      </c>
      <c r="L310" s="20" t="str">
        <f t="shared" si="137"/>
        <v/>
      </c>
      <c r="S310" s="158" t="str">
        <f t="shared" si="139"/>
        <v/>
      </c>
      <c r="T310" s="158" t="str">
        <f t="shared" si="140"/>
        <v/>
      </c>
    </row>
    <row r="311" spans="7:20" ht="15.75" thickBot="1" x14ac:dyDescent="0.3">
      <c r="G311" s="81" t="str">
        <f>IF(Dashboard!N311="P","P",IF(Dashboard!O311="B","B",""))</f>
        <v/>
      </c>
      <c r="I311" s="37" t="str">
        <f t="shared" si="145"/>
        <v>TG</v>
      </c>
      <c r="J311" s="20">
        <f t="shared" si="136"/>
        <v>0</v>
      </c>
      <c r="K311" s="20" t="e" cm="1">
        <f t="array" ref="K311">IF(OR(Z311="TG",Z311="T-T"),IF(G309="P",IF(AND(AK311=D311,LEN(D311)&gt;0,NOT(C311="B")),LEFT(D311)&amp;(AL311-3),AK311),""),V)</f>
        <v>#NAME?</v>
      </c>
      <c r="L311" s="20" t="str">
        <f t="shared" si="137"/>
        <v/>
      </c>
      <c r="S311" s="158" t="str">
        <f t="shared" si="139"/>
        <v/>
      </c>
      <c r="T311" s="158" t="str">
        <f t="shared" si="140"/>
        <v/>
      </c>
    </row>
    <row r="312" spans="7:20" ht="15.75" thickBot="1" x14ac:dyDescent="0.3">
      <c r="G312" s="81" t="str">
        <f>IF(Dashboard!N312="P","P",IF(Dashboard!O312="B","B",""))</f>
        <v/>
      </c>
      <c r="I312" s="37" t="str">
        <f t="shared" si="145"/>
        <v>TG</v>
      </c>
      <c r="J312" s="20">
        <f t="shared" si="136"/>
        <v>0</v>
      </c>
      <c r="K312" s="20" t="e" cm="1">
        <f t="array" ref="K312">IF(OR(Z312="TG",Z312="T-T"),IF(G310="P",IF(AND(AK312=D312,LEN(D312)&gt;0,NOT(C312="B")),LEFT(D312)&amp;(AL312-3),AK312),""),V)</f>
        <v>#NAME?</v>
      </c>
      <c r="L312" s="20" t="str">
        <f t="shared" si="137"/>
        <v/>
      </c>
      <c r="S312" s="158" t="str">
        <f t="shared" si="139"/>
        <v/>
      </c>
      <c r="T312" s="158" t="str">
        <f t="shared" si="140"/>
        <v/>
      </c>
    </row>
    <row r="313" spans="7:20" ht="15.75" thickBot="1" x14ac:dyDescent="0.3">
      <c r="G313" s="81" t="str">
        <f>IF(Dashboard!N313="P","P",IF(Dashboard!O313="B","B",""))</f>
        <v/>
      </c>
      <c r="I313" s="37" t="str">
        <f t="shared" si="145"/>
        <v>TG</v>
      </c>
      <c r="J313" s="20">
        <f t="shared" si="136"/>
        <v>0</v>
      </c>
      <c r="K313" s="20" t="e" cm="1">
        <f t="array" ref="K313">IF(OR(Z313="TG",Z313="T-T"),IF(G311="P",IF(AND(AK313=D313,LEN(D313)&gt;0,NOT(C313="B")),LEFT(D313)&amp;(AL313-3),AK313),""),V)</f>
        <v>#NAME?</v>
      </c>
      <c r="L313" s="20" t="str">
        <f t="shared" si="137"/>
        <v/>
      </c>
      <c r="S313" s="158" t="str">
        <f t="shared" si="139"/>
        <v/>
      </c>
      <c r="T313" s="158" t="str">
        <f t="shared" si="140"/>
        <v/>
      </c>
    </row>
    <row r="314" spans="7:20" ht="15.75" thickBot="1" x14ac:dyDescent="0.3">
      <c r="G314" s="81" t="str">
        <f>IF(Dashboard!N314="P","P",IF(Dashboard!O314="B","B",""))</f>
        <v/>
      </c>
      <c r="I314" s="37" t="str">
        <f t="shared" si="145"/>
        <v>TG</v>
      </c>
      <c r="J314" s="20">
        <f t="shared" si="136"/>
        <v>0</v>
      </c>
      <c r="K314" s="20" t="e" cm="1">
        <f t="array" ref="K314">IF(OR(Z314="TG",Z314="T-T"),IF(G312="P",IF(AND(AK314=D314,LEN(D314)&gt;0,NOT(C314="B")),LEFT(D314)&amp;(AL314-3),AK314),""),V)</f>
        <v>#NAME?</v>
      </c>
      <c r="L314" s="20" t="str">
        <f t="shared" si="137"/>
        <v/>
      </c>
      <c r="S314" s="158" t="str">
        <f t="shared" si="139"/>
        <v/>
      </c>
      <c r="T314" s="158" t="str">
        <f t="shared" si="140"/>
        <v/>
      </c>
    </row>
    <row r="315" spans="7:20" ht="15.75" thickBot="1" x14ac:dyDescent="0.3">
      <c r="G315" s="81" t="str">
        <f>IF(Dashboard!N315="P","P",IF(Dashboard!O315="B","B",""))</f>
        <v/>
      </c>
      <c r="I315" s="37" t="str">
        <f t="shared" si="145"/>
        <v>TG</v>
      </c>
      <c r="J315" s="20">
        <f t="shared" si="136"/>
        <v>0</v>
      </c>
      <c r="K315" s="20" t="e" cm="1">
        <f t="array" ref="K315">IF(OR(Z315="TG",Z315="T-T"),IF(G313="P",IF(AND(AK315=D315,LEN(D315)&gt;0,NOT(C315="B")),LEFT(D315)&amp;(AL315-3),AK315),""),V)</f>
        <v>#NAME?</v>
      </c>
      <c r="L315" s="20" t="str">
        <f t="shared" si="137"/>
        <v/>
      </c>
      <c r="S315" s="158" t="str">
        <f t="shared" si="139"/>
        <v/>
      </c>
      <c r="T315" s="158" t="str">
        <f t="shared" si="140"/>
        <v/>
      </c>
    </row>
    <row r="316" spans="7:20" ht="15.75" thickBot="1" x14ac:dyDescent="0.3">
      <c r="G316" s="81" t="str">
        <f>IF(Dashboard!N316="P","P",IF(Dashboard!O316="B","B",""))</f>
        <v/>
      </c>
      <c r="I316" s="37" t="str">
        <f t="shared" si="145"/>
        <v>TG</v>
      </c>
      <c r="J316" s="20">
        <f t="shared" si="136"/>
        <v>0</v>
      </c>
      <c r="K316" s="20" t="e" cm="1">
        <f t="array" ref="K316">IF(OR(Z316="TG",Z316="T-T"),IF(G314="P",IF(AND(AK316=D316,LEN(D316)&gt;0,NOT(C316="B")),LEFT(D316)&amp;(AL316-3),AK316),""),V)</f>
        <v>#NAME?</v>
      </c>
      <c r="L316" s="20" t="str">
        <f t="shared" si="137"/>
        <v/>
      </c>
      <c r="S316" s="158" t="str">
        <f t="shared" si="139"/>
        <v/>
      </c>
      <c r="T316" s="158" t="str">
        <f t="shared" si="140"/>
        <v/>
      </c>
    </row>
    <row r="317" spans="7:20" ht="15.75" thickBot="1" x14ac:dyDescent="0.3">
      <c r="G317" s="81" t="str">
        <f>IF(Dashboard!N317="P","P",IF(Dashboard!O317="B","B",""))</f>
        <v/>
      </c>
      <c r="I317" s="37" t="str">
        <f t="shared" si="145"/>
        <v>TG</v>
      </c>
      <c r="J317" s="20">
        <f t="shared" si="136"/>
        <v>0</v>
      </c>
      <c r="K317" s="20" t="e" cm="1">
        <f t="array" ref="K317">IF(OR(Z317="TG",Z317="T-T"),IF(G315="P",IF(AND(AK317=D317,LEN(D317)&gt;0,NOT(C317="B")),LEFT(D317)&amp;(AL317-3),AK317),""),V)</f>
        <v>#NAME?</v>
      </c>
      <c r="L317" s="20" t="str">
        <f t="shared" si="137"/>
        <v/>
      </c>
      <c r="S317" s="158" t="str">
        <f t="shared" si="139"/>
        <v/>
      </c>
      <c r="T317" s="158" t="str">
        <f t="shared" si="140"/>
        <v/>
      </c>
    </row>
    <row r="318" spans="7:20" ht="15.75" thickBot="1" x14ac:dyDescent="0.3">
      <c r="G318" s="81" t="str">
        <f>IF(Dashboard!N318="P","P",IF(Dashboard!O318="B","B",""))</f>
        <v/>
      </c>
      <c r="I318" s="37" t="str">
        <f t="shared" si="145"/>
        <v>TG</v>
      </c>
      <c r="J318" s="20">
        <f t="shared" si="136"/>
        <v>0</v>
      </c>
      <c r="K318" s="20" t="e" cm="1">
        <f t="array" ref="K318">IF(OR(Z318="TG",Z318="T-T"),IF(G316="P",IF(AND(AK318=D318,LEN(D318)&gt;0,NOT(C318="B")),LEFT(D318)&amp;(AL318-3),AK318),""),V)</f>
        <v>#NAME?</v>
      </c>
      <c r="L318" s="20" t="str">
        <f t="shared" si="137"/>
        <v/>
      </c>
      <c r="S318" s="158" t="str">
        <f t="shared" si="139"/>
        <v/>
      </c>
      <c r="T318" s="158" t="str">
        <f t="shared" si="140"/>
        <v/>
      </c>
    </row>
    <row r="319" spans="7:20" ht="15.75" thickBot="1" x14ac:dyDescent="0.3">
      <c r="G319" s="81" t="str">
        <f>IF(Dashboard!N319="P","P",IF(Dashboard!O319="B","B",""))</f>
        <v/>
      </c>
      <c r="I319" s="37" t="str">
        <f t="shared" si="145"/>
        <v>TG</v>
      </c>
      <c r="J319" s="20">
        <f t="shared" si="136"/>
        <v>0</v>
      </c>
      <c r="K319" s="20" t="e" cm="1">
        <f t="array" ref="K319">IF(OR(Z319="TG",Z319="T-T"),IF(G317="P",IF(AND(AK319=D319,LEN(D319)&gt;0,NOT(C319="B")),LEFT(D319)&amp;(AL319-3),AK319),""),V)</f>
        <v>#NAME?</v>
      </c>
      <c r="L319" s="20" t="str">
        <f t="shared" si="137"/>
        <v/>
      </c>
      <c r="S319" s="158" t="str">
        <f t="shared" si="139"/>
        <v/>
      </c>
      <c r="T319" s="158" t="str">
        <f t="shared" si="140"/>
        <v/>
      </c>
    </row>
    <row r="320" spans="7:20" ht="15.75" thickBot="1" x14ac:dyDescent="0.3">
      <c r="G320" s="81" t="str">
        <f>IF(Dashboard!N320="P","P",IF(Dashboard!O320="B","B",""))</f>
        <v/>
      </c>
      <c r="I320" s="37" t="str">
        <f t="shared" si="145"/>
        <v>TG</v>
      </c>
      <c r="J320" s="20">
        <f t="shared" si="136"/>
        <v>0</v>
      </c>
      <c r="K320" s="20" t="e" cm="1">
        <f t="array" ref="K320">IF(OR(Z320="TG",Z320="T-T"),IF(G318="P",IF(AND(AK320=D320,LEN(D320)&gt;0,NOT(C320="B")),LEFT(D320)&amp;(AL320-3),AK320),""),V)</f>
        <v>#NAME?</v>
      </c>
      <c r="L320" s="20" t="str">
        <f t="shared" si="137"/>
        <v/>
      </c>
      <c r="S320" s="158" t="str">
        <f t="shared" si="139"/>
        <v/>
      </c>
      <c r="T320" s="158" t="str">
        <f t="shared" si="140"/>
        <v/>
      </c>
    </row>
    <row r="321" spans="7:20" ht="15.75" thickBot="1" x14ac:dyDescent="0.3">
      <c r="G321" s="81" t="str">
        <f>IF(Dashboard!N321="P","P",IF(Dashboard!O321="B","B",""))</f>
        <v/>
      </c>
      <c r="I321" s="37" t="str">
        <f t="shared" si="145"/>
        <v>TG</v>
      </c>
      <c r="J321" s="20">
        <f t="shared" si="136"/>
        <v>0</v>
      </c>
      <c r="K321" s="20" t="e" cm="1">
        <f t="array" ref="K321">IF(OR(Z321="TG",Z321="T-T"),IF(G319="P",IF(AND(AK321=D321,LEN(D321)&gt;0,NOT(C321="B")),LEFT(D321)&amp;(AL321-3),AK321),""),V)</f>
        <v>#NAME?</v>
      </c>
      <c r="L321" s="20" t="str">
        <f t="shared" si="137"/>
        <v/>
      </c>
      <c r="S321" s="158" t="str">
        <f t="shared" si="139"/>
        <v/>
      </c>
      <c r="T321" s="158" t="str">
        <f t="shared" si="140"/>
        <v/>
      </c>
    </row>
    <row r="322" spans="7:20" ht="15.75" thickBot="1" x14ac:dyDescent="0.3">
      <c r="G322" s="81" t="str">
        <f>IF(Dashboard!N322="P","P",IF(Dashboard!O322="B","B",""))</f>
        <v/>
      </c>
      <c r="I322" s="37" t="str">
        <f t="shared" si="145"/>
        <v>TG</v>
      </c>
      <c r="J322" s="20">
        <f t="shared" si="136"/>
        <v>0</v>
      </c>
      <c r="K322" s="20" t="e" cm="1">
        <f t="array" ref="K322">IF(OR(Z322="TG",Z322="T-T"),IF(G320="P",IF(AND(AK322=D322,LEN(D322)&gt;0,NOT(C322="B")),LEFT(D322)&amp;(AL322-3),AK322),""),V)</f>
        <v>#NAME?</v>
      </c>
      <c r="L322" s="20" t="str">
        <f t="shared" si="137"/>
        <v/>
      </c>
      <c r="S322" s="158" t="str">
        <f t="shared" si="139"/>
        <v/>
      </c>
      <c r="T322" s="158" t="str">
        <f t="shared" si="140"/>
        <v/>
      </c>
    </row>
    <row r="323" spans="7:20" ht="15.75" thickBot="1" x14ac:dyDescent="0.3">
      <c r="G323" s="81" t="str">
        <f>IF(Dashboard!N323="P","P",IF(Dashboard!O323="B","B",""))</f>
        <v/>
      </c>
      <c r="I323" s="37" t="str">
        <f t="shared" si="145"/>
        <v>TG</v>
      </c>
      <c r="J323" s="20">
        <f t="shared" si="136"/>
        <v>0</v>
      </c>
      <c r="K323" s="20" t="e" cm="1">
        <f t="array" ref="K323">IF(OR(Z323="TG",Z323="T-T"),IF(G321="P",IF(AND(AK323=D323,LEN(D323)&gt;0,NOT(C323="B")),LEFT(D323)&amp;(AL323-3),AK323),""),V)</f>
        <v>#NAME?</v>
      </c>
      <c r="L323" s="20" t="str">
        <f t="shared" si="137"/>
        <v/>
      </c>
      <c r="S323" s="158" t="str">
        <f t="shared" si="139"/>
        <v/>
      </c>
      <c r="T323" s="158" t="str">
        <f t="shared" si="140"/>
        <v/>
      </c>
    </row>
    <row r="324" spans="7:20" ht="15.75" thickBot="1" x14ac:dyDescent="0.3">
      <c r="G324" s="81" t="str">
        <f>IF(Dashboard!N324="P","P",IF(Dashboard!O324="B","B",""))</f>
        <v/>
      </c>
      <c r="I324" s="37" t="str">
        <f t="shared" si="145"/>
        <v>TG</v>
      </c>
      <c r="J324" s="20">
        <f t="shared" si="136"/>
        <v>0</v>
      </c>
      <c r="K324" s="20" t="e" cm="1">
        <f t="array" ref="K324">IF(OR(Z324="TG",Z324="T-T"),IF(G322="P",IF(AND(AK324=D324,LEN(D324)&gt;0,NOT(C324="B")),LEFT(D324)&amp;(AL324-3),AK324),""),V)</f>
        <v>#NAME?</v>
      </c>
      <c r="L324" s="20" t="str">
        <f t="shared" si="137"/>
        <v/>
      </c>
      <c r="S324" s="158" t="str">
        <f t="shared" si="139"/>
        <v/>
      </c>
      <c r="T324" s="158" t="str">
        <f t="shared" si="140"/>
        <v/>
      </c>
    </row>
    <row r="325" spans="7:20" ht="15.75" thickBot="1" x14ac:dyDescent="0.3">
      <c r="G325" s="81" t="str">
        <f>IF(Dashboard!N325="P","P",IF(Dashboard!O325="B","B",""))</f>
        <v/>
      </c>
      <c r="I325" s="37" t="str">
        <f t="shared" si="145"/>
        <v>TG</v>
      </c>
      <c r="J325" s="20">
        <f t="shared" si="136"/>
        <v>0</v>
      </c>
      <c r="K325" s="20" t="e" cm="1">
        <f t="array" ref="K325">IF(OR(Z325="TG",Z325="T-T"),IF(G323="P",IF(AND(AK325=D325,LEN(D325)&gt;0,NOT(C325="B")),LEFT(D325)&amp;(AL325-3),AK325),""),V)</f>
        <v>#NAME?</v>
      </c>
      <c r="L325" s="20" t="str">
        <f t="shared" si="137"/>
        <v/>
      </c>
      <c r="S325" s="158" t="str">
        <f t="shared" si="139"/>
        <v/>
      </c>
      <c r="T325" s="158" t="str">
        <f t="shared" si="140"/>
        <v/>
      </c>
    </row>
    <row r="326" spans="7:20" ht="15.75" thickBot="1" x14ac:dyDescent="0.3">
      <c r="G326" s="81" t="str">
        <f>IF(Dashboard!N326="P","P",IF(Dashboard!O326="B","B",""))</f>
        <v/>
      </c>
      <c r="I326" s="37" t="str">
        <f t="shared" ref="I326:I356" si="146">IF(P326="Y","CT",IF(Q326="Y","BT",IF(R326="Y","TGT","TG")))</f>
        <v>TG</v>
      </c>
      <c r="J326" s="20">
        <f t="shared" si="136"/>
        <v>0</v>
      </c>
      <c r="K326" s="20" t="e" cm="1">
        <f t="array" ref="K326">IF(OR(Z326="TG",Z326="T-T"),IF(G324="P",IF(AND(AK326=D326,LEN(D326)&gt;0,NOT(C326="B")),LEFT(D326)&amp;(AL326-3),AK326),""),V)</f>
        <v>#NAME?</v>
      </c>
      <c r="L326" s="20" t="str">
        <f t="shared" si="137"/>
        <v/>
      </c>
      <c r="S326" s="158" t="str">
        <f t="shared" si="139"/>
        <v/>
      </c>
      <c r="T326" s="158" t="str">
        <f t="shared" si="140"/>
        <v/>
      </c>
    </row>
    <row r="327" spans="7:20" ht="15.75" thickBot="1" x14ac:dyDescent="0.3">
      <c r="G327" s="81" t="str">
        <f>IF(Dashboard!N327="P","P",IF(Dashboard!O327="B","B",""))</f>
        <v/>
      </c>
      <c r="I327" s="37" t="str">
        <f t="shared" si="146"/>
        <v>TG</v>
      </c>
      <c r="J327" s="20">
        <f t="shared" si="136"/>
        <v>0</v>
      </c>
      <c r="K327" s="20" t="e" cm="1">
        <f t="array" ref="K327">IF(OR(Z327="TG",Z327="T-T"),IF(G325="P",IF(AND(AK327=D327,LEN(D327)&gt;0,NOT(C327="B")),LEFT(D327)&amp;(AL327-3),AK327),""),V)</f>
        <v>#NAME?</v>
      </c>
      <c r="L327" s="20" t="str">
        <f t="shared" si="137"/>
        <v/>
      </c>
      <c r="S327" s="158" t="str">
        <f t="shared" si="139"/>
        <v/>
      </c>
      <c r="T327" s="158" t="str">
        <f t="shared" si="140"/>
        <v/>
      </c>
    </row>
    <row r="328" spans="7:20" ht="15.75" thickBot="1" x14ac:dyDescent="0.3">
      <c r="G328" s="81" t="str">
        <f>IF(Dashboard!N328="P","P",IF(Dashboard!O328="B","B",""))</f>
        <v/>
      </c>
      <c r="I328" s="37" t="str">
        <f t="shared" si="146"/>
        <v>TG</v>
      </c>
      <c r="J328" s="20">
        <f t="shared" si="136"/>
        <v>0</v>
      </c>
      <c r="K328" s="20" t="e" cm="1">
        <f t="array" ref="K328">IF(OR(Z328="TG",Z328="T-T"),IF(G326="P",IF(AND(AK328=D328,LEN(D328)&gt;0,NOT(C328="B")),LEFT(D328)&amp;(AL328-3),AK328),""),V)</f>
        <v>#NAME?</v>
      </c>
      <c r="L328" s="20" t="str">
        <f t="shared" si="137"/>
        <v/>
      </c>
      <c r="S328" s="158" t="str">
        <f t="shared" si="139"/>
        <v/>
      </c>
      <c r="T328" s="158" t="str">
        <f t="shared" si="140"/>
        <v/>
      </c>
    </row>
    <row r="329" spans="7:20" ht="15.75" thickBot="1" x14ac:dyDescent="0.3">
      <c r="G329" s="81" t="str">
        <f>IF(Dashboard!N329="P","P",IF(Dashboard!O329="B","B",""))</f>
        <v/>
      </c>
      <c r="I329" s="37" t="str">
        <f t="shared" si="146"/>
        <v>TG</v>
      </c>
      <c r="J329" s="20">
        <f t="shared" si="136"/>
        <v>0</v>
      </c>
      <c r="K329" s="20" t="e" cm="1">
        <f t="array" ref="K329">IF(OR(Z329="TG",Z329="T-T"),IF(G327="P",IF(AND(AK329=D329,LEN(D329)&gt;0,NOT(C329="B")),LEFT(D329)&amp;(AL329-3),AK329),""),V)</f>
        <v>#NAME?</v>
      </c>
      <c r="L329" s="20" t="str">
        <f t="shared" si="137"/>
        <v/>
      </c>
      <c r="S329" s="158" t="str">
        <f t="shared" si="139"/>
        <v/>
      </c>
      <c r="T329" s="158" t="str">
        <f t="shared" si="140"/>
        <v/>
      </c>
    </row>
    <row r="330" spans="7:20" ht="15.75" thickBot="1" x14ac:dyDescent="0.3">
      <c r="G330" s="81" t="str">
        <f>IF(Dashboard!N330="P","P",IF(Dashboard!O330="B","B",""))</f>
        <v/>
      </c>
      <c r="I330" s="37" t="str">
        <f t="shared" si="146"/>
        <v>TG</v>
      </c>
      <c r="J330" s="20">
        <f t="shared" si="136"/>
        <v>0</v>
      </c>
      <c r="K330" s="20" t="e" cm="1">
        <f t="array" ref="K330">IF(OR(Z330="TG",Z330="T-T"),IF(G328="P",IF(AND(AK330=D330,LEN(D330)&gt;0,NOT(C330="B")),LEFT(D330)&amp;(AL330-3),AK330),""),V)</f>
        <v>#NAME?</v>
      </c>
      <c r="L330" s="20" t="str">
        <f t="shared" si="137"/>
        <v/>
      </c>
      <c r="S330" s="158" t="str">
        <f t="shared" si="139"/>
        <v/>
      </c>
      <c r="T330" s="158" t="str">
        <f t="shared" si="140"/>
        <v/>
      </c>
    </row>
    <row r="331" spans="7:20" ht="15.75" thickBot="1" x14ac:dyDescent="0.3">
      <c r="G331" s="81" t="str">
        <f>IF(Dashboard!N331="P","P",IF(Dashboard!O331="B","B",""))</f>
        <v/>
      </c>
      <c r="I331" s="37" t="str">
        <f t="shared" si="146"/>
        <v>TG</v>
      </c>
      <c r="J331" s="20">
        <f t="shared" ref="J331:J381" si="147">IF(OR(Z331="TG",Z331="T-T"),IF(G329="B",IF(AND(AK331=C331,LEN(C331)&gt;0,NOT(C331="B")),LEFT(C331)&amp;(AL331-3),AK331),""),U331)</f>
        <v>0</v>
      </c>
      <c r="K331" s="20" t="e" cm="1">
        <f t="array" ref="K331">IF(OR(Z331="TG",Z331="T-T"),IF(G329="P",IF(AND(AK331=D331,LEN(D331)&gt;0,NOT(C331="B")),LEFT(D331)&amp;(AL331-3),AK331),""),V)</f>
        <v>#NAME?</v>
      </c>
      <c r="L331" s="20" t="str">
        <f t="shared" ref="L331:L394" si="148">IF(G331="","",IF(G331="P",IF(J331="","L","W"),IF(K331="","L","W")))</f>
        <v/>
      </c>
      <c r="S331" s="158" t="str">
        <f t="shared" ref="S331:S394" si="149">IF(Y331="T-T",IF(G329="B",AI331,""),IF(Y331="T-C",IF(G330="B",AI331,""),IF(Y331="T-B",IF(G330="P",AI331,""),"")))</f>
        <v/>
      </c>
      <c r="T331" s="158" t="str">
        <f t="shared" ref="T331:T394" si="150">IF(Y331="T-T",IF(G329="P",AI331,""),IF(Y331="T-C",IF(G330="P",AI331,""),IF(Y331="T-B",IF(G330="B",AI331,""),"")))</f>
        <v/>
      </c>
    </row>
    <row r="332" spans="7:20" ht="15.75" thickBot="1" x14ac:dyDescent="0.3">
      <c r="G332" s="81" t="str">
        <f>IF(Dashboard!N332="P","P",IF(Dashboard!O332="B","B",""))</f>
        <v/>
      </c>
      <c r="I332" s="37" t="str">
        <f t="shared" si="146"/>
        <v>TG</v>
      </c>
      <c r="J332" s="20">
        <f t="shared" si="147"/>
        <v>0</v>
      </c>
      <c r="K332" s="20" t="e" cm="1">
        <f t="array" ref="K332">IF(OR(Z332="TG",Z332="T-T"),IF(G330="P",IF(AND(AK332=D332,LEN(D332)&gt;0,NOT(C332="B")),LEFT(D332)&amp;(AL332-3),AK332),""),V)</f>
        <v>#NAME?</v>
      </c>
      <c r="L332" s="20" t="str">
        <f t="shared" si="148"/>
        <v/>
      </c>
      <c r="S332" s="158" t="str">
        <f t="shared" si="149"/>
        <v/>
      </c>
      <c r="T332" s="158" t="str">
        <f t="shared" si="150"/>
        <v/>
      </c>
    </row>
    <row r="333" spans="7:20" ht="15.75" thickBot="1" x14ac:dyDescent="0.3">
      <c r="G333" s="81" t="str">
        <f>IF(Dashboard!N333="P","P",IF(Dashboard!O333="B","B",""))</f>
        <v/>
      </c>
      <c r="I333" s="37" t="str">
        <f t="shared" si="146"/>
        <v>TG</v>
      </c>
      <c r="J333" s="20">
        <f t="shared" si="147"/>
        <v>0</v>
      </c>
      <c r="K333" s="20" t="e" cm="1">
        <f t="array" ref="K333">IF(OR(Z333="TG",Z333="T-T"),IF(G331="P",IF(AND(AK333=D333,LEN(D333)&gt;0,NOT(C333="B")),LEFT(D333)&amp;(AL333-3),AK333),""),V)</f>
        <v>#NAME?</v>
      </c>
      <c r="L333" s="20" t="str">
        <f t="shared" si="148"/>
        <v/>
      </c>
      <c r="S333" s="158" t="str">
        <f t="shared" si="149"/>
        <v/>
      </c>
      <c r="T333" s="158" t="str">
        <f t="shared" si="150"/>
        <v/>
      </c>
    </row>
    <row r="334" spans="7:20" ht="15.75" thickBot="1" x14ac:dyDescent="0.3">
      <c r="G334" s="81" t="str">
        <f>IF(Dashboard!N334="P","P",IF(Dashboard!O334="B","B",""))</f>
        <v/>
      </c>
      <c r="I334" s="37" t="str">
        <f t="shared" si="146"/>
        <v>TG</v>
      </c>
      <c r="J334" s="20">
        <f t="shared" si="147"/>
        <v>0</v>
      </c>
      <c r="K334" s="20" t="e" cm="1">
        <f t="array" ref="K334">IF(OR(Z334="TG",Z334="T-T"),IF(G332="P",IF(AND(AK334=D334,LEN(D334)&gt;0,NOT(C334="B")),LEFT(D334)&amp;(AL334-3),AK334),""),V)</f>
        <v>#NAME?</v>
      </c>
      <c r="L334" s="20" t="str">
        <f t="shared" si="148"/>
        <v/>
      </c>
      <c r="S334" s="158" t="str">
        <f t="shared" si="149"/>
        <v/>
      </c>
      <c r="T334" s="158" t="str">
        <f t="shared" si="150"/>
        <v/>
      </c>
    </row>
    <row r="335" spans="7:20" ht="15.75" thickBot="1" x14ac:dyDescent="0.3">
      <c r="G335" s="81" t="str">
        <f>IF(Dashboard!N335="P","P",IF(Dashboard!O335="B","B",""))</f>
        <v/>
      </c>
      <c r="I335" s="37" t="str">
        <f t="shared" si="146"/>
        <v>TG</v>
      </c>
      <c r="J335" s="20">
        <f t="shared" si="147"/>
        <v>0</v>
      </c>
      <c r="K335" s="20" t="e" cm="1">
        <f t="array" ref="K335">IF(OR(Z335="TG",Z335="T-T"),IF(G333="P",IF(AND(AK335=D335,LEN(D335)&gt;0,NOT(C335="B")),LEFT(D335)&amp;(AL335-3),AK335),""),V)</f>
        <v>#NAME?</v>
      </c>
      <c r="L335" s="20" t="str">
        <f t="shared" si="148"/>
        <v/>
      </c>
      <c r="S335" s="158" t="str">
        <f t="shared" si="149"/>
        <v/>
      </c>
      <c r="T335" s="158" t="str">
        <f t="shared" si="150"/>
        <v/>
      </c>
    </row>
    <row r="336" spans="7:20" ht="15.75" thickBot="1" x14ac:dyDescent="0.3">
      <c r="G336" s="81" t="str">
        <f>IF(Dashboard!N336="P","P",IF(Dashboard!O336="B","B",""))</f>
        <v/>
      </c>
      <c r="I336" s="37" t="str">
        <f t="shared" si="146"/>
        <v>TG</v>
      </c>
      <c r="J336" s="20">
        <f t="shared" si="147"/>
        <v>0</v>
      </c>
      <c r="K336" s="20" t="e" cm="1">
        <f t="array" ref="K336">IF(OR(Z336="TG",Z336="T-T"),IF(G334="P",IF(AND(AK336=D336,LEN(D336)&gt;0,NOT(C336="B")),LEFT(D336)&amp;(AL336-3),AK336),""),V)</f>
        <v>#NAME?</v>
      </c>
      <c r="L336" s="20" t="str">
        <f t="shared" si="148"/>
        <v/>
      </c>
      <c r="S336" s="158" t="str">
        <f t="shared" si="149"/>
        <v/>
      </c>
      <c r="T336" s="158" t="str">
        <f t="shared" si="150"/>
        <v/>
      </c>
    </row>
    <row r="337" spans="7:20" ht="15.75" thickBot="1" x14ac:dyDescent="0.3">
      <c r="G337" s="81" t="str">
        <f>IF(Dashboard!N337="P","P",IF(Dashboard!O337="B","B",""))</f>
        <v/>
      </c>
      <c r="I337" s="37" t="str">
        <f t="shared" si="146"/>
        <v>TG</v>
      </c>
      <c r="J337" s="20">
        <f t="shared" si="147"/>
        <v>0</v>
      </c>
      <c r="K337" s="20" t="e" cm="1">
        <f t="array" ref="K337">IF(OR(Z337="TG",Z337="T-T"),IF(G335="P",IF(AND(AK337=D337,LEN(D337)&gt;0,NOT(C337="B")),LEFT(D337)&amp;(AL337-3),AK337),""),V)</f>
        <v>#NAME?</v>
      </c>
      <c r="L337" s="20" t="str">
        <f t="shared" si="148"/>
        <v/>
      </c>
      <c r="S337" s="158" t="str">
        <f t="shared" si="149"/>
        <v/>
      </c>
      <c r="T337" s="158" t="str">
        <f t="shared" si="150"/>
        <v/>
      </c>
    </row>
    <row r="338" spans="7:20" ht="15.75" thickBot="1" x14ac:dyDescent="0.3">
      <c r="G338" s="81" t="str">
        <f>IF(Dashboard!N338="P","P",IF(Dashboard!O338="B","B",""))</f>
        <v/>
      </c>
      <c r="I338" s="37" t="str">
        <f t="shared" si="146"/>
        <v>TG</v>
      </c>
      <c r="J338" s="20">
        <f t="shared" si="147"/>
        <v>0</v>
      </c>
      <c r="K338" s="20" t="e" cm="1">
        <f t="array" ref="K338">IF(OR(Z338="TG",Z338="T-T"),IF(G336="P",IF(AND(AK338=D338,LEN(D338)&gt;0,NOT(C338="B")),LEFT(D338)&amp;(AL338-3),AK338),""),V)</f>
        <v>#NAME?</v>
      </c>
      <c r="L338" s="20" t="str">
        <f t="shared" si="148"/>
        <v/>
      </c>
      <c r="S338" s="158" t="str">
        <f t="shared" si="149"/>
        <v/>
      </c>
      <c r="T338" s="158" t="str">
        <f t="shared" si="150"/>
        <v/>
      </c>
    </row>
    <row r="339" spans="7:20" ht="15.75" thickBot="1" x14ac:dyDescent="0.3">
      <c r="G339" s="81" t="str">
        <f>IF(Dashboard!N339="P","P",IF(Dashboard!O339="B","B",""))</f>
        <v/>
      </c>
      <c r="I339" s="37" t="str">
        <f t="shared" si="146"/>
        <v>TG</v>
      </c>
      <c r="J339" s="20">
        <f t="shared" si="147"/>
        <v>0</v>
      </c>
      <c r="K339" s="20" t="e" cm="1">
        <f t="array" ref="K339">IF(OR(Z339="TG",Z339="T-T"),IF(G337="P",IF(AND(AK339=D339,LEN(D339)&gt;0,NOT(C339="B")),LEFT(D339)&amp;(AL339-3),AK339),""),V)</f>
        <v>#NAME?</v>
      </c>
      <c r="L339" s="20" t="str">
        <f t="shared" si="148"/>
        <v/>
      </c>
      <c r="S339" s="158" t="str">
        <f t="shared" si="149"/>
        <v/>
      </c>
      <c r="T339" s="158" t="str">
        <f t="shared" si="150"/>
        <v/>
      </c>
    </row>
    <row r="340" spans="7:20" ht="15.75" thickBot="1" x14ac:dyDescent="0.3">
      <c r="G340" s="81" t="str">
        <f>IF(Dashboard!N340="P","P",IF(Dashboard!O340="B","B",""))</f>
        <v/>
      </c>
      <c r="I340" s="37" t="str">
        <f t="shared" si="146"/>
        <v>TG</v>
      </c>
      <c r="J340" s="20">
        <f t="shared" si="147"/>
        <v>0</v>
      </c>
      <c r="K340" s="20" t="e" cm="1">
        <f t="array" ref="K340">IF(OR(Z340="TG",Z340="T-T"),IF(G338="P",IF(AND(AK340=D340,LEN(D340)&gt;0,NOT(C340="B")),LEFT(D340)&amp;(AL340-3),AK340),""),V)</f>
        <v>#NAME?</v>
      </c>
      <c r="L340" s="20" t="str">
        <f t="shared" si="148"/>
        <v/>
      </c>
      <c r="S340" s="158" t="str">
        <f t="shared" si="149"/>
        <v/>
      </c>
      <c r="T340" s="158" t="str">
        <f t="shared" si="150"/>
        <v/>
      </c>
    </row>
    <row r="341" spans="7:20" ht="15.75" thickBot="1" x14ac:dyDescent="0.3">
      <c r="G341" s="81" t="str">
        <f>IF(Dashboard!N341="P","P",IF(Dashboard!O341="B","B",""))</f>
        <v/>
      </c>
      <c r="I341" s="37" t="str">
        <f t="shared" si="146"/>
        <v>TG</v>
      </c>
      <c r="J341" s="20">
        <f t="shared" si="147"/>
        <v>0</v>
      </c>
      <c r="K341" s="20" t="e" cm="1">
        <f t="array" ref="K341">IF(OR(Z341="TG",Z341="T-T"),IF(G339="P",IF(AND(AK341=D341,LEN(D341)&gt;0,NOT(C341="B")),LEFT(D341)&amp;(AL341-3),AK341),""),V)</f>
        <v>#NAME?</v>
      </c>
      <c r="L341" s="20" t="str">
        <f t="shared" si="148"/>
        <v/>
      </c>
      <c r="S341" s="158" t="str">
        <f t="shared" si="149"/>
        <v/>
      </c>
      <c r="T341" s="158" t="str">
        <f t="shared" si="150"/>
        <v/>
      </c>
    </row>
    <row r="342" spans="7:20" ht="15.75" thickBot="1" x14ac:dyDescent="0.3">
      <c r="G342" s="81" t="str">
        <f>IF(Dashboard!N342="P","P",IF(Dashboard!O342="B","B",""))</f>
        <v/>
      </c>
      <c r="I342" s="37" t="str">
        <f t="shared" si="146"/>
        <v>TG</v>
      </c>
      <c r="J342" s="20">
        <f t="shared" si="147"/>
        <v>0</v>
      </c>
      <c r="K342" s="20" t="e" cm="1">
        <f t="array" ref="K342">IF(OR(Z342="TG",Z342="T-T"),IF(G340="P",IF(AND(AK342=D342,LEN(D342)&gt;0,NOT(C342="B")),LEFT(D342)&amp;(AL342-3),AK342),""),V)</f>
        <v>#NAME?</v>
      </c>
      <c r="L342" s="20" t="str">
        <f t="shared" si="148"/>
        <v/>
      </c>
      <c r="S342" s="158" t="str">
        <f t="shared" si="149"/>
        <v/>
      </c>
      <c r="T342" s="158" t="str">
        <f t="shared" si="150"/>
        <v/>
      </c>
    </row>
    <row r="343" spans="7:20" ht="15.75" thickBot="1" x14ac:dyDescent="0.3">
      <c r="G343" s="81" t="str">
        <f>IF(Dashboard!N343="P","P",IF(Dashboard!O343="B","B",""))</f>
        <v/>
      </c>
      <c r="I343" s="37" t="str">
        <f t="shared" si="146"/>
        <v>TG</v>
      </c>
      <c r="J343" s="20">
        <f t="shared" si="147"/>
        <v>0</v>
      </c>
      <c r="K343" s="20" t="e" cm="1">
        <f t="array" ref="K343">IF(OR(Z343="TG",Z343="T-T"),IF(G341="P",IF(AND(AK343=D343,LEN(D343)&gt;0,NOT(C343="B")),LEFT(D343)&amp;(AL343-3),AK343),""),V)</f>
        <v>#NAME?</v>
      </c>
      <c r="L343" s="20" t="str">
        <f t="shared" si="148"/>
        <v/>
      </c>
      <c r="S343" s="158" t="str">
        <f t="shared" si="149"/>
        <v/>
      </c>
      <c r="T343" s="158" t="str">
        <f t="shared" si="150"/>
        <v/>
      </c>
    </row>
    <row r="344" spans="7:20" ht="15.75" thickBot="1" x14ac:dyDescent="0.3">
      <c r="G344" s="81" t="str">
        <f>IF(Dashboard!N344="P","P",IF(Dashboard!O344="B","B",""))</f>
        <v/>
      </c>
      <c r="I344" s="37" t="str">
        <f t="shared" si="146"/>
        <v>TG</v>
      </c>
      <c r="J344" s="20">
        <f t="shared" si="147"/>
        <v>0</v>
      </c>
      <c r="K344" s="20" t="e" cm="1">
        <f t="array" ref="K344">IF(OR(Z344="TG",Z344="T-T"),IF(G342="P",IF(AND(AK344=D344,LEN(D344)&gt;0,NOT(C344="B")),LEFT(D344)&amp;(AL344-3),AK344),""),V)</f>
        <v>#NAME?</v>
      </c>
      <c r="L344" s="20" t="str">
        <f t="shared" si="148"/>
        <v/>
      </c>
      <c r="S344" s="158" t="str">
        <f t="shared" si="149"/>
        <v/>
      </c>
      <c r="T344" s="158" t="str">
        <f t="shared" si="150"/>
        <v/>
      </c>
    </row>
    <row r="345" spans="7:20" ht="15.75" thickBot="1" x14ac:dyDescent="0.3">
      <c r="G345" s="81" t="str">
        <f>IF(Dashboard!N345="P","P",IF(Dashboard!O345="B","B",""))</f>
        <v/>
      </c>
      <c r="I345" s="37" t="str">
        <f t="shared" si="146"/>
        <v>TG</v>
      </c>
      <c r="J345" s="20">
        <f t="shared" si="147"/>
        <v>0</v>
      </c>
      <c r="K345" s="20" t="e" cm="1">
        <f t="array" ref="K345">IF(OR(Z345="TG",Z345="T-T"),IF(G343="P",IF(AND(AK345=D345,LEN(D345)&gt;0,NOT(C345="B")),LEFT(D345)&amp;(AL345-3),AK345),""),V)</f>
        <v>#NAME?</v>
      </c>
      <c r="L345" s="20" t="str">
        <f t="shared" si="148"/>
        <v/>
      </c>
      <c r="S345" s="158" t="str">
        <f t="shared" si="149"/>
        <v/>
      </c>
      <c r="T345" s="158" t="str">
        <f t="shared" si="150"/>
        <v/>
      </c>
    </row>
    <row r="346" spans="7:20" ht="15.75" thickBot="1" x14ac:dyDescent="0.3">
      <c r="G346" s="81" t="str">
        <f>IF(Dashboard!N346="P","P",IF(Dashboard!O346="B","B",""))</f>
        <v/>
      </c>
      <c r="I346" s="37" t="str">
        <f t="shared" si="146"/>
        <v>TG</v>
      </c>
      <c r="J346" s="20">
        <f t="shared" si="147"/>
        <v>0</v>
      </c>
      <c r="K346" s="20" t="e" cm="1">
        <f t="array" ref="K346">IF(OR(Z346="TG",Z346="T-T"),IF(G344="P",IF(AND(AK346=D346,LEN(D346)&gt;0,NOT(C346="B")),LEFT(D346)&amp;(AL346-3),AK346),""),V)</f>
        <v>#NAME?</v>
      </c>
      <c r="L346" s="20" t="str">
        <f t="shared" si="148"/>
        <v/>
      </c>
      <c r="S346" s="158" t="str">
        <f t="shared" si="149"/>
        <v/>
      </c>
      <c r="T346" s="158" t="str">
        <f t="shared" si="150"/>
        <v/>
      </c>
    </row>
    <row r="347" spans="7:20" ht="15.75" thickBot="1" x14ac:dyDescent="0.3">
      <c r="G347" s="81" t="str">
        <f>IF(Dashboard!N347="P","P",IF(Dashboard!O347="B","B",""))</f>
        <v/>
      </c>
      <c r="I347" s="37" t="str">
        <f t="shared" si="146"/>
        <v>TG</v>
      </c>
      <c r="J347" s="20">
        <f t="shared" si="147"/>
        <v>0</v>
      </c>
      <c r="K347" s="20" t="e" cm="1">
        <f t="array" ref="K347">IF(OR(Z347="TG",Z347="T-T"),IF(G345="P",IF(AND(AK347=D347,LEN(D347)&gt;0,NOT(C347="B")),LEFT(D347)&amp;(AL347-3),AK347),""),V)</f>
        <v>#NAME?</v>
      </c>
      <c r="L347" s="20" t="str">
        <f t="shared" si="148"/>
        <v/>
      </c>
      <c r="S347" s="158" t="str">
        <f t="shared" si="149"/>
        <v/>
      </c>
      <c r="T347" s="158" t="str">
        <f t="shared" si="150"/>
        <v/>
      </c>
    </row>
    <row r="348" spans="7:20" ht="15.75" thickBot="1" x14ac:dyDescent="0.3">
      <c r="G348" s="81" t="str">
        <f>IF(Dashboard!N348="P","P",IF(Dashboard!O348="B","B",""))</f>
        <v/>
      </c>
      <c r="I348" s="37" t="str">
        <f t="shared" si="146"/>
        <v>TG</v>
      </c>
      <c r="J348" s="20">
        <f t="shared" si="147"/>
        <v>0</v>
      </c>
      <c r="K348" s="20" t="e" cm="1">
        <f t="array" ref="K348">IF(OR(Z348="TG",Z348="T-T"),IF(G346="P",IF(AND(AK348=D348,LEN(D348)&gt;0,NOT(C348="B")),LEFT(D348)&amp;(AL348-3),AK348),""),V)</f>
        <v>#NAME?</v>
      </c>
      <c r="L348" s="20" t="str">
        <f t="shared" si="148"/>
        <v/>
      </c>
      <c r="S348" s="158" t="str">
        <f t="shared" si="149"/>
        <v/>
      </c>
      <c r="T348" s="158" t="str">
        <f t="shared" si="150"/>
        <v/>
      </c>
    </row>
    <row r="349" spans="7:20" ht="15.75" thickBot="1" x14ac:dyDescent="0.3">
      <c r="G349" s="81" t="str">
        <f>IF(Dashboard!N349="P","P",IF(Dashboard!O349="B","B",""))</f>
        <v/>
      </c>
      <c r="I349" s="37" t="str">
        <f t="shared" si="146"/>
        <v>TG</v>
      </c>
      <c r="J349" s="20">
        <f t="shared" si="147"/>
        <v>0</v>
      </c>
      <c r="K349" s="20" t="e" cm="1">
        <f t="array" ref="K349">IF(OR(Z349="TG",Z349="T-T"),IF(G347="P",IF(AND(AK349=D349,LEN(D349)&gt;0,NOT(C349="B")),LEFT(D349)&amp;(AL349-3),AK349),""),V)</f>
        <v>#NAME?</v>
      </c>
      <c r="L349" s="20" t="str">
        <f t="shared" si="148"/>
        <v/>
      </c>
      <c r="S349" s="158" t="str">
        <f t="shared" si="149"/>
        <v/>
      </c>
      <c r="T349" s="158" t="str">
        <f t="shared" si="150"/>
        <v/>
      </c>
    </row>
    <row r="350" spans="7:20" ht="15.75" thickBot="1" x14ac:dyDescent="0.3">
      <c r="G350" s="81" t="str">
        <f>IF(Dashboard!N350="P","P",IF(Dashboard!O350="B","B",""))</f>
        <v/>
      </c>
      <c r="I350" s="37" t="str">
        <f t="shared" si="146"/>
        <v>TG</v>
      </c>
      <c r="J350" s="20">
        <f t="shared" si="147"/>
        <v>0</v>
      </c>
      <c r="K350" s="20" t="e" cm="1">
        <f t="array" ref="K350">IF(OR(Z350="TG",Z350="T-T"),IF(G348="P",IF(AND(AK350=D350,LEN(D350)&gt;0,NOT(C350="B")),LEFT(D350)&amp;(AL350-3),AK350),""),V)</f>
        <v>#NAME?</v>
      </c>
      <c r="L350" s="20" t="str">
        <f t="shared" si="148"/>
        <v/>
      </c>
      <c r="S350" s="158" t="str">
        <f t="shared" si="149"/>
        <v/>
      </c>
      <c r="T350" s="158" t="str">
        <f t="shared" si="150"/>
        <v/>
      </c>
    </row>
    <row r="351" spans="7:20" ht="15.75" thickBot="1" x14ac:dyDescent="0.3">
      <c r="G351" s="81" t="str">
        <f>IF(Dashboard!N351="P","P",IF(Dashboard!O351="B","B",""))</f>
        <v/>
      </c>
      <c r="I351" s="37" t="str">
        <f t="shared" si="146"/>
        <v>TG</v>
      </c>
      <c r="J351" s="20">
        <f t="shared" si="147"/>
        <v>0</v>
      </c>
      <c r="K351" s="20" t="e" cm="1">
        <f t="array" ref="K351">IF(OR(Z351="TG",Z351="T-T"),IF(G349="P",IF(AND(AK351=D351,LEN(D351)&gt;0,NOT(C351="B")),LEFT(D351)&amp;(AL351-3),AK351),""),V)</f>
        <v>#NAME?</v>
      </c>
      <c r="L351" s="20" t="str">
        <f t="shared" si="148"/>
        <v/>
      </c>
      <c r="S351" s="158" t="str">
        <f t="shared" si="149"/>
        <v/>
      </c>
      <c r="T351" s="158" t="str">
        <f t="shared" si="150"/>
        <v/>
      </c>
    </row>
    <row r="352" spans="7:20" ht="15.75" thickBot="1" x14ac:dyDescent="0.3">
      <c r="G352" s="81" t="str">
        <f>IF(Dashboard!N352="P","P",IF(Dashboard!O352="B","B",""))</f>
        <v/>
      </c>
      <c r="I352" s="37" t="str">
        <f t="shared" si="146"/>
        <v>TG</v>
      </c>
      <c r="J352" s="20">
        <f t="shared" si="147"/>
        <v>0</v>
      </c>
      <c r="K352" s="20" t="e" cm="1">
        <f t="array" ref="K352">IF(OR(Z352="TG",Z352="T-T"),IF(G350="P",IF(AND(AK352=D352,LEN(D352)&gt;0,NOT(C352="B")),LEFT(D352)&amp;(AL352-3),AK352),""),V)</f>
        <v>#NAME?</v>
      </c>
      <c r="L352" s="20" t="str">
        <f t="shared" si="148"/>
        <v/>
      </c>
      <c r="S352" s="158" t="str">
        <f t="shared" si="149"/>
        <v/>
      </c>
      <c r="T352" s="158" t="str">
        <f t="shared" si="150"/>
        <v/>
      </c>
    </row>
    <row r="353" spans="7:20" ht="15.75" thickBot="1" x14ac:dyDescent="0.3">
      <c r="G353" s="81" t="str">
        <f>IF(Dashboard!N353="P","P",IF(Dashboard!O353="B","B",""))</f>
        <v/>
      </c>
      <c r="I353" s="37" t="str">
        <f t="shared" si="146"/>
        <v>TG</v>
      </c>
      <c r="J353" s="20">
        <f t="shared" si="147"/>
        <v>0</v>
      </c>
      <c r="K353" s="20" t="e" cm="1">
        <f t="array" ref="K353">IF(OR(Z353="TG",Z353="T-T"),IF(G351="P",IF(AND(AK353=D353,LEN(D353)&gt;0,NOT(C353="B")),LEFT(D353)&amp;(AL353-3),AK353),""),V)</f>
        <v>#NAME?</v>
      </c>
      <c r="L353" s="20" t="str">
        <f t="shared" si="148"/>
        <v/>
      </c>
      <c r="S353" s="158" t="str">
        <f t="shared" si="149"/>
        <v/>
      </c>
      <c r="T353" s="158" t="str">
        <f t="shared" si="150"/>
        <v/>
      </c>
    </row>
    <row r="354" spans="7:20" ht="15.75" thickBot="1" x14ac:dyDescent="0.3">
      <c r="G354" s="81" t="str">
        <f>IF(Dashboard!N354="P","P",IF(Dashboard!O354="B","B",""))</f>
        <v/>
      </c>
      <c r="I354" s="37" t="str">
        <f t="shared" si="146"/>
        <v>TG</v>
      </c>
      <c r="J354" s="20">
        <f t="shared" si="147"/>
        <v>0</v>
      </c>
      <c r="K354" s="20" t="e" cm="1">
        <f t="array" ref="K354">IF(OR(Z354="TG",Z354="T-T"),IF(G352="P",IF(AND(AK354=D354,LEN(D354)&gt;0,NOT(C354="B")),LEFT(D354)&amp;(AL354-3),AK354),""),V)</f>
        <v>#NAME?</v>
      </c>
      <c r="L354" s="20" t="str">
        <f t="shared" si="148"/>
        <v/>
      </c>
      <c r="S354" s="158" t="str">
        <f t="shared" si="149"/>
        <v/>
      </c>
      <c r="T354" s="158" t="str">
        <f t="shared" si="150"/>
        <v/>
      </c>
    </row>
    <row r="355" spans="7:20" ht="15.75" thickBot="1" x14ac:dyDescent="0.3">
      <c r="G355" s="81" t="str">
        <f>IF(Dashboard!N355="P","P",IF(Dashboard!O355="B","B",""))</f>
        <v/>
      </c>
      <c r="I355" s="37" t="str">
        <f t="shared" si="146"/>
        <v>TG</v>
      </c>
      <c r="J355" s="20">
        <f t="shared" si="147"/>
        <v>0</v>
      </c>
      <c r="K355" s="20" t="e" cm="1">
        <f t="array" ref="K355">IF(OR(Z355="TG",Z355="T-T"),IF(G353="P",IF(AND(AK355=D355,LEN(D355)&gt;0,NOT(C355="B")),LEFT(D355)&amp;(AL355-3),AK355),""),V)</f>
        <v>#NAME?</v>
      </c>
      <c r="L355" s="20" t="str">
        <f t="shared" si="148"/>
        <v/>
      </c>
      <c r="S355" s="158" t="str">
        <f t="shared" si="149"/>
        <v/>
      </c>
      <c r="T355" s="158" t="str">
        <f t="shared" si="150"/>
        <v/>
      </c>
    </row>
    <row r="356" spans="7:20" x14ac:dyDescent="0.25">
      <c r="G356" s="81" t="str">
        <f>IF(Dashboard!N356="P","P",IF(Dashboard!O356="B","B",""))</f>
        <v/>
      </c>
      <c r="I356" s="37" t="str">
        <f t="shared" si="146"/>
        <v>TG</v>
      </c>
      <c r="J356" s="20">
        <f t="shared" si="147"/>
        <v>0</v>
      </c>
      <c r="K356" s="20" t="e" cm="1">
        <f t="array" ref="K356">IF(OR(Z356="TG",Z356="T-T"),IF(G354="P",IF(AND(AK356=D356,LEN(D356)&gt;0,NOT(C356="B")),LEFT(D356)&amp;(AL356-3),AK356),""),V)</f>
        <v>#NAME?</v>
      </c>
      <c r="L356" s="20" t="str">
        <f t="shared" si="148"/>
        <v/>
      </c>
      <c r="S356" s="158" t="str">
        <f t="shared" si="149"/>
        <v/>
      </c>
      <c r="T356" s="158" t="str">
        <f t="shared" si="150"/>
        <v/>
      </c>
    </row>
    <row r="357" spans="7:20" x14ac:dyDescent="0.25">
      <c r="G357" s="81" t="str">
        <f>IF(Dashboard!N357="P","P",IF(Dashboard!O357="B","B",""))</f>
        <v/>
      </c>
      <c r="J357" s="20">
        <f t="shared" si="147"/>
        <v>0</v>
      </c>
      <c r="K357" s="20" t="e" cm="1">
        <f t="array" ref="K357">IF(OR(Z357="TG",Z357="T-T"),IF(G355="P",IF(AND(AK357=D357,LEN(D357)&gt;0,NOT(C357="B")),LEFT(D357)&amp;(AL357-3),AK357),""),V)</f>
        <v>#NAME?</v>
      </c>
      <c r="L357" s="20" t="str">
        <f t="shared" si="148"/>
        <v/>
      </c>
      <c r="S357" s="158" t="str">
        <f t="shared" si="149"/>
        <v/>
      </c>
      <c r="T357" s="158" t="str">
        <f t="shared" si="150"/>
        <v/>
      </c>
    </row>
    <row r="358" spans="7:20" x14ac:dyDescent="0.25">
      <c r="G358" s="81" t="str">
        <f>IF(Dashboard!N358="P","P",IF(Dashboard!O358="B","B",""))</f>
        <v/>
      </c>
      <c r="J358" s="20">
        <f t="shared" si="147"/>
        <v>0</v>
      </c>
      <c r="K358" s="20" t="e" cm="1">
        <f t="array" ref="K358">IF(OR(Z358="TG",Z358="T-T"),IF(G356="P",IF(AND(AK358=D358,LEN(D358)&gt;0,NOT(C358="B")),LEFT(D358)&amp;(AL358-3),AK358),""),V)</f>
        <v>#NAME?</v>
      </c>
      <c r="L358" s="20" t="str">
        <f t="shared" si="148"/>
        <v/>
      </c>
      <c r="S358" s="158" t="str">
        <f t="shared" si="149"/>
        <v/>
      </c>
      <c r="T358" s="158" t="str">
        <f t="shared" si="150"/>
        <v/>
      </c>
    </row>
    <row r="359" spans="7:20" x14ac:dyDescent="0.25">
      <c r="G359" s="81" t="str">
        <f>IF(Dashboard!N359="P","P",IF(Dashboard!O359="B","B",""))</f>
        <v/>
      </c>
      <c r="J359" s="20">
        <f t="shared" si="147"/>
        <v>0</v>
      </c>
      <c r="K359" s="20" t="e" cm="1">
        <f t="array" ref="K359">IF(OR(Z359="TG",Z359="T-T"),IF(G357="P",IF(AND(AK359=D359,LEN(D359)&gt;0,NOT(C359="B")),LEFT(D359)&amp;(AL359-3),AK359),""),V)</f>
        <v>#NAME?</v>
      </c>
      <c r="L359" s="20" t="str">
        <f t="shared" si="148"/>
        <v/>
      </c>
      <c r="S359" s="158" t="str">
        <f t="shared" si="149"/>
        <v/>
      </c>
      <c r="T359" s="158" t="str">
        <f t="shared" si="150"/>
        <v/>
      </c>
    </row>
    <row r="360" spans="7:20" x14ac:dyDescent="0.25">
      <c r="G360" s="81" t="str">
        <f>IF(Dashboard!N360="P","P",IF(Dashboard!O360="B","B",""))</f>
        <v/>
      </c>
      <c r="J360" s="20">
        <f t="shared" si="147"/>
        <v>0</v>
      </c>
      <c r="K360" s="20" t="e" cm="1">
        <f t="array" ref="K360">IF(OR(Z360="TG",Z360="T-T"),IF(G358="P",IF(AND(AK360=D360,LEN(D360)&gt;0,NOT(C360="B")),LEFT(D360)&amp;(AL360-3),AK360),""),V)</f>
        <v>#NAME?</v>
      </c>
      <c r="L360" s="20" t="str">
        <f t="shared" si="148"/>
        <v/>
      </c>
      <c r="S360" s="158" t="str">
        <f t="shared" si="149"/>
        <v/>
      </c>
      <c r="T360" s="158" t="str">
        <f t="shared" si="150"/>
        <v/>
      </c>
    </row>
    <row r="361" spans="7:20" x14ac:dyDescent="0.25">
      <c r="G361" s="81" t="str">
        <f>IF(Dashboard!N361="P","P",IF(Dashboard!O361="B","B",""))</f>
        <v/>
      </c>
      <c r="J361" s="20">
        <f t="shared" si="147"/>
        <v>0</v>
      </c>
      <c r="K361" s="20" t="e" cm="1">
        <f t="array" ref="K361">IF(OR(Z361="TG",Z361="T-T"),IF(G359="P",IF(AND(AK361=D361,LEN(D361)&gt;0,NOT(C361="B")),LEFT(D361)&amp;(AL361-3),AK361),""),V)</f>
        <v>#NAME?</v>
      </c>
      <c r="L361" s="20" t="str">
        <f t="shared" si="148"/>
        <v/>
      </c>
      <c r="S361" s="158" t="str">
        <f t="shared" si="149"/>
        <v/>
      </c>
      <c r="T361" s="158" t="str">
        <f t="shared" si="150"/>
        <v/>
      </c>
    </row>
    <row r="362" spans="7:20" x14ac:dyDescent="0.25">
      <c r="G362" s="81" t="str">
        <f>IF(Dashboard!N362="P","P",IF(Dashboard!O362="B","B",""))</f>
        <v/>
      </c>
      <c r="J362" s="20">
        <f t="shared" si="147"/>
        <v>0</v>
      </c>
      <c r="K362" s="20" t="e" cm="1">
        <f t="array" ref="K362">IF(OR(Z362="TG",Z362="T-T"),IF(G360="P",IF(AND(AK362=D362,LEN(D362)&gt;0,NOT(C362="B")),LEFT(D362)&amp;(AL362-3),AK362),""),V)</f>
        <v>#NAME?</v>
      </c>
      <c r="L362" s="20" t="str">
        <f t="shared" si="148"/>
        <v/>
      </c>
      <c r="S362" s="158" t="str">
        <f t="shared" si="149"/>
        <v/>
      </c>
      <c r="T362" s="158" t="str">
        <f t="shared" si="150"/>
        <v/>
      </c>
    </row>
    <row r="363" spans="7:20" x14ac:dyDescent="0.25">
      <c r="G363" s="81" t="str">
        <f>IF(Dashboard!N363="P","P",IF(Dashboard!O363="B","B",""))</f>
        <v/>
      </c>
      <c r="J363" s="20">
        <f t="shared" si="147"/>
        <v>0</v>
      </c>
      <c r="K363" s="20" t="e" cm="1">
        <f t="array" ref="K363">IF(OR(Z363="TG",Z363="T-T"),IF(G361="P",IF(AND(AK363=D363,LEN(D363)&gt;0,NOT(C363="B")),LEFT(D363)&amp;(AL363-3),AK363),""),V)</f>
        <v>#NAME?</v>
      </c>
      <c r="L363" s="20" t="str">
        <f t="shared" si="148"/>
        <v/>
      </c>
      <c r="S363" s="158" t="str">
        <f t="shared" si="149"/>
        <v/>
      </c>
      <c r="T363" s="158" t="str">
        <f t="shared" si="150"/>
        <v/>
      </c>
    </row>
    <row r="364" spans="7:20" x14ac:dyDescent="0.25">
      <c r="G364" s="81" t="str">
        <f>IF(Dashboard!N364="P","P",IF(Dashboard!O364="B","B",""))</f>
        <v/>
      </c>
      <c r="J364" s="20">
        <f t="shared" si="147"/>
        <v>0</v>
      </c>
      <c r="K364" s="20" t="e" cm="1">
        <f t="array" ref="K364">IF(OR(Z364="TG",Z364="T-T"),IF(G362="P",IF(AND(AK364=D364,LEN(D364)&gt;0,NOT(C364="B")),LEFT(D364)&amp;(AL364-3),AK364),""),V)</f>
        <v>#NAME?</v>
      </c>
      <c r="L364" s="20" t="str">
        <f t="shared" si="148"/>
        <v/>
      </c>
      <c r="S364" s="158" t="str">
        <f t="shared" si="149"/>
        <v/>
      </c>
      <c r="T364" s="158" t="str">
        <f t="shared" si="150"/>
        <v/>
      </c>
    </row>
    <row r="365" spans="7:20" x14ac:dyDescent="0.25">
      <c r="G365" s="81" t="str">
        <f>IF(Dashboard!N365="P","P",IF(Dashboard!O365="B","B",""))</f>
        <v/>
      </c>
      <c r="J365" s="20">
        <f t="shared" si="147"/>
        <v>0</v>
      </c>
      <c r="K365" s="20" t="e" cm="1">
        <f t="array" ref="K365">IF(OR(Z365="TG",Z365="T-T"),IF(G363="P",IF(AND(AK365=D365,LEN(D365)&gt;0,NOT(C365="B")),LEFT(D365)&amp;(AL365-3),AK365),""),V)</f>
        <v>#NAME?</v>
      </c>
      <c r="L365" s="20" t="str">
        <f t="shared" si="148"/>
        <v/>
      </c>
      <c r="S365" s="158" t="str">
        <f t="shared" si="149"/>
        <v/>
      </c>
      <c r="T365" s="158" t="str">
        <f t="shared" si="150"/>
        <v/>
      </c>
    </row>
    <row r="366" spans="7:20" x14ac:dyDescent="0.25">
      <c r="G366" s="81" t="str">
        <f>IF(Dashboard!N366="P","P",IF(Dashboard!O366="B","B",""))</f>
        <v/>
      </c>
      <c r="J366" s="20">
        <f t="shared" si="147"/>
        <v>0</v>
      </c>
      <c r="K366" s="20" t="e" cm="1">
        <f t="array" ref="K366">IF(OR(Z366="TG",Z366="T-T"),IF(G364="P",IF(AND(AK366=D366,LEN(D366)&gt;0,NOT(C366="B")),LEFT(D366)&amp;(AL366-3),AK366),""),V)</f>
        <v>#NAME?</v>
      </c>
      <c r="L366" s="20" t="str">
        <f t="shared" si="148"/>
        <v/>
      </c>
      <c r="S366" s="158" t="str">
        <f t="shared" si="149"/>
        <v/>
      </c>
      <c r="T366" s="158" t="str">
        <f t="shared" si="150"/>
        <v/>
      </c>
    </row>
    <row r="367" spans="7:20" x14ac:dyDescent="0.25">
      <c r="G367" s="81" t="str">
        <f>IF(Dashboard!N367="P","P",IF(Dashboard!O367="B","B",""))</f>
        <v/>
      </c>
      <c r="J367" s="20">
        <f t="shared" si="147"/>
        <v>0</v>
      </c>
      <c r="K367" s="20" t="e" cm="1">
        <f t="array" ref="K367">IF(OR(Z367="TG",Z367="T-T"),IF(G365="P",IF(AND(AK367=D367,LEN(D367)&gt;0,NOT(C367="B")),LEFT(D367)&amp;(AL367-3),AK367),""),V)</f>
        <v>#NAME?</v>
      </c>
      <c r="L367" s="20" t="str">
        <f t="shared" si="148"/>
        <v/>
      </c>
      <c r="S367" s="158" t="str">
        <f t="shared" si="149"/>
        <v/>
      </c>
      <c r="T367" s="158" t="str">
        <f t="shared" si="150"/>
        <v/>
      </c>
    </row>
    <row r="368" spans="7:20" x14ac:dyDescent="0.25">
      <c r="G368" s="81" t="str">
        <f>IF(Dashboard!N368="P","P",IF(Dashboard!O368="B","B",""))</f>
        <v/>
      </c>
      <c r="J368" s="20">
        <f t="shared" si="147"/>
        <v>0</v>
      </c>
      <c r="K368" s="20" t="e" cm="1">
        <f t="array" ref="K368">IF(OR(Z368="TG",Z368="T-T"),IF(G366="P",IF(AND(AK368=D368,LEN(D368)&gt;0,NOT(C368="B")),LEFT(D368)&amp;(AL368-3),AK368),""),V)</f>
        <v>#NAME?</v>
      </c>
      <c r="L368" s="20" t="str">
        <f t="shared" si="148"/>
        <v/>
      </c>
      <c r="S368" s="158" t="str">
        <f t="shared" si="149"/>
        <v/>
      </c>
      <c r="T368" s="158" t="str">
        <f t="shared" si="150"/>
        <v/>
      </c>
    </row>
    <row r="369" spans="7:20" x14ac:dyDescent="0.25">
      <c r="G369" s="81" t="str">
        <f>IF(Dashboard!N369="P","P",IF(Dashboard!O369="B","B",""))</f>
        <v/>
      </c>
      <c r="J369" s="20">
        <f t="shared" si="147"/>
        <v>0</v>
      </c>
      <c r="K369" s="20" t="e" cm="1">
        <f t="array" ref="K369">IF(OR(Z369="TG",Z369="T-T"),IF(G367="P",IF(AND(AK369=D369,LEN(D369)&gt;0,NOT(C369="B")),LEFT(D369)&amp;(AL369-3),AK369),""),V)</f>
        <v>#NAME?</v>
      </c>
      <c r="L369" s="20" t="str">
        <f t="shared" si="148"/>
        <v/>
      </c>
      <c r="S369" s="158" t="str">
        <f t="shared" si="149"/>
        <v/>
      </c>
      <c r="T369" s="158" t="str">
        <f t="shared" si="150"/>
        <v/>
      </c>
    </row>
    <row r="370" spans="7:20" x14ac:dyDescent="0.25">
      <c r="G370" s="81" t="str">
        <f>IF(Dashboard!N370="P","P",IF(Dashboard!O370="B","B",""))</f>
        <v/>
      </c>
      <c r="J370" s="20">
        <f t="shared" si="147"/>
        <v>0</v>
      </c>
      <c r="K370" s="20" t="e" cm="1">
        <f t="array" ref="K370">IF(OR(Z370="TG",Z370="T-T"),IF(G368="P",IF(AND(AK370=D370,LEN(D370)&gt;0,NOT(C370="B")),LEFT(D370)&amp;(AL370-3),AK370),""),V)</f>
        <v>#NAME?</v>
      </c>
      <c r="L370" s="20" t="str">
        <f t="shared" si="148"/>
        <v/>
      </c>
      <c r="S370" s="158" t="str">
        <f t="shared" si="149"/>
        <v/>
      </c>
      <c r="T370" s="158" t="str">
        <f t="shared" si="150"/>
        <v/>
      </c>
    </row>
    <row r="371" spans="7:20" x14ac:dyDescent="0.25">
      <c r="G371" s="81" t="str">
        <f>IF(Dashboard!N371="P","P",IF(Dashboard!O371="B","B",""))</f>
        <v/>
      </c>
      <c r="J371" s="20">
        <f t="shared" si="147"/>
        <v>0</v>
      </c>
      <c r="K371" s="20" t="e" cm="1">
        <f t="array" ref="K371">IF(OR(Z371="TG",Z371="T-T"),IF(G369="P",IF(AND(AK371=D371,LEN(D371)&gt;0,NOT(C371="B")),LEFT(D371)&amp;(AL371-3),AK371),""),V)</f>
        <v>#NAME?</v>
      </c>
      <c r="L371" s="20" t="str">
        <f t="shared" si="148"/>
        <v/>
      </c>
      <c r="S371" s="158" t="str">
        <f t="shared" si="149"/>
        <v/>
      </c>
      <c r="T371" s="158" t="str">
        <f t="shared" si="150"/>
        <v/>
      </c>
    </row>
    <row r="372" spans="7:20" x14ac:dyDescent="0.25">
      <c r="G372" s="81" t="str">
        <f>IF(Dashboard!N372="P","P",IF(Dashboard!O372="B","B",""))</f>
        <v/>
      </c>
      <c r="J372" s="20">
        <f t="shared" si="147"/>
        <v>0</v>
      </c>
      <c r="K372" s="20" t="e" cm="1">
        <f t="array" ref="K372">IF(OR(Z372="TG",Z372="T-T"),IF(G370="P",IF(AND(AK372=D372,LEN(D372)&gt;0,NOT(C372="B")),LEFT(D372)&amp;(AL372-3),AK372),""),V)</f>
        <v>#NAME?</v>
      </c>
      <c r="L372" s="20" t="str">
        <f t="shared" si="148"/>
        <v/>
      </c>
      <c r="S372" s="158" t="str">
        <f t="shared" si="149"/>
        <v/>
      </c>
      <c r="T372" s="158" t="str">
        <f t="shared" si="150"/>
        <v/>
      </c>
    </row>
    <row r="373" spans="7:20" x14ac:dyDescent="0.25">
      <c r="G373" s="81" t="str">
        <f>IF(Dashboard!N373="P","P",IF(Dashboard!O373="B","B",""))</f>
        <v/>
      </c>
      <c r="J373" s="20">
        <f t="shared" si="147"/>
        <v>0</v>
      </c>
      <c r="K373" s="20" t="e" cm="1">
        <f t="array" ref="K373">IF(OR(Z373="TG",Z373="T-T"),IF(G371="P",IF(AND(AK373=D373,LEN(D373)&gt;0,NOT(C373="B")),LEFT(D373)&amp;(AL373-3),AK373),""),V)</f>
        <v>#NAME?</v>
      </c>
      <c r="L373" s="20" t="str">
        <f t="shared" si="148"/>
        <v/>
      </c>
      <c r="S373" s="158" t="str">
        <f t="shared" si="149"/>
        <v/>
      </c>
      <c r="T373" s="158" t="str">
        <f t="shared" si="150"/>
        <v/>
      </c>
    </row>
    <row r="374" spans="7:20" x14ac:dyDescent="0.25">
      <c r="G374" s="81" t="str">
        <f>IF(Dashboard!N374="P","P",IF(Dashboard!O374="B","B",""))</f>
        <v/>
      </c>
      <c r="J374" s="20">
        <f t="shared" si="147"/>
        <v>0</v>
      </c>
      <c r="K374" s="20" t="e" cm="1">
        <f t="array" ref="K374">IF(OR(Z374="TG",Z374="T-T"),IF(G372="P",IF(AND(AK374=D374,LEN(D374)&gt;0,NOT(C374="B")),LEFT(D374)&amp;(AL374-3),AK374),""),V)</f>
        <v>#NAME?</v>
      </c>
      <c r="L374" s="20" t="str">
        <f t="shared" si="148"/>
        <v/>
      </c>
      <c r="S374" s="158" t="str">
        <f t="shared" si="149"/>
        <v/>
      </c>
      <c r="T374" s="158" t="str">
        <f t="shared" si="150"/>
        <v/>
      </c>
    </row>
    <row r="375" spans="7:20" x14ac:dyDescent="0.25">
      <c r="G375" s="81" t="str">
        <f>IF(Dashboard!N375="P","P",IF(Dashboard!O375="B","B",""))</f>
        <v/>
      </c>
      <c r="J375" s="20">
        <f t="shared" si="147"/>
        <v>0</v>
      </c>
      <c r="K375" s="20" t="e" cm="1">
        <f t="array" ref="K375">IF(OR(Z375="TG",Z375="T-T"),IF(G373="P",IF(AND(AK375=D375,LEN(D375)&gt;0,NOT(C375="B")),LEFT(D375)&amp;(AL375-3),AK375),""),V)</f>
        <v>#NAME?</v>
      </c>
      <c r="L375" s="20" t="str">
        <f t="shared" si="148"/>
        <v/>
      </c>
      <c r="S375" s="158" t="str">
        <f t="shared" si="149"/>
        <v/>
      </c>
      <c r="T375" s="158" t="str">
        <f t="shared" si="150"/>
        <v/>
      </c>
    </row>
    <row r="376" spans="7:20" x14ac:dyDescent="0.25">
      <c r="G376" s="81" t="str">
        <f>IF(Dashboard!N376="P","P",IF(Dashboard!O376="B","B",""))</f>
        <v/>
      </c>
      <c r="J376" s="20">
        <f t="shared" si="147"/>
        <v>0</v>
      </c>
      <c r="K376" s="20" t="e" cm="1">
        <f t="array" ref="K376">IF(OR(Z376="TG",Z376="T-T"),IF(G374="P",IF(AND(AK376=D376,LEN(D376)&gt;0,NOT(C376="B")),LEFT(D376)&amp;(AL376-3),AK376),""),V)</f>
        <v>#NAME?</v>
      </c>
      <c r="L376" s="20" t="str">
        <f t="shared" si="148"/>
        <v/>
      </c>
      <c r="S376" s="158" t="str">
        <f t="shared" si="149"/>
        <v/>
      </c>
      <c r="T376" s="158" t="str">
        <f t="shared" si="150"/>
        <v/>
      </c>
    </row>
    <row r="377" spans="7:20" x14ac:dyDescent="0.25">
      <c r="G377" s="81" t="str">
        <f>IF(Dashboard!N377="P","P",IF(Dashboard!O377="B","B",""))</f>
        <v/>
      </c>
      <c r="J377" s="20">
        <f t="shared" si="147"/>
        <v>0</v>
      </c>
      <c r="K377" s="20" t="e" cm="1">
        <f t="array" ref="K377">IF(OR(Z377="TG",Z377="T-T"),IF(G375="P",IF(AND(AK377=D377,LEN(D377)&gt;0,NOT(C377="B")),LEFT(D377)&amp;(AL377-3),AK377),""),V)</f>
        <v>#NAME?</v>
      </c>
      <c r="L377" s="20" t="str">
        <f t="shared" si="148"/>
        <v/>
      </c>
      <c r="S377" s="158" t="str">
        <f t="shared" si="149"/>
        <v/>
      </c>
      <c r="T377" s="158" t="str">
        <f t="shared" si="150"/>
        <v/>
      </c>
    </row>
    <row r="378" spans="7:20" x14ac:dyDescent="0.25">
      <c r="G378" s="81" t="str">
        <f>IF(Dashboard!N378="P","P",IF(Dashboard!O378="B","B",""))</f>
        <v/>
      </c>
      <c r="J378" s="20">
        <f t="shared" si="147"/>
        <v>0</v>
      </c>
      <c r="K378" s="20" t="e" cm="1">
        <f t="array" ref="K378">IF(OR(Z378="TG",Z378="T-T"),IF(G376="P",IF(AND(AK378=D378,LEN(D378)&gt;0,NOT(C378="B")),LEFT(D378)&amp;(AL378-3),AK378),""),V)</f>
        <v>#NAME?</v>
      </c>
      <c r="L378" s="20" t="str">
        <f t="shared" si="148"/>
        <v/>
      </c>
      <c r="S378" s="158" t="str">
        <f t="shared" si="149"/>
        <v/>
      </c>
      <c r="T378" s="158" t="str">
        <f t="shared" si="150"/>
        <v/>
      </c>
    </row>
    <row r="379" spans="7:20" x14ac:dyDescent="0.25">
      <c r="G379" s="81" t="str">
        <f>IF(Dashboard!N379="P","P",IF(Dashboard!O379="B","B",""))</f>
        <v/>
      </c>
      <c r="J379" s="20">
        <f t="shared" si="147"/>
        <v>0</v>
      </c>
      <c r="K379" s="20" t="e" cm="1">
        <f t="array" ref="K379">IF(OR(Z379="TG",Z379="T-T"),IF(G377="P",IF(AND(AK379=D379,LEN(D379)&gt;0,NOT(C379="B")),LEFT(D379)&amp;(AL379-3),AK379),""),V)</f>
        <v>#NAME?</v>
      </c>
      <c r="L379" s="20" t="str">
        <f t="shared" si="148"/>
        <v/>
      </c>
      <c r="S379" s="158" t="str">
        <f t="shared" si="149"/>
        <v/>
      </c>
      <c r="T379" s="158" t="str">
        <f t="shared" si="150"/>
        <v/>
      </c>
    </row>
    <row r="380" spans="7:20" x14ac:dyDescent="0.25">
      <c r="G380" s="81" t="str">
        <f>IF(Dashboard!N380="P","P",IF(Dashboard!O380="B","B",""))</f>
        <v/>
      </c>
      <c r="J380" s="20">
        <f t="shared" si="147"/>
        <v>0</v>
      </c>
      <c r="K380" s="20" t="e" cm="1">
        <f t="array" ref="K380">IF(OR(Z380="TG",Z380="T-T"),IF(G378="P",IF(AND(AK380=D380,LEN(D380)&gt;0,NOT(C380="B")),LEFT(D380)&amp;(AL380-3),AK380),""),V)</f>
        <v>#NAME?</v>
      </c>
      <c r="L380" s="20" t="str">
        <f t="shared" si="148"/>
        <v/>
      </c>
      <c r="S380" s="158" t="str">
        <f t="shared" si="149"/>
        <v/>
      </c>
      <c r="T380" s="158" t="str">
        <f t="shared" si="150"/>
        <v/>
      </c>
    </row>
    <row r="381" spans="7:20" x14ac:dyDescent="0.25">
      <c r="G381" s="81" t="str">
        <f>IF(Dashboard!N381="P","P",IF(Dashboard!O381="B","B",""))</f>
        <v/>
      </c>
      <c r="J381" s="20">
        <f t="shared" si="147"/>
        <v>0</v>
      </c>
      <c r="K381" s="20" t="e" cm="1">
        <f t="array" ref="K381">IF(OR(Z381="TG",Z381="T-T"),IF(G379="P",IF(AND(AK381=D381,LEN(D381)&gt;0,NOT(C381="B")),LEFT(D381)&amp;(AL381-3),AK381),""),V)</f>
        <v>#NAME?</v>
      </c>
      <c r="L381" s="20" t="str">
        <f t="shared" si="148"/>
        <v/>
      </c>
      <c r="S381" s="158" t="str">
        <f t="shared" si="149"/>
        <v/>
      </c>
      <c r="T381" s="158" t="str">
        <f t="shared" si="150"/>
        <v/>
      </c>
    </row>
    <row r="382" spans="7:20" x14ac:dyDescent="0.25">
      <c r="G382" s="81" t="str">
        <f>IF(Dashboard!N382="P","P",IF(Dashboard!O382="B","B",""))</f>
        <v/>
      </c>
      <c r="L382" s="20" t="str">
        <f t="shared" si="148"/>
        <v/>
      </c>
      <c r="S382" s="158" t="str">
        <f t="shared" si="149"/>
        <v/>
      </c>
      <c r="T382" s="158" t="str">
        <f t="shared" si="150"/>
        <v/>
      </c>
    </row>
    <row r="383" spans="7:20" x14ac:dyDescent="0.25">
      <c r="G383" s="81" t="str">
        <f>IF(Dashboard!N383="P","P",IF(Dashboard!O383="B","B",""))</f>
        <v/>
      </c>
      <c r="L383" s="20" t="str">
        <f t="shared" si="148"/>
        <v/>
      </c>
      <c r="S383" s="158" t="str">
        <f t="shared" si="149"/>
        <v/>
      </c>
      <c r="T383" s="158" t="str">
        <f t="shared" si="150"/>
        <v/>
      </c>
    </row>
    <row r="384" spans="7:20" x14ac:dyDescent="0.25">
      <c r="G384" s="81" t="str">
        <f>IF(Dashboard!N384="P","P",IF(Dashboard!O384="B","B",""))</f>
        <v/>
      </c>
      <c r="L384" s="20" t="str">
        <f t="shared" si="148"/>
        <v/>
      </c>
      <c r="S384" s="158" t="str">
        <f t="shared" si="149"/>
        <v/>
      </c>
      <c r="T384" s="158" t="str">
        <f t="shared" si="150"/>
        <v/>
      </c>
    </row>
    <row r="385" spans="7:20" x14ac:dyDescent="0.25">
      <c r="G385" s="81" t="str">
        <f>IF(Dashboard!N385="P","P",IF(Dashboard!O385="B","B",""))</f>
        <v/>
      </c>
      <c r="L385" s="20" t="str">
        <f t="shared" si="148"/>
        <v/>
      </c>
      <c r="S385" s="158" t="str">
        <f t="shared" si="149"/>
        <v/>
      </c>
      <c r="T385" s="158" t="str">
        <f t="shared" si="150"/>
        <v/>
      </c>
    </row>
    <row r="386" spans="7:20" x14ac:dyDescent="0.25">
      <c r="G386" s="81" t="str">
        <f>IF(Dashboard!N386="P","P",IF(Dashboard!O386="B","B",""))</f>
        <v/>
      </c>
      <c r="L386" s="20" t="str">
        <f t="shared" si="148"/>
        <v/>
      </c>
      <c r="S386" s="158" t="str">
        <f t="shared" si="149"/>
        <v/>
      </c>
      <c r="T386" s="158" t="str">
        <f t="shared" si="150"/>
        <v/>
      </c>
    </row>
    <row r="387" spans="7:20" x14ac:dyDescent="0.25">
      <c r="G387" s="81" t="str">
        <f>IF(Dashboard!N387="P","P",IF(Dashboard!O387="B","B",""))</f>
        <v/>
      </c>
      <c r="L387" s="20" t="str">
        <f t="shared" si="148"/>
        <v/>
      </c>
      <c r="S387" s="158" t="str">
        <f t="shared" si="149"/>
        <v/>
      </c>
      <c r="T387" s="158" t="str">
        <f t="shared" si="150"/>
        <v/>
      </c>
    </row>
    <row r="388" spans="7:20" x14ac:dyDescent="0.25">
      <c r="G388" s="81" t="str">
        <f>IF(Dashboard!N388="P","P",IF(Dashboard!O388="B","B",""))</f>
        <v/>
      </c>
      <c r="L388" s="20" t="str">
        <f t="shared" si="148"/>
        <v/>
      </c>
      <c r="S388" s="158" t="str">
        <f t="shared" si="149"/>
        <v/>
      </c>
      <c r="T388" s="158" t="str">
        <f t="shared" si="150"/>
        <v/>
      </c>
    </row>
    <row r="389" spans="7:20" x14ac:dyDescent="0.25">
      <c r="G389" s="81" t="str">
        <f>IF(Dashboard!N389="P","P",IF(Dashboard!O389="B","B",""))</f>
        <v/>
      </c>
      <c r="L389" s="20" t="str">
        <f t="shared" si="148"/>
        <v/>
      </c>
      <c r="S389" s="158" t="str">
        <f t="shared" si="149"/>
        <v/>
      </c>
      <c r="T389" s="158" t="str">
        <f t="shared" si="150"/>
        <v/>
      </c>
    </row>
    <row r="390" spans="7:20" x14ac:dyDescent="0.25">
      <c r="G390" s="81" t="str">
        <f>IF(Dashboard!N390="P","P",IF(Dashboard!O390="B","B",""))</f>
        <v/>
      </c>
      <c r="L390" s="20" t="str">
        <f t="shared" si="148"/>
        <v/>
      </c>
      <c r="S390" s="158" t="str">
        <f t="shared" si="149"/>
        <v/>
      </c>
      <c r="T390" s="158" t="str">
        <f t="shared" si="150"/>
        <v/>
      </c>
    </row>
    <row r="391" spans="7:20" x14ac:dyDescent="0.25">
      <c r="G391" s="81" t="str">
        <f>IF(Dashboard!N391="P","P",IF(Dashboard!O391="B","B",""))</f>
        <v/>
      </c>
      <c r="L391" s="20" t="str">
        <f t="shared" si="148"/>
        <v/>
      </c>
      <c r="S391" s="158" t="str">
        <f t="shared" si="149"/>
        <v/>
      </c>
      <c r="T391" s="158" t="str">
        <f t="shared" si="150"/>
        <v/>
      </c>
    </row>
    <row r="392" spans="7:20" x14ac:dyDescent="0.25">
      <c r="G392" s="81" t="str">
        <f>IF(Dashboard!N392="P","P",IF(Dashboard!O392="B","B",""))</f>
        <v/>
      </c>
      <c r="L392" s="20" t="str">
        <f t="shared" si="148"/>
        <v/>
      </c>
      <c r="S392" s="158" t="str">
        <f t="shared" si="149"/>
        <v/>
      </c>
      <c r="T392" s="158" t="str">
        <f t="shared" si="150"/>
        <v/>
      </c>
    </row>
    <row r="393" spans="7:20" x14ac:dyDescent="0.25">
      <c r="G393" s="81" t="str">
        <f>IF(Dashboard!N393="P","P",IF(Dashboard!O393="B","B",""))</f>
        <v/>
      </c>
      <c r="L393" s="20" t="str">
        <f t="shared" si="148"/>
        <v/>
      </c>
      <c r="S393" s="158" t="str">
        <f t="shared" si="149"/>
        <v/>
      </c>
      <c r="T393" s="158" t="str">
        <f t="shared" si="150"/>
        <v/>
      </c>
    </row>
    <row r="394" spans="7:20" x14ac:dyDescent="0.25">
      <c r="G394" s="81" t="str">
        <f>IF(Dashboard!N394="P","P",IF(Dashboard!O394="B","B",""))</f>
        <v/>
      </c>
      <c r="L394" s="20" t="str">
        <f t="shared" si="148"/>
        <v/>
      </c>
      <c r="S394" s="158" t="str">
        <f t="shared" si="149"/>
        <v/>
      </c>
      <c r="T394" s="158" t="str">
        <f t="shared" si="150"/>
        <v/>
      </c>
    </row>
    <row r="395" spans="7:20" x14ac:dyDescent="0.25">
      <c r="G395" s="81" t="str">
        <f>IF(Dashboard!N395="P","P",IF(Dashboard!O395="B","B",""))</f>
        <v/>
      </c>
      <c r="L395" s="20" t="str">
        <f t="shared" ref="L395:L458" si="151">IF(G395="","",IF(G395="P",IF(J395="","L","W"),IF(K395="","L","W")))</f>
        <v/>
      </c>
      <c r="S395" s="158" t="str">
        <f t="shared" ref="S395:S429" si="152">IF(Y395="T-T",IF(G393="B",AI395,""),IF(Y395="T-C",IF(G394="B",AI395,""),IF(Y395="T-B",IF(G394="P",AI395,""),"")))</f>
        <v/>
      </c>
      <c r="T395" s="158" t="str">
        <f t="shared" ref="T395:T429" si="153">IF(Y395="T-T",IF(G393="P",AI395,""),IF(Y395="T-C",IF(G394="P",AI395,""),IF(Y395="T-B",IF(G394="B",AI395,""),"")))</f>
        <v/>
      </c>
    </row>
    <row r="396" spans="7:20" x14ac:dyDescent="0.25">
      <c r="G396" s="81" t="str">
        <f>IF(Dashboard!N396="P","P",IF(Dashboard!O396="B","B",""))</f>
        <v/>
      </c>
      <c r="L396" s="20" t="str">
        <f t="shared" si="151"/>
        <v/>
      </c>
      <c r="S396" s="158" t="str">
        <f t="shared" si="152"/>
        <v/>
      </c>
      <c r="T396" s="158" t="str">
        <f t="shared" si="153"/>
        <v/>
      </c>
    </row>
    <row r="397" spans="7:20" x14ac:dyDescent="0.25">
      <c r="G397" s="81" t="str">
        <f>IF(Dashboard!N397="P","P",IF(Dashboard!O397="B","B",""))</f>
        <v/>
      </c>
      <c r="L397" s="20" t="str">
        <f t="shared" si="151"/>
        <v/>
      </c>
      <c r="S397" s="158" t="str">
        <f t="shared" si="152"/>
        <v/>
      </c>
      <c r="T397" s="158" t="str">
        <f t="shared" si="153"/>
        <v/>
      </c>
    </row>
    <row r="398" spans="7:20" x14ac:dyDescent="0.25">
      <c r="G398" s="81" t="str">
        <f>IF(Dashboard!N398="P","P",IF(Dashboard!O398="B","B",""))</f>
        <v/>
      </c>
      <c r="L398" s="20" t="str">
        <f t="shared" si="151"/>
        <v/>
      </c>
      <c r="S398" s="158" t="str">
        <f t="shared" si="152"/>
        <v/>
      </c>
      <c r="T398" s="158" t="str">
        <f t="shared" si="153"/>
        <v/>
      </c>
    </row>
    <row r="399" spans="7:20" x14ac:dyDescent="0.25">
      <c r="G399" s="81" t="str">
        <f>IF(Dashboard!N399="P","P",IF(Dashboard!O399="B","B",""))</f>
        <v/>
      </c>
      <c r="L399" s="20" t="str">
        <f t="shared" si="151"/>
        <v/>
      </c>
      <c r="S399" s="158" t="str">
        <f t="shared" si="152"/>
        <v/>
      </c>
      <c r="T399" s="158" t="str">
        <f t="shared" si="153"/>
        <v/>
      </c>
    </row>
    <row r="400" spans="7:20" x14ac:dyDescent="0.25">
      <c r="G400" s="81" t="str">
        <f>IF(Dashboard!N400="P","P",IF(Dashboard!O400="B","B",""))</f>
        <v/>
      </c>
      <c r="L400" s="20" t="str">
        <f t="shared" si="151"/>
        <v/>
      </c>
      <c r="S400" s="158" t="str">
        <f t="shared" si="152"/>
        <v/>
      </c>
      <c r="T400" s="158" t="str">
        <f t="shared" si="153"/>
        <v/>
      </c>
    </row>
    <row r="401" spans="7:20" x14ac:dyDescent="0.25">
      <c r="G401" s="81" t="str">
        <f>IF(Dashboard!N401="P","P",IF(Dashboard!O401="B","B",""))</f>
        <v/>
      </c>
      <c r="L401" s="20" t="str">
        <f t="shared" si="151"/>
        <v/>
      </c>
      <c r="S401" s="158" t="str">
        <f t="shared" si="152"/>
        <v/>
      </c>
      <c r="T401" s="158" t="str">
        <f t="shared" si="153"/>
        <v/>
      </c>
    </row>
    <row r="402" spans="7:20" x14ac:dyDescent="0.25">
      <c r="G402" s="81" t="str">
        <f>IF(Dashboard!N402="P","P",IF(Dashboard!O402="B","B",""))</f>
        <v/>
      </c>
      <c r="L402" s="20" t="str">
        <f t="shared" si="151"/>
        <v/>
      </c>
      <c r="S402" s="158" t="str">
        <f t="shared" si="152"/>
        <v/>
      </c>
      <c r="T402" s="158" t="str">
        <f t="shared" si="153"/>
        <v/>
      </c>
    </row>
    <row r="403" spans="7:20" x14ac:dyDescent="0.25">
      <c r="G403" s="81" t="str">
        <f>IF(Dashboard!N403="P","P",IF(Dashboard!O403="B","B",""))</f>
        <v/>
      </c>
      <c r="L403" s="20" t="str">
        <f t="shared" si="151"/>
        <v/>
      </c>
      <c r="S403" s="158" t="str">
        <f t="shared" si="152"/>
        <v/>
      </c>
      <c r="T403" s="158" t="str">
        <f t="shared" si="153"/>
        <v/>
      </c>
    </row>
    <row r="404" spans="7:20" x14ac:dyDescent="0.25">
      <c r="G404" s="81" t="str">
        <f>IF(Dashboard!N404="P","P",IF(Dashboard!O404="B","B",""))</f>
        <v/>
      </c>
      <c r="L404" s="20" t="str">
        <f t="shared" si="151"/>
        <v/>
      </c>
      <c r="S404" s="158" t="str">
        <f t="shared" si="152"/>
        <v/>
      </c>
      <c r="T404" s="158" t="str">
        <f t="shared" si="153"/>
        <v/>
      </c>
    </row>
    <row r="405" spans="7:20" x14ac:dyDescent="0.25">
      <c r="G405" s="81" t="str">
        <f>IF(Dashboard!N405="P","P",IF(Dashboard!O405="B","B",""))</f>
        <v/>
      </c>
      <c r="L405" s="20" t="str">
        <f t="shared" si="151"/>
        <v/>
      </c>
      <c r="S405" s="158" t="str">
        <f t="shared" si="152"/>
        <v/>
      </c>
      <c r="T405" s="158" t="str">
        <f t="shared" si="153"/>
        <v/>
      </c>
    </row>
    <row r="406" spans="7:20" x14ac:dyDescent="0.25">
      <c r="G406" s="81" t="str">
        <f>IF(Dashboard!N406="P","P",IF(Dashboard!O406="B","B",""))</f>
        <v/>
      </c>
      <c r="L406" s="20" t="str">
        <f t="shared" si="151"/>
        <v/>
      </c>
      <c r="S406" s="158" t="str">
        <f t="shared" si="152"/>
        <v/>
      </c>
      <c r="T406" s="158" t="str">
        <f t="shared" si="153"/>
        <v/>
      </c>
    </row>
    <row r="407" spans="7:20" x14ac:dyDescent="0.25">
      <c r="G407" s="81" t="str">
        <f>IF(Dashboard!N407="P","P",IF(Dashboard!O407="B","B",""))</f>
        <v/>
      </c>
      <c r="L407" s="20" t="str">
        <f t="shared" si="151"/>
        <v/>
      </c>
      <c r="S407" s="158" t="str">
        <f t="shared" si="152"/>
        <v/>
      </c>
      <c r="T407" s="158" t="str">
        <f t="shared" si="153"/>
        <v/>
      </c>
    </row>
    <row r="408" spans="7:20" x14ac:dyDescent="0.25">
      <c r="G408" s="81" t="str">
        <f>IF(Dashboard!N408="P","P",IF(Dashboard!O408="B","B",""))</f>
        <v/>
      </c>
      <c r="L408" s="20" t="str">
        <f t="shared" si="151"/>
        <v/>
      </c>
      <c r="S408" s="158" t="str">
        <f t="shared" si="152"/>
        <v/>
      </c>
      <c r="T408" s="158" t="str">
        <f t="shared" si="153"/>
        <v/>
      </c>
    </row>
    <row r="409" spans="7:20" x14ac:dyDescent="0.25">
      <c r="G409" s="81" t="str">
        <f>IF(Dashboard!N409="P","P",IF(Dashboard!O409="B","B",""))</f>
        <v/>
      </c>
      <c r="L409" s="20" t="str">
        <f t="shared" si="151"/>
        <v/>
      </c>
      <c r="S409" s="158" t="str">
        <f t="shared" si="152"/>
        <v/>
      </c>
      <c r="T409" s="158" t="str">
        <f t="shared" si="153"/>
        <v/>
      </c>
    </row>
    <row r="410" spans="7:20" x14ac:dyDescent="0.25">
      <c r="G410" s="81" t="str">
        <f>IF(Dashboard!N410="P","P",IF(Dashboard!O410="B","B",""))</f>
        <v/>
      </c>
      <c r="L410" s="20" t="str">
        <f t="shared" si="151"/>
        <v/>
      </c>
      <c r="S410" s="158" t="str">
        <f t="shared" si="152"/>
        <v/>
      </c>
      <c r="T410" s="158" t="str">
        <f t="shared" si="153"/>
        <v/>
      </c>
    </row>
    <row r="411" spans="7:20" x14ac:dyDescent="0.25">
      <c r="G411" s="81" t="str">
        <f>IF(Dashboard!N411="P","P",IF(Dashboard!O411="B","B",""))</f>
        <v/>
      </c>
      <c r="L411" s="20" t="str">
        <f t="shared" si="151"/>
        <v/>
      </c>
      <c r="S411" s="158" t="str">
        <f t="shared" si="152"/>
        <v/>
      </c>
      <c r="T411" s="158" t="str">
        <f t="shared" si="153"/>
        <v/>
      </c>
    </row>
    <row r="412" spans="7:20" x14ac:dyDescent="0.25">
      <c r="G412" s="81" t="str">
        <f>IF(Dashboard!N412="P","P",IF(Dashboard!O412="B","B",""))</f>
        <v/>
      </c>
      <c r="L412" s="20" t="str">
        <f t="shared" si="151"/>
        <v/>
      </c>
      <c r="S412" s="158" t="str">
        <f t="shared" si="152"/>
        <v/>
      </c>
      <c r="T412" s="158" t="str">
        <f t="shared" si="153"/>
        <v/>
      </c>
    </row>
    <row r="413" spans="7:20" x14ac:dyDescent="0.25">
      <c r="G413" s="81" t="str">
        <f>IF(Dashboard!N413="P","P",IF(Dashboard!O413="B","B",""))</f>
        <v/>
      </c>
      <c r="L413" s="20" t="str">
        <f t="shared" si="151"/>
        <v/>
      </c>
      <c r="S413" s="158" t="str">
        <f t="shared" si="152"/>
        <v/>
      </c>
      <c r="T413" s="158" t="str">
        <f t="shared" si="153"/>
        <v/>
      </c>
    </row>
    <row r="414" spans="7:20" x14ac:dyDescent="0.25">
      <c r="G414" s="81" t="str">
        <f>IF(Dashboard!N414="P","P",IF(Dashboard!O414="B","B",""))</f>
        <v/>
      </c>
      <c r="L414" s="20" t="str">
        <f t="shared" si="151"/>
        <v/>
      </c>
      <c r="S414" s="158" t="str">
        <f t="shared" si="152"/>
        <v/>
      </c>
      <c r="T414" s="158" t="str">
        <f t="shared" si="153"/>
        <v/>
      </c>
    </row>
    <row r="415" spans="7:20" x14ac:dyDescent="0.25">
      <c r="G415" s="81" t="str">
        <f>IF(Dashboard!N415="P","P",IF(Dashboard!O415="B","B",""))</f>
        <v/>
      </c>
      <c r="L415" s="20" t="str">
        <f t="shared" si="151"/>
        <v/>
      </c>
      <c r="S415" s="158" t="str">
        <f t="shared" si="152"/>
        <v/>
      </c>
      <c r="T415" s="158" t="str">
        <f t="shared" si="153"/>
        <v/>
      </c>
    </row>
    <row r="416" spans="7:20" x14ac:dyDescent="0.25">
      <c r="G416" s="81" t="str">
        <f>IF(Dashboard!N416="P","P",IF(Dashboard!O416="B","B",""))</f>
        <v/>
      </c>
      <c r="L416" s="20" t="str">
        <f t="shared" si="151"/>
        <v/>
      </c>
      <c r="S416" s="158" t="str">
        <f t="shared" si="152"/>
        <v/>
      </c>
      <c r="T416" s="158" t="str">
        <f t="shared" si="153"/>
        <v/>
      </c>
    </row>
    <row r="417" spans="7:20" x14ac:dyDescent="0.25">
      <c r="G417" s="81" t="str">
        <f>IF(Dashboard!N417="P","P",IF(Dashboard!O417="B","B",""))</f>
        <v/>
      </c>
      <c r="L417" s="20" t="str">
        <f t="shared" si="151"/>
        <v/>
      </c>
      <c r="S417" s="158" t="str">
        <f t="shared" si="152"/>
        <v/>
      </c>
      <c r="T417" s="158" t="str">
        <f t="shared" si="153"/>
        <v/>
      </c>
    </row>
    <row r="418" spans="7:20" x14ac:dyDescent="0.25">
      <c r="G418" s="81" t="str">
        <f>IF(Dashboard!N418="P","P",IF(Dashboard!O418="B","B",""))</f>
        <v/>
      </c>
      <c r="L418" s="20" t="str">
        <f t="shared" si="151"/>
        <v/>
      </c>
      <c r="S418" s="158" t="str">
        <f t="shared" si="152"/>
        <v/>
      </c>
      <c r="T418" s="158" t="str">
        <f t="shared" si="153"/>
        <v/>
      </c>
    </row>
    <row r="419" spans="7:20" x14ac:dyDescent="0.25">
      <c r="G419" s="81" t="str">
        <f>IF(Dashboard!N419="P","P",IF(Dashboard!O419="B","B",""))</f>
        <v/>
      </c>
      <c r="L419" s="20" t="str">
        <f t="shared" si="151"/>
        <v/>
      </c>
      <c r="S419" s="158" t="str">
        <f t="shared" si="152"/>
        <v/>
      </c>
      <c r="T419" s="158" t="str">
        <f t="shared" si="153"/>
        <v/>
      </c>
    </row>
    <row r="420" spans="7:20" x14ac:dyDescent="0.25">
      <c r="G420" s="81" t="str">
        <f>IF(Dashboard!N420="P","P",IF(Dashboard!O420="B","B",""))</f>
        <v/>
      </c>
      <c r="L420" s="20" t="str">
        <f t="shared" si="151"/>
        <v/>
      </c>
      <c r="S420" s="158" t="str">
        <f t="shared" si="152"/>
        <v/>
      </c>
      <c r="T420" s="158" t="str">
        <f t="shared" si="153"/>
        <v/>
      </c>
    </row>
    <row r="421" spans="7:20" x14ac:dyDescent="0.25">
      <c r="G421" s="81" t="str">
        <f>IF(Dashboard!N421="P","P",IF(Dashboard!O421="B","B",""))</f>
        <v/>
      </c>
      <c r="L421" s="20" t="str">
        <f t="shared" si="151"/>
        <v/>
      </c>
      <c r="S421" s="158" t="str">
        <f t="shared" si="152"/>
        <v/>
      </c>
      <c r="T421" s="158" t="str">
        <f t="shared" si="153"/>
        <v/>
      </c>
    </row>
    <row r="422" spans="7:20" x14ac:dyDescent="0.25">
      <c r="G422" s="81" t="str">
        <f>IF(Dashboard!N422="P","P",IF(Dashboard!O422="B","B",""))</f>
        <v/>
      </c>
      <c r="L422" s="20" t="str">
        <f t="shared" si="151"/>
        <v/>
      </c>
      <c r="S422" s="158" t="str">
        <f t="shared" si="152"/>
        <v/>
      </c>
      <c r="T422" s="158" t="str">
        <f t="shared" si="153"/>
        <v/>
      </c>
    </row>
    <row r="423" spans="7:20" x14ac:dyDescent="0.25">
      <c r="G423" s="81" t="str">
        <f>IF(Dashboard!N423="P","P",IF(Dashboard!O423="B","B",""))</f>
        <v/>
      </c>
      <c r="L423" s="20" t="str">
        <f t="shared" si="151"/>
        <v/>
      </c>
      <c r="S423" s="158" t="str">
        <f t="shared" si="152"/>
        <v/>
      </c>
      <c r="T423" s="158" t="str">
        <f t="shared" si="153"/>
        <v/>
      </c>
    </row>
    <row r="424" spans="7:20" x14ac:dyDescent="0.25">
      <c r="G424" s="81" t="str">
        <f>IF(Dashboard!N424="P","P",IF(Dashboard!O424="B","B",""))</f>
        <v/>
      </c>
      <c r="L424" s="20" t="str">
        <f t="shared" si="151"/>
        <v/>
      </c>
      <c r="S424" s="158" t="str">
        <f t="shared" si="152"/>
        <v/>
      </c>
      <c r="T424" s="158" t="str">
        <f t="shared" si="153"/>
        <v/>
      </c>
    </row>
    <row r="425" spans="7:20" x14ac:dyDescent="0.25">
      <c r="G425" s="81" t="str">
        <f>IF(Dashboard!N425="P","P",IF(Dashboard!O425="B","B",""))</f>
        <v/>
      </c>
      <c r="L425" s="20" t="str">
        <f t="shared" si="151"/>
        <v/>
      </c>
      <c r="S425" s="158" t="str">
        <f t="shared" si="152"/>
        <v/>
      </c>
      <c r="T425" s="158" t="str">
        <f t="shared" si="153"/>
        <v/>
      </c>
    </row>
    <row r="426" spans="7:20" x14ac:dyDescent="0.25">
      <c r="G426" s="81" t="str">
        <f>IF(Dashboard!N426="P","P",IF(Dashboard!O426="B","B",""))</f>
        <v/>
      </c>
      <c r="L426" s="20" t="str">
        <f t="shared" si="151"/>
        <v/>
      </c>
      <c r="S426" s="158" t="str">
        <f t="shared" si="152"/>
        <v/>
      </c>
      <c r="T426" s="158" t="str">
        <f t="shared" si="153"/>
        <v/>
      </c>
    </row>
    <row r="427" spans="7:20" x14ac:dyDescent="0.25">
      <c r="G427" s="81" t="str">
        <f>IF(Dashboard!N427="P","P",IF(Dashboard!O427="B","B",""))</f>
        <v/>
      </c>
      <c r="L427" s="20" t="str">
        <f t="shared" si="151"/>
        <v/>
      </c>
      <c r="S427" s="158" t="str">
        <f t="shared" si="152"/>
        <v/>
      </c>
      <c r="T427" s="158" t="str">
        <f t="shared" si="153"/>
        <v/>
      </c>
    </row>
    <row r="428" spans="7:20" x14ac:dyDescent="0.25">
      <c r="G428" s="81" t="str">
        <f>IF(Dashboard!N428="P","P",IF(Dashboard!O428="B","B",""))</f>
        <v/>
      </c>
      <c r="L428" s="20" t="str">
        <f t="shared" si="151"/>
        <v/>
      </c>
      <c r="S428" s="158" t="str">
        <f t="shared" si="152"/>
        <v/>
      </c>
      <c r="T428" s="158" t="str">
        <f t="shared" si="153"/>
        <v/>
      </c>
    </row>
    <row r="429" spans="7:20" x14ac:dyDescent="0.25">
      <c r="G429" s="81" t="str">
        <f>IF(Dashboard!N429="P","P",IF(Dashboard!O429="B","B",""))</f>
        <v/>
      </c>
      <c r="L429" s="20" t="str">
        <f t="shared" si="151"/>
        <v/>
      </c>
      <c r="S429" s="158" t="str">
        <f t="shared" si="152"/>
        <v/>
      </c>
      <c r="T429" s="158" t="str">
        <f t="shared" si="153"/>
        <v/>
      </c>
    </row>
    <row r="430" spans="7:20" x14ac:dyDescent="0.25">
      <c r="G430" s="81" t="str">
        <f>IF(Dashboard!N430="P","P",IF(Dashboard!O430="B","B",""))</f>
        <v/>
      </c>
      <c r="L430" s="20" t="str">
        <f t="shared" si="151"/>
        <v/>
      </c>
    </row>
    <row r="431" spans="7:20" x14ac:dyDescent="0.25">
      <c r="G431" s="81" t="str">
        <f>IF(Dashboard!N431="P","P",IF(Dashboard!O431="B","B",""))</f>
        <v/>
      </c>
      <c r="L431" s="20" t="str">
        <f t="shared" si="151"/>
        <v/>
      </c>
    </row>
    <row r="432" spans="7:20" x14ac:dyDescent="0.25">
      <c r="G432" s="81" t="str">
        <f>IF(Dashboard!N432="P","P",IF(Dashboard!O432="B","B",""))</f>
        <v/>
      </c>
      <c r="L432" s="20" t="str">
        <f t="shared" si="151"/>
        <v/>
      </c>
    </row>
    <row r="433" spans="7:12" x14ac:dyDescent="0.25">
      <c r="G433" s="81" t="str">
        <f>IF(Dashboard!N433="P","P",IF(Dashboard!O433="B","B",""))</f>
        <v/>
      </c>
      <c r="L433" s="20" t="str">
        <f t="shared" si="151"/>
        <v/>
      </c>
    </row>
    <row r="434" spans="7:12" x14ac:dyDescent="0.25">
      <c r="G434" s="81" t="str">
        <f>IF(Dashboard!N434="P","P",IF(Dashboard!O434="B","B",""))</f>
        <v/>
      </c>
      <c r="L434" s="20" t="str">
        <f t="shared" si="151"/>
        <v/>
      </c>
    </row>
    <row r="435" spans="7:12" x14ac:dyDescent="0.25">
      <c r="G435" s="81" t="str">
        <f>IF(Dashboard!N435="P","P",IF(Dashboard!O435="B","B",""))</f>
        <v/>
      </c>
      <c r="L435" s="20" t="str">
        <f t="shared" si="151"/>
        <v/>
      </c>
    </row>
    <row r="436" spans="7:12" x14ac:dyDescent="0.25">
      <c r="G436" s="81" t="str">
        <f>IF(Dashboard!N436="P","P",IF(Dashboard!O436="B","B",""))</f>
        <v/>
      </c>
      <c r="L436" s="20" t="str">
        <f t="shared" si="151"/>
        <v/>
      </c>
    </row>
    <row r="437" spans="7:12" x14ac:dyDescent="0.25">
      <c r="G437" s="81" t="str">
        <f>IF(Dashboard!N437="P","P",IF(Dashboard!O437="B","B",""))</f>
        <v/>
      </c>
      <c r="L437" s="20" t="str">
        <f t="shared" si="151"/>
        <v/>
      </c>
    </row>
    <row r="438" spans="7:12" x14ac:dyDescent="0.25">
      <c r="G438" s="81" t="str">
        <f>IF(Dashboard!N438="P","P",IF(Dashboard!O438="B","B",""))</f>
        <v/>
      </c>
      <c r="L438" s="20" t="str">
        <f t="shared" si="151"/>
        <v/>
      </c>
    </row>
    <row r="439" spans="7:12" x14ac:dyDescent="0.25">
      <c r="G439" s="81" t="str">
        <f>IF(Dashboard!N439="P","P",IF(Dashboard!O439="B","B",""))</f>
        <v/>
      </c>
      <c r="L439" s="20" t="str">
        <f t="shared" si="151"/>
        <v/>
      </c>
    </row>
    <row r="440" spans="7:12" x14ac:dyDescent="0.25">
      <c r="G440" s="81" t="str">
        <f>IF(Dashboard!N440="P","P",IF(Dashboard!O440="B","B",""))</f>
        <v/>
      </c>
      <c r="L440" s="20" t="str">
        <f t="shared" si="151"/>
        <v/>
      </c>
    </row>
    <row r="441" spans="7:12" x14ac:dyDescent="0.25">
      <c r="G441" s="81" t="str">
        <f>IF(Dashboard!N441="P","P",IF(Dashboard!O441="B","B",""))</f>
        <v/>
      </c>
      <c r="L441" s="20" t="str">
        <f t="shared" si="151"/>
        <v/>
      </c>
    </row>
    <row r="442" spans="7:12" x14ac:dyDescent="0.25">
      <c r="G442" s="81" t="str">
        <f>IF(Dashboard!N442="P","P",IF(Dashboard!O442="B","B",""))</f>
        <v/>
      </c>
      <c r="L442" s="20" t="str">
        <f t="shared" si="151"/>
        <v/>
      </c>
    </row>
    <row r="443" spans="7:12" x14ac:dyDescent="0.25">
      <c r="G443" s="81" t="str">
        <f>IF(Dashboard!N443="P","P",IF(Dashboard!O443="B","B",""))</f>
        <v/>
      </c>
      <c r="L443" s="20" t="str">
        <f t="shared" si="151"/>
        <v/>
      </c>
    </row>
    <row r="444" spans="7:12" x14ac:dyDescent="0.25">
      <c r="G444" s="81" t="str">
        <f>IF(Dashboard!N444="P","P",IF(Dashboard!O444="B","B",""))</f>
        <v/>
      </c>
      <c r="L444" s="20" t="str">
        <f t="shared" si="151"/>
        <v/>
      </c>
    </row>
    <row r="445" spans="7:12" x14ac:dyDescent="0.25">
      <c r="G445" s="81" t="str">
        <f>IF(Dashboard!N445="P","P",IF(Dashboard!O445="B","B",""))</f>
        <v/>
      </c>
      <c r="L445" s="20" t="str">
        <f t="shared" si="151"/>
        <v/>
      </c>
    </row>
    <row r="446" spans="7:12" x14ac:dyDescent="0.25">
      <c r="G446" s="81" t="str">
        <f>IF(Dashboard!N446="P","P",IF(Dashboard!O446="B","B",""))</f>
        <v/>
      </c>
      <c r="L446" s="20" t="str">
        <f t="shared" si="151"/>
        <v/>
      </c>
    </row>
    <row r="447" spans="7:12" x14ac:dyDescent="0.25">
      <c r="G447" s="81" t="str">
        <f>IF(Dashboard!N447="P","P",IF(Dashboard!O447="B","B",""))</f>
        <v/>
      </c>
      <c r="L447" s="20" t="str">
        <f t="shared" si="151"/>
        <v/>
      </c>
    </row>
    <row r="448" spans="7:12" x14ac:dyDescent="0.25">
      <c r="G448" s="81" t="str">
        <f>IF(Dashboard!N448="P","P",IF(Dashboard!O448="B","B",""))</f>
        <v/>
      </c>
      <c r="L448" s="20" t="str">
        <f t="shared" si="151"/>
        <v/>
      </c>
    </row>
    <row r="449" spans="7:12" x14ac:dyDescent="0.25">
      <c r="G449" s="81" t="str">
        <f>IF(Dashboard!N449="P","P",IF(Dashboard!O449="B","B",""))</f>
        <v/>
      </c>
      <c r="L449" s="20" t="str">
        <f t="shared" si="151"/>
        <v/>
      </c>
    </row>
    <row r="450" spans="7:12" x14ac:dyDescent="0.25">
      <c r="G450" s="81" t="str">
        <f>IF(Dashboard!N450="P","P",IF(Dashboard!O450="B","B",""))</f>
        <v/>
      </c>
      <c r="L450" s="20" t="str">
        <f t="shared" si="151"/>
        <v/>
      </c>
    </row>
    <row r="451" spans="7:12" x14ac:dyDescent="0.25">
      <c r="G451" s="81" t="str">
        <f>IF(Dashboard!N451="P","P",IF(Dashboard!O451="B","B",""))</f>
        <v/>
      </c>
      <c r="L451" s="20" t="str">
        <f t="shared" si="151"/>
        <v/>
      </c>
    </row>
    <row r="452" spans="7:12" x14ac:dyDescent="0.25">
      <c r="G452" s="81" t="str">
        <f>IF(Dashboard!N452="P","P",IF(Dashboard!O452="B","B",""))</f>
        <v/>
      </c>
      <c r="L452" s="20" t="str">
        <f t="shared" si="151"/>
        <v/>
      </c>
    </row>
    <row r="453" spans="7:12" x14ac:dyDescent="0.25">
      <c r="G453" s="81" t="str">
        <f>IF(Dashboard!N453="P","P",IF(Dashboard!O453="B","B",""))</f>
        <v/>
      </c>
      <c r="L453" s="20" t="str">
        <f t="shared" si="151"/>
        <v/>
      </c>
    </row>
    <row r="454" spans="7:12" x14ac:dyDescent="0.25">
      <c r="G454" s="81" t="str">
        <f>IF(Dashboard!N454="P","P",IF(Dashboard!O454="B","B",""))</f>
        <v/>
      </c>
      <c r="L454" s="20" t="str">
        <f t="shared" si="151"/>
        <v/>
      </c>
    </row>
    <row r="455" spans="7:12" x14ac:dyDescent="0.25">
      <c r="G455" s="81" t="str">
        <f>IF(Dashboard!N455="P","P",IF(Dashboard!O455="B","B",""))</f>
        <v/>
      </c>
      <c r="L455" s="20" t="str">
        <f t="shared" si="151"/>
        <v/>
      </c>
    </row>
    <row r="456" spans="7:12" x14ac:dyDescent="0.25">
      <c r="G456" s="81" t="str">
        <f>IF(Dashboard!N456="P","P",IF(Dashboard!O456="B","B",""))</f>
        <v/>
      </c>
      <c r="L456" s="20" t="str">
        <f t="shared" si="151"/>
        <v/>
      </c>
    </row>
    <row r="457" spans="7:12" x14ac:dyDescent="0.25">
      <c r="G457" s="81" t="str">
        <f>IF(Dashboard!N457="P","P",IF(Dashboard!O457="B","B",""))</f>
        <v/>
      </c>
      <c r="L457" s="20" t="str">
        <f t="shared" si="151"/>
        <v/>
      </c>
    </row>
    <row r="458" spans="7:12" x14ac:dyDescent="0.25">
      <c r="G458" s="81" t="str">
        <f>IF(Dashboard!N458="P","P",IF(Dashboard!O458="B","B",""))</f>
        <v/>
      </c>
      <c r="L458" s="20" t="str">
        <f t="shared" si="151"/>
        <v/>
      </c>
    </row>
    <row r="459" spans="7:12" x14ac:dyDescent="0.25">
      <c r="G459" s="81" t="str">
        <f>IF(Dashboard!N459="P","P",IF(Dashboard!O459="B","B",""))</f>
        <v/>
      </c>
      <c r="L459" s="20" t="str">
        <f t="shared" ref="L459:L474" si="154">IF(G459="","",IF(G459="P",IF(J459="","L","W"),IF(K459="","L","W")))</f>
        <v/>
      </c>
    </row>
    <row r="460" spans="7:12" x14ac:dyDescent="0.25">
      <c r="G460" s="81" t="str">
        <f>IF(Dashboard!N460="P","P",IF(Dashboard!O460="B","B",""))</f>
        <v/>
      </c>
      <c r="L460" s="20" t="str">
        <f t="shared" si="154"/>
        <v/>
      </c>
    </row>
    <row r="461" spans="7:12" x14ac:dyDescent="0.25">
      <c r="G461" s="81" t="str">
        <f>IF(Dashboard!N461="P","P",IF(Dashboard!O461="B","B",""))</f>
        <v/>
      </c>
      <c r="L461" s="20" t="str">
        <f t="shared" si="154"/>
        <v/>
      </c>
    </row>
    <row r="462" spans="7:12" x14ac:dyDescent="0.25">
      <c r="G462" s="81" t="str">
        <f>IF(Dashboard!N462="P","P",IF(Dashboard!O462="B","B",""))</f>
        <v/>
      </c>
      <c r="L462" s="20" t="str">
        <f t="shared" si="154"/>
        <v/>
      </c>
    </row>
    <row r="463" spans="7:12" x14ac:dyDescent="0.25">
      <c r="G463" s="81" t="str">
        <f>IF(Dashboard!N463="P","P",IF(Dashboard!O463="B","B",""))</f>
        <v/>
      </c>
      <c r="L463" s="20" t="str">
        <f t="shared" si="154"/>
        <v/>
      </c>
    </row>
    <row r="464" spans="7:12" x14ac:dyDescent="0.25">
      <c r="G464" s="81" t="str">
        <f>IF(Dashboard!N464="P","P",IF(Dashboard!O464="B","B",""))</f>
        <v/>
      </c>
      <c r="L464" s="20" t="str">
        <f t="shared" si="154"/>
        <v/>
      </c>
    </row>
    <row r="465" spans="7:12" x14ac:dyDescent="0.25">
      <c r="G465" s="81" t="str">
        <f>IF(Dashboard!N465="P","P",IF(Dashboard!O465="B","B",""))</f>
        <v/>
      </c>
      <c r="L465" s="20" t="str">
        <f t="shared" si="154"/>
        <v/>
      </c>
    </row>
    <row r="466" spans="7:12" x14ac:dyDescent="0.25">
      <c r="G466" s="81" t="str">
        <f>IF(Dashboard!N466="P","P",IF(Dashboard!O466="B","B",""))</f>
        <v/>
      </c>
      <c r="L466" s="20" t="str">
        <f t="shared" si="154"/>
        <v/>
      </c>
    </row>
    <row r="467" spans="7:12" x14ac:dyDescent="0.25">
      <c r="G467" s="81" t="str">
        <f>IF(Dashboard!N467="P","P",IF(Dashboard!O467="B","B",""))</f>
        <v/>
      </c>
      <c r="L467" s="20" t="str">
        <f t="shared" si="154"/>
        <v/>
      </c>
    </row>
    <row r="468" spans="7:12" x14ac:dyDescent="0.25">
      <c r="G468" s="81" t="str">
        <f>IF(Dashboard!N468="P","P",IF(Dashboard!O468="B","B",""))</f>
        <v/>
      </c>
      <c r="L468" s="20" t="str">
        <f t="shared" si="154"/>
        <v/>
      </c>
    </row>
    <row r="469" spans="7:12" x14ac:dyDescent="0.25">
      <c r="G469" s="81" t="str">
        <f>IF(Dashboard!N469="P","P",IF(Dashboard!O469="B","B",""))</f>
        <v/>
      </c>
      <c r="L469" s="20" t="str">
        <f t="shared" si="154"/>
        <v/>
      </c>
    </row>
    <row r="470" spans="7:12" x14ac:dyDescent="0.25">
      <c r="G470" s="81" t="str">
        <f>IF(Dashboard!N470="P","P",IF(Dashboard!O470="B","B",""))</f>
        <v/>
      </c>
      <c r="L470" s="20" t="str">
        <f t="shared" si="154"/>
        <v/>
      </c>
    </row>
    <row r="471" spans="7:12" x14ac:dyDescent="0.25">
      <c r="G471" s="81" t="str">
        <f>IF(Dashboard!N471="P","P",IF(Dashboard!O471="B","B",""))</f>
        <v/>
      </c>
      <c r="L471" s="20" t="str">
        <f t="shared" si="154"/>
        <v/>
      </c>
    </row>
    <row r="472" spans="7:12" x14ac:dyDescent="0.25">
      <c r="G472" s="81" t="str">
        <f>IF(Dashboard!N472="P","P",IF(Dashboard!O472="B","B",""))</f>
        <v/>
      </c>
      <c r="L472" s="20" t="str">
        <f t="shared" si="154"/>
        <v/>
      </c>
    </row>
    <row r="473" spans="7:12" x14ac:dyDescent="0.25">
      <c r="G473" s="81" t="str">
        <f>IF(Dashboard!N473="P","P",IF(Dashboard!O473="B","B",""))</f>
        <v/>
      </c>
      <c r="L473" s="20" t="str">
        <f t="shared" si="154"/>
        <v/>
      </c>
    </row>
    <row r="474" spans="7:12" x14ac:dyDescent="0.25">
      <c r="G474" s="81" t="str">
        <f>IF(Dashboard!N474="P","P",IF(Dashboard!O474="B","B",""))</f>
        <v/>
      </c>
      <c r="L474" s="20" t="str">
        <f t="shared" si="154"/>
        <v/>
      </c>
    </row>
    <row r="475" spans="7:12" x14ac:dyDescent="0.25">
      <c r="G475" s="81" t="str">
        <f>IF(Dashboard!N475="P","P",IF(Dashboard!O475="B","B",""))</f>
        <v/>
      </c>
    </row>
    <row r="476" spans="7:12" x14ac:dyDescent="0.25">
      <c r="G476" s="81" t="str">
        <f>IF(Dashboard!N476="P","P",IF(Dashboard!O476="B","B",""))</f>
        <v/>
      </c>
    </row>
    <row r="477" spans="7:12" x14ac:dyDescent="0.25">
      <c r="G477" s="81" t="str">
        <f>IF(Dashboard!N477="P","P",IF(Dashboard!O477="B","B",""))</f>
        <v/>
      </c>
    </row>
    <row r="478" spans="7:12" x14ac:dyDescent="0.25">
      <c r="G478" s="81" t="str">
        <f>IF(Dashboard!N478="P","P",IF(Dashboard!O478="B","B",""))</f>
        <v/>
      </c>
    </row>
    <row r="479" spans="7:12" x14ac:dyDescent="0.25">
      <c r="G479" s="81" t="str">
        <f>IF(Dashboard!N479="P","P",IF(Dashboard!O479="B","B",""))</f>
        <v/>
      </c>
    </row>
    <row r="480" spans="7:12" x14ac:dyDescent="0.25">
      <c r="G480" s="81" t="str">
        <f>IF(Dashboard!N480="P","P",IF(Dashboard!O480="B","B",""))</f>
        <v/>
      </c>
    </row>
    <row r="481" spans="7:7" x14ac:dyDescent="0.25">
      <c r="G481" s="81" t="str">
        <f>IF(Dashboard!N481="P","P",IF(Dashboard!O481="B","B",""))</f>
        <v/>
      </c>
    </row>
    <row r="482" spans="7:7" x14ac:dyDescent="0.25">
      <c r="G482" s="81" t="str">
        <f>IF(Dashboard!N482="P","P",IF(Dashboard!O482="B","B",""))</f>
        <v/>
      </c>
    </row>
    <row r="483" spans="7:7" x14ac:dyDescent="0.25">
      <c r="G483" s="81" t="str">
        <f>IF(Dashboard!N483="P","P",IF(Dashboard!O483="B","B",""))</f>
        <v/>
      </c>
    </row>
    <row r="484" spans="7:7" x14ac:dyDescent="0.25">
      <c r="G484" s="81" t="str">
        <f>IF(Dashboard!N484="P","P",IF(Dashboard!O484="B","B",""))</f>
        <v/>
      </c>
    </row>
    <row r="485" spans="7:7" x14ac:dyDescent="0.25">
      <c r="G485" s="81" t="str">
        <f>IF(Dashboard!N485="P","P",IF(Dashboard!O485="B","B",""))</f>
        <v/>
      </c>
    </row>
    <row r="486" spans="7:7" x14ac:dyDescent="0.25">
      <c r="G486" s="81" t="str">
        <f>IF(Dashboard!N486="P","P",IF(Dashboard!O486="B","B",""))</f>
        <v/>
      </c>
    </row>
    <row r="487" spans="7:7" x14ac:dyDescent="0.25">
      <c r="G487" s="81" t="str">
        <f>IF(Dashboard!N487="P","P",IF(Dashboard!O487="B","B",""))</f>
        <v/>
      </c>
    </row>
    <row r="488" spans="7:7" x14ac:dyDescent="0.25">
      <c r="G488" s="81" t="str">
        <f>IF(Dashboard!N488="P","P",IF(Dashboard!O488="B","B",""))</f>
        <v/>
      </c>
    </row>
    <row r="489" spans="7:7" x14ac:dyDescent="0.25">
      <c r="G489" s="81" t="str">
        <f>IF(Dashboard!N489="P","P",IF(Dashboard!O489="B","B",""))</f>
        <v/>
      </c>
    </row>
    <row r="490" spans="7:7" x14ac:dyDescent="0.25">
      <c r="G490" s="81" t="str">
        <f>IF(Dashboard!N490="P","P",IF(Dashboard!O490="B","B",""))</f>
        <v/>
      </c>
    </row>
    <row r="491" spans="7:7" x14ac:dyDescent="0.25">
      <c r="G491" s="81" t="str">
        <f>IF(Dashboard!N491="P","P",IF(Dashboard!O491="B","B",""))</f>
        <v/>
      </c>
    </row>
    <row r="492" spans="7:7" x14ac:dyDescent="0.25">
      <c r="G492" s="81" t="str">
        <f>IF(Dashboard!N492="P","P",IF(Dashboard!O492="B","B",""))</f>
        <v/>
      </c>
    </row>
    <row r="493" spans="7:7" x14ac:dyDescent="0.25">
      <c r="G493" s="81" t="str">
        <f>IF(Dashboard!N493="P","P",IF(Dashboard!O493="B","B",""))</f>
        <v/>
      </c>
    </row>
    <row r="494" spans="7:7" x14ac:dyDescent="0.25">
      <c r="G494" s="81" t="str">
        <f>IF(Dashboard!N494="P","P",IF(Dashboard!O494="B","B",""))</f>
        <v/>
      </c>
    </row>
    <row r="495" spans="7:7" x14ac:dyDescent="0.25">
      <c r="G495" s="81" t="str">
        <f>IF(Dashboard!N495="P","P",IF(Dashboard!O495="B","B",""))</f>
        <v/>
      </c>
    </row>
    <row r="496" spans="7:7" x14ac:dyDescent="0.25">
      <c r="G496" s="81" t="str">
        <f>IF(Dashboard!N496="P","P",IF(Dashboard!O496="B","B",""))</f>
        <v/>
      </c>
    </row>
    <row r="497" spans="7:7" x14ac:dyDescent="0.25">
      <c r="G497" s="81" t="str">
        <f>IF(Dashboard!N497="P","P",IF(Dashboard!O497="B","B",""))</f>
        <v/>
      </c>
    </row>
    <row r="498" spans="7:7" x14ac:dyDescent="0.25">
      <c r="G498" s="81" t="str">
        <f>IF(Dashboard!N498="P","P",IF(Dashboard!O498="B","B",""))</f>
        <v/>
      </c>
    </row>
    <row r="499" spans="7:7" x14ac:dyDescent="0.25">
      <c r="G499" s="81" t="str">
        <f>IF(Dashboard!N499="P","P",IF(Dashboard!O499="B","B",""))</f>
        <v/>
      </c>
    </row>
    <row r="500" spans="7:7" x14ac:dyDescent="0.25">
      <c r="G500" s="81" t="str">
        <f>IF(Dashboard!N500="P","P",IF(Dashboard!O500="B","B",""))</f>
        <v/>
      </c>
    </row>
    <row r="501" spans="7:7" x14ac:dyDescent="0.25">
      <c r="G501" s="81" t="str">
        <f>IF(Dashboard!N501="P","P",IF(Dashboard!O501="B","B",""))</f>
        <v/>
      </c>
    </row>
    <row r="502" spans="7:7" x14ac:dyDescent="0.25">
      <c r="G502" s="81" t="str">
        <f>IF(Dashboard!N502="P","P",IF(Dashboard!O502="B","B",""))</f>
        <v/>
      </c>
    </row>
    <row r="503" spans="7:7" x14ac:dyDescent="0.25">
      <c r="G503" s="81" t="str">
        <f>IF(Dashboard!N503="P","P",IF(Dashboard!O503="B","B",""))</f>
        <v/>
      </c>
    </row>
    <row r="504" spans="7:7" x14ac:dyDescent="0.25">
      <c r="G504" s="81" t="str">
        <f>IF(Dashboard!N504="P","P",IF(Dashboard!O504="B","B",""))</f>
        <v/>
      </c>
    </row>
    <row r="505" spans="7:7" x14ac:dyDescent="0.25">
      <c r="G505" s="81" t="str">
        <f>IF(Dashboard!N505="P","P",IF(Dashboard!O505="B","B",""))</f>
        <v/>
      </c>
    </row>
    <row r="506" spans="7:7" x14ac:dyDescent="0.25">
      <c r="G506" s="81" t="str">
        <f>IF(Dashboard!N506="P","P",IF(Dashboard!O506="B","B",""))</f>
        <v/>
      </c>
    </row>
    <row r="507" spans="7:7" x14ac:dyDescent="0.25">
      <c r="G507" s="81" t="str">
        <f>IF(Dashboard!N507="P","P",IF(Dashboard!O507="B","B",""))</f>
        <v/>
      </c>
    </row>
    <row r="508" spans="7:7" x14ac:dyDescent="0.25">
      <c r="G508" s="81" t="str">
        <f>IF(Dashboard!N508="P","P",IF(Dashboard!O508="B","B",""))</f>
        <v/>
      </c>
    </row>
    <row r="509" spans="7:7" x14ac:dyDescent="0.25">
      <c r="G509" s="81" t="str">
        <f>IF(Dashboard!N509="P","P",IF(Dashboard!O509="B","B",""))</f>
        <v/>
      </c>
    </row>
    <row r="510" spans="7:7" x14ac:dyDescent="0.25">
      <c r="G510" s="81" t="str">
        <f>IF(Dashboard!N510="P","P",IF(Dashboard!O510="B","B",""))</f>
        <v/>
      </c>
    </row>
    <row r="511" spans="7:7" x14ac:dyDescent="0.25">
      <c r="G511" s="81" t="str">
        <f>IF(Dashboard!N511="P","P",IF(Dashboard!O511="B","B",""))</f>
        <v/>
      </c>
    </row>
    <row r="512" spans="7:7" x14ac:dyDescent="0.25">
      <c r="G512" s="81" t="str">
        <f>IF(Dashboard!N512="P","P",IF(Dashboard!O512="B","B",""))</f>
        <v/>
      </c>
    </row>
    <row r="513" spans="7:7" x14ac:dyDescent="0.25">
      <c r="G513" s="81" t="str">
        <f>IF(Dashboard!N513="P","P",IF(Dashboard!O513="B","B",""))</f>
        <v/>
      </c>
    </row>
    <row r="514" spans="7:7" x14ac:dyDescent="0.25">
      <c r="G514" s="81" t="str">
        <f>IF(Dashboard!N514="P","P",IF(Dashboard!O514="B","B",""))</f>
        <v/>
      </c>
    </row>
    <row r="515" spans="7:7" x14ac:dyDescent="0.25">
      <c r="G515" s="81" t="str">
        <f>IF(Dashboard!N515="P","P",IF(Dashboard!O515="B","B",""))</f>
        <v/>
      </c>
    </row>
    <row r="516" spans="7:7" x14ac:dyDescent="0.25">
      <c r="G516" s="81" t="str">
        <f>IF(Dashboard!N516="P","P",IF(Dashboard!O516="B","B",""))</f>
        <v/>
      </c>
    </row>
    <row r="517" spans="7:7" x14ac:dyDescent="0.25">
      <c r="G517" s="81" t="str">
        <f>IF(Dashboard!N517="P","P",IF(Dashboard!O517="B","B",""))</f>
        <v/>
      </c>
    </row>
    <row r="518" spans="7:7" x14ac:dyDescent="0.25">
      <c r="G518" s="81" t="str">
        <f>IF(Dashboard!N518="P","P",IF(Dashboard!O518="B","B",""))</f>
        <v/>
      </c>
    </row>
    <row r="519" spans="7:7" x14ac:dyDescent="0.25">
      <c r="G519" s="81" t="str">
        <f>IF(Dashboard!N519="P","P",IF(Dashboard!O519="B","B",""))</f>
        <v/>
      </c>
    </row>
    <row r="520" spans="7:7" x14ac:dyDescent="0.25">
      <c r="G520" s="81" t="str">
        <f>IF(Dashboard!N520="P","P",IF(Dashboard!O520="B","B",""))</f>
        <v/>
      </c>
    </row>
    <row r="521" spans="7:7" x14ac:dyDescent="0.25">
      <c r="G521" s="81" t="str">
        <f>IF(Dashboard!N521="P","P",IF(Dashboard!O521="B","B",""))</f>
        <v/>
      </c>
    </row>
    <row r="522" spans="7:7" x14ac:dyDescent="0.25">
      <c r="G522" s="81" t="str">
        <f>IF(Dashboard!N522="P","P",IF(Dashboard!O522="B","B",""))</f>
        <v/>
      </c>
    </row>
    <row r="523" spans="7:7" x14ac:dyDescent="0.25">
      <c r="G523" s="81" t="str">
        <f>IF(Dashboard!N523="P","P",IF(Dashboard!O523="B","B",""))</f>
        <v/>
      </c>
    </row>
    <row r="524" spans="7:7" x14ac:dyDescent="0.25">
      <c r="G524" s="81" t="str">
        <f>IF(Dashboard!N524="P","P",IF(Dashboard!O524="B","B",""))</f>
        <v/>
      </c>
    </row>
    <row r="525" spans="7:7" x14ac:dyDescent="0.25">
      <c r="G525" s="81" t="str">
        <f>IF(Dashboard!N525="P","P",IF(Dashboard!O525="B","B",""))</f>
        <v/>
      </c>
    </row>
    <row r="526" spans="7:7" x14ac:dyDescent="0.25">
      <c r="G526" s="81" t="str">
        <f>IF(Dashboard!N526="P","P",IF(Dashboard!O526="B","B",""))</f>
        <v/>
      </c>
    </row>
    <row r="527" spans="7:7" x14ac:dyDescent="0.25">
      <c r="G527" s="81" t="str">
        <f>IF(Dashboard!N527="P","P",IF(Dashboard!O527="B","B",""))</f>
        <v/>
      </c>
    </row>
    <row r="528" spans="7:7" x14ac:dyDescent="0.25">
      <c r="G528" s="81" t="str">
        <f>IF(Dashboard!N528="P","P",IF(Dashboard!O528="B","B",""))</f>
        <v/>
      </c>
    </row>
    <row r="529" spans="7:7" x14ac:dyDescent="0.25">
      <c r="G529" s="81" t="str">
        <f>IF(Dashboard!N529="P","P",IF(Dashboard!O529="B","B",""))</f>
        <v/>
      </c>
    </row>
    <row r="530" spans="7:7" x14ac:dyDescent="0.25">
      <c r="G530" s="81" t="str">
        <f>IF(Dashboard!N530="P","P",IF(Dashboard!O530="B","B",""))</f>
        <v/>
      </c>
    </row>
    <row r="531" spans="7:7" x14ac:dyDescent="0.25">
      <c r="G531" s="81" t="str">
        <f>IF(Dashboard!N531="P","P",IF(Dashboard!O531="B","B",""))</f>
        <v/>
      </c>
    </row>
    <row r="532" spans="7:7" x14ac:dyDescent="0.25">
      <c r="G532" s="81" t="str">
        <f>IF(Dashboard!N532="P","P",IF(Dashboard!O532="B","B",""))</f>
        <v/>
      </c>
    </row>
    <row r="533" spans="7:7" x14ac:dyDescent="0.25">
      <c r="G533" s="81" t="str">
        <f>IF(Dashboard!N533="P","P",IF(Dashboard!O533="B","B",""))</f>
        <v/>
      </c>
    </row>
    <row r="534" spans="7:7" x14ac:dyDescent="0.25">
      <c r="G534" s="81" t="str">
        <f>IF(Dashboard!N534="P","P",IF(Dashboard!O534="B","B",""))</f>
        <v/>
      </c>
    </row>
    <row r="535" spans="7:7" x14ac:dyDescent="0.25">
      <c r="G535" s="81" t="str">
        <f>IF(Dashboard!N535="P","P",IF(Dashboard!O535="B","B",""))</f>
        <v/>
      </c>
    </row>
    <row r="536" spans="7:7" x14ac:dyDescent="0.25">
      <c r="G536" s="81" t="str">
        <f>IF(Dashboard!N536="P","P",IF(Dashboard!O536="B","B",""))</f>
        <v/>
      </c>
    </row>
    <row r="537" spans="7:7" x14ac:dyDescent="0.25">
      <c r="G537" s="81" t="str">
        <f>IF(Dashboard!N537="P","P",IF(Dashboard!O537="B","B",""))</f>
        <v/>
      </c>
    </row>
    <row r="538" spans="7:7" x14ac:dyDescent="0.25">
      <c r="G538" s="81" t="str">
        <f>IF(Dashboard!N538="P","P",IF(Dashboard!O538="B","B",""))</f>
        <v/>
      </c>
    </row>
    <row r="539" spans="7:7" x14ac:dyDescent="0.25">
      <c r="G539" s="81" t="str">
        <f>IF(Dashboard!N539="P","P",IF(Dashboard!O539="B","B",""))</f>
        <v/>
      </c>
    </row>
    <row r="540" spans="7:7" x14ac:dyDescent="0.25">
      <c r="G540" s="81" t="str">
        <f>IF(Dashboard!N540="P","P",IF(Dashboard!O540="B","B",""))</f>
        <v/>
      </c>
    </row>
    <row r="541" spans="7:7" x14ac:dyDescent="0.25">
      <c r="G541" s="81" t="str">
        <f>IF(Dashboard!N541="P","P",IF(Dashboard!O541="B","B",""))</f>
        <v/>
      </c>
    </row>
    <row r="542" spans="7:7" x14ac:dyDescent="0.25">
      <c r="G542" s="81" t="str">
        <f>IF(Dashboard!N542="P","P",IF(Dashboard!O542="B","B",""))</f>
        <v/>
      </c>
    </row>
    <row r="543" spans="7:7" x14ac:dyDescent="0.25">
      <c r="G543" s="81" t="str">
        <f>IF(Dashboard!N543="P","P",IF(Dashboard!O543="B","B",""))</f>
        <v/>
      </c>
    </row>
    <row r="544" spans="7:7" x14ac:dyDescent="0.25">
      <c r="G544" s="81" t="str">
        <f>IF(Dashboard!N544="P","P",IF(Dashboard!O544="B","B",""))</f>
        <v/>
      </c>
    </row>
    <row r="545" spans="7:7" x14ac:dyDescent="0.25">
      <c r="G545" s="81" t="str">
        <f>IF(Dashboard!N545="P","P",IF(Dashboard!O545="B","B",""))</f>
        <v/>
      </c>
    </row>
    <row r="546" spans="7:7" x14ac:dyDescent="0.25">
      <c r="G546" s="81" t="str">
        <f>IF(Dashboard!N546="P","P",IF(Dashboard!O546="B","B",""))</f>
        <v/>
      </c>
    </row>
    <row r="547" spans="7:7" x14ac:dyDescent="0.25">
      <c r="G547" s="81" t="str">
        <f>IF(Dashboard!N547="P","P",IF(Dashboard!O547="B","B",""))</f>
        <v/>
      </c>
    </row>
    <row r="548" spans="7:7" x14ac:dyDescent="0.25">
      <c r="G548" s="81" t="str">
        <f>IF(Dashboard!N548="P","P",IF(Dashboard!O548="B","B",""))</f>
        <v/>
      </c>
    </row>
    <row r="549" spans="7:7" x14ac:dyDescent="0.25">
      <c r="G549" s="81" t="str">
        <f>IF(Dashboard!N549="P","P",IF(Dashboard!O549="B","B",""))</f>
        <v/>
      </c>
    </row>
    <row r="550" spans="7:7" x14ac:dyDescent="0.25">
      <c r="G550" s="81" t="str">
        <f>IF(Dashboard!N550="P","P",IF(Dashboard!O550="B","B",""))</f>
        <v/>
      </c>
    </row>
    <row r="551" spans="7:7" x14ac:dyDescent="0.25">
      <c r="G551" s="81" t="str">
        <f>IF(Dashboard!N551="P","P",IF(Dashboard!O551="B","B",""))</f>
        <v/>
      </c>
    </row>
    <row r="552" spans="7:7" x14ac:dyDescent="0.25">
      <c r="G552" s="81" t="str">
        <f>IF(Dashboard!N552="P","P",IF(Dashboard!O552="B","B",""))</f>
        <v/>
      </c>
    </row>
    <row r="553" spans="7:7" x14ac:dyDescent="0.25">
      <c r="G553" s="81" t="str">
        <f>IF(Dashboard!N553="P","P",IF(Dashboard!O553="B","B",""))</f>
        <v/>
      </c>
    </row>
    <row r="554" spans="7:7" x14ac:dyDescent="0.25">
      <c r="G554" s="81" t="str">
        <f>IF(Dashboard!N554="P","P",IF(Dashboard!O554="B","B",""))</f>
        <v/>
      </c>
    </row>
    <row r="555" spans="7:7" x14ac:dyDescent="0.25">
      <c r="G555" s="81" t="str">
        <f>IF(Dashboard!N555="P","P",IF(Dashboard!O555="B","B",""))</f>
        <v/>
      </c>
    </row>
    <row r="556" spans="7:7" x14ac:dyDescent="0.25">
      <c r="G556" s="81" t="str">
        <f>IF(Dashboard!N556="P","P",IF(Dashboard!O556="B","B",""))</f>
        <v/>
      </c>
    </row>
    <row r="557" spans="7:7" x14ac:dyDescent="0.25">
      <c r="G557" s="81" t="str">
        <f>IF(Dashboard!N557="P","P",IF(Dashboard!O557="B","B",""))</f>
        <v/>
      </c>
    </row>
    <row r="558" spans="7:7" x14ac:dyDescent="0.25">
      <c r="G558" s="81" t="str">
        <f>IF(Dashboard!N558="P","P",IF(Dashboard!O558="B","B",""))</f>
        <v/>
      </c>
    </row>
    <row r="559" spans="7:7" x14ac:dyDescent="0.25">
      <c r="G559" s="81" t="str">
        <f>IF(Dashboard!N559="P","P",IF(Dashboard!O559="B","B",""))</f>
        <v/>
      </c>
    </row>
    <row r="560" spans="7:7" x14ac:dyDescent="0.25">
      <c r="G560" s="81" t="str">
        <f>IF(Dashboard!N560="P","P",IF(Dashboard!O560="B","B",""))</f>
        <v/>
      </c>
    </row>
    <row r="561" spans="7:7" x14ac:dyDescent="0.25">
      <c r="G561" s="81" t="str">
        <f>IF(Dashboard!N561="P","P",IF(Dashboard!O561="B","B",""))</f>
        <v/>
      </c>
    </row>
    <row r="562" spans="7:7" x14ac:dyDescent="0.25">
      <c r="G562" s="81" t="str">
        <f>IF(Dashboard!N562="P","P",IF(Dashboard!O562="B","B",""))</f>
        <v/>
      </c>
    </row>
    <row r="563" spans="7:7" x14ac:dyDescent="0.25">
      <c r="G563" s="81" t="str">
        <f>IF(Dashboard!N563="P","P",IF(Dashboard!O563="B","B",""))</f>
        <v/>
      </c>
    </row>
    <row r="564" spans="7:7" x14ac:dyDescent="0.25">
      <c r="G564" s="81" t="str">
        <f>IF(Dashboard!N564="P","P",IF(Dashboard!O564="B","B",""))</f>
        <v/>
      </c>
    </row>
    <row r="565" spans="7:7" x14ac:dyDescent="0.25">
      <c r="G565" s="81" t="str">
        <f>IF(Dashboard!N565="P","P",IF(Dashboard!O565="B","B",""))</f>
        <v/>
      </c>
    </row>
    <row r="566" spans="7:7" x14ac:dyDescent="0.25">
      <c r="G566" s="81" t="str">
        <f>IF(Dashboard!N566="P","P",IF(Dashboard!O566="B","B",""))</f>
        <v/>
      </c>
    </row>
    <row r="567" spans="7:7" x14ac:dyDescent="0.25">
      <c r="G567" s="81" t="str">
        <f>IF(Dashboard!N567="P","P",IF(Dashboard!O567="B","B",""))</f>
        <v/>
      </c>
    </row>
    <row r="568" spans="7:7" x14ac:dyDescent="0.25">
      <c r="G568" s="81" t="str">
        <f>IF(Dashboard!N568="P","P",IF(Dashboard!O568="B","B",""))</f>
        <v/>
      </c>
    </row>
    <row r="569" spans="7:7" x14ac:dyDescent="0.25">
      <c r="G569" s="81" t="str">
        <f>IF(Dashboard!N569="P","P",IF(Dashboard!O569="B","B",""))</f>
        <v/>
      </c>
    </row>
    <row r="570" spans="7:7" x14ac:dyDescent="0.25">
      <c r="G570" s="81" t="str">
        <f>IF(Dashboard!N570="P","P",IF(Dashboard!O570="B","B",""))</f>
        <v/>
      </c>
    </row>
    <row r="571" spans="7:7" x14ac:dyDescent="0.25">
      <c r="G571" s="81" t="str">
        <f>IF(Dashboard!N571="P","P",IF(Dashboard!O571="B","B",""))</f>
        <v/>
      </c>
    </row>
    <row r="572" spans="7:7" x14ac:dyDescent="0.25">
      <c r="G572" s="81" t="str">
        <f>IF(Dashboard!N572="P","P",IF(Dashboard!O572="B","B",""))</f>
        <v/>
      </c>
    </row>
    <row r="573" spans="7:7" x14ac:dyDescent="0.25">
      <c r="G573" s="81" t="str">
        <f>IF(Dashboard!N573="P","P",IF(Dashboard!O573="B","B",""))</f>
        <v/>
      </c>
    </row>
    <row r="574" spans="7:7" x14ac:dyDescent="0.25">
      <c r="G574" s="81" t="str">
        <f>IF(Dashboard!N574="P","P",IF(Dashboard!O574="B","B",""))</f>
        <v/>
      </c>
    </row>
    <row r="575" spans="7:7" x14ac:dyDescent="0.25">
      <c r="G575" s="81" t="str">
        <f>IF(Dashboard!N575="P","P",IF(Dashboard!O575="B","B",""))</f>
        <v/>
      </c>
    </row>
    <row r="576" spans="7:7" x14ac:dyDescent="0.25">
      <c r="G576" s="81" t="str">
        <f>IF(Dashboard!N576="P","P",IF(Dashboard!O576="B","B",""))</f>
        <v/>
      </c>
    </row>
    <row r="577" spans="7:7" x14ac:dyDescent="0.25">
      <c r="G577" s="81" t="str">
        <f>IF(Dashboard!N577="P","P",IF(Dashboard!O577="B","B",""))</f>
        <v/>
      </c>
    </row>
    <row r="578" spans="7:7" x14ac:dyDescent="0.25">
      <c r="G578" s="81" t="str">
        <f>IF(Dashboard!N578="P","P",IF(Dashboard!O578="B","B",""))</f>
        <v/>
      </c>
    </row>
    <row r="579" spans="7:7" x14ac:dyDescent="0.25">
      <c r="G579" s="81" t="str">
        <f>IF(Dashboard!N579="P","P",IF(Dashboard!O579="B","B",""))</f>
        <v/>
      </c>
    </row>
    <row r="580" spans="7:7" x14ac:dyDescent="0.25">
      <c r="G580" s="81" t="str">
        <f>IF(Dashboard!N580="P","P",IF(Dashboard!O580="B","B",""))</f>
        <v/>
      </c>
    </row>
    <row r="581" spans="7:7" x14ac:dyDescent="0.25">
      <c r="G581" s="81" t="str">
        <f>IF(Dashboard!N581="P","P",IF(Dashboard!O581="B","B",""))</f>
        <v/>
      </c>
    </row>
    <row r="582" spans="7:7" x14ac:dyDescent="0.25">
      <c r="G582" s="81" t="str">
        <f>IF(Dashboard!N582="P","P",IF(Dashboard!O582="B","B",""))</f>
        <v/>
      </c>
    </row>
    <row r="583" spans="7:7" x14ac:dyDescent="0.25">
      <c r="G583" s="81" t="str">
        <f>IF(Dashboard!N583="P","P",IF(Dashboard!O583="B","B",""))</f>
        <v/>
      </c>
    </row>
    <row r="584" spans="7:7" x14ac:dyDescent="0.25">
      <c r="G584" s="81" t="str">
        <f>IF(Dashboard!N584="P","P",IF(Dashboard!O584="B","B",""))</f>
        <v/>
      </c>
    </row>
    <row r="585" spans="7:7" x14ac:dyDescent="0.25">
      <c r="G585" s="81" t="str">
        <f>IF(Dashboard!N585="P","P",IF(Dashboard!O585="B","B",""))</f>
        <v/>
      </c>
    </row>
    <row r="586" spans="7:7" x14ac:dyDescent="0.25">
      <c r="G586" s="81" t="str">
        <f>IF(Dashboard!N586="P","P",IF(Dashboard!O586="B","B",""))</f>
        <v/>
      </c>
    </row>
    <row r="587" spans="7:7" x14ac:dyDescent="0.25">
      <c r="G587" s="81" t="str">
        <f>IF(Dashboard!N587="P","P",IF(Dashboard!O587="B","B",""))</f>
        <v/>
      </c>
    </row>
    <row r="588" spans="7:7" x14ac:dyDescent="0.25">
      <c r="G588" s="81" t="str">
        <f>IF(Dashboard!N588="P","P",IF(Dashboard!O588="B","B",""))</f>
        <v/>
      </c>
    </row>
    <row r="589" spans="7:7" x14ac:dyDescent="0.25">
      <c r="G589" s="81" t="str">
        <f>IF(Dashboard!N589="P","P",IF(Dashboard!O589="B","B",""))</f>
        <v/>
      </c>
    </row>
    <row r="590" spans="7:7" x14ac:dyDescent="0.25">
      <c r="G590" s="81" t="str">
        <f>IF(Dashboard!N590="P","P",IF(Dashboard!O590="B","B",""))</f>
        <v/>
      </c>
    </row>
    <row r="591" spans="7:7" x14ac:dyDescent="0.25">
      <c r="G591" s="81" t="str">
        <f>IF(Dashboard!N591="P","P",IF(Dashboard!O591="B","B",""))</f>
        <v/>
      </c>
    </row>
    <row r="592" spans="7:7" x14ac:dyDescent="0.25">
      <c r="G592" s="81" t="str">
        <f>IF(Dashboard!N592="P","P",IF(Dashboard!O592="B","B",""))</f>
        <v/>
      </c>
    </row>
    <row r="593" spans="7:7" x14ac:dyDescent="0.25">
      <c r="G593" s="81" t="str">
        <f>IF(Dashboard!N593="P","P",IF(Dashboard!O593="B","B",""))</f>
        <v/>
      </c>
    </row>
    <row r="594" spans="7:7" x14ac:dyDescent="0.25">
      <c r="G594" s="81" t="str">
        <f>IF(Dashboard!N594="P","P",IF(Dashboard!O594="B","B",""))</f>
        <v/>
      </c>
    </row>
    <row r="595" spans="7:7" x14ac:dyDescent="0.25">
      <c r="G595" s="81" t="str">
        <f>IF(Dashboard!N595="P","P",IF(Dashboard!O595="B","B",""))</f>
        <v/>
      </c>
    </row>
    <row r="596" spans="7:7" x14ac:dyDescent="0.25">
      <c r="G596" s="81" t="str">
        <f>IF(Dashboard!N596="P","P",IF(Dashboard!O596="B","B",""))</f>
        <v/>
      </c>
    </row>
    <row r="597" spans="7:7" x14ac:dyDescent="0.25">
      <c r="G597" s="81" t="str">
        <f>IF(Dashboard!N597="P","P",IF(Dashboard!O597="B","B",""))</f>
        <v/>
      </c>
    </row>
    <row r="598" spans="7:7" x14ac:dyDescent="0.25">
      <c r="G598" s="81" t="str">
        <f>IF(Dashboard!N598="P","P",IF(Dashboard!O598="B","B",""))</f>
        <v/>
      </c>
    </row>
    <row r="599" spans="7:7" x14ac:dyDescent="0.25">
      <c r="G599" s="81" t="str">
        <f>IF(Dashboard!N599="P","P",IF(Dashboard!O599="B","B",""))</f>
        <v/>
      </c>
    </row>
    <row r="600" spans="7:7" x14ac:dyDescent="0.25">
      <c r="G600" s="81" t="str">
        <f>IF(Dashboard!N600="P","P",IF(Dashboard!O600="B","B",""))</f>
        <v/>
      </c>
    </row>
    <row r="601" spans="7:7" x14ac:dyDescent="0.25">
      <c r="G601" s="81" t="str">
        <f>IF(Dashboard!N601="P","P",IF(Dashboard!O601="B","B",""))</f>
        <v/>
      </c>
    </row>
    <row r="602" spans="7:7" x14ac:dyDescent="0.25">
      <c r="G602" s="81" t="str">
        <f>IF(Dashboard!N602="P","P",IF(Dashboard!O602="B","B",""))</f>
        <v/>
      </c>
    </row>
    <row r="603" spans="7:7" x14ac:dyDescent="0.25">
      <c r="G603" s="81" t="str">
        <f>IF(Dashboard!N603="P","P",IF(Dashboard!O603="B","B",""))</f>
        <v/>
      </c>
    </row>
    <row r="604" spans="7:7" x14ac:dyDescent="0.25">
      <c r="G604" s="81" t="str">
        <f>IF(Dashboard!N604="P","P",IF(Dashboard!O604="B","B",""))</f>
        <v/>
      </c>
    </row>
    <row r="605" spans="7:7" x14ac:dyDescent="0.25">
      <c r="G605" s="81" t="str">
        <f>IF(Dashboard!N605="P","P",IF(Dashboard!O605="B","B",""))</f>
        <v/>
      </c>
    </row>
    <row r="606" spans="7:7" x14ac:dyDescent="0.25">
      <c r="G606" s="81" t="str">
        <f>IF(Dashboard!N606="P","P",IF(Dashboard!O606="B","B",""))</f>
        <v/>
      </c>
    </row>
    <row r="607" spans="7:7" x14ac:dyDescent="0.25">
      <c r="G607" s="81" t="str">
        <f>IF(Dashboard!N607="P","P",IF(Dashboard!O607="B","B",""))</f>
        <v/>
      </c>
    </row>
    <row r="608" spans="7:7" x14ac:dyDescent="0.25">
      <c r="G608" s="81" t="str">
        <f>IF(Dashboard!N608="P","P",IF(Dashboard!O608="B","B",""))</f>
        <v/>
      </c>
    </row>
    <row r="609" spans="7:7" x14ac:dyDescent="0.25">
      <c r="G609" s="81" t="str">
        <f>IF(Dashboard!N609="P","P",IF(Dashboard!O609="B","B",""))</f>
        <v/>
      </c>
    </row>
    <row r="610" spans="7:7" x14ac:dyDescent="0.25">
      <c r="G610" s="81" t="str">
        <f>IF(Dashboard!N610="P","P",IF(Dashboard!O610="B","B",""))</f>
        <v/>
      </c>
    </row>
    <row r="611" spans="7:7" x14ac:dyDescent="0.25">
      <c r="G611" s="81" t="str">
        <f>IF(Dashboard!N611="P","P",IF(Dashboard!O611="B","B",""))</f>
        <v/>
      </c>
    </row>
    <row r="612" spans="7:7" x14ac:dyDescent="0.25">
      <c r="G612" s="81" t="str">
        <f>IF(Dashboard!N612="P","P",IF(Dashboard!O612="B","B",""))</f>
        <v/>
      </c>
    </row>
    <row r="613" spans="7:7" x14ac:dyDescent="0.25">
      <c r="G613" s="81" t="str">
        <f>IF(Dashboard!N613="P","P",IF(Dashboard!O613="B","B",""))</f>
        <v/>
      </c>
    </row>
    <row r="614" spans="7:7" x14ac:dyDescent="0.25">
      <c r="G614" s="81" t="str">
        <f>IF(Dashboard!N614="P","P",IF(Dashboard!O614="B","B",""))</f>
        <v/>
      </c>
    </row>
    <row r="615" spans="7:7" x14ac:dyDescent="0.25">
      <c r="G615" s="81" t="str">
        <f>IF(Dashboard!N615="P","P",IF(Dashboard!O615="B","B",""))</f>
        <v/>
      </c>
    </row>
    <row r="616" spans="7:7" x14ac:dyDescent="0.25">
      <c r="G616" s="81" t="str">
        <f>IF(Dashboard!N616="P","P",IF(Dashboard!O616="B","B",""))</f>
        <v/>
      </c>
    </row>
    <row r="617" spans="7:7" x14ac:dyDescent="0.25">
      <c r="G617" s="81" t="str">
        <f>IF(Dashboard!N617="P","P",IF(Dashboard!O617="B","B",""))</f>
        <v/>
      </c>
    </row>
    <row r="618" spans="7:7" x14ac:dyDescent="0.25">
      <c r="G618" s="81" t="str">
        <f>IF(Dashboard!N618="P","P",IF(Dashboard!O618="B","B",""))</f>
        <v/>
      </c>
    </row>
    <row r="619" spans="7:7" x14ac:dyDescent="0.25">
      <c r="G619" s="81" t="str">
        <f>IF(Dashboard!N619="P","P",IF(Dashboard!O619="B","B",""))</f>
        <v/>
      </c>
    </row>
    <row r="620" spans="7:7" x14ac:dyDescent="0.25">
      <c r="G620" s="81" t="str">
        <f>IF(Dashboard!N620="P","P",IF(Dashboard!O620="B","B",""))</f>
        <v/>
      </c>
    </row>
    <row r="621" spans="7:7" x14ac:dyDescent="0.25">
      <c r="G621" s="81" t="str">
        <f>IF(Dashboard!N621="P","P",IF(Dashboard!O621="B","B",""))</f>
        <v/>
      </c>
    </row>
    <row r="622" spans="7:7" x14ac:dyDescent="0.25">
      <c r="G622" s="81" t="str">
        <f>IF(Dashboard!N622="P","P",IF(Dashboard!O622="B","B",""))</f>
        <v/>
      </c>
    </row>
    <row r="623" spans="7:7" x14ac:dyDescent="0.25">
      <c r="G623" s="81" t="str">
        <f>IF(Dashboard!N623="P","P",IF(Dashboard!O623="B","B",""))</f>
        <v/>
      </c>
    </row>
    <row r="624" spans="7:7" x14ac:dyDescent="0.25">
      <c r="G624" s="81" t="str">
        <f>IF(Dashboard!N624="P","P",IF(Dashboard!O624="B","B",""))</f>
        <v/>
      </c>
    </row>
    <row r="625" spans="7:7" x14ac:dyDescent="0.25">
      <c r="G625" s="81" t="str">
        <f>IF(Dashboard!N625="P","P",IF(Dashboard!O625="B","B",""))</f>
        <v/>
      </c>
    </row>
    <row r="626" spans="7:7" x14ac:dyDescent="0.25">
      <c r="G626" s="81" t="str">
        <f>IF(Dashboard!N626="P","P",IF(Dashboard!O626="B","B",""))</f>
        <v/>
      </c>
    </row>
    <row r="627" spans="7:7" x14ac:dyDescent="0.25">
      <c r="G627" s="81" t="str">
        <f>IF(Dashboard!N627="P","P",IF(Dashboard!O627="B","B",""))</f>
        <v/>
      </c>
    </row>
    <row r="628" spans="7:7" x14ac:dyDescent="0.25">
      <c r="G628" s="81" t="str">
        <f>IF(Dashboard!N628="P","P",IF(Dashboard!O628="B","B",""))</f>
        <v/>
      </c>
    </row>
    <row r="629" spans="7:7" x14ac:dyDescent="0.25">
      <c r="G629" s="81" t="str">
        <f>IF(Dashboard!N629="P","P",IF(Dashboard!O629="B","B",""))</f>
        <v/>
      </c>
    </row>
    <row r="630" spans="7:7" x14ac:dyDescent="0.25">
      <c r="G630" s="81" t="str">
        <f>IF(Dashboard!N630="P","P",IF(Dashboard!O630="B","B",""))</f>
        <v/>
      </c>
    </row>
    <row r="631" spans="7:7" x14ac:dyDescent="0.25">
      <c r="G631" s="81" t="str">
        <f>IF(Dashboard!N631="P","P",IF(Dashboard!O631="B","B",""))</f>
        <v/>
      </c>
    </row>
    <row r="632" spans="7:7" x14ac:dyDescent="0.25">
      <c r="G632" s="81" t="str">
        <f>IF(Dashboard!N632="P","P",IF(Dashboard!O632="B","B",""))</f>
        <v/>
      </c>
    </row>
    <row r="633" spans="7:7" x14ac:dyDescent="0.25">
      <c r="G633" s="81" t="str">
        <f>IF(Dashboard!N633="P","P",IF(Dashboard!O633="B","B",""))</f>
        <v/>
      </c>
    </row>
    <row r="634" spans="7:7" x14ac:dyDescent="0.25">
      <c r="G634" s="81" t="str">
        <f>IF(Dashboard!N634="P","P",IF(Dashboard!O634="B","B",""))</f>
        <v/>
      </c>
    </row>
    <row r="635" spans="7:7" x14ac:dyDescent="0.25">
      <c r="G635" s="81" t="str">
        <f>IF(Dashboard!N635="P","P",IF(Dashboard!O635="B","B",""))</f>
        <v/>
      </c>
    </row>
    <row r="636" spans="7:7" x14ac:dyDescent="0.25">
      <c r="G636" s="81" t="str">
        <f>IF(Dashboard!N636="P","P",IF(Dashboard!O636="B","B",""))</f>
        <v/>
      </c>
    </row>
    <row r="637" spans="7:7" x14ac:dyDescent="0.25">
      <c r="G637" s="81" t="str">
        <f>IF(Dashboard!N637="P","P",IF(Dashboard!O637="B","B",""))</f>
        <v/>
      </c>
    </row>
    <row r="638" spans="7:7" x14ac:dyDescent="0.25">
      <c r="G638" s="81" t="str">
        <f>IF(Dashboard!N638="P","P",IF(Dashboard!O638="B","B",""))</f>
        <v/>
      </c>
    </row>
    <row r="639" spans="7:7" x14ac:dyDescent="0.25">
      <c r="G639" s="81" t="str">
        <f>IF(Dashboard!N639="P","P",IF(Dashboard!O639="B","B",""))</f>
        <v/>
      </c>
    </row>
    <row r="640" spans="7:7" x14ac:dyDescent="0.25">
      <c r="G640" s="81" t="str">
        <f>IF(Dashboard!N640="P","P",IF(Dashboard!O640="B","B",""))</f>
        <v/>
      </c>
    </row>
    <row r="641" spans="7:7" x14ac:dyDescent="0.25">
      <c r="G641" s="81" t="str">
        <f>IF(Dashboard!N641="P","P",IF(Dashboard!O641="B","B",""))</f>
        <v/>
      </c>
    </row>
    <row r="642" spans="7:7" x14ac:dyDescent="0.25">
      <c r="G642" s="81" t="str">
        <f>IF(Dashboard!N642="P","P",IF(Dashboard!O642="B","B",""))</f>
        <v/>
      </c>
    </row>
    <row r="643" spans="7:7" x14ac:dyDescent="0.25">
      <c r="G643" s="81" t="str">
        <f>IF(Dashboard!N643="P","P",IF(Dashboard!O643="B","B",""))</f>
        <v/>
      </c>
    </row>
    <row r="644" spans="7:7" x14ac:dyDescent="0.25">
      <c r="G644" s="81" t="str">
        <f>IF(Dashboard!N644="P","P",IF(Dashboard!O644="B","B",""))</f>
        <v/>
      </c>
    </row>
    <row r="645" spans="7:7" x14ac:dyDescent="0.25">
      <c r="G645" s="81" t="str">
        <f>IF(Dashboard!N645="P","P",IF(Dashboard!O645="B","B",""))</f>
        <v/>
      </c>
    </row>
    <row r="646" spans="7:7" x14ac:dyDescent="0.25">
      <c r="G646" s="81" t="str">
        <f>IF(Dashboard!N646="P","P",IF(Dashboard!O646="B","B",""))</f>
        <v/>
      </c>
    </row>
    <row r="647" spans="7:7" x14ac:dyDescent="0.25">
      <c r="G647" s="81" t="str">
        <f>IF(Dashboard!N647="P","P",IF(Dashboard!O647="B","B",""))</f>
        <v/>
      </c>
    </row>
    <row r="648" spans="7:7" x14ac:dyDescent="0.25">
      <c r="G648" s="81" t="str">
        <f>IF(Dashboard!N648="P","P",IF(Dashboard!O648="B","B",""))</f>
        <v/>
      </c>
    </row>
    <row r="649" spans="7:7" x14ac:dyDescent="0.25">
      <c r="G649" s="81" t="str">
        <f>IF(Dashboard!N649="P","P",IF(Dashboard!O649="B","B",""))</f>
        <v/>
      </c>
    </row>
    <row r="650" spans="7:7" x14ac:dyDescent="0.25">
      <c r="G650" s="81" t="str">
        <f>IF(Dashboard!N650="P","P",IF(Dashboard!O650="B","B",""))</f>
        <v/>
      </c>
    </row>
    <row r="651" spans="7:7" x14ac:dyDescent="0.25">
      <c r="G651" s="81" t="str">
        <f>IF(Dashboard!N651="P","P",IF(Dashboard!O651="B","B",""))</f>
        <v/>
      </c>
    </row>
    <row r="652" spans="7:7" x14ac:dyDescent="0.25">
      <c r="G652" s="81" t="str">
        <f>IF(Dashboard!N652="P","P",IF(Dashboard!O652="B","B",""))</f>
        <v/>
      </c>
    </row>
    <row r="653" spans="7:7" x14ac:dyDescent="0.25">
      <c r="G653" s="81" t="str">
        <f>IF(Dashboard!N653="P","P",IF(Dashboard!O653="B","B",""))</f>
        <v/>
      </c>
    </row>
    <row r="654" spans="7:7" x14ac:dyDescent="0.25">
      <c r="G654" s="81" t="str">
        <f>IF(Dashboard!N654="P","P",IF(Dashboard!O654="B","B",""))</f>
        <v/>
      </c>
    </row>
    <row r="655" spans="7:7" x14ac:dyDescent="0.25">
      <c r="G655" s="81" t="str">
        <f>IF(Dashboard!N655="P","P",IF(Dashboard!O655="B","B",""))</f>
        <v/>
      </c>
    </row>
    <row r="656" spans="7:7" x14ac:dyDescent="0.25">
      <c r="G656" s="81" t="str">
        <f>IF(Dashboard!N656="P","P",IF(Dashboard!O656="B","B",""))</f>
        <v/>
      </c>
    </row>
    <row r="657" spans="7:7" x14ac:dyDescent="0.25">
      <c r="G657" s="81" t="str">
        <f>IF(Dashboard!N657="P","P",IF(Dashboard!O657="B","B",""))</f>
        <v/>
      </c>
    </row>
    <row r="658" spans="7:7" x14ac:dyDescent="0.25">
      <c r="G658" s="81" t="str">
        <f>IF(Dashboard!N658="P","P",IF(Dashboard!O658="B","B",""))</f>
        <v/>
      </c>
    </row>
    <row r="659" spans="7:7" x14ac:dyDescent="0.25">
      <c r="G659" s="81" t="str">
        <f>IF(Dashboard!N659="P","P",IF(Dashboard!O659="B","B",""))</f>
        <v/>
      </c>
    </row>
    <row r="660" spans="7:7" x14ac:dyDescent="0.25">
      <c r="G660" s="81" t="str">
        <f>IF(Dashboard!N660="P","P",IF(Dashboard!O660="B","B",""))</f>
        <v/>
      </c>
    </row>
    <row r="661" spans="7:7" x14ac:dyDescent="0.25">
      <c r="G661" s="81" t="str">
        <f>IF(Dashboard!N661="P","P",IF(Dashboard!O661="B","B",""))</f>
        <v/>
      </c>
    </row>
    <row r="662" spans="7:7" x14ac:dyDescent="0.25">
      <c r="G662" s="81" t="str">
        <f>IF(Dashboard!N662="P","P",IF(Dashboard!O662="B","B",""))</f>
        <v/>
      </c>
    </row>
    <row r="663" spans="7:7" x14ac:dyDescent="0.25">
      <c r="G663" s="81" t="str">
        <f>IF(Dashboard!N663="P","P",IF(Dashboard!O663="B","B",""))</f>
        <v/>
      </c>
    </row>
    <row r="664" spans="7:7" x14ac:dyDescent="0.25">
      <c r="G664" s="81" t="str">
        <f>IF(Dashboard!N664="P","P",IF(Dashboard!O664="B","B",""))</f>
        <v/>
      </c>
    </row>
    <row r="665" spans="7:7" x14ac:dyDescent="0.25">
      <c r="G665" s="81" t="str">
        <f>IF(Dashboard!N665="P","P",IF(Dashboard!O665="B","B",""))</f>
        <v/>
      </c>
    </row>
    <row r="666" spans="7:7" x14ac:dyDescent="0.25">
      <c r="G666" s="81" t="str">
        <f>IF(Dashboard!N666="P","P",IF(Dashboard!O666="B","B",""))</f>
        <v/>
      </c>
    </row>
    <row r="667" spans="7:7" x14ac:dyDescent="0.25">
      <c r="G667" s="81" t="str">
        <f>IF(Dashboard!N667="P","P",IF(Dashboard!O667="B","B",""))</f>
        <v/>
      </c>
    </row>
    <row r="668" spans="7:7" x14ac:dyDescent="0.25">
      <c r="G668" s="81" t="str">
        <f>IF(Dashboard!N668="P","P",IF(Dashboard!O668="B","B",""))</f>
        <v/>
      </c>
    </row>
    <row r="669" spans="7:7" x14ac:dyDescent="0.25">
      <c r="G669" s="81" t="str">
        <f>IF(Dashboard!N669="P","P",IF(Dashboard!O669="B","B",""))</f>
        <v/>
      </c>
    </row>
    <row r="670" spans="7:7" x14ac:dyDescent="0.25">
      <c r="G670" s="81" t="str">
        <f>IF(Dashboard!N670="P","P",IF(Dashboard!O670="B","B",""))</f>
        <v/>
      </c>
    </row>
    <row r="671" spans="7:7" x14ac:dyDescent="0.25">
      <c r="G671" s="81" t="str">
        <f>IF(Dashboard!N671="P","P",IF(Dashboard!O671="B","B",""))</f>
        <v/>
      </c>
    </row>
    <row r="672" spans="7:7" x14ac:dyDescent="0.25">
      <c r="G672" s="81" t="str">
        <f>IF(Dashboard!N672="P","P",IF(Dashboard!O672="B","B",""))</f>
        <v/>
      </c>
    </row>
    <row r="673" spans="7:7" x14ac:dyDescent="0.25">
      <c r="G673" s="81" t="str">
        <f>IF(Dashboard!N673="P","P",IF(Dashboard!O673="B","B",""))</f>
        <v/>
      </c>
    </row>
    <row r="674" spans="7:7" x14ac:dyDescent="0.25">
      <c r="G674" s="81" t="str">
        <f>IF(Dashboard!N674="P","P",IF(Dashboard!O674="B","B",""))</f>
        <v/>
      </c>
    </row>
    <row r="675" spans="7:7" x14ac:dyDescent="0.25">
      <c r="G675" s="81" t="str">
        <f>IF(Dashboard!N675="P","P",IF(Dashboard!O675="B","B",""))</f>
        <v/>
      </c>
    </row>
    <row r="676" spans="7:7" x14ac:dyDescent="0.25">
      <c r="G676" s="81" t="str">
        <f>IF(Dashboard!N676="P","P",IF(Dashboard!O676="B","B",""))</f>
        <v/>
      </c>
    </row>
    <row r="677" spans="7:7" x14ac:dyDescent="0.25">
      <c r="G677" s="81" t="str">
        <f>IF(Dashboard!N677="P","P",IF(Dashboard!O677="B","B",""))</f>
        <v/>
      </c>
    </row>
    <row r="678" spans="7:7" x14ac:dyDescent="0.25">
      <c r="G678" s="81" t="str">
        <f>IF(Dashboard!N678="P","P",IF(Dashboard!O678="B","B",""))</f>
        <v/>
      </c>
    </row>
    <row r="679" spans="7:7" x14ac:dyDescent="0.25">
      <c r="G679" s="81" t="str">
        <f>IF(Dashboard!N679="P","P",IF(Dashboard!O679="B","B",""))</f>
        <v/>
      </c>
    </row>
    <row r="680" spans="7:7" x14ac:dyDescent="0.25">
      <c r="G680" s="81" t="str">
        <f>IF(Dashboard!N680="P","P",IF(Dashboard!O680="B","B",""))</f>
        <v/>
      </c>
    </row>
    <row r="681" spans="7:7" x14ac:dyDescent="0.25">
      <c r="G681" s="81" t="str">
        <f>IF(Dashboard!N681="P","P",IF(Dashboard!O681="B","B",""))</f>
        <v/>
      </c>
    </row>
    <row r="682" spans="7:7" x14ac:dyDescent="0.25">
      <c r="G682" s="81" t="str">
        <f>IF(Dashboard!N682="P","P",IF(Dashboard!O682="B","B",""))</f>
        <v/>
      </c>
    </row>
    <row r="683" spans="7:7" x14ac:dyDescent="0.25">
      <c r="G683" s="81" t="str">
        <f>IF(Dashboard!N683="P","P",IF(Dashboard!O683="B","B",""))</f>
        <v/>
      </c>
    </row>
    <row r="684" spans="7:7" x14ac:dyDescent="0.25">
      <c r="G684" s="81" t="str">
        <f>IF(Dashboard!N684="P","P",IF(Dashboard!O684="B","B",""))</f>
        <v/>
      </c>
    </row>
    <row r="685" spans="7:7" x14ac:dyDescent="0.25">
      <c r="G685" s="81" t="str">
        <f>IF(Dashboard!N685="P","P",IF(Dashboard!O685="B","B",""))</f>
        <v/>
      </c>
    </row>
    <row r="686" spans="7:7" x14ac:dyDescent="0.25">
      <c r="G686" s="81" t="str">
        <f>IF(Dashboard!N686="P","P",IF(Dashboard!O686="B","B",""))</f>
        <v/>
      </c>
    </row>
    <row r="687" spans="7:7" x14ac:dyDescent="0.25">
      <c r="G687" s="81" t="str">
        <f>IF(Dashboard!N687="P","P",IF(Dashboard!O687="B","B",""))</f>
        <v/>
      </c>
    </row>
    <row r="688" spans="7:7" x14ac:dyDescent="0.25">
      <c r="G688" s="81" t="str">
        <f>IF(Dashboard!N688="P","P",IF(Dashboard!O688="B","B",""))</f>
        <v/>
      </c>
    </row>
    <row r="689" spans="7:7" x14ac:dyDescent="0.25">
      <c r="G689" s="81" t="str">
        <f>IF(Dashboard!N689="P","P",IF(Dashboard!O689="B","B",""))</f>
        <v/>
      </c>
    </row>
    <row r="690" spans="7:7" x14ac:dyDescent="0.25">
      <c r="G690" s="81" t="str">
        <f>IF(Dashboard!N690="P","P",IF(Dashboard!O690="B","B",""))</f>
        <v/>
      </c>
    </row>
    <row r="691" spans="7:7" x14ac:dyDescent="0.25">
      <c r="G691" s="81" t="str">
        <f>IF(Dashboard!N691="P","P",IF(Dashboard!O691="B","B",""))</f>
        <v/>
      </c>
    </row>
    <row r="692" spans="7:7" x14ac:dyDescent="0.25">
      <c r="G692" s="81" t="str">
        <f>IF(Dashboard!N692="P","P",IF(Dashboard!O692="B","B",""))</f>
        <v/>
      </c>
    </row>
    <row r="693" spans="7:7" x14ac:dyDescent="0.25">
      <c r="G693" s="81" t="str">
        <f>IF(Dashboard!N693="P","P",IF(Dashboard!O693="B","B",""))</f>
        <v/>
      </c>
    </row>
    <row r="694" spans="7:7" x14ac:dyDescent="0.25">
      <c r="G694" s="81" t="str">
        <f>IF(Dashboard!N694="P","P",IF(Dashboard!O694="B","B",""))</f>
        <v/>
      </c>
    </row>
    <row r="695" spans="7:7" x14ac:dyDescent="0.25">
      <c r="G695" s="81" t="str">
        <f>IF(Dashboard!N695="P","P",IF(Dashboard!O695="B","B",""))</f>
        <v/>
      </c>
    </row>
    <row r="696" spans="7:7" x14ac:dyDescent="0.25">
      <c r="G696" s="81" t="str">
        <f>IF(Dashboard!N696="P","P",IF(Dashboard!O696="B","B",""))</f>
        <v/>
      </c>
    </row>
    <row r="697" spans="7:7" x14ac:dyDescent="0.25">
      <c r="G697" s="81" t="str">
        <f>IF(Dashboard!N697="P","P",IF(Dashboard!O697="B","B",""))</f>
        <v/>
      </c>
    </row>
    <row r="698" spans="7:7" x14ac:dyDescent="0.25">
      <c r="G698" s="81" t="str">
        <f>IF(Dashboard!N698="P","P",IF(Dashboard!O698="B","B",""))</f>
        <v/>
      </c>
    </row>
    <row r="699" spans="7:7" x14ac:dyDescent="0.25">
      <c r="G699" s="81" t="str">
        <f>IF(Dashboard!N699="P","P",IF(Dashboard!O699="B","B",""))</f>
        <v/>
      </c>
    </row>
    <row r="700" spans="7:7" x14ac:dyDescent="0.25">
      <c r="G700" s="81" t="str">
        <f>IF(Dashboard!N700="P","P",IF(Dashboard!O700="B","B",""))</f>
        <v/>
      </c>
    </row>
    <row r="701" spans="7:7" x14ac:dyDescent="0.25">
      <c r="G701" s="81" t="str">
        <f>IF(Dashboard!N701="P","P",IF(Dashboard!O701="B","B",""))</f>
        <v/>
      </c>
    </row>
    <row r="702" spans="7:7" x14ac:dyDescent="0.25">
      <c r="G702" s="81" t="str">
        <f>IF(Dashboard!N702="P","P",IF(Dashboard!O702="B","B",""))</f>
        <v/>
      </c>
    </row>
    <row r="703" spans="7:7" x14ac:dyDescent="0.25">
      <c r="G703" s="81" t="str">
        <f>IF(Dashboard!N703="P","P",IF(Dashboard!O703="B","B",""))</f>
        <v/>
      </c>
    </row>
    <row r="704" spans="7:7" x14ac:dyDescent="0.25">
      <c r="G704" s="81" t="str">
        <f>IF(Dashboard!N704="P","P",IF(Dashboard!O704="B","B",""))</f>
        <v/>
      </c>
    </row>
    <row r="705" spans="7:7" x14ac:dyDescent="0.25">
      <c r="G705" s="81" t="str">
        <f>IF(Dashboard!N705="P","P",IF(Dashboard!O705="B","B",""))</f>
        <v/>
      </c>
    </row>
    <row r="706" spans="7:7" x14ac:dyDescent="0.25">
      <c r="G706" s="81" t="str">
        <f>IF(Dashboard!N706="P","P",IF(Dashboard!O706="B","B",""))</f>
        <v/>
      </c>
    </row>
    <row r="707" spans="7:7" x14ac:dyDescent="0.25">
      <c r="G707" s="81" t="str">
        <f>IF(Dashboard!N707="P","P",IF(Dashboard!O707="B","B",""))</f>
        <v/>
      </c>
    </row>
    <row r="708" spans="7:7" x14ac:dyDescent="0.25">
      <c r="G708" s="81" t="str">
        <f>IF(Dashboard!N708="P","P",IF(Dashboard!O708="B","B",""))</f>
        <v/>
      </c>
    </row>
    <row r="709" spans="7:7" x14ac:dyDescent="0.25">
      <c r="G709" s="81" t="str">
        <f>IF(Dashboard!N709="P","P",IF(Dashboard!O709="B","B",""))</f>
        <v/>
      </c>
    </row>
    <row r="710" spans="7:7" x14ac:dyDescent="0.25">
      <c r="G710" s="81" t="str">
        <f>IF(Dashboard!N710="P","P",IF(Dashboard!O710="B","B",""))</f>
        <v/>
      </c>
    </row>
    <row r="711" spans="7:7" x14ac:dyDescent="0.25">
      <c r="G711" s="81" t="str">
        <f>IF(Dashboard!N711="P","P",IF(Dashboard!O711="B","B",""))</f>
        <v/>
      </c>
    </row>
    <row r="712" spans="7:7" x14ac:dyDescent="0.25">
      <c r="G712" s="81" t="str">
        <f>IF(Dashboard!N712="P","P",IF(Dashboard!O712="B","B",""))</f>
        <v/>
      </c>
    </row>
    <row r="713" spans="7:7" x14ac:dyDescent="0.25">
      <c r="G713" s="81" t="str">
        <f>IF(Dashboard!N713="P","P",IF(Dashboard!O713="B","B",""))</f>
        <v/>
      </c>
    </row>
    <row r="714" spans="7:7" x14ac:dyDescent="0.25">
      <c r="G714" s="81" t="str">
        <f>IF(Dashboard!N714="P","P",IF(Dashboard!O714="B","B",""))</f>
        <v/>
      </c>
    </row>
    <row r="715" spans="7:7" x14ac:dyDescent="0.25">
      <c r="G715" s="81" t="str">
        <f>IF(Dashboard!N715="P","P",IF(Dashboard!O715="B","B",""))</f>
        <v/>
      </c>
    </row>
    <row r="716" spans="7:7" x14ac:dyDescent="0.25">
      <c r="G716" s="81" t="str">
        <f>IF(Dashboard!N716="P","P",IF(Dashboard!O716="B","B",""))</f>
        <v/>
      </c>
    </row>
    <row r="717" spans="7:7" x14ac:dyDescent="0.25">
      <c r="G717" s="81" t="str">
        <f>IF(Dashboard!N717="P","P",IF(Dashboard!O717="B","B",""))</f>
        <v/>
      </c>
    </row>
    <row r="718" spans="7:7" x14ac:dyDescent="0.25">
      <c r="G718" s="81" t="str">
        <f>IF(Dashboard!N718="P","P",IF(Dashboard!O718="B","B",""))</f>
        <v/>
      </c>
    </row>
    <row r="719" spans="7:7" x14ac:dyDescent="0.25">
      <c r="G719" s="81" t="str">
        <f>IF(Dashboard!N719="P","P",IF(Dashboard!O719="B","B",""))</f>
        <v/>
      </c>
    </row>
    <row r="720" spans="7:7" x14ac:dyDescent="0.25">
      <c r="G720" s="81" t="str">
        <f>IF(Dashboard!N720="P","P",IF(Dashboard!O720="B","B",""))</f>
        <v/>
      </c>
    </row>
    <row r="721" spans="7:7" x14ac:dyDescent="0.25">
      <c r="G721" s="81" t="str">
        <f>IF(Dashboard!N721="P","P",IF(Dashboard!O721="B","B",""))</f>
        <v/>
      </c>
    </row>
    <row r="722" spans="7:7" x14ac:dyDescent="0.25">
      <c r="G722" s="81" t="str">
        <f>IF(Dashboard!N722="P","P",IF(Dashboard!O722="B","B",""))</f>
        <v/>
      </c>
    </row>
    <row r="723" spans="7:7" x14ac:dyDescent="0.25">
      <c r="G723" s="81" t="str">
        <f>IF(Dashboard!N723="P","P",IF(Dashboard!O723="B","B",""))</f>
        <v/>
      </c>
    </row>
    <row r="724" spans="7:7" x14ac:dyDescent="0.25">
      <c r="G724" s="81" t="str">
        <f>IF(Dashboard!N724="P","P",IF(Dashboard!O724="B","B",""))</f>
        <v/>
      </c>
    </row>
    <row r="725" spans="7:7" x14ac:dyDescent="0.25">
      <c r="G725" s="81" t="str">
        <f>IF(Dashboard!N725="P","P",IF(Dashboard!O725="B","B",""))</f>
        <v/>
      </c>
    </row>
    <row r="726" spans="7:7" x14ac:dyDescent="0.25">
      <c r="G726" s="81" t="str">
        <f>IF(Dashboard!N726="P","P",IF(Dashboard!O726="B","B",""))</f>
        <v/>
      </c>
    </row>
    <row r="727" spans="7:7" x14ac:dyDescent="0.25">
      <c r="G727" s="81" t="str">
        <f>IF(Dashboard!N727="P","P",IF(Dashboard!O727="B","B",""))</f>
        <v/>
      </c>
    </row>
    <row r="728" spans="7:7" x14ac:dyDescent="0.25">
      <c r="G728" s="81" t="str">
        <f>IF(Dashboard!N728="P","P",IF(Dashboard!O728="B","B",""))</f>
        <v/>
      </c>
    </row>
    <row r="729" spans="7:7" x14ac:dyDescent="0.25">
      <c r="G729" s="81" t="str">
        <f>IF(Dashboard!N729="P","P",IF(Dashboard!O729="B","B",""))</f>
        <v/>
      </c>
    </row>
    <row r="730" spans="7:7" x14ac:dyDescent="0.25">
      <c r="G730" s="81" t="str">
        <f>IF(Dashboard!N730="P","P",IF(Dashboard!O730="B","B",""))</f>
        <v/>
      </c>
    </row>
    <row r="731" spans="7:7" x14ac:dyDescent="0.25">
      <c r="G731" s="81" t="str">
        <f>IF(Dashboard!N731="P","P",IF(Dashboard!O731="B","B",""))</f>
        <v/>
      </c>
    </row>
    <row r="732" spans="7:7" x14ac:dyDescent="0.25">
      <c r="G732" s="81" t="str">
        <f>IF(Dashboard!N732="P","P",IF(Dashboard!O732="B","B",""))</f>
        <v/>
      </c>
    </row>
    <row r="733" spans="7:7" x14ac:dyDescent="0.25">
      <c r="G733" s="81" t="str">
        <f>IF(Dashboard!N733="P","P",IF(Dashboard!O733="B","B",""))</f>
        <v/>
      </c>
    </row>
    <row r="734" spans="7:7" x14ac:dyDescent="0.25">
      <c r="G734" s="81" t="str">
        <f>IF(Dashboard!N734="P","P",IF(Dashboard!O734="B","B",""))</f>
        <v/>
      </c>
    </row>
    <row r="735" spans="7:7" x14ac:dyDescent="0.25">
      <c r="G735" s="81" t="str">
        <f>IF(Dashboard!N735="P","P",IF(Dashboard!O735="B","B",""))</f>
        <v/>
      </c>
    </row>
    <row r="736" spans="7:7" x14ac:dyDescent="0.25">
      <c r="G736" s="81" t="str">
        <f>IF(Dashboard!N736="P","P",IF(Dashboard!O736="B","B",""))</f>
        <v/>
      </c>
    </row>
    <row r="737" spans="7:7" x14ac:dyDescent="0.25">
      <c r="G737" s="81" t="str">
        <f>IF(Dashboard!N737="P","P",IF(Dashboard!O737="B","B",""))</f>
        <v/>
      </c>
    </row>
    <row r="738" spans="7:7" x14ac:dyDescent="0.25">
      <c r="G738" s="81" t="str">
        <f>IF(Dashboard!N738="P","P",IF(Dashboard!O738="B","B",""))</f>
        <v/>
      </c>
    </row>
    <row r="739" spans="7:7" x14ac:dyDescent="0.25">
      <c r="G739" s="81" t="str">
        <f>IF(Dashboard!N739="P","P",IF(Dashboard!O739="B","B",""))</f>
        <v/>
      </c>
    </row>
    <row r="740" spans="7:7" x14ac:dyDescent="0.25">
      <c r="G740" s="81" t="str">
        <f>IF(Dashboard!N740="P","P",IF(Dashboard!O740="B","B",""))</f>
        <v/>
      </c>
    </row>
    <row r="741" spans="7:7" x14ac:dyDescent="0.25">
      <c r="G741" s="81" t="str">
        <f>IF(Dashboard!N741="P","P",IF(Dashboard!O741="B","B",""))</f>
        <v/>
      </c>
    </row>
    <row r="742" spans="7:7" x14ac:dyDescent="0.25">
      <c r="G742" s="81" t="str">
        <f>IF(Dashboard!N742="P","P",IF(Dashboard!O742="B","B",""))</f>
        <v/>
      </c>
    </row>
    <row r="743" spans="7:7" x14ac:dyDescent="0.25">
      <c r="G743" s="81" t="str">
        <f>IF(Dashboard!N743="P","P",IF(Dashboard!O743="B","B",""))</f>
        <v/>
      </c>
    </row>
    <row r="744" spans="7:7" x14ac:dyDescent="0.25">
      <c r="G744" s="81" t="str">
        <f>IF(Dashboard!N744="P","P",IF(Dashboard!O744="B","B",""))</f>
        <v/>
      </c>
    </row>
    <row r="745" spans="7:7" x14ac:dyDescent="0.25">
      <c r="G745" s="81" t="str">
        <f>IF(Dashboard!N745="P","P",IF(Dashboard!O745="B","B",""))</f>
        <v/>
      </c>
    </row>
    <row r="746" spans="7:7" x14ac:dyDescent="0.25">
      <c r="G746" s="81" t="str">
        <f>IF(Dashboard!N746="P","P",IF(Dashboard!O746="B","B",""))</f>
        <v/>
      </c>
    </row>
    <row r="747" spans="7:7" x14ac:dyDescent="0.25">
      <c r="G747" s="81" t="str">
        <f>IF(Dashboard!N747="P","P",IF(Dashboard!O747="B","B",""))</f>
        <v/>
      </c>
    </row>
    <row r="748" spans="7:7" x14ac:dyDescent="0.25">
      <c r="G748" s="81" t="str">
        <f>IF(Dashboard!N748="P","P",IF(Dashboard!O748="B","B",""))</f>
        <v/>
      </c>
    </row>
    <row r="749" spans="7:7" x14ac:dyDescent="0.25">
      <c r="G749" s="81" t="str">
        <f>IF(Dashboard!N749="P","P",IF(Dashboard!O749="B","B",""))</f>
        <v/>
      </c>
    </row>
    <row r="750" spans="7:7" x14ac:dyDescent="0.25">
      <c r="G750" s="81" t="str">
        <f>IF(Dashboard!N750="P","P",IF(Dashboard!O750="B","B",""))</f>
        <v/>
      </c>
    </row>
    <row r="751" spans="7:7" x14ac:dyDescent="0.25">
      <c r="G751" s="81" t="str">
        <f>IF(Dashboard!N751="P","P",IF(Dashboard!O751="B","B",""))</f>
        <v/>
      </c>
    </row>
    <row r="752" spans="7:7" x14ac:dyDescent="0.25">
      <c r="G752" s="81" t="str">
        <f>IF(Dashboard!N752="P","P",IF(Dashboard!O752="B","B",""))</f>
        <v/>
      </c>
    </row>
    <row r="753" spans="7:7" x14ac:dyDescent="0.25">
      <c r="G753" s="81" t="str">
        <f>IF(Dashboard!N753="P","P",IF(Dashboard!O753="B","B",""))</f>
        <v/>
      </c>
    </row>
    <row r="754" spans="7:7" x14ac:dyDescent="0.25">
      <c r="G754" s="81" t="str">
        <f>IF(Dashboard!N754="P","P",IF(Dashboard!O754="B","B",""))</f>
        <v/>
      </c>
    </row>
    <row r="755" spans="7:7" x14ac:dyDescent="0.25">
      <c r="G755" s="81" t="str">
        <f>IF(Dashboard!N755="P","P",IF(Dashboard!O755="B","B",""))</f>
        <v/>
      </c>
    </row>
    <row r="756" spans="7:7" x14ac:dyDescent="0.25">
      <c r="G756" s="81" t="str">
        <f>IF(Dashboard!N756="P","P",IF(Dashboard!O756="B","B",""))</f>
        <v/>
      </c>
    </row>
    <row r="757" spans="7:7" x14ac:dyDescent="0.25">
      <c r="G757" s="81" t="str">
        <f>IF(Dashboard!N757="P","P",IF(Dashboard!O757="B","B",""))</f>
        <v/>
      </c>
    </row>
    <row r="758" spans="7:7" x14ac:dyDescent="0.25">
      <c r="G758" s="81" t="str">
        <f>IF(Dashboard!N758="P","P",IF(Dashboard!O758="B","B",""))</f>
        <v/>
      </c>
    </row>
    <row r="759" spans="7:7" x14ac:dyDescent="0.25">
      <c r="G759" s="81" t="str">
        <f>IF(Dashboard!N759="P","P",IF(Dashboard!O759="B","B",""))</f>
        <v/>
      </c>
    </row>
    <row r="760" spans="7:7" x14ac:dyDescent="0.25">
      <c r="G760" s="81" t="str">
        <f>IF(Dashboard!N760="P","P",IF(Dashboard!O760="B","B",""))</f>
        <v/>
      </c>
    </row>
    <row r="761" spans="7:7" x14ac:dyDescent="0.25">
      <c r="G761" s="81" t="str">
        <f>IF(Dashboard!N761="P","P",IF(Dashboard!O761="B","B",""))</f>
        <v/>
      </c>
    </row>
    <row r="762" spans="7:7" x14ac:dyDescent="0.25">
      <c r="G762" s="81" t="str">
        <f>IF(Dashboard!N762="P","P",IF(Dashboard!O762="B","B",""))</f>
        <v/>
      </c>
    </row>
    <row r="763" spans="7:7" x14ac:dyDescent="0.25">
      <c r="G763" s="81" t="str">
        <f>IF(Dashboard!N763="P","P",IF(Dashboard!O763="B","B",""))</f>
        <v/>
      </c>
    </row>
    <row r="764" spans="7:7" x14ac:dyDescent="0.25">
      <c r="G764" s="81" t="str">
        <f>IF(Dashboard!N764="P","P",IF(Dashboard!O764="B","B",""))</f>
        <v/>
      </c>
    </row>
    <row r="765" spans="7:7" x14ac:dyDescent="0.25">
      <c r="G765" s="81" t="str">
        <f>IF(Dashboard!N765="P","P",IF(Dashboard!O765="B","B",""))</f>
        <v/>
      </c>
    </row>
    <row r="766" spans="7:7" x14ac:dyDescent="0.25">
      <c r="G766" s="81" t="str">
        <f>IF(Dashboard!N766="P","P",IF(Dashboard!O766="B","B",""))</f>
        <v/>
      </c>
    </row>
    <row r="767" spans="7:7" x14ac:dyDescent="0.25">
      <c r="G767" s="81" t="str">
        <f>IF(Dashboard!N767="P","P",IF(Dashboard!O767="B","B",""))</f>
        <v/>
      </c>
    </row>
    <row r="768" spans="7:7" x14ac:dyDescent="0.25">
      <c r="G768" s="81" t="str">
        <f>IF(Dashboard!N768="P","P",IF(Dashboard!O768="B","B",""))</f>
        <v/>
      </c>
    </row>
    <row r="769" spans="7:7" x14ac:dyDescent="0.25">
      <c r="G769" s="81" t="str">
        <f>IF(Dashboard!N769="P","P",IF(Dashboard!O769="B","B",""))</f>
        <v/>
      </c>
    </row>
    <row r="770" spans="7:7" x14ac:dyDescent="0.25">
      <c r="G770" s="81" t="str">
        <f>IF(Dashboard!N770="P","P",IF(Dashboard!O770="B","B",""))</f>
        <v/>
      </c>
    </row>
    <row r="771" spans="7:7" x14ac:dyDescent="0.25">
      <c r="G771" s="81" t="str">
        <f>IF(Dashboard!N771="P","P",IF(Dashboard!O771="B","B",""))</f>
        <v/>
      </c>
    </row>
    <row r="772" spans="7:7" x14ac:dyDescent="0.25">
      <c r="G772" s="81" t="str">
        <f>IF(Dashboard!N772="P","P",IF(Dashboard!O772="B","B",""))</f>
        <v/>
      </c>
    </row>
    <row r="773" spans="7:7" x14ac:dyDescent="0.25">
      <c r="G773" s="81" t="str">
        <f>IF(Dashboard!N773="P","P",IF(Dashboard!O773="B","B",""))</f>
        <v/>
      </c>
    </row>
    <row r="774" spans="7:7" x14ac:dyDescent="0.25">
      <c r="G774" s="81" t="str">
        <f>IF(Dashboard!N774="P","P",IF(Dashboard!O774="B","B",""))</f>
        <v/>
      </c>
    </row>
    <row r="775" spans="7:7" x14ac:dyDescent="0.25">
      <c r="G775" s="81" t="str">
        <f>IF(Dashboard!N775="P","P",IF(Dashboard!O775="B","B",""))</f>
        <v/>
      </c>
    </row>
    <row r="776" spans="7:7" x14ac:dyDescent="0.25">
      <c r="G776" s="81" t="str">
        <f>IF(Dashboard!N776="P","P",IF(Dashboard!O776="B","B",""))</f>
        <v/>
      </c>
    </row>
    <row r="777" spans="7:7" x14ac:dyDescent="0.25">
      <c r="G777" s="81" t="str">
        <f>IF(Dashboard!N777="P","P",IF(Dashboard!O777="B","B",""))</f>
        <v/>
      </c>
    </row>
    <row r="778" spans="7:7" x14ac:dyDescent="0.25">
      <c r="G778" s="81" t="str">
        <f>IF(Dashboard!N778="P","P",IF(Dashboard!O778="B","B",""))</f>
        <v/>
      </c>
    </row>
    <row r="779" spans="7:7" x14ac:dyDescent="0.25">
      <c r="G779" s="81" t="str">
        <f>IF(Dashboard!N779="P","P",IF(Dashboard!O779="B","B",""))</f>
        <v/>
      </c>
    </row>
    <row r="780" spans="7:7" x14ac:dyDescent="0.25">
      <c r="G780" s="81" t="str">
        <f>IF(Dashboard!N780="P","P",IF(Dashboard!O780="B","B",""))</f>
        <v/>
      </c>
    </row>
    <row r="781" spans="7:7" x14ac:dyDescent="0.25">
      <c r="G781" s="81" t="str">
        <f>IF(Dashboard!N781="P","P",IF(Dashboard!O781="B","B",""))</f>
        <v/>
      </c>
    </row>
    <row r="782" spans="7:7" x14ac:dyDescent="0.25">
      <c r="G782" s="81" t="str">
        <f>IF(Dashboard!N782="P","P",IF(Dashboard!O782="B","B",""))</f>
        <v/>
      </c>
    </row>
    <row r="783" spans="7:7" x14ac:dyDescent="0.25">
      <c r="G783" s="81" t="str">
        <f>IF(Dashboard!N783="P","P",IF(Dashboard!O783="B","B",""))</f>
        <v/>
      </c>
    </row>
    <row r="784" spans="7:7" x14ac:dyDescent="0.25">
      <c r="G784" s="81" t="str">
        <f>IF(Dashboard!N784="P","P",IF(Dashboard!O784="B","B",""))</f>
        <v/>
      </c>
    </row>
    <row r="785" spans="7:7" x14ac:dyDescent="0.25">
      <c r="G785" s="81" t="str">
        <f>IF(Dashboard!N785="P","P",IF(Dashboard!O785="B","B",""))</f>
        <v/>
      </c>
    </row>
    <row r="786" spans="7:7" x14ac:dyDescent="0.25">
      <c r="G786" s="81" t="str">
        <f>IF(Dashboard!N786="P","P",IF(Dashboard!O786="B","B",""))</f>
        <v/>
      </c>
    </row>
    <row r="787" spans="7:7" x14ac:dyDescent="0.25">
      <c r="G787" s="81" t="str">
        <f>IF(Dashboard!N787="P","P",IF(Dashboard!O787="B","B",""))</f>
        <v/>
      </c>
    </row>
    <row r="788" spans="7:7" x14ac:dyDescent="0.25">
      <c r="G788" s="81" t="str">
        <f>IF(Dashboard!N788="P","P",IF(Dashboard!O788="B","B",""))</f>
        <v/>
      </c>
    </row>
    <row r="789" spans="7:7" x14ac:dyDescent="0.25">
      <c r="G789" s="81" t="str">
        <f>IF(Dashboard!N789="P","P",IF(Dashboard!O789="B","B",""))</f>
        <v/>
      </c>
    </row>
    <row r="790" spans="7:7" x14ac:dyDescent="0.25">
      <c r="G790" s="81" t="str">
        <f>IF(Dashboard!N790="P","P",IF(Dashboard!O790="B","B",""))</f>
        <v/>
      </c>
    </row>
    <row r="791" spans="7:7" x14ac:dyDescent="0.25">
      <c r="G791" s="81" t="str">
        <f>IF(Dashboard!N791="P","P",IF(Dashboard!O791="B","B",""))</f>
        <v/>
      </c>
    </row>
    <row r="792" spans="7:7" x14ac:dyDescent="0.25">
      <c r="G792" s="81" t="str">
        <f>IF(Dashboard!N792="P","P",IF(Dashboard!O792="B","B",""))</f>
        <v/>
      </c>
    </row>
    <row r="793" spans="7:7" x14ac:dyDescent="0.25">
      <c r="G793" s="81" t="str">
        <f>IF(Dashboard!N793="P","P",IF(Dashboard!O793="B","B",""))</f>
        <v/>
      </c>
    </row>
    <row r="794" spans="7:7" x14ac:dyDescent="0.25">
      <c r="G794" s="81" t="str">
        <f>IF(Dashboard!N794="P","P",IF(Dashboard!O794="B","B",""))</f>
        <v/>
      </c>
    </row>
    <row r="795" spans="7:7" x14ac:dyDescent="0.25">
      <c r="G795" s="81" t="str">
        <f>IF(Dashboard!N795="P","P",IF(Dashboard!O795="B","B",""))</f>
        <v/>
      </c>
    </row>
    <row r="796" spans="7:7" x14ac:dyDescent="0.25">
      <c r="G796" s="81" t="str">
        <f>IF(Dashboard!N796="P","P",IF(Dashboard!O796="B","B",""))</f>
        <v/>
      </c>
    </row>
    <row r="797" spans="7:7" x14ac:dyDescent="0.25">
      <c r="G797" s="81" t="str">
        <f>IF(Dashboard!N797="P","P",IF(Dashboard!O797="B","B",""))</f>
        <v/>
      </c>
    </row>
    <row r="798" spans="7:7" x14ac:dyDescent="0.25">
      <c r="G798" s="81" t="str">
        <f>IF(Dashboard!N798="P","P",IF(Dashboard!O798="B","B",""))</f>
        <v/>
      </c>
    </row>
    <row r="799" spans="7:7" x14ac:dyDescent="0.25">
      <c r="G799" s="81" t="str">
        <f>IF(Dashboard!N799="P","P",IF(Dashboard!O799="B","B",""))</f>
        <v/>
      </c>
    </row>
    <row r="800" spans="7:7" x14ac:dyDescent="0.25">
      <c r="G800" s="81" t="str">
        <f>IF(Dashboard!N800="P","P",IF(Dashboard!O800="B","B",""))</f>
        <v/>
      </c>
    </row>
    <row r="801" spans="7:7" x14ac:dyDescent="0.25">
      <c r="G801" s="81" t="str">
        <f>IF(Dashboard!N801="P","P",IF(Dashboard!O801="B","B",""))</f>
        <v/>
      </c>
    </row>
    <row r="802" spans="7:7" x14ac:dyDescent="0.25">
      <c r="G802" s="81" t="str">
        <f>IF(Dashboard!N802="P","P",IF(Dashboard!O802="B","B",""))</f>
        <v/>
      </c>
    </row>
    <row r="803" spans="7:7" x14ac:dyDescent="0.25">
      <c r="G803" s="81" t="str">
        <f>IF(Dashboard!N803="P","P",IF(Dashboard!O803="B","B",""))</f>
        <v/>
      </c>
    </row>
    <row r="804" spans="7:7" x14ac:dyDescent="0.25">
      <c r="G804" s="81" t="str">
        <f>IF(Dashboard!N804="P","P",IF(Dashboard!O804="B","B",""))</f>
        <v/>
      </c>
    </row>
    <row r="805" spans="7:7" x14ac:dyDescent="0.25">
      <c r="G805" s="81" t="str">
        <f>IF(Dashboard!N805="P","P",IF(Dashboard!O805="B","B",""))</f>
        <v/>
      </c>
    </row>
    <row r="806" spans="7:7" x14ac:dyDescent="0.25">
      <c r="G806" s="81" t="str">
        <f>IF(Dashboard!N806="P","P",IF(Dashboard!O806="B","B",""))</f>
        <v/>
      </c>
    </row>
    <row r="807" spans="7:7" x14ac:dyDescent="0.25">
      <c r="G807" s="81" t="str">
        <f>IF(Dashboard!N807="P","P",IF(Dashboard!O807="B","B",""))</f>
        <v/>
      </c>
    </row>
    <row r="808" spans="7:7" x14ac:dyDescent="0.25">
      <c r="G808" s="81" t="str">
        <f>IF(Dashboard!N808="P","P",IF(Dashboard!O808="B","B",""))</f>
        <v/>
      </c>
    </row>
    <row r="809" spans="7:7" x14ac:dyDescent="0.25">
      <c r="G809" s="81" t="str">
        <f>IF(Dashboard!N809="P","P",IF(Dashboard!O809="B","B",""))</f>
        <v/>
      </c>
    </row>
    <row r="810" spans="7:7" x14ac:dyDescent="0.25">
      <c r="G810" s="81" t="str">
        <f>IF(Dashboard!N810="P","P",IF(Dashboard!O810="B","B",""))</f>
        <v/>
      </c>
    </row>
    <row r="811" spans="7:7" x14ac:dyDescent="0.25">
      <c r="G811" s="81" t="str">
        <f>IF(Dashboard!N811="P","P",IF(Dashboard!O811="B","B",""))</f>
        <v/>
      </c>
    </row>
    <row r="812" spans="7:7" x14ac:dyDescent="0.25">
      <c r="G812" s="81" t="str">
        <f>IF(Dashboard!N812="P","P",IF(Dashboard!O812="B","B",""))</f>
        <v/>
      </c>
    </row>
    <row r="813" spans="7:7" x14ac:dyDescent="0.25">
      <c r="G813" s="81" t="str">
        <f>IF(Dashboard!N813="P","P",IF(Dashboard!O813="B","B",""))</f>
        <v/>
      </c>
    </row>
    <row r="814" spans="7:7" x14ac:dyDescent="0.25">
      <c r="G814" s="81" t="str">
        <f>IF(Dashboard!N814="P","P",IF(Dashboard!O814="B","B",""))</f>
        <v/>
      </c>
    </row>
    <row r="815" spans="7:7" x14ac:dyDescent="0.25">
      <c r="G815" s="81" t="str">
        <f>IF(Dashboard!N815="P","P",IF(Dashboard!O815="B","B",""))</f>
        <v/>
      </c>
    </row>
    <row r="816" spans="7:7" x14ac:dyDescent="0.25">
      <c r="G816" s="81" t="str">
        <f>IF(Dashboard!N816="P","P",IF(Dashboard!O816="B","B",""))</f>
        <v/>
      </c>
    </row>
    <row r="817" spans="7:7" x14ac:dyDescent="0.25">
      <c r="G817" s="81" t="str">
        <f>IF(Dashboard!N817="P","P",IF(Dashboard!O817="B","B",""))</f>
        <v/>
      </c>
    </row>
    <row r="818" spans="7:7" x14ac:dyDescent="0.25">
      <c r="G818" s="81" t="str">
        <f>IF(Dashboard!N818="P","P",IF(Dashboard!O818="B","B",""))</f>
        <v/>
      </c>
    </row>
    <row r="819" spans="7:7" x14ac:dyDescent="0.25">
      <c r="G819" s="81" t="str">
        <f>IF(Dashboard!N819="P","P",IF(Dashboard!O819="B","B",""))</f>
        <v/>
      </c>
    </row>
    <row r="820" spans="7:7" x14ac:dyDescent="0.25">
      <c r="G820" s="81" t="str">
        <f>IF(Dashboard!N820="P","P",IF(Dashboard!O820="B","B",""))</f>
        <v/>
      </c>
    </row>
    <row r="821" spans="7:7" x14ac:dyDescent="0.25">
      <c r="G821" s="81" t="str">
        <f>IF(Dashboard!N821="P","P",IF(Dashboard!O821="B","B",""))</f>
        <v/>
      </c>
    </row>
    <row r="822" spans="7:7" x14ac:dyDescent="0.25">
      <c r="G822" s="81" t="str">
        <f>IF(Dashboard!N822="P","P",IF(Dashboard!O822="B","B",""))</f>
        <v/>
      </c>
    </row>
    <row r="823" spans="7:7" x14ac:dyDescent="0.25">
      <c r="G823" s="81" t="str">
        <f>IF(Dashboard!N823="P","P",IF(Dashboard!O823="B","B",""))</f>
        <v/>
      </c>
    </row>
    <row r="824" spans="7:7" x14ac:dyDescent="0.25">
      <c r="G824" s="81" t="str">
        <f>IF(Dashboard!N824="P","P",IF(Dashboard!O824="B","B",""))</f>
        <v/>
      </c>
    </row>
    <row r="825" spans="7:7" x14ac:dyDescent="0.25">
      <c r="G825" s="81" t="str">
        <f>IF(Dashboard!N825="P","P",IF(Dashboard!O825="B","B",""))</f>
        <v/>
      </c>
    </row>
    <row r="826" spans="7:7" x14ac:dyDescent="0.25">
      <c r="G826" s="81" t="str">
        <f>IF(Dashboard!N826="P","P",IF(Dashboard!O826="B","B",""))</f>
        <v/>
      </c>
    </row>
    <row r="827" spans="7:7" x14ac:dyDescent="0.25">
      <c r="G827" s="81" t="str">
        <f>IF(Dashboard!N827="P","P",IF(Dashboard!O827="B","B",""))</f>
        <v/>
      </c>
    </row>
    <row r="828" spans="7:7" x14ac:dyDescent="0.25">
      <c r="G828" s="81" t="str">
        <f>IF(Dashboard!N828="P","P",IF(Dashboard!O828="B","B",""))</f>
        <v/>
      </c>
    </row>
    <row r="829" spans="7:7" x14ac:dyDescent="0.25">
      <c r="G829" s="81" t="str">
        <f>IF(Dashboard!N829="P","P",IF(Dashboard!O829="B","B",""))</f>
        <v/>
      </c>
    </row>
    <row r="830" spans="7:7" x14ac:dyDescent="0.25">
      <c r="G830" s="81" t="str">
        <f>IF(Dashboard!N830="P","P",IF(Dashboard!O830="B","B",""))</f>
        <v/>
      </c>
    </row>
    <row r="831" spans="7:7" x14ac:dyDescent="0.25">
      <c r="G831" s="81" t="str">
        <f>IF(Dashboard!N831="P","P",IF(Dashboard!O831="B","B",""))</f>
        <v/>
      </c>
    </row>
    <row r="832" spans="7:7" x14ac:dyDescent="0.25">
      <c r="G832" s="81" t="str">
        <f>IF(Dashboard!N832="P","P",IF(Dashboard!O832="B","B",""))</f>
        <v/>
      </c>
    </row>
    <row r="833" spans="7:7" x14ac:dyDescent="0.25">
      <c r="G833" s="81" t="str">
        <f>IF(Dashboard!N833="P","P",IF(Dashboard!O833="B","B",""))</f>
        <v/>
      </c>
    </row>
    <row r="834" spans="7:7" x14ac:dyDescent="0.25">
      <c r="G834" s="81" t="str">
        <f>IF(Dashboard!N834="P","P",IF(Dashboard!O834="B","B",""))</f>
        <v/>
      </c>
    </row>
    <row r="835" spans="7:7" x14ac:dyDescent="0.25">
      <c r="G835" s="81" t="str">
        <f>IF(Dashboard!N835="P","P",IF(Dashboard!O835="B","B",""))</f>
        <v/>
      </c>
    </row>
    <row r="836" spans="7:7" x14ac:dyDescent="0.25">
      <c r="G836" s="81" t="str">
        <f>IF(Dashboard!N836="P","P",IF(Dashboard!O836="B","B",""))</f>
        <v/>
      </c>
    </row>
    <row r="837" spans="7:7" x14ac:dyDescent="0.25">
      <c r="G837" s="81" t="str">
        <f>IF(Dashboard!N837="P","P",IF(Dashboard!O837="B","B",""))</f>
        <v/>
      </c>
    </row>
    <row r="838" spans="7:7" x14ac:dyDescent="0.25">
      <c r="G838" s="81" t="str">
        <f>IF(Dashboard!N838="P","P",IF(Dashboard!O838="B","B",""))</f>
        <v/>
      </c>
    </row>
    <row r="839" spans="7:7" x14ac:dyDescent="0.25">
      <c r="G839" s="81" t="str">
        <f>IF(Dashboard!N839="P","P",IF(Dashboard!O839="B","B",""))</f>
        <v/>
      </c>
    </row>
    <row r="840" spans="7:7" x14ac:dyDescent="0.25">
      <c r="G840" s="81" t="str">
        <f>IF(Dashboard!N840="P","P",IF(Dashboard!O840="B","B",""))</f>
        <v/>
      </c>
    </row>
    <row r="841" spans="7:7" x14ac:dyDescent="0.25">
      <c r="G841" s="81" t="str">
        <f>IF(Dashboard!N841="P","P",IF(Dashboard!O841="B","B",""))</f>
        <v/>
      </c>
    </row>
    <row r="842" spans="7:7" x14ac:dyDescent="0.25">
      <c r="G842" s="81" t="str">
        <f>IF(Dashboard!N842="P","P",IF(Dashboard!O842="B","B",""))</f>
        <v/>
      </c>
    </row>
    <row r="843" spans="7:7" x14ac:dyDescent="0.25">
      <c r="G843" s="81" t="str">
        <f>IF(Dashboard!N843="P","P",IF(Dashboard!O843="B","B",""))</f>
        <v/>
      </c>
    </row>
    <row r="844" spans="7:7" x14ac:dyDescent="0.25">
      <c r="G844" s="81" t="str">
        <f>IF(Dashboard!N844="P","P",IF(Dashboard!O844="B","B",""))</f>
        <v/>
      </c>
    </row>
    <row r="845" spans="7:7" x14ac:dyDescent="0.25">
      <c r="G845" s="81" t="str">
        <f>IF(Dashboard!N845="P","P",IF(Dashboard!O845="B","B",""))</f>
        <v/>
      </c>
    </row>
    <row r="846" spans="7:7" x14ac:dyDescent="0.25">
      <c r="G846" s="81" t="str">
        <f>IF(Dashboard!N846="P","P",IF(Dashboard!O846="B","B",""))</f>
        <v/>
      </c>
    </row>
    <row r="847" spans="7:7" x14ac:dyDescent="0.25">
      <c r="G847" s="81" t="str">
        <f>IF(Dashboard!N847="P","P",IF(Dashboard!O847="B","B",""))</f>
        <v/>
      </c>
    </row>
    <row r="848" spans="7:7" x14ac:dyDescent="0.25">
      <c r="G848" s="81" t="str">
        <f>IF(Dashboard!N848="P","P",IF(Dashboard!O848="B","B",""))</f>
        <v/>
      </c>
    </row>
    <row r="849" spans="7:7" x14ac:dyDescent="0.25">
      <c r="G849" s="81" t="str">
        <f>IF(Dashboard!N849="P","P",IF(Dashboard!O849="B","B",""))</f>
        <v/>
      </c>
    </row>
    <row r="850" spans="7:7" x14ac:dyDescent="0.25">
      <c r="G850" s="81" t="str">
        <f>IF(Dashboard!N850="P","P",IF(Dashboard!O850="B","B",""))</f>
        <v/>
      </c>
    </row>
    <row r="851" spans="7:7" x14ac:dyDescent="0.25">
      <c r="G851" s="81" t="str">
        <f>IF(Dashboard!N851="P","P",IF(Dashboard!O851="B","B",""))</f>
        <v/>
      </c>
    </row>
    <row r="852" spans="7:7" x14ac:dyDescent="0.25">
      <c r="G852" s="81" t="str">
        <f>IF(Dashboard!N852="P","P",IF(Dashboard!O852="B","B",""))</f>
        <v/>
      </c>
    </row>
    <row r="853" spans="7:7" x14ac:dyDescent="0.25">
      <c r="G853" s="81" t="str">
        <f>IF(Dashboard!N853="P","P",IF(Dashboard!O853="B","B",""))</f>
        <v/>
      </c>
    </row>
    <row r="854" spans="7:7" x14ac:dyDescent="0.25">
      <c r="G854" s="81" t="str">
        <f>IF(Dashboard!N854="P","P",IF(Dashboard!O854="B","B",""))</f>
        <v/>
      </c>
    </row>
    <row r="855" spans="7:7" x14ac:dyDescent="0.25">
      <c r="G855" s="81" t="str">
        <f>IF(Dashboard!N855="P","P",IF(Dashboard!O855="B","B",""))</f>
        <v/>
      </c>
    </row>
    <row r="856" spans="7:7" x14ac:dyDescent="0.25">
      <c r="G856" s="81" t="str">
        <f>IF(Dashboard!N856="P","P",IF(Dashboard!O856="B","B",""))</f>
        <v/>
      </c>
    </row>
    <row r="857" spans="7:7" x14ac:dyDescent="0.25">
      <c r="G857" s="81" t="str">
        <f>IF(Dashboard!N857="P","P",IF(Dashboard!O857="B","B",""))</f>
        <v/>
      </c>
    </row>
    <row r="858" spans="7:7" x14ac:dyDescent="0.25">
      <c r="G858" s="81" t="str">
        <f>IF(Dashboard!N858="P","P",IF(Dashboard!O858="B","B",""))</f>
        <v/>
      </c>
    </row>
    <row r="859" spans="7:7" x14ac:dyDescent="0.25">
      <c r="G859" s="81" t="str">
        <f>IF(Dashboard!N859="P","P",IF(Dashboard!O859="B","B",""))</f>
        <v/>
      </c>
    </row>
    <row r="860" spans="7:7" x14ac:dyDescent="0.25">
      <c r="G860" s="81" t="str">
        <f>IF(Dashboard!N860="P","P",IF(Dashboard!O860="B","B",""))</f>
        <v/>
      </c>
    </row>
    <row r="861" spans="7:7" x14ac:dyDescent="0.25">
      <c r="G861" s="81" t="str">
        <f>IF(Dashboard!N861="P","P",IF(Dashboard!O861="B","B",""))</f>
        <v/>
      </c>
    </row>
    <row r="862" spans="7:7" x14ac:dyDescent="0.25">
      <c r="G862" s="81" t="str">
        <f>IF(Dashboard!N862="P","P",IF(Dashboard!O862="B","B",""))</f>
        <v/>
      </c>
    </row>
    <row r="863" spans="7:7" x14ac:dyDescent="0.25">
      <c r="G863" s="81" t="str">
        <f>IF(Dashboard!N863="P","P",IF(Dashboard!O863="B","B",""))</f>
        <v/>
      </c>
    </row>
    <row r="864" spans="7:7" x14ac:dyDescent="0.25">
      <c r="G864" s="81" t="str">
        <f>IF(Dashboard!N864="P","P",IF(Dashboard!O864="B","B",""))</f>
        <v/>
      </c>
    </row>
    <row r="865" spans="7:7" x14ac:dyDescent="0.25">
      <c r="G865" s="81" t="str">
        <f>IF(Dashboard!N865="P","P",IF(Dashboard!O865="B","B",""))</f>
        <v/>
      </c>
    </row>
    <row r="866" spans="7:7" x14ac:dyDescent="0.25">
      <c r="G866" s="81" t="str">
        <f>IF(Dashboard!N866="P","P",IF(Dashboard!O866="B","B",""))</f>
        <v/>
      </c>
    </row>
    <row r="867" spans="7:7" x14ac:dyDescent="0.25">
      <c r="G867" s="81" t="str">
        <f>IF(Dashboard!N867="P","P",IF(Dashboard!O867="B","B",""))</f>
        <v/>
      </c>
    </row>
    <row r="868" spans="7:7" x14ac:dyDescent="0.25">
      <c r="G868" s="81" t="str">
        <f>IF(Dashboard!N868="P","P",IF(Dashboard!O868="B","B",""))</f>
        <v/>
      </c>
    </row>
    <row r="869" spans="7:7" x14ac:dyDescent="0.25">
      <c r="G869" s="81" t="str">
        <f>IF(Dashboard!N869="P","P",IF(Dashboard!O869="B","B",""))</f>
        <v/>
      </c>
    </row>
    <row r="870" spans="7:7" x14ac:dyDescent="0.25">
      <c r="G870" s="81" t="str">
        <f>IF(Dashboard!N870="P","P",IF(Dashboard!O870="B","B",""))</f>
        <v/>
      </c>
    </row>
    <row r="871" spans="7:7" x14ac:dyDescent="0.25">
      <c r="G871" s="81" t="str">
        <f>IF(Dashboard!N871="P","P",IF(Dashboard!O871="B","B",""))</f>
        <v/>
      </c>
    </row>
    <row r="872" spans="7:7" x14ac:dyDescent="0.25">
      <c r="G872" s="81" t="str">
        <f>IF(Dashboard!N872="P","P",IF(Dashboard!O872="B","B",""))</f>
        <v/>
      </c>
    </row>
    <row r="873" spans="7:7" x14ac:dyDescent="0.25">
      <c r="G873" s="81" t="str">
        <f>IF(Dashboard!N873="P","P",IF(Dashboard!O873="B","B",""))</f>
        <v/>
      </c>
    </row>
    <row r="874" spans="7:7" x14ac:dyDescent="0.25">
      <c r="G874" s="81" t="str">
        <f>IF(Dashboard!N874="P","P",IF(Dashboard!O874="B","B",""))</f>
        <v/>
      </c>
    </row>
    <row r="875" spans="7:7" x14ac:dyDescent="0.25">
      <c r="G875" s="81" t="str">
        <f>IF(Dashboard!N875="P","P",IF(Dashboard!O875="B","B",""))</f>
        <v/>
      </c>
    </row>
    <row r="876" spans="7:7" x14ac:dyDescent="0.25">
      <c r="G876" s="81" t="str">
        <f>IF(Dashboard!N876="P","P",IF(Dashboard!O876="B","B",""))</f>
        <v/>
      </c>
    </row>
    <row r="877" spans="7:7" x14ac:dyDescent="0.25">
      <c r="G877" s="81" t="str">
        <f>IF(Dashboard!N877="P","P",IF(Dashboard!O877="B","B",""))</f>
        <v/>
      </c>
    </row>
    <row r="878" spans="7:7" x14ac:dyDescent="0.25">
      <c r="G878" s="81" t="str">
        <f>IF(Dashboard!N878="P","P",IF(Dashboard!O878="B","B",""))</f>
        <v/>
      </c>
    </row>
    <row r="879" spans="7:7" x14ac:dyDescent="0.25">
      <c r="G879" s="81" t="str">
        <f>IF(Dashboard!N879="P","P",IF(Dashboard!O879="B","B",""))</f>
        <v/>
      </c>
    </row>
    <row r="880" spans="7:7" x14ac:dyDescent="0.25">
      <c r="G880" s="81" t="str">
        <f>IF(Dashboard!N880="P","P",IF(Dashboard!O880="B","B",""))</f>
        <v/>
      </c>
    </row>
    <row r="881" spans="7:7" x14ac:dyDescent="0.25">
      <c r="G881" s="81" t="str">
        <f>IF(Dashboard!N881="P","P",IF(Dashboard!O881="B","B",""))</f>
        <v/>
      </c>
    </row>
    <row r="882" spans="7:7" x14ac:dyDescent="0.25">
      <c r="G882" s="81" t="str">
        <f>IF(Dashboard!N882="P","P",IF(Dashboard!O882="B","B",""))</f>
        <v/>
      </c>
    </row>
    <row r="883" spans="7:7" x14ac:dyDescent="0.25">
      <c r="G883" s="81" t="str">
        <f>IF(Dashboard!N883="P","P",IF(Dashboard!O883="B","B",""))</f>
        <v/>
      </c>
    </row>
    <row r="884" spans="7:7" x14ac:dyDescent="0.25">
      <c r="G884" s="81" t="str">
        <f>IF(Dashboard!N884="P","P",IF(Dashboard!O884="B","B",""))</f>
        <v/>
      </c>
    </row>
    <row r="885" spans="7:7" x14ac:dyDescent="0.25">
      <c r="G885" s="81" t="str">
        <f>IF(Dashboard!N885="P","P",IF(Dashboard!O885="B","B",""))</f>
        <v/>
      </c>
    </row>
    <row r="886" spans="7:7" x14ac:dyDescent="0.25">
      <c r="G886" s="81" t="str">
        <f>IF(Dashboard!N886="P","P",IF(Dashboard!O886="B","B",""))</f>
        <v/>
      </c>
    </row>
    <row r="887" spans="7:7" x14ac:dyDescent="0.25">
      <c r="G887" s="81" t="str">
        <f>IF(Dashboard!N887="P","P",IF(Dashboard!O887="B","B",""))</f>
        <v/>
      </c>
    </row>
    <row r="888" spans="7:7" x14ac:dyDescent="0.25">
      <c r="G888" s="81" t="str">
        <f>IF(Dashboard!N888="P","P",IF(Dashboard!O888="B","B",""))</f>
        <v/>
      </c>
    </row>
    <row r="889" spans="7:7" x14ac:dyDescent="0.25">
      <c r="G889" s="81" t="str">
        <f>IF(Dashboard!N889="P","P",IF(Dashboard!O889="B","B",""))</f>
        <v/>
      </c>
    </row>
    <row r="890" spans="7:7" x14ac:dyDescent="0.25">
      <c r="G890" s="81" t="str">
        <f>IF(Dashboard!N890="P","P",IF(Dashboard!O890="B","B",""))</f>
        <v/>
      </c>
    </row>
    <row r="891" spans="7:7" x14ac:dyDescent="0.25">
      <c r="G891" s="81" t="str">
        <f>IF(Dashboard!N891="P","P",IF(Dashboard!O891="B","B",""))</f>
        <v/>
      </c>
    </row>
    <row r="892" spans="7:7" x14ac:dyDescent="0.25">
      <c r="G892" s="81" t="str">
        <f>IF(Dashboard!N892="P","P",IF(Dashboard!O892="B","B",""))</f>
        <v/>
      </c>
    </row>
    <row r="893" spans="7:7" x14ac:dyDescent="0.25">
      <c r="G893" s="81" t="str">
        <f>IF(Dashboard!N893="P","P",IF(Dashboard!O893="B","B",""))</f>
        <v/>
      </c>
    </row>
    <row r="894" spans="7:7" x14ac:dyDescent="0.25">
      <c r="G894" s="81" t="str">
        <f>IF(Dashboard!N894="P","P",IF(Dashboard!O894="B","B",""))</f>
        <v/>
      </c>
    </row>
    <row r="895" spans="7:7" x14ac:dyDescent="0.25">
      <c r="G895" s="81" t="str">
        <f>IF(Dashboard!N895="P","P",IF(Dashboard!O895="B","B",""))</f>
        <v/>
      </c>
    </row>
    <row r="896" spans="7:7" x14ac:dyDescent="0.25">
      <c r="G896" s="81" t="str">
        <f>IF(Dashboard!N896="P","P",IF(Dashboard!O896="B","B",""))</f>
        <v/>
      </c>
    </row>
    <row r="897" spans="7:7" x14ac:dyDescent="0.25">
      <c r="G897" s="81" t="str">
        <f>IF(Dashboard!N897="P","P",IF(Dashboard!O897="B","B",""))</f>
        <v/>
      </c>
    </row>
    <row r="898" spans="7:7" x14ac:dyDescent="0.25">
      <c r="G898" s="81" t="str">
        <f>IF(Dashboard!N898="P","P",IF(Dashboard!O898="B","B",""))</f>
        <v/>
      </c>
    </row>
    <row r="899" spans="7:7" x14ac:dyDescent="0.25">
      <c r="G899" s="81" t="str">
        <f>IF(Dashboard!N899="P","P",IF(Dashboard!O899="B","B",""))</f>
        <v/>
      </c>
    </row>
    <row r="900" spans="7:7" x14ac:dyDescent="0.25">
      <c r="G900" s="81" t="str">
        <f>IF(Dashboard!N900="P","P",IF(Dashboard!O900="B","B",""))</f>
        <v/>
      </c>
    </row>
    <row r="901" spans="7:7" x14ac:dyDescent="0.25">
      <c r="G901" s="81" t="str">
        <f>IF(Dashboard!N901="P","P",IF(Dashboard!O901="B","B",""))</f>
        <v/>
      </c>
    </row>
    <row r="902" spans="7:7" x14ac:dyDescent="0.25">
      <c r="G902" s="81" t="str">
        <f>IF(Dashboard!N902="P","P",IF(Dashboard!O902="B","B",""))</f>
        <v/>
      </c>
    </row>
    <row r="903" spans="7:7" x14ac:dyDescent="0.25">
      <c r="G903" s="81" t="str">
        <f>IF(Dashboard!N903="P","P",IF(Dashboard!O903="B","B",""))</f>
        <v/>
      </c>
    </row>
    <row r="904" spans="7:7" x14ac:dyDescent="0.25">
      <c r="G904" s="81" t="str">
        <f>IF(Dashboard!N904="P","P",IF(Dashboard!O904="B","B",""))</f>
        <v/>
      </c>
    </row>
    <row r="905" spans="7:7" x14ac:dyDescent="0.25">
      <c r="G905" s="81" t="str">
        <f>IF(Dashboard!N905="P","P",IF(Dashboard!O905="B","B",""))</f>
        <v/>
      </c>
    </row>
    <row r="906" spans="7:7" x14ac:dyDescent="0.25">
      <c r="G906" s="81" t="str">
        <f>IF(Dashboard!N906="P","P",IF(Dashboard!O906="B","B",""))</f>
        <v/>
      </c>
    </row>
    <row r="907" spans="7:7" x14ac:dyDescent="0.25">
      <c r="G907" s="81" t="str">
        <f>IF(Dashboard!N907="P","P",IF(Dashboard!O907="B","B",""))</f>
        <v/>
      </c>
    </row>
    <row r="908" spans="7:7" x14ac:dyDescent="0.25">
      <c r="G908" s="81" t="str">
        <f>IF(Dashboard!N908="P","P",IF(Dashboard!O908="B","B",""))</f>
        <v/>
      </c>
    </row>
    <row r="909" spans="7:7" x14ac:dyDescent="0.25">
      <c r="G909" s="81" t="str">
        <f>IF(Dashboard!N909="P","P",IF(Dashboard!O909="B","B",""))</f>
        <v/>
      </c>
    </row>
    <row r="910" spans="7:7" x14ac:dyDescent="0.25">
      <c r="G910" s="81" t="str">
        <f>IF(Dashboard!N910="P","P",IF(Dashboard!O910="B","B",""))</f>
        <v/>
      </c>
    </row>
    <row r="911" spans="7:7" x14ac:dyDescent="0.25">
      <c r="G911" s="81" t="str">
        <f>IF(Dashboard!N911="P","P",IF(Dashboard!O911="B","B",""))</f>
        <v/>
      </c>
    </row>
    <row r="912" spans="7:7" x14ac:dyDescent="0.25">
      <c r="G912" s="81" t="str">
        <f>IF(Dashboard!N912="P","P",IF(Dashboard!O912="B","B",""))</f>
        <v/>
      </c>
    </row>
    <row r="913" spans="7:7" x14ac:dyDescent="0.25">
      <c r="G913" s="81" t="str">
        <f>IF(Dashboard!N913="P","P",IF(Dashboard!O913="B","B",""))</f>
        <v/>
      </c>
    </row>
    <row r="914" spans="7:7" x14ac:dyDescent="0.25">
      <c r="G914" s="81" t="str">
        <f>IF(Dashboard!N914="P","P",IF(Dashboard!O914="B","B",""))</f>
        <v/>
      </c>
    </row>
    <row r="915" spans="7:7" x14ac:dyDescent="0.25">
      <c r="G915" s="81" t="str">
        <f>IF(Dashboard!N915="P","P",IF(Dashboard!O915="B","B",""))</f>
        <v/>
      </c>
    </row>
    <row r="916" spans="7:7" x14ac:dyDescent="0.25">
      <c r="G916" s="81" t="str">
        <f>IF(Dashboard!N916="P","P",IF(Dashboard!O916="B","B",""))</f>
        <v/>
      </c>
    </row>
    <row r="917" spans="7:7" x14ac:dyDescent="0.25">
      <c r="G917" s="81" t="str">
        <f>IF(Dashboard!N917="P","P",IF(Dashboard!O917="B","B",""))</f>
        <v/>
      </c>
    </row>
    <row r="918" spans="7:7" x14ac:dyDescent="0.25">
      <c r="G918" s="81" t="str">
        <f>IF(Dashboard!N918="P","P",IF(Dashboard!O918="B","B",""))</f>
        <v/>
      </c>
    </row>
    <row r="919" spans="7:7" x14ac:dyDescent="0.25">
      <c r="G919" s="81" t="str">
        <f>IF(Dashboard!N919="P","P",IF(Dashboard!O919="B","B",""))</f>
        <v/>
      </c>
    </row>
    <row r="920" spans="7:7" x14ac:dyDescent="0.25">
      <c r="G920" s="81" t="str">
        <f>IF(Dashboard!N920="P","P",IF(Dashboard!O920="B","B",""))</f>
        <v/>
      </c>
    </row>
    <row r="921" spans="7:7" x14ac:dyDescent="0.25">
      <c r="G921" s="81" t="str">
        <f>IF(Dashboard!N921="P","P",IF(Dashboard!O921="B","B",""))</f>
        <v/>
      </c>
    </row>
    <row r="922" spans="7:7" x14ac:dyDescent="0.25">
      <c r="G922" s="81" t="str">
        <f>IF(Dashboard!N922="P","P",IF(Dashboard!O922="B","B",""))</f>
        <v/>
      </c>
    </row>
    <row r="923" spans="7:7" x14ac:dyDescent="0.25">
      <c r="G923" s="81" t="str">
        <f>IF(Dashboard!N923="P","P",IF(Dashboard!O923="B","B",""))</f>
        <v/>
      </c>
    </row>
    <row r="924" spans="7:7" x14ac:dyDescent="0.25">
      <c r="G924" s="81" t="str">
        <f>IF(Dashboard!N924="P","P",IF(Dashboard!O924="B","B",""))</f>
        <v/>
      </c>
    </row>
    <row r="925" spans="7:7" x14ac:dyDescent="0.25">
      <c r="G925" s="81" t="str">
        <f>IF(Dashboard!N925="P","P",IF(Dashboard!O925="B","B",""))</f>
        <v/>
      </c>
    </row>
    <row r="926" spans="7:7" x14ac:dyDescent="0.25">
      <c r="G926" s="81" t="str">
        <f>IF(Dashboard!N926="P","P",IF(Dashboard!O926="B","B",""))</f>
        <v/>
      </c>
    </row>
    <row r="927" spans="7:7" x14ac:dyDescent="0.25">
      <c r="G927" s="81" t="str">
        <f>IF(Dashboard!N927="P","P",IF(Dashboard!O927="B","B",""))</f>
        <v/>
      </c>
    </row>
    <row r="928" spans="7:7" x14ac:dyDescent="0.25">
      <c r="G928" s="81" t="str">
        <f>IF(Dashboard!N928="P","P",IF(Dashboard!O928="B","B",""))</f>
        <v/>
      </c>
    </row>
    <row r="929" spans="7:7" x14ac:dyDescent="0.25">
      <c r="G929" s="81" t="str">
        <f>IF(Dashboard!N929="P","P",IF(Dashboard!O929="B","B",""))</f>
        <v/>
      </c>
    </row>
    <row r="930" spans="7:7" x14ac:dyDescent="0.25">
      <c r="G930" s="81" t="str">
        <f>IF(Dashboard!N930="P","P",IF(Dashboard!O930="B","B",""))</f>
        <v/>
      </c>
    </row>
    <row r="931" spans="7:7" x14ac:dyDescent="0.25">
      <c r="G931" s="81" t="str">
        <f>IF(Dashboard!N931="P","P",IF(Dashboard!O931="B","B",""))</f>
        <v/>
      </c>
    </row>
    <row r="932" spans="7:7" x14ac:dyDescent="0.25">
      <c r="G932" s="81" t="str">
        <f>IF(Dashboard!N932="P","P",IF(Dashboard!O932="B","B",""))</f>
        <v/>
      </c>
    </row>
    <row r="933" spans="7:7" x14ac:dyDescent="0.25">
      <c r="G933" s="81" t="str">
        <f>IF(Dashboard!N933="P","P",IF(Dashboard!O933="B","B",""))</f>
        <v/>
      </c>
    </row>
    <row r="934" spans="7:7" x14ac:dyDescent="0.25">
      <c r="G934" s="81" t="str">
        <f>IF(Dashboard!N934="P","P",IF(Dashboard!O934="B","B",""))</f>
        <v/>
      </c>
    </row>
    <row r="935" spans="7:7" x14ac:dyDescent="0.25">
      <c r="G935" s="81" t="str">
        <f>IF(Dashboard!N935="P","P",IF(Dashboard!O935="B","B",""))</f>
        <v/>
      </c>
    </row>
    <row r="936" spans="7:7" x14ac:dyDescent="0.25">
      <c r="G936" s="81" t="str">
        <f>IF(Dashboard!N936="P","P",IF(Dashboard!O936="B","B",""))</f>
        <v/>
      </c>
    </row>
    <row r="937" spans="7:7" x14ac:dyDescent="0.25">
      <c r="G937" s="81" t="str">
        <f>IF(Dashboard!N937="P","P",IF(Dashboard!O937="B","B",""))</f>
        <v/>
      </c>
    </row>
    <row r="938" spans="7:7" x14ac:dyDescent="0.25">
      <c r="G938" s="81" t="str">
        <f>IF(Dashboard!N938="P","P",IF(Dashboard!O938="B","B",""))</f>
        <v/>
      </c>
    </row>
    <row r="939" spans="7:7" x14ac:dyDescent="0.25">
      <c r="G939" s="81" t="str">
        <f>IF(Dashboard!N939="P","P",IF(Dashboard!O939="B","B",""))</f>
        <v/>
      </c>
    </row>
    <row r="940" spans="7:7" x14ac:dyDescent="0.25">
      <c r="G940" s="81" t="str">
        <f>IF(Dashboard!N940="P","P",IF(Dashboard!O940="B","B",""))</f>
        <v/>
      </c>
    </row>
    <row r="941" spans="7:7" x14ac:dyDescent="0.25">
      <c r="G941" s="81" t="str">
        <f>IF(Dashboard!N941="P","P",IF(Dashboard!O941="B","B",""))</f>
        <v/>
      </c>
    </row>
    <row r="942" spans="7:7" x14ac:dyDescent="0.25">
      <c r="G942" s="81" t="str">
        <f>IF(Dashboard!N942="P","P",IF(Dashboard!O942="B","B",""))</f>
        <v/>
      </c>
    </row>
    <row r="943" spans="7:7" x14ac:dyDescent="0.25">
      <c r="G943" s="81" t="str">
        <f>IF(Dashboard!N943="P","P",IF(Dashboard!O943="B","B",""))</f>
        <v/>
      </c>
    </row>
    <row r="944" spans="7:7" x14ac:dyDescent="0.25">
      <c r="G944" s="81" t="str">
        <f>IF(Dashboard!N944="P","P",IF(Dashboard!O944="B","B",""))</f>
        <v/>
      </c>
    </row>
    <row r="945" spans="7:7" x14ac:dyDescent="0.25">
      <c r="G945" s="81" t="str">
        <f>IF(Dashboard!N945="P","P",IF(Dashboard!O945="B","B",""))</f>
        <v/>
      </c>
    </row>
    <row r="946" spans="7:7" x14ac:dyDescent="0.25">
      <c r="G946" s="81" t="str">
        <f>IF(Dashboard!N946="P","P",IF(Dashboard!O946="B","B",""))</f>
        <v/>
      </c>
    </row>
    <row r="947" spans="7:7" x14ac:dyDescent="0.25">
      <c r="G947" s="81" t="str">
        <f>IF(Dashboard!N947="P","P",IF(Dashboard!O947="B","B",""))</f>
        <v/>
      </c>
    </row>
    <row r="948" spans="7:7" x14ac:dyDescent="0.25">
      <c r="G948" s="81" t="str">
        <f>IF(Dashboard!N948="P","P",IF(Dashboard!O948="B","B",""))</f>
        <v/>
      </c>
    </row>
    <row r="949" spans="7:7" x14ac:dyDescent="0.25">
      <c r="G949" s="81" t="str">
        <f>IF(Dashboard!N949="P","P",IF(Dashboard!O949="B","B",""))</f>
        <v/>
      </c>
    </row>
    <row r="950" spans="7:7" x14ac:dyDescent="0.25">
      <c r="G950" s="81" t="str">
        <f>IF(Dashboard!N950="P","P",IF(Dashboard!O950="B","B",""))</f>
        <v/>
      </c>
    </row>
    <row r="951" spans="7:7" x14ac:dyDescent="0.25">
      <c r="G951" s="81" t="str">
        <f>IF(Dashboard!N951="P","P",IF(Dashboard!O951="B","B",""))</f>
        <v/>
      </c>
    </row>
    <row r="952" spans="7:7" x14ac:dyDescent="0.25">
      <c r="G952" s="81" t="str">
        <f>IF(Dashboard!N952="P","P",IF(Dashboard!O952="B","B",""))</f>
        <v/>
      </c>
    </row>
    <row r="953" spans="7:7" x14ac:dyDescent="0.25">
      <c r="G953" s="81" t="str">
        <f>IF(Dashboard!N953="P","P",IF(Dashboard!O953="B","B",""))</f>
        <v/>
      </c>
    </row>
    <row r="954" spans="7:7" x14ac:dyDescent="0.25">
      <c r="G954" s="81" t="str">
        <f>IF(Dashboard!N954="P","P",IF(Dashboard!O954="B","B",""))</f>
        <v/>
      </c>
    </row>
    <row r="955" spans="7:7" x14ac:dyDescent="0.25">
      <c r="G955" s="81" t="str">
        <f>IF(Dashboard!N955="P","P",IF(Dashboard!O955="B","B",""))</f>
        <v/>
      </c>
    </row>
    <row r="956" spans="7:7" x14ac:dyDescent="0.25">
      <c r="G956" s="81" t="str">
        <f>IF(Dashboard!N956="P","P",IF(Dashboard!O956="B","B",""))</f>
        <v/>
      </c>
    </row>
    <row r="957" spans="7:7" x14ac:dyDescent="0.25">
      <c r="G957" s="81" t="str">
        <f>IF(Dashboard!N957="P","P",IF(Dashboard!O957="B","B",""))</f>
        <v/>
      </c>
    </row>
    <row r="958" spans="7:7" x14ac:dyDescent="0.25">
      <c r="G958" s="81" t="str">
        <f>IF(Dashboard!N958="P","P",IF(Dashboard!O958="B","B",""))</f>
        <v/>
      </c>
    </row>
    <row r="959" spans="7:7" x14ac:dyDescent="0.25">
      <c r="G959" s="81" t="str">
        <f>IF(Dashboard!N959="P","P",IF(Dashboard!O959="B","B",""))</f>
        <v/>
      </c>
    </row>
    <row r="960" spans="7:7" x14ac:dyDescent="0.25">
      <c r="G960" s="81" t="str">
        <f>IF(Dashboard!N960="P","P",IF(Dashboard!O960="B","B",""))</f>
        <v/>
      </c>
    </row>
    <row r="961" spans="7:7" x14ac:dyDescent="0.25">
      <c r="G961" s="81" t="str">
        <f>IF(Dashboard!N961="P","P",IF(Dashboard!O961="B","B",""))</f>
        <v/>
      </c>
    </row>
    <row r="962" spans="7:7" x14ac:dyDescent="0.25">
      <c r="G962" s="81" t="str">
        <f>IF(Dashboard!N962="P","P",IF(Dashboard!O962="B","B",""))</f>
        <v/>
      </c>
    </row>
    <row r="963" spans="7:7" x14ac:dyDescent="0.25">
      <c r="G963" s="81" t="str">
        <f>IF(Dashboard!N963="P","P",IF(Dashboard!O963="B","B",""))</f>
        <v/>
      </c>
    </row>
    <row r="964" spans="7:7" x14ac:dyDescent="0.25">
      <c r="G964" s="81" t="str">
        <f>IF(Dashboard!N964="P","P",IF(Dashboard!O964="B","B",""))</f>
        <v/>
      </c>
    </row>
    <row r="965" spans="7:7" x14ac:dyDescent="0.25">
      <c r="G965" s="81" t="str">
        <f>IF(Dashboard!N965="P","P",IF(Dashboard!O965="B","B",""))</f>
        <v/>
      </c>
    </row>
    <row r="966" spans="7:7" x14ac:dyDescent="0.25">
      <c r="G966" s="81" t="str">
        <f>IF(Dashboard!N966="P","P",IF(Dashboard!O966="B","B",""))</f>
        <v/>
      </c>
    </row>
    <row r="967" spans="7:7" x14ac:dyDescent="0.25">
      <c r="G967" s="81" t="str">
        <f>IF(Dashboard!N967="P","P",IF(Dashboard!O967="B","B",""))</f>
        <v/>
      </c>
    </row>
    <row r="968" spans="7:7" x14ac:dyDescent="0.25">
      <c r="G968" s="81" t="str">
        <f>IF(Dashboard!N968="P","P",IF(Dashboard!O968="B","B",""))</f>
        <v/>
      </c>
    </row>
    <row r="969" spans="7:7" x14ac:dyDescent="0.25">
      <c r="G969" s="81" t="str">
        <f>IF(Dashboard!N969="P","P",IF(Dashboard!O969="B","B",""))</f>
        <v/>
      </c>
    </row>
    <row r="970" spans="7:7" x14ac:dyDescent="0.25">
      <c r="G970" s="81" t="str">
        <f>IF(Dashboard!N970="P","P",IF(Dashboard!O970="B","B",""))</f>
        <v/>
      </c>
    </row>
    <row r="971" spans="7:7" x14ac:dyDescent="0.25">
      <c r="G971" s="81" t="str">
        <f>IF(Dashboard!N971="P","P",IF(Dashboard!O971="B","B",""))</f>
        <v/>
      </c>
    </row>
    <row r="972" spans="7:7" x14ac:dyDescent="0.25">
      <c r="G972" s="81" t="str">
        <f>IF(Dashboard!N972="P","P",IF(Dashboard!O972="B","B",""))</f>
        <v/>
      </c>
    </row>
    <row r="973" spans="7:7" x14ac:dyDescent="0.25">
      <c r="G973" s="81" t="str">
        <f>IF(Dashboard!N973="P","P",IF(Dashboard!O973="B","B",""))</f>
        <v/>
      </c>
    </row>
    <row r="974" spans="7:7" x14ac:dyDescent="0.25">
      <c r="G974" s="81" t="str">
        <f>IF(Dashboard!N974="P","P",IF(Dashboard!O974="B","B",""))</f>
        <v/>
      </c>
    </row>
    <row r="975" spans="7:7" x14ac:dyDescent="0.25">
      <c r="G975" s="81" t="str">
        <f>IF(Dashboard!N975="P","P",IF(Dashboard!O975="B","B",""))</f>
        <v/>
      </c>
    </row>
    <row r="976" spans="7:7" x14ac:dyDescent="0.25">
      <c r="G976" s="81" t="str">
        <f>IF(Dashboard!N976="P","P",IF(Dashboard!O976="B","B",""))</f>
        <v/>
      </c>
    </row>
    <row r="977" spans="7:7" x14ac:dyDescent="0.25">
      <c r="G977" s="81" t="str">
        <f>IF(Dashboard!N977="P","P",IF(Dashboard!O977="B","B",""))</f>
        <v/>
      </c>
    </row>
    <row r="978" spans="7:7" x14ac:dyDescent="0.25">
      <c r="G978" s="81" t="str">
        <f>IF(Dashboard!N978="P","P",IF(Dashboard!O978="B","B",""))</f>
        <v/>
      </c>
    </row>
    <row r="979" spans="7:7" x14ac:dyDescent="0.25">
      <c r="G979" s="81" t="str">
        <f>IF(Dashboard!N979="P","P",IF(Dashboard!O979="B","B",""))</f>
        <v/>
      </c>
    </row>
    <row r="980" spans="7:7" x14ac:dyDescent="0.25">
      <c r="G980" s="81" t="str">
        <f>IF(Dashboard!N980="P","P",IF(Dashboard!O980="B","B",""))</f>
        <v/>
      </c>
    </row>
    <row r="981" spans="7:7" x14ac:dyDescent="0.25">
      <c r="G981" s="81" t="str">
        <f>IF(Dashboard!N981="P","P",IF(Dashboard!O981="B","B",""))</f>
        <v/>
      </c>
    </row>
    <row r="982" spans="7:7" x14ac:dyDescent="0.25">
      <c r="G982" s="81" t="str">
        <f>IF(Dashboard!N982="P","P",IF(Dashboard!O982="B","B",""))</f>
        <v/>
      </c>
    </row>
    <row r="983" spans="7:7" x14ac:dyDescent="0.25">
      <c r="G983" s="81" t="str">
        <f>IF(Dashboard!N983="P","P",IF(Dashboard!O983="B","B",""))</f>
        <v/>
      </c>
    </row>
    <row r="984" spans="7:7" x14ac:dyDescent="0.25">
      <c r="G984" s="81" t="str">
        <f>IF(Dashboard!N984="P","P",IF(Dashboard!O984="B","B",""))</f>
        <v/>
      </c>
    </row>
    <row r="985" spans="7:7" x14ac:dyDescent="0.25">
      <c r="G985" s="81" t="str">
        <f>IF(Dashboard!N985="P","P",IF(Dashboard!O985="B","B",""))</f>
        <v/>
      </c>
    </row>
    <row r="986" spans="7:7" x14ac:dyDescent="0.25">
      <c r="G986" s="81" t="str">
        <f>IF(Dashboard!N986="P","P",IF(Dashboard!O986="B","B",""))</f>
        <v/>
      </c>
    </row>
    <row r="987" spans="7:7" x14ac:dyDescent="0.25">
      <c r="G987" s="81" t="str">
        <f>IF(Dashboard!N987="P","P",IF(Dashboard!O987="B","B",""))</f>
        <v/>
      </c>
    </row>
    <row r="988" spans="7:7" x14ac:dyDescent="0.25">
      <c r="G988" s="81" t="str">
        <f>IF(Dashboard!N988="P","P",IF(Dashboard!O988="B","B",""))</f>
        <v/>
      </c>
    </row>
    <row r="989" spans="7:7" x14ac:dyDescent="0.25">
      <c r="G989" s="81" t="str">
        <f>IF(Dashboard!N989="P","P",IF(Dashboard!O989="B","B",""))</f>
        <v/>
      </c>
    </row>
    <row r="990" spans="7:7" x14ac:dyDescent="0.25">
      <c r="G990" s="81" t="str">
        <f>IF(Dashboard!N990="P","P",IF(Dashboard!O990="B","B",""))</f>
        <v/>
      </c>
    </row>
    <row r="991" spans="7:7" x14ac:dyDescent="0.25">
      <c r="G991" s="81" t="str">
        <f>IF(Dashboard!N991="P","P",IF(Dashboard!O991="B","B",""))</f>
        <v/>
      </c>
    </row>
    <row r="992" spans="7:7" x14ac:dyDescent="0.25">
      <c r="G992" s="81" t="str">
        <f>IF(Dashboard!N992="P","P",IF(Dashboard!O992="B","B",""))</f>
        <v/>
      </c>
    </row>
    <row r="993" spans="7:7" x14ac:dyDescent="0.25">
      <c r="G993" s="81" t="str">
        <f>IF(Dashboard!N993="P","P",IF(Dashboard!O993="B","B",""))</f>
        <v/>
      </c>
    </row>
    <row r="994" spans="7:7" x14ac:dyDescent="0.25">
      <c r="G994" s="81" t="str">
        <f>IF(Dashboard!N994="P","P",IF(Dashboard!O994="B","B",""))</f>
        <v/>
      </c>
    </row>
    <row r="995" spans="7:7" x14ac:dyDescent="0.25">
      <c r="G995" s="81" t="str">
        <f>IF(Dashboard!N995="P","P",IF(Dashboard!O995="B","B",""))</f>
        <v/>
      </c>
    </row>
    <row r="996" spans="7:7" x14ac:dyDescent="0.25">
      <c r="G996" s="81" t="str">
        <f>IF(Dashboard!N996="P","P",IF(Dashboard!O996="B","B",""))</f>
        <v/>
      </c>
    </row>
    <row r="997" spans="7:7" x14ac:dyDescent="0.25">
      <c r="G997" s="81" t="str">
        <f>IF(Dashboard!N997="P","P",IF(Dashboard!O997="B","B",""))</f>
        <v/>
      </c>
    </row>
    <row r="998" spans="7:7" x14ac:dyDescent="0.25">
      <c r="G998" s="81" t="str">
        <f>IF(Dashboard!N998="P","P",IF(Dashboard!O998="B","B",""))</f>
        <v/>
      </c>
    </row>
    <row r="999" spans="7:7" x14ac:dyDescent="0.25">
      <c r="G999" s="81" t="str">
        <f>IF(Dashboard!N999="P","P",IF(Dashboard!O999="B","B",""))</f>
        <v/>
      </c>
    </row>
    <row r="1000" spans="7:7" x14ac:dyDescent="0.25">
      <c r="G1000" s="81" t="str">
        <f>IF(Dashboard!N1000="P","P",IF(Dashboard!O1000="B","B",""))</f>
        <v/>
      </c>
    </row>
    <row r="1001" spans="7:7" x14ac:dyDescent="0.25">
      <c r="G1001" s="81" t="str">
        <f>IF(Dashboard!N1001="P","P",IF(Dashboard!O1001="B","B",""))</f>
        <v/>
      </c>
    </row>
    <row r="1002" spans="7:7" x14ac:dyDescent="0.25">
      <c r="G1002" s="81" t="str">
        <f>IF(Dashboard!N1002="P","P",IF(Dashboard!O1002="B","B",""))</f>
        <v/>
      </c>
    </row>
    <row r="1003" spans="7:7" x14ac:dyDescent="0.25">
      <c r="G1003" s="81" t="str">
        <f>IF(Dashboard!N1003="P","P",IF(Dashboard!O1003="B","B",""))</f>
        <v/>
      </c>
    </row>
    <row r="1004" spans="7:7" x14ac:dyDescent="0.25">
      <c r="G1004" s="81" t="str">
        <f>IF(Dashboard!N1004="P","P",IF(Dashboard!O1004="B","B",""))</f>
        <v/>
      </c>
    </row>
    <row r="1005" spans="7:7" x14ac:dyDescent="0.25">
      <c r="G1005" s="81" t="str">
        <f>IF(Dashboard!N1005="P","P",IF(Dashboard!O1005="B","B",""))</f>
        <v/>
      </c>
    </row>
    <row r="1006" spans="7:7" x14ac:dyDescent="0.25">
      <c r="G1006" s="81" t="str">
        <f>IF(Dashboard!N1006="P","P",IF(Dashboard!O1006="B","B",""))</f>
        <v/>
      </c>
    </row>
    <row r="1007" spans="7:7" x14ac:dyDescent="0.25">
      <c r="G1007" s="81" t="str">
        <f>IF(Dashboard!N1007="P","P",IF(Dashboard!O1007="B","B",""))</f>
        <v/>
      </c>
    </row>
    <row r="1008" spans="7:7" x14ac:dyDescent="0.25">
      <c r="G1008" s="81" t="str">
        <f>IF(Dashboard!N1008="P","P",IF(Dashboard!O1008="B","B",""))</f>
        <v/>
      </c>
    </row>
    <row r="1009" spans="7:7" x14ac:dyDescent="0.25">
      <c r="G1009" s="81" t="str">
        <f>IF(Dashboard!N1009="P","P",IF(Dashboard!O1009="B","B",""))</f>
        <v/>
      </c>
    </row>
    <row r="1010" spans="7:7" x14ac:dyDescent="0.25">
      <c r="G1010" s="81" t="str">
        <f>IF(Dashboard!N1010="P","P",IF(Dashboard!O1010="B","B",""))</f>
        <v/>
      </c>
    </row>
    <row r="1011" spans="7:7" x14ac:dyDescent="0.25">
      <c r="G1011" s="81" t="str">
        <f>IF(Dashboard!N1011="P","P",IF(Dashboard!O1011="B","B",""))</f>
        <v/>
      </c>
    </row>
    <row r="1012" spans="7:7" x14ac:dyDescent="0.25">
      <c r="G1012" s="81" t="str">
        <f>IF(Dashboard!N1012="P","P",IF(Dashboard!O1012="B","B",""))</f>
        <v/>
      </c>
    </row>
    <row r="1013" spans="7:7" x14ac:dyDescent="0.25">
      <c r="G1013" s="81" t="str">
        <f>IF(Dashboard!N1013="P","P",IF(Dashboard!O1013="B","B",""))</f>
        <v/>
      </c>
    </row>
    <row r="1014" spans="7:7" x14ac:dyDescent="0.25">
      <c r="G1014" s="81" t="str">
        <f>IF(Dashboard!N1014="P","P",IF(Dashboard!O1014="B","B",""))</f>
        <v/>
      </c>
    </row>
    <row r="1015" spans="7:7" x14ac:dyDescent="0.25">
      <c r="G1015" s="81" t="str">
        <f>IF(Dashboard!N1015="P","P",IF(Dashboard!O1015="B","B",""))</f>
        <v/>
      </c>
    </row>
    <row r="1016" spans="7:7" x14ac:dyDescent="0.25">
      <c r="G1016" s="81" t="str">
        <f>IF(Dashboard!N1016="P","P",IF(Dashboard!O1016="B","B",""))</f>
        <v/>
      </c>
    </row>
    <row r="1017" spans="7:7" x14ac:dyDescent="0.25">
      <c r="G1017" s="81" t="str">
        <f>IF(Dashboard!N1017="P","P",IF(Dashboard!O1017="B","B",""))</f>
        <v/>
      </c>
    </row>
    <row r="1018" spans="7:7" x14ac:dyDescent="0.25">
      <c r="G1018" s="81" t="str">
        <f>IF(Dashboard!N1018="P","P",IF(Dashboard!O1018="B","B",""))</f>
        <v/>
      </c>
    </row>
    <row r="1019" spans="7:7" x14ac:dyDescent="0.25">
      <c r="G1019" s="81" t="str">
        <f>IF(Dashboard!N1019="P","P",IF(Dashboard!O1019="B","B",""))</f>
        <v/>
      </c>
    </row>
    <row r="1020" spans="7:7" x14ac:dyDescent="0.25">
      <c r="G1020" s="81" t="str">
        <f>IF(Dashboard!N1020="P","P",IF(Dashboard!O1020="B","B",""))</f>
        <v/>
      </c>
    </row>
    <row r="1021" spans="7:7" x14ac:dyDescent="0.25">
      <c r="G1021" s="81" t="str">
        <f>IF(Dashboard!N1021="P","P",IF(Dashboard!O1021="B","B",""))</f>
        <v/>
      </c>
    </row>
    <row r="1022" spans="7:7" x14ac:dyDescent="0.25">
      <c r="G1022" s="81" t="str">
        <f>IF(Dashboard!N1022="P","P",IF(Dashboard!O1022="B","B",""))</f>
        <v/>
      </c>
    </row>
    <row r="1023" spans="7:7" x14ac:dyDescent="0.25">
      <c r="G1023" s="81" t="str">
        <f>IF(Dashboard!N1023="P","P",IF(Dashboard!O1023="B","B",""))</f>
        <v/>
      </c>
    </row>
    <row r="1024" spans="7:7" x14ac:dyDescent="0.25">
      <c r="G1024" s="81" t="str">
        <f>IF(Dashboard!N1024="P","P",IF(Dashboard!O1024="B","B",""))</f>
        <v/>
      </c>
    </row>
    <row r="1025" spans="7:7" x14ac:dyDescent="0.25">
      <c r="G1025" s="81" t="str">
        <f>IF(Dashboard!N1025="P","P",IF(Dashboard!O1025="B","B",""))</f>
        <v/>
      </c>
    </row>
    <row r="1026" spans="7:7" x14ac:dyDescent="0.25">
      <c r="G1026" s="81" t="str">
        <f>IF(Dashboard!N1026="P","P",IF(Dashboard!O1026="B","B",""))</f>
        <v/>
      </c>
    </row>
    <row r="1027" spans="7:7" x14ac:dyDescent="0.25">
      <c r="G1027" s="81" t="str">
        <f>IF(Dashboard!N1027="P","P",IF(Dashboard!O1027="B","B",""))</f>
        <v/>
      </c>
    </row>
    <row r="1028" spans="7:7" x14ac:dyDescent="0.25">
      <c r="G1028" s="81" t="str">
        <f>IF(Dashboard!N1028="P","P",IF(Dashboard!O1028="B","B",""))</f>
        <v/>
      </c>
    </row>
    <row r="1029" spans="7:7" x14ac:dyDescent="0.25">
      <c r="G1029" s="81" t="str">
        <f>IF(Dashboard!N1029="P","P",IF(Dashboard!O1029="B","B",""))</f>
        <v/>
      </c>
    </row>
    <row r="1030" spans="7:7" x14ac:dyDescent="0.25">
      <c r="G1030" s="81" t="str">
        <f>IF(Dashboard!N1030="P","P",IF(Dashboard!O1030="B","B",""))</f>
        <v/>
      </c>
    </row>
    <row r="1031" spans="7:7" x14ac:dyDescent="0.25">
      <c r="G1031" s="81" t="str">
        <f>IF(Dashboard!N1031="P","P",IF(Dashboard!O1031="B","B",""))</f>
        <v/>
      </c>
    </row>
    <row r="1032" spans="7:7" x14ac:dyDescent="0.25">
      <c r="G1032" s="81" t="str">
        <f>IF(Dashboard!N1032="P","P",IF(Dashboard!O1032="B","B",""))</f>
        <v/>
      </c>
    </row>
    <row r="1033" spans="7:7" x14ac:dyDescent="0.25">
      <c r="G1033" s="81" t="str">
        <f>IF(Dashboard!N1033="P","P",IF(Dashboard!O1033="B","B",""))</f>
        <v/>
      </c>
    </row>
    <row r="1034" spans="7:7" x14ac:dyDescent="0.25">
      <c r="G1034" s="81" t="str">
        <f>IF(Dashboard!N1034="P","P",IF(Dashboard!O1034="B","B",""))</f>
        <v/>
      </c>
    </row>
    <row r="1035" spans="7:7" x14ac:dyDescent="0.25">
      <c r="G1035" s="81" t="str">
        <f>IF(Dashboard!N1035="P","P",IF(Dashboard!O1035="B","B",""))</f>
        <v/>
      </c>
    </row>
    <row r="1036" spans="7:7" x14ac:dyDescent="0.25">
      <c r="G1036" s="81" t="str">
        <f>IF(Dashboard!N1036="P","P",IF(Dashboard!O1036="B","B",""))</f>
        <v/>
      </c>
    </row>
    <row r="1037" spans="7:7" x14ac:dyDescent="0.25">
      <c r="G1037" s="81" t="str">
        <f>IF(Dashboard!N1037="P","P",IF(Dashboard!O1037="B","B",""))</f>
        <v/>
      </c>
    </row>
    <row r="1038" spans="7:7" x14ac:dyDescent="0.25">
      <c r="G1038" s="81" t="str">
        <f>IF(Dashboard!N1038="P","P",IF(Dashboard!O1038="B","B",""))</f>
        <v/>
      </c>
    </row>
    <row r="1039" spans="7:7" x14ac:dyDescent="0.25">
      <c r="G1039" s="81" t="str">
        <f>IF(Dashboard!N1039="P","P",IF(Dashboard!O1039="B","B",""))</f>
        <v/>
      </c>
    </row>
    <row r="1040" spans="7:7" x14ac:dyDescent="0.25">
      <c r="G1040" s="81" t="str">
        <f>IF(Dashboard!N1040="P","P",IF(Dashboard!O1040="B","B",""))</f>
        <v/>
      </c>
    </row>
    <row r="1041" spans="7:7" x14ac:dyDescent="0.25">
      <c r="G1041" s="81" t="str">
        <f>IF(Dashboard!N1041="P","P",IF(Dashboard!O1041="B","B",""))</f>
        <v/>
      </c>
    </row>
    <row r="1042" spans="7:7" x14ac:dyDescent="0.25">
      <c r="G1042" s="81" t="str">
        <f>IF(Dashboard!N1042="P","P",IF(Dashboard!O1042="B","B",""))</f>
        <v/>
      </c>
    </row>
    <row r="1043" spans="7:7" x14ac:dyDescent="0.25">
      <c r="G1043" s="81" t="str">
        <f>IF(Dashboard!N1043="P","P",IF(Dashboard!O1043="B","B",""))</f>
        <v/>
      </c>
    </row>
    <row r="1044" spans="7:7" x14ac:dyDescent="0.25">
      <c r="G1044" s="81" t="str">
        <f>IF(Dashboard!N1044="P","P",IF(Dashboard!O1044="B","B",""))</f>
        <v/>
      </c>
    </row>
    <row r="1045" spans="7:7" x14ac:dyDescent="0.25">
      <c r="G1045" s="81" t="str">
        <f>IF(Dashboard!N1045="P","P",IF(Dashboard!O1045="B","B",""))</f>
        <v/>
      </c>
    </row>
    <row r="1046" spans="7:7" x14ac:dyDescent="0.25">
      <c r="G1046" s="81" t="str">
        <f>IF(Dashboard!N1046="P","P",IF(Dashboard!O1046="B","B",""))</f>
        <v/>
      </c>
    </row>
    <row r="1047" spans="7:7" x14ac:dyDescent="0.25">
      <c r="G1047" s="81" t="str">
        <f>IF(Dashboard!N1047="P","P",IF(Dashboard!O1047="B","B",""))</f>
        <v/>
      </c>
    </row>
    <row r="1048" spans="7:7" x14ac:dyDescent="0.25">
      <c r="G1048" s="81" t="str">
        <f>IF(Dashboard!N1048="P","P",IF(Dashboard!O1048="B","B",""))</f>
        <v/>
      </c>
    </row>
    <row r="1049" spans="7:7" x14ac:dyDescent="0.25">
      <c r="G1049" s="81" t="str">
        <f>IF(Dashboard!N1049="P","P",IF(Dashboard!O1049="B","B",""))</f>
        <v/>
      </c>
    </row>
    <row r="1050" spans="7:7" x14ac:dyDescent="0.25">
      <c r="G1050" s="81" t="str">
        <f>IF(Dashboard!N1050="P","P",IF(Dashboard!O1050="B","B",""))</f>
        <v/>
      </c>
    </row>
    <row r="1051" spans="7:7" x14ac:dyDescent="0.25">
      <c r="G1051" s="81" t="str">
        <f>IF(Dashboard!N1051="P","P",IF(Dashboard!O1051="B","B",""))</f>
        <v/>
      </c>
    </row>
    <row r="1052" spans="7:7" x14ac:dyDescent="0.25">
      <c r="G1052" s="81" t="str">
        <f>IF(Dashboard!N1052="P","P",IF(Dashboard!O1052="B","B",""))</f>
        <v/>
      </c>
    </row>
    <row r="1053" spans="7:7" x14ac:dyDescent="0.25">
      <c r="G1053" s="81" t="str">
        <f>IF(Dashboard!N1053="P","P",IF(Dashboard!O1053="B","B",""))</f>
        <v/>
      </c>
    </row>
    <row r="1054" spans="7:7" x14ac:dyDescent="0.25">
      <c r="G1054" s="81" t="str">
        <f>IF(Dashboard!N1054="P","P",IF(Dashboard!O1054="B","B",""))</f>
        <v/>
      </c>
    </row>
    <row r="1055" spans="7:7" x14ac:dyDescent="0.25">
      <c r="G1055" s="81" t="str">
        <f>IF(Dashboard!N1055="P","P",IF(Dashboard!O1055="B","B",""))</f>
        <v/>
      </c>
    </row>
    <row r="1056" spans="7:7" x14ac:dyDescent="0.25">
      <c r="G1056" s="81" t="str">
        <f>IF(Dashboard!N1056="P","P",IF(Dashboard!O1056="B","B",""))</f>
        <v/>
      </c>
    </row>
    <row r="1057" spans="7:7" x14ac:dyDescent="0.25">
      <c r="G1057" s="81" t="str">
        <f>IF(Dashboard!N1057="P","P",IF(Dashboard!O1057="B","B",""))</f>
        <v/>
      </c>
    </row>
    <row r="1058" spans="7:7" x14ac:dyDescent="0.25">
      <c r="G1058" s="81" t="str">
        <f>IF(Dashboard!N1058="P","P",IF(Dashboard!O1058="B","B",""))</f>
        <v/>
      </c>
    </row>
    <row r="1059" spans="7:7" x14ac:dyDescent="0.25">
      <c r="G1059" s="81" t="str">
        <f>IF(Dashboard!N1059="P","P",IF(Dashboard!O1059="B","B",""))</f>
        <v/>
      </c>
    </row>
    <row r="1060" spans="7:7" x14ac:dyDescent="0.25">
      <c r="G1060" s="81" t="str">
        <f>IF(Dashboard!N1060="P","P",IF(Dashboard!O1060="B","B",""))</f>
        <v/>
      </c>
    </row>
    <row r="1061" spans="7:7" x14ac:dyDescent="0.25">
      <c r="G1061" s="81" t="str">
        <f>IF(Dashboard!N1061="P","P",IF(Dashboard!O1061="B","B",""))</f>
        <v/>
      </c>
    </row>
    <row r="1062" spans="7:7" x14ac:dyDescent="0.25">
      <c r="G1062" s="81" t="str">
        <f>IF(Dashboard!N1062="P","P",IF(Dashboard!O1062="B","B",""))</f>
        <v/>
      </c>
    </row>
    <row r="1063" spans="7:7" x14ac:dyDescent="0.25">
      <c r="G1063" s="81" t="str">
        <f>IF(Dashboard!N1063="P","P",IF(Dashboard!O1063="B","B",""))</f>
        <v/>
      </c>
    </row>
    <row r="1064" spans="7:7" x14ac:dyDescent="0.25">
      <c r="G1064" s="81" t="str">
        <f>IF(Dashboard!N1064="P","P",IF(Dashboard!O1064="B","B",""))</f>
        <v/>
      </c>
    </row>
    <row r="1065" spans="7:7" x14ac:dyDescent="0.25">
      <c r="G1065" s="81" t="str">
        <f>IF(Dashboard!N1065="P","P",IF(Dashboard!O1065="B","B",""))</f>
        <v/>
      </c>
    </row>
    <row r="1066" spans="7:7" x14ac:dyDescent="0.25">
      <c r="G1066" s="81" t="str">
        <f>IF(Dashboard!N1066="P","P",IF(Dashboard!O1066="B","B",""))</f>
        <v/>
      </c>
    </row>
    <row r="1067" spans="7:7" x14ac:dyDescent="0.25">
      <c r="G1067" s="81" t="str">
        <f>IF(Dashboard!N1067="P","P",IF(Dashboard!O1067="B","B",""))</f>
        <v/>
      </c>
    </row>
    <row r="1068" spans="7:7" x14ac:dyDescent="0.25">
      <c r="G1068" s="81" t="str">
        <f>IF(Dashboard!N1068="P","P",IF(Dashboard!O1068="B","B",""))</f>
        <v/>
      </c>
    </row>
    <row r="1069" spans="7:7" x14ac:dyDescent="0.25">
      <c r="G1069" s="81" t="str">
        <f>IF(Dashboard!N1069="P","P",IF(Dashboard!O1069="B","B",""))</f>
        <v/>
      </c>
    </row>
    <row r="1070" spans="7:7" x14ac:dyDescent="0.25">
      <c r="G1070" s="81" t="str">
        <f>IF(Dashboard!N1070="P","P",IF(Dashboard!O1070="B","B",""))</f>
        <v/>
      </c>
    </row>
    <row r="1071" spans="7:7" x14ac:dyDescent="0.25">
      <c r="G1071" s="81" t="str">
        <f>IF(Dashboard!N1071="P","P",IF(Dashboard!O1071="B","B",""))</f>
        <v/>
      </c>
    </row>
    <row r="1072" spans="7:7" x14ac:dyDescent="0.25">
      <c r="G1072" s="81" t="str">
        <f>IF(Dashboard!N1072="P","P",IF(Dashboard!O1072="B","B",""))</f>
        <v/>
      </c>
    </row>
    <row r="1073" spans="7:7" x14ac:dyDescent="0.25">
      <c r="G1073" s="81" t="str">
        <f>IF(Dashboard!N1073="P","P",IF(Dashboard!O1073="B","B",""))</f>
        <v/>
      </c>
    </row>
    <row r="1074" spans="7:7" x14ac:dyDescent="0.25">
      <c r="G1074" s="81" t="str">
        <f>IF(Dashboard!N1074="P","P",IF(Dashboard!O1074="B","B",""))</f>
        <v/>
      </c>
    </row>
    <row r="1075" spans="7:7" x14ac:dyDescent="0.25">
      <c r="G1075" s="81" t="str">
        <f>IF(Dashboard!N1075="P","P",IF(Dashboard!O1075="B","B",""))</f>
        <v/>
      </c>
    </row>
    <row r="1076" spans="7:7" x14ac:dyDescent="0.25">
      <c r="G1076" s="81" t="str">
        <f>IF(Dashboard!N1076="P","P",IF(Dashboard!O1076="B","B",""))</f>
        <v/>
      </c>
    </row>
    <row r="1077" spans="7:7" x14ac:dyDescent="0.25">
      <c r="G1077" s="81" t="str">
        <f>IF(Dashboard!N1077="P","P",IF(Dashboard!O1077="B","B",""))</f>
        <v/>
      </c>
    </row>
    <row r="1078" spans="7:7" x14ac:dyDescent="0.25">
      <c r="G1078" s="81" t="str">
        <f>IF(Dashboard!N1078="P","P",IF(Dashboard!O1078="B","B",""))</f>
        <v/>
      </c>
    </row>
    <row r="1079" spans="7:7" x14ac:dyDescent="0.25">
      <c r="G1079" s="81" t="str">
        <f>IF(Dashboard!N1079="P","P",IF(Dashboard!O1079="B","B",""))</f>
        <v/>
      </c>
    </row>
    <row r="1080" spans="7:7" x14ac:dyDescent="0.25">
      <c r="G1080" s="81" t="str">
        <f>IF(Dashboard!N1080="P","P",IF(Dashboard!O1080="B","B",""))</f>
        <v/>
      </c>
    </row>
    <row r="1081" spans="7:7" x14ac:dyDescent="0.25">
      <c r="G1081" s="81" t="str">
        <f>IF(Dashboard!N1081="P","P",IF(Dashboard!O1081="B","B",""))</f>
        <v/>
      </c>
    </row>
    <row r="1082" spans="7:7" x14ac:dyDescent="0.25">
      <c r="G1082" s="81" t="str">
        <f>IF(Dashboard!N1082="P","P",IF(Dashboard!O1082="B","B",""))</f>
        <v/>
      </c>
    </row>
    <row r="1083" spans="7:7" x14ac:dyDescent="0.25">
      <c r="G1083" s="81" t="str">
        <f>IF(Dashboard!N1083="P","P",IF(Dashboard!O1083="B","B",""))</f>
        <v/>
      </c>
    </row>
    <row r="1084" spans="7:7" x14ac:dyDescent="0.25">
      <c r="G1084" s="81" t="str">
        <f>IF(Dashboard!N1084="P","P",IF(Dashboard!O1084="B","B",""))</f>
        <v/>
      </c>
    </row>
    <row r="1085" spans="7:7" x14ac:dyDescent="0.25">
      <c r="G1085" s="81" t="str">
        <f>IF(Dashboard!N1085="P","P",IF(Dashboard!O1085="B","B",""))</f>
        <v/>
      </c>
    </row>
    <row r="1086" spans="7:7" x14ac:dyDescent="0.25">
      <c r="G1086" s="81" t="str">
        <f>IF(Dashboard!N1086="P","P",IF(Dashboard!O1086="B","B",""))</f>
        <v/>
      </c>
    </row>
    <row r="1087" spans="7:7" x14ac:dyDescent="0.25">
      <c r="G1087" s="81" t="str">
        <f>IF(Dashboard!N1087="P","P",IF(Dashboard!O1087="B","B",""))</f>
        <v/>
      </c>
    </row>
    <row r="1088" spans="7:7" x14ac:dyDescent="0.25">
      <c r="G1088" s="81" t="str">
        <f>IF(Dashboard!N1088="P","P",IF(Dashboard!O1088="B","B",""))</f>
        <v/>
      </c>
    </row>
    <row r="1089" spans="7:7" x14ac:dyDescent="0.25">
      <c r="G1089" s="81" t="str">
        <f>IF(Dashboard!N1089="P","P",IF(Dashboard!O1089="B","B",""))</f>
        <v/>
      </c>
    </row>
    <row r="1090" spans="7:7" x14ac:dyDescent="0.25">
      <c r="G1090" s="81" t="str">
        <f>IF(Dashboard!N1090="P","P",IF(Dashboard!O1090="B","B",""))</f>
        <v/>
      </c>
    </row>
    <row r="1091" spans="7:7" x14ac:dyDescent="0.25">
      <c r="G1091" s="81" t="str">
        <f>IF(Dashboard!N1091="P","P",IF(Dashboard!O1091="B","B",""))</f>
        <v/>
      </c>
    </row>
    <row r="1092" spans="7:7" x14ac:dyDescent="0.25">
      <c r="G1092" s="81" t="str">
        <f>IF(Dashboard!N1092="P","P",IF(Dashboard!O1092="B","B",""))</f>
        <v/>
      </c>
    </row>
    <row r="1093" spans="7:7" x14ac:dyDescent="0.25">
      <c r="G1093" s="81" t="str">
        <f>IF(Dashboard!N1093="P","P",IF(Dashboard!O1093="B","B",""))</f>
        <v/>
      </c>
    </row>
    <row r="1094" spans="7:7" x14ac:dyDescent="0.25">
      <c r="G1094" s="81" t="str">
        <f>IF(Dashboard!N1094="P","P",IF(Dashboard!O1094="B","B",""))</f>
        <v/>
      </c>
    </row>
    <row r="1095" spans="7:7" x14ac:dyDescent="0.25">
      <c r="G1095" s="81" t="str">
        <f>IF(Dashboard!N1095="P","P",IF(Dashboard!O1095="B","B",""))</f>
        <v/>
      </c>
    </row>
    <row r="1096" spans="7:7" x14ac:dyDescent="0.25">
      <c r="G1096" s="81" t="str">
        <f>IF(Dashboard!N1096="P","P",IF(Dashboard!O1096="B","B",""))</f>
        <v/>
      </c>
    </row>
    <row r="1097" spans="7:7" x14ac:dyDescent="0.25">
      <c r="G1097" s="81" t="str">
        <f>IF(Dashboard!N1097="P","P",IF(Dashboard!O1097="B","B",""))</f>
        <v/>
      </c>
    </row>
    <row r="1098" spans="7:7" x14ac:dyDescent="0.25">
      <c r="G1098" s="81" t="str">
        <f>IF(Dashboard!N1098="P","P",IF(Dashboard!O1098="B","B",""))</f>
        <v/>
      </c>
    </row>
    <row r="1099" spans="7:7" x14ac:dyDescent="0.25">
      <c r="G1099" s="81" t="str">
        <f>IF(Dashboard!N1099="P","P",IF(Dashboard!O1099="B","B",""))</f>
        <v/>
      </c>
    </row>
    <row r="1100" spans="7:7" x14ac:dyDescent="0.25">
      <c r="G1100" s="81" t="str">
        <f>IF(Dashboard!N1100="P","P",IF(Dashboard!O1100="B","B",""))</f>
        <v/>
      </c>
    </row>
    <row r="1101" spans="7:7" x14ac:dyDescent="0.25">
      <c r="G1101" s="81" t="str">
        <f>IF(Dashboard!N1101="P","P",IF(Dashboard!O1101="B","B",""))</f>
        <v/>
      </c>
    </row>
    <row r="1102" spans="7:7" x14ac:dyDescent="0.25">
      <c r="G1102" s="81" t="str">
        <f>IF(Dashboard!N1102="P","P",IF(Dashboard!O1102="B","B",""))</f>
        <v/>
      </c>
    </row>
    <row r="1103" spans="7:7" x14ac:dyDescent="0.25">
      <c r="G1103" s="81" t="str">
        <f>IF(Dashboard!N1103="P","P",IF(Dashboard!O1103="B","B",""))</f>
        <v/>
      </c>
    </row>
    <row r="1104" spans="7:7" x14ac:dyDescent="0.25">
      <c r="G1104" s="81" t="str">
        <f>IF(Dashboard!N1104="P","P",IF(Dashboard!O1104="B","B",""))</f>
        <v/>
      </c>
    </row>
    <row r="1105" spans="7:7" x14ac:dyDescent="0.25">
      <c r="G1105" s="81" t="str">
        <f>IF(Dashboard!N1105="P","P",IF(Dashboard!O1105="B","B",""))</f>
        <v/>
      </c>
    </row>
    <row r="1106" spans="7:7" x14ac:dyDescent="0.25">
      <c r="G1106" s="81" t="str">
        <f>IF(Dashboard!N1106="P","P",IF(Dashboard!O1106="B","B",""))</f>
        <v/>
      </c>
    </row>
    <row r="1107" spans="7:7" x14ac:dyDescent="0.25">
      <c r="G1107" s="81" t="str">
        <f>IF(Dashboard!N1107="P","P",IF(Dashboard!O1107="B","B",""))</f>
        <v/>
      </c>
    </row>
    <row r="1108" spans="7:7" x14ac:dyDescent="0.25">
      <c r="G1108" s="81" t="str">
        <f>IF(Dashboard!N1108="P","P",IF(Dashboard!O1108="B","B",""))</f>
        <v/>
      </c>
    </row>
    <row r="1109" spans="7:7" x14ac:dyDescent="0.25">
      <c r="G1109" s="81" t="str">
        <f>IF(Dashboard!N1109="P","P",IF(Dashboard!O1109="B","B",""))</f>
        <v/>
      </c>
    </row>
    <row r="1110" spans="7:7" x14ac:dyDescent="0.25">
      <c r="G1110" s="81" t="str">
        <f>IF(Dashboard!N1110="P","P",IF(Dashboard!O1110="B","B",""))</f>
        <v/>
      </c>
    </row>
    <row r="1111" spans="7:7" x14ac:dyDescent="0.25">
      <c r="G1111" s="81" t="str">
        <f>IF(Dashboard!N1111="P","P",IF(Dashboard!O1111="B","B",""))</f>
        <v/>
      </c>
    </row>
    <row r="1112" spans="7:7" x14ac:dyDescent="0.25">
      <c r="G1112" s="81" t="str">
        <f>IF(Dashboard!N1112="P","P",IF(Dashboard!O1112="B","B",""))</f>
        <v/>
      </c>
    </row>
    <row r="1113" spans="7:7" x14ac:dyDescent="0.25">
      <c r="G1113" s="81" t="str">
        <f>IF(Dashboard!N1113="P","P",IF(Dashboard!O1113="B","B",""))</f>
        <v/>
      </c>
    </row>
    <row r="1114" spans="7:7" x14ac:dyDescent="0.25">
      <c r="G1114" s="81" t="str">
        <f>IF(Dashboard!N1114="P","P",IF(Dashboard!O1114="B","B",""))</f>
        <v/>
      </c>
    </row>
    <row r="1115" spans="7:7" x14ac:dyDescent="0.25">
      <c r="G1115" s="81" t="str">
        <f>IF(Dashboard!N1115="P","P",IF(Dashboard!O1115="B","B",""))</f>
        <v/>
      </c>
    </row>
    <row r="1116" spans="7:7" x14ac:dyDescent="0.25">
      <c r="G1116" s="81" t="str">
        <f>IF(Dashboard!N1116="P","P",IF(Dashboard!O1116="B","B",""))</f>
        <v/>
      </c>
    </row>
    <row r="1117" spans="7:7" x14ac:dyDescent="0.25">
      <c r="G1117" s="81" t="str">
        <f>IF(Dashboard!N1117="P","P",IF(Dashboard!O1117="B","B",""))</f>
        <v/>
      </c>
    </row>
    <row r="1118" spans="7:7" x14ac:dyDescent="0.25">
      <c r="G1118" s="81" t="str">
        <f>IF(Dashboard!N1118="P","P",IF(Dashboard!O1118="B","B",""))</f>
        <v/>
      </c>
    </row>
    <row r="1119" spans="7:7" x14ac:dyDescent="0.25">
      <c r="G1119" s="81" t="str">
        <f>IF(Dashboard!N1119="P","P",IF(Dashboard!O1119="B","B",""))</f>
        <v/>
      </c>
    </row>
    <row r="1120" spans="7:7" x14ac:dyDescent="0.25">
      <c r="G1120" s="81" t="str">
        <f>IF(Dashboard!N1120="P","P",IF(Dashboard!O1120="B","B",""))</f>
        <v/>
      </c>
    </row>
    <row r="1121" spans="7:7" x14ac:dyDescent="0.25">
      <c r="G1121" s="81" t="str">
        <f>IF(Dashboard!N1121="P","P",IF(Dashboard!O1121="B","B",""))</f>
        <v/>
      </c>
    </row>
    <row r="1122" spans="7:7" x14ac:dyDescent="0.25">
      <c r="G1122" s="81" t="str">
        <f>IF(Dashboard!N1122="P","P",IF(Dashboard!O1122="B","B",""))</f>
        <v/>
      </c>
    </row>
    <row r="1123" spans="7:7" x14ac:dyDescent="0.25">
      <c r="G1123" s="81" t="str">
        <f>IF(Dashboard!N1123="P","P",IF(Dashboard!O1123="B","B",""))</f>
        <v/>
      </c>
    </row>
    <row r="1124" spans="7:7" x14ac:dyDescent="0.25">
      <c r="G1124" s="81" t="str">
        <f>IF(Dashboard!N1124="P","P",IF(Dashboard!O1124="B","B",""))</f>
        <v/>
      </c>
    </row>
    <row r="1125" spans="7:7" x14ac:dyDescent="0.25">
      <c r="G1125" s="81" t="str">
        <f>IF(Dashboard!N1125="P","P",IF(Dashboard!O1125="B","B",""))</f>
        <v/>
      </c>
    </row>
    <row r="1126" spans="7:7" x14ac:dyDescent="0.25">
      <c r="G1126" s="81" t="str">
        <f>IF(Dashboard!N1126="P","P",IF(Dashboard!O1126="B","B",""))</f>
        <v/>
      </c>
    </row>
    <row r="1127" spans="7:7" x14ac:dyDescent="0.25">
      <c r="G1127" s="81" t="str">
        <f>IF(Dashboard!N1127="P","P",IF(Dashboard!O1127="B","B",""))</f>
        <v/>
      </c>
    </row>
    <row r="1128" spans="7:7" x14ac:dyDescent="0.25">
      <c r="G1128" s="81" t="str">
        <f>IF(Dashboard!N1128="P","P",IF(Dashboard!O1128="B","B",""))</f>
        <v/>
      </c>
    </row>
    <row r="1129" spans="7:7" x14ac:dyDescent="0.25">
      <c r="G1129" s="81" t="str">
        <f>IF(Dashboard!N1129="P","P",IF(Dashboard!O1129="B","B",""))</f>
        <v/>
      </c>
    </row>
    <row r="1130" spans="7:7" x14ac:dyDescent="0.25">
      <c r="G1130" s="81" t="str">
        <f>IF(Dashboard!N1130="P","P",IF(Dashboard!O1130="B","B",""))</f>
        <v/>
      </c>
    </row>
    <row r="1131" spans="7:7" x14ac:dyDescent="0.25">
      <c r="G1131" s="81" t="str">
        <f>IF(Dashboard!N1131="P","P",IF(Dashboard!O1131="B","B",""))</f>
        <v/>
      </c>
    </row>
    <row r="1132" spans="7:7" x14ac:dyDescent="0.25">
      <c r="G1132" s="81" t="str">
        <f>IF(Dashboard!N1132="P","P",IF(Dashboard!O1132="B","B",""))</f>
        <v/>
      </c>
    </row>
    <row r="1133" spans="7:7" x14ac:dyDescent="0.25">
      <c r="G1133" s="81" t="str">
        <f>IF(Dashboard!N1133="P","P",IF(Dashboard!O1133="B","B",""))</f>
        <v/>
      </c>
    </row>
    <row r="1134" spans="7:7" x14ac:dyDescent="0.25">
      <c r="G1134" s="81" t="str">
        <f>IF(Dashboard!N1134="P","P",IF(Dashboard!O1134="B","B",""))</f>
        <v/>
      </c>
    </row>
    <row r="1135" spans="7:7" x14ac:dyDescent="0.25">
      <c r="G1135" s="81" t="str">
        <f>IF(Dashboard!N1135="P","P",IF(Dashboard!O1135="B","B",""))</f>
        <v/>
      </c>
    </row>
    <row r="1136" spans="7:7" x14ac:dyDescent="0.25">
      <c r="G1136" s="81" t="str">
        <f>IF(Dashboard!N1136="P","P",IF(Dashboard!O1136="B","B",""))</f>
        <v/>
      </c>
    </row>
    <row r="1137" spans="7:7" x14ac:dyDescent="0.25">
      <c r="G1137" s="81" t="str">
        <f>IF(Dashboard!N1137="P","P",IF(Dashboard!O1137="B","B",""))</f>
        <v/>
      </c>
    </row>
    <row r="1138" spans="7:7" x14ac:dyDescent="0.25">
      <c r="G1138" s="81" t="str">
        <f>IF(Dashboard!N1138="P","P",IF(Dashboard!O1138="B","B",""))</f>
        <v/>
      </c>
    </row>
    <row r="1139" spans="7:7" x14ac:dyDescent="0.25">
      <c r="G1139" s="81" t="str">
        <f>IF(Dashboard!N1139="P","P",IF(Dashboard!O1139="B","B",""))</f>
        <v/>
      </c>
    </row>
    <row r="1140" spans="7:7" x14ac:dyDescent="0.25">
      <c r="G1140" s="81" t="str">
        <f>IF(Dashboard!N1140="P","P",IF(Dashboard!O1140="B","B",""))</f>
        <v/>
      </c>
    </row>
    <row r="1141" spans="7:7" x14ac:dyDescent="0.25">
      <c r="G1141" s="81" t="str">
        <f>IF(Dashboard!N1141="P","P",IF(Dashboard!O1141="B","B",""))</f>
        <v/>
      </c>
    </row>
    <row r="1142" spans="7:7" x14ac:dyDescent="0.25">
      <c r="G1142" s="81" t="str">
        <f>IF(Dashboard!N1142="P","P",IF(Dashboard!O1142="B","B",""))</f>
        <v/>
      </c>
    </row>
    <row r="1143" spans="7:7" x14ac:dyDescent="0.25">
      <c r="G1143" s="81" t="str">
        <f>IF(Dashboard!N1143="P","P",IF(Dashboard!O1143="B","B",""))</f>
        <v/>
      </c>
    </row>
    <row r="1144" spans="7:7" x14ac:dyDescent="0.25">
      <c r="G1144" s="81" t="str">
        <f>IF(Dashboard!N1144="P","P",IF(Dashboard!O1144="B","B",""))</f>
        <v/>
      </c>
    </row>
    <row r="1145" spans="7:7" x14ac:dyDescent="0.25">
      <c r="G1145" s="81" t="str">
        <f>IF(Dashboard!N1145="P","P",IF(Dashboard!O1145="B","B",""))</f>
        <v/>
      </c>
    </row>
    <row r="1146" spans="7:7" x14ac:dyDescent="0.25">
      <c r="G1146" s="81" t="str">
        <f>IF(Dashboard!N1146="P","P",IF(Dashboard!O1146="B","B",""))</f>
        <v/>
      </c>
    </row>
    <row r="1147" spans="7:7" x14ac:dyDescent="0.25">
      <c r="G1147" s="81" t="str">
        <f>IF(Dashboard!N1147="P","P",IF(Dashboard!O1147="B","B",""))</f>
        <v/>
      </c>
    </row>
    <row r="1148" spans="7:7" x14ac:dyDescent="0.25">
      <c r="G1148" s="81" t="str">
        <f>IF(Dashboard!N1148="P","P",IF(Dashboard!O1148="B","B",""))</f>
        <v/>
      </c>
    </row>
    <row r="1149" spans="7:7" x14ac:dyDescent="0.25">
      <c r="G1149" s="81" t="str">
        <f>IF(Dashboard!N1149="P","P",IF(Dashboard!O1149="B","B",""))</f>
        <v/>
      </c>
    </row>
    <row r="1150" spans="7:7" x14ac:dyDescent="0.25">
      <c r="G1150" s="81" t="str">
        <f>IF(Dashboard!N1150="P","P",IF(Dashboard!O1150="B","B",""))</f>
        <v/>
      </c>
    </row>
    <row r="1151" spans="7:7" x14ac:dyDescent="0.25">
      <c r="G1151" s="81" t="str">
        <f>IF(Dashboard!N1151="P","P",IF(Dashboard!O1151="B","B",""))</f>
        <v/>
      </c>
    </row>
    <row r="1152" spans="7:7" x14ac:dyDescent="0.25">
      <c r="G1152" s="81" t="str">
        <f>IF(Dashboard!N1152="P","P",IF(Dashboard!O1152="B","B",""))</f>
        <v/>
      </c>
    </row>
    <row r="1153" spans="7:7" x14ac:dyDescent="0.25">
      <c r="G1153" s="81" t="str">
        <f>IF(Dashboard!N1153="P","P",IF(Dashboard!O1153="B","B",""))</f>
        <v/>
      </c>
    </row>
    <row r="1154" spans="7:7" x14ac:dyDescent="0.25">
      <c r="G1154" s="81" t="str">
        <f>IF(Dashboard!N1154="P","P",IF(Dashboard!O1154="B","B",""))</f>
        <v/>
      </c>
    </row>
    <row r="1155" spans="7:7" x14ac:dyDescent="0.25">
      <c r="G1155" s="81" t="str">
        <f>IF(Dashboard!N1155="P","P",IF(Dashboard!O1155="B","B",""))</f>
        <v/>
      </c>
    </row>
    <row r="1156" spans="7:7" x14ac:dyDescent="0.25">
      <c r="G1156" s="81" t="str">
        <f>IF(Dashboard!N1156="P","P",IF(Dashboard!O1156="B","B",""))</f>
        <v/>
      </c>
    </row>
    <row r="1157" spans="7:7" x14ac:dyDescent="0.25">
      <c r="G1157" s="81" t="str">
        <f>IF(Dashboard!N1157="P","P",IF(Dashboard!O1157="B","B",""))</f>
        <v/>
      </c>
    </row>
    <row r="1158" spans="7:7" x14ac:dyDescent="0.25">
      <c r="G1158" s="81" t="str">
        <f>IF(Dashboard!N1158="P","P",IF(Dashboard!O1158="B","B",""))</f>
        <v/>
      </c>
    </row>
    <row r="1159" spans="7:7" x14ac:dyDescent="0.25">
      <c r="G1159" s="81" t="str">
        <f>IF(Dashboard!N1159="P","P",IF(Dashboard!O1159="B","B",""))</f>
        <v/>
      </c>
    </row>
    <row r="1160" spans="7:7" x14ac:dyDescent="0.25">
      <c r="G1160" s="81" t="str">
        <f>IF(Dashboard!N1160="P","P",IF(Dashboard!O1160="B","B",""))</f>
        <v/>
      </c>
    </row>
    <row r="1161" spans="7:7" x14ac:dyDescent="0.25">
      <c r="G1161" s="81" t="str">
        <f>IF(Dashboard!N1161="P","P",IF(Dashboard!O1161="B","B",""))</f>
        <v/>
      </c>
    </row>
    <row r="1162" spans="7:7" x14ac:dyDescent="0.25">
      <c r="G1162" s="81" t="str">
        <f>IF(Dashboard!N1162="P","P",IF(Dashboard!O1162="B","B",""))</f>
        <v/>
      </c>
    </row>
    <row r="1163" spans="7:7" x14ac:dyDescent="0.25">
      <c r="G1163" s="81" t="str">
        <f>IF(Dashboard!N1163="P","P",IF(Dashboard!O1163="B","B",""))</f>
        <v/>
      </c>
    </row>
    <row r="1164" spans="7:7" x14ac:dyDescent="0.25">
      <c r="G1164" s="81" t="str">
        <f>IF(Dashboard!N1164="P","P",IF(Dashboard!O1164="B","B",""))</f>
        <v/>
      </c>
    </row>
    <row r="1165" spans="7:7" x14ac:dyDescent="0.25">
      <c r="G1165" s="81" t="str">
        <f>IF(Dashboard!N1165="P","P",IF(Dashboard!O1165="B","B",""))</f>
        <v/>
      </c>
    </row>
    <row r="1166" spans="7:7" x14ac:dyDescent="0.25">
      <c r="G1166" s="81" t="str">
        <f>IF(Dashboard!N1166="P","P",IF(Dashboard!O1166="B","B",""))</f>
        <v/>
      </c>
    </row>
    <row r="1167" spans="7:7" x14ac:dyDescent="0.25">
      <c r="G1167" s="81" t="str">
        <f>IF(Dashboard!N1167="P","P",IF(Dashboard!O1167="B","B",""))</f>
        <v/>
      </c>
    </row>
    <row r="1168" spans="7:7" x14ac:dyDescent="0.25">
      <c r="G1168" s="81" t="str">
        <f>IF(Dashboard!N1168="P","P",IF(Dashboard!O1168="B","B",""))</f>
        <v/>
      </c>
    </row>
    <row r="1169" spans="7:7" x14ac:dyDescent="0.25">
      <c r="G1169" s="81" t="str">
        <f>IF(Dashboard!N1169="P","P",IF(Dashboard!O1169="B","B",""))</f>
        <v/>
      </c>
    </row>
    <row r="1170" spans="7:7" x14ac:dyDescent="0.25">
      <c r="G1170" s="81" t="str">
        <f>IF(Dashboard!N1170="P","P",IF(Dashboard!O1170="B","B",""))</f>
        <v/>
      </c>
    </row>
    <row r="1171" spans="7:7" x14ac:dyDescent="0.25">
      <c r="G1171" s="81" t="str">
        <f>IF(Dashboard!N1171="P","P",IF(Dashboard!O1171="B","B",""))</f>
        <v/>
      </c>
    </row>
    <row r="1172" spans="7:7" x14ac:dyDescent="0.25">
      <c r="G1172" s="81" t="str">
        <f>IF(Dashboard!N1172="P","P",IF(Dashboard!O1172="B","B",""))</f>
        <v/>
      </c>
    </row>
    <row r="1173" spans="7:7" x14ac:dyDescent="0.25">
      <c r="G1173" s="81" t="str">
        <f>IF(Dashboard!N1173="P","P",IF(Dashboard!O1173="B","B",""))</f>
        <v/>
      </c>
    </row>
    <row r="1174" spans="7:7" x14ac:dyDescent="0.25">
      <c r="G1174" s="81" t="str">
        <f>IF(Dashboard!N1174="P","P",IF(Dashboard!O1174="B","B",""))</f>
        <v/>
      </c>
    </row>
    <row r="1175" spans="7:7" x14ac:dyDescent="0.25">
      <c r="G1175" s="81" t="str">
        <f>IF(Dashboard!N1175="P","P",IF(Dashboard!O1175="B","B",""))</f>
        <v/>
      </c>
    </row>
    <row r="1176" spans="7:7" x14ac:dyDescent="0.25">
      <c r="G1176" s="81" t="str">
        <f>IF(Dashboard!N1176="P","P",IF(Dashboard!O1176="B","B",""))</f>
        <v/>
      </c>
    </row>
    <row r="1177" spans="7:7" x14ac:dyDescent="0.25">
      <c r="G1177" s="81" t="str">
        <f>IF(Dashboard!N1177="P","P",IF(Dashboard!O1177="B","B",""))</f>
        <v/>
      </c>
    </row>
    <row r="1178" spans="7:7" x14ac:dyDescent="0.25">
      <c r="G1178" s="81" t="str">
        <f>IF(Dashboard!N1178="P","P",IF(Dashboard!O1178="B","B",""))</f>
        <v/>
      </c>
    </row>
    <row r="1179" spans="7:7" x14ac:dyDescent="0.25">
      <c r="G1179" s="81" t="str">
        <f>IF(Dashboard!N1179="P","P",IF(Dashboard!O1179="B","B",""))</f>
        <v/>
      </c>
    </row>
    <row r="1180" spans="7:7" x14ac:dyDescent="0.25">
      <c r="G1180" s="81" t="str">
        <f>IF(Dashboard!N1180="P","P",IF(Dashboard!O1180="B","B",""))</f>
        <v/>
      </c>
    </row>
    <row r="1181" spans="7:7" x14ac:dyDescent="0.25">
      <c r="G1181" s="81" t="str">
        <f>IF(Dashboard!N1181="P","P",IF(Dashboard!O1181="B","B",""))</f>
        <v/>
      </c>
    </row>
    <row r="1182" spans="7:7" x14ac:dyDescent="0.25">
      <c r="G1182" s="81" t="str">
        <f>IF(Dashboard!N1182="P","P",IF(Dashboard!O1182="B","B",""))</f>
        <v/>
      </c>
    </row>
    <row r="1183" spans="7:7" x14ac:dyDescent="0.25">
      <c r="G1183" s="81" t="str">
        <f>IF(Dashboard!N1183="P","P",IF(Dashboard!O1183="B","B",""))</f>
        <v/>
      </c>
    </row>
    <row r="1184" spans="7:7" x14ac:dyDescent="0.25">
      <c r="G1184" s="81" t="str">
        <f>IF(Dashboard!N1184="P","P",IF(Dashboard!O1184="B","B",""))</f>
        <v/>
      </c>
    </row>
    <row r="1185" spans="7:7" x14ac:dyDescent="0.25">
      <c r="G1185" s="81" t="str">
        <f>IF(Dashboard!N1185="P","P",IF(Dashboard!O1185="B","B",""))</f>
        <v/>
      </c>
    </row>
    <row r="1186" spans="7:7" x14ac:dyDescent="0.25">
      <c r="G1186" s="81" t="str">
        <f>IF(Dashboard!N1186="P","P",IF(Dashboard!O1186="B","B",""))</f>
        <v/>
      </c>
    </row>
    <row r="1187" spans="7:7" x14ac:dyDescent="0.25">
      <c r="G1187" s="81" t="str">
        <f>IF(Dashboard!N1187="P","P",IF(Dashboard!O1187="B","B",""))</f>
        <v/>
      </c>
    </row>
    <row r="1188" spans="7:7" x14ac:dyDescent="0.25">
      <c r="G1188" s="81" t="str">
        <f>IF(Dashboard!N1188="P","P",IF(Dashboard!O1188="B","B",""))</f>
        <v/>
      </c>
    </row>
    <row r="1189" spans="7:7" x14ac:dyDescent="0.25">
      <c r="G1189" s="81" t="str">
        <f>IF(Dashboard!N1189="P","P",IF(Dashboard!O1189="B","B",""))</f>
        <v/>
      </c>
    </row>
    <row r="1190" spans="7:7" x14ac:dyDescent="0.25">
      <c r="G1190" s="81" t="str">
        <f>IF(Dashboard!N1190="P","P",IF(Dashboard!O1190="B","B",""))</f>
        <v/>
      </c>
    </row>
    <row r="1191" spans="7:7" x14ac:dyDescent="0.25">
      <c r="G1191" s="81" t="str">
        <f>IF(Dashboard!N1191="P","P",IF(Dashboard!O1191="B","B",""))</f>
        <v/>
      </c>
    </row>
    <row r="1192" spans="7:7" x14ac:dyDescent="0.25">
      <c r="G1192" s="81" t="str">
        <f>IF(Dashboard!N1192="P","P",IF(Dashboard!O1192="B","B",""))</f>
        <v/>
      </c>
    </row>
    <row r="1193" spans="7:7" x14ac:dyDescent="0.25">
      <c r="G1193" s="81" t="str">
        <f>IF(Dashboard!N1193="P","P",IF(Dashboard!O1193="B","B",""))</f>
        <v/>
      </c>
    </row>
    <row r="1194" spans="7:7" x14ac:dyDescent="0.25">
      <c r="G1194" s="81" t="str">
        <f>IF(Dashboard!N1194="P","P",IF(Dashboard!O1194="B","B",""))</f>
        <v/>
      </c>
    </row>
    <row r="1195" spans="7:7" x14ac:dyDescent="0.25">
      <c r="G1195" s="81" t="str">
        <f>IF(Dashboard!N1195="P","P",IF(Dashboard!O1195="B","B",""))</f>
        <v/>
      </c>
    </row>
    <row r="1196" spans="7:7" x14ac:dyDescent="0.25">
      <c r="G1196" s="81" t="str">
        <f>IF(Dashboard!N1196="P","P",IF(Dashboard!O1196="B","B",""))</f>
        <v/>
      </c>
    </row>
    <row r="1197" spans="7:7" x14ac:dyDescent="0.25">
      <c r="G1197" s="81" t="str">
        <f>IF(Dashboard!N1197="P","P",IF(Dashboard!O1197="B","B",""))</f>
        <v/>
      </c>
    </row>
    <row r="1198" spans="7:7" x14ac:dyDescent="0.25">
      <c r="G1198" s="81" t="str">
        <f>IF(Dashboard!N1198="P","P",IF(Dashboard!O1198="B","B",""))</f>
        <v/>
      </c>
    </row>
    <row r="1199" spans="7:7" x14ac:dyDescent="0.25">
      <c r="G1199" s="81" t="str">
        <f>IF(Dashboard!N1199="P","P",IF(Dashboard!O1199="B","B",""))</f>
        <v/>
      </c>
    </row>
    <row r="1200" spans="7:7" x14ac:dyDescent="0.25">
      <c r="G1200" s="81" t="str">
        <f>IF(Dashboard!N1200="P","P",IF(Dashboard!O1200="B","B",""))</f>
        <v/>
      </c>
    </row>
    <row r="1201" spans="7:7" x14ac:dyDescent="0.25">
      <c r="G1201" s="81" t="str">
        <f>IF(Dashboard!N1201="P","P",IF(Dashboard!O1201="B","B",""))</f>
        <v/>
      </c>
    </row>
    <row r="1202" spans="7:7" x14ac:dyDescent="0.25">
      <c r="G1202" s="81" t="str">
        <f>IF(Dashboard!N1202="P","P",IF(Dashboard!O1202="B","B",""))</f>
        <v/>
      </c>
    </row>
    <row r="1203" spans="7:7" x14ac:dyDescent="0.25">
      <c r="G1203" s="81" t="str">
        <f>IF(Dashboard!N1203="P","P",IF(Dashboard!O1203="B","B",""))</f>
        <v/>
      </c>
    </row>
    <row r="1204" spans="7:7" x14ac:dyDescent="0.25">
      <c r="G1204" s="81" t="str">
        <f>IF(Dashboard!N1204="P","P",IF(Dashboard!O1204="B","B",""))</f>
        <v/>
      </c>
    </row>
    <row r="1205" spans="7:7" x14ac:dyDescent="0.25">
      <c r="G1205" s="81" t="str">
        <f>IF(Dashboard!N1205="P","P",IF(Dashboard!O1205="B","B",""))</f>
        <v/>
      </c>
    </row>
    <row r="1206" spans="7:7" x14ac:dyDescent="0.25">
      <c r="G1206" s="81" t="str">
        <f>IF(Dashboard!N1206="P","P",IF(Dashboard!O1206="B","B",""))</f>
        <v/>
      </c>
    </row>
    <row r="1207" spans="7:7" x14ac:dyDescent="0.25">
      <c r="G1207" s="81" t="str">
        <f>IF(Dashboard!N1207="P","P",IF(Dashboard!O1207="B","B",""))</f>
        <v/>
      </c>
    </row>
    <row r="1208" spans="7:7" x14ac:dyDescent="0.25">
      <c r="G1208" s="81" t="str">
        <f>IF(Dashboard!N1208="P","P",IF(Dashboard!O1208="B","B",""))</f>
        <v/>
      </c>
    </row>
    <row r="1209" spans="7:7" x14ac:dyDescent="0.25">
      <c r="G1209" s="81" t="str">
        <f>IF(Dashboard!N1209="P","P",IF(Dashboard!O1209="B","B",""))</f>
        <v/>
      </c>
    </row>
    <row r="1210" spans="7:7" x14ac:dyDescent="0.25">
      <c r="G1210" s="81" t="str">
        <f>IF(Dashboard!N1210="P","P",IF(Dashboard!O1210="B","B",""))</f>
        <v/>
      </c>
    </row>
    <row r="1211" spans="7:7" x14ac:dyDescent="0.25">
      <c r="G1211" s="81" t="str">
        <f>IF(Dashboard!N1211="P","P",IF(Dashboard!O1211="B","B",""))</f>
        <v/>
      </c>
    </row>
    <row r="1212" spans="7:7" x14ac:dyDescent="0.25">
      <c r="G1212" s="81" t="str">
        <f>IF(Dashboard!N1212="P","P",IF(Dashboard!O1212="B","B",""))</f>
        <v/>
      </c>
    </row>
    <row r="1213" spans="7:7" x14ac:dyDescent="0.25">
      <c r="G1213" s="81" t="str">
        <f>IF(Dashboard!N1213="P","P",IF(Dashboard!O1213="B","B",""))</f>
        <v/>
      </c>
    </row>
    <row r="1214" spans="7:7" x14ac:dyDescent="0.25">
      <c r="G1214" s="81" t="str">
        <f>IF(Dashboard!N1214="P","P",IF(Dashboard!O1214="B","B",""))</f>
        <v/>
      </c>
    </row>
    <row r="1215" spans="7:7" x14ac:dyDescent="0.25">
      <c r="G1215" s="81" t="str">
        <f>IF(Dashboard!N1215="P","P",IF(Dashboard!O1215="B","B",""))</f>
        <v/>
      </c>
    </row>
    <row r="1216" spans="7:7" x14ac:dyDescent="0.25">
      <c r="G1216" s="81" t="str">
        <f>IF(Dashboard!N1216="P","P",IF(Dashboard!O1216="B","B",""))</f>
        <v/>
      </c>
    </row>
    <row r="1217" spans="7:7" x14ac:dyDescent="0.25">
      <c r="G1217" s="81" t="str">
        <f>IF(Dashboard!N1217="P","P",IF(Dashboard!O1217="B","B",""))</f>
        <v/>
      </c>
    </row>
    <row r="1218" spans="7:7" x14ac:dyDescent="0.25">
      <c r="G1218" s="81" t="str">
        <f>IF(Dashboard!N1218="P","P",IF(Dashboard!O1218="B","B",""))</f>
        <v/>
      </c>
    </row>
    <row r="1219" spans="7:7" x14ac:dyDescent="0.25">
      <c r="G1219" s="81" t="str">
        <f>IF(Dashboard!N1219="P","P",IF(Dashboard!O1219="B","B",""))</f>
        <v/>
      </c>
    </row>
    <row r="1220" spans="7:7" x14ac:dyDescent="0.25">
      <c r="G1220" s="81" t="str">
        <f>IF(Dashboard!N1220="P","P",IF(Dashboard!O1220="B","B",""))</f>
        <v/>
      </c>
    </row>
    <row r="1221" spans="7:7" x14ac:dyDescent="0.25">
      <c r="G1221" s="81" t="str">
        <f>IF(Dashboard!N1221="P","P",IF(Dashboard!O1221="B","B",""))</f>
        <v/>
      </c>
    </row>
    <row r="1222" spans="7:7" x14ac:dyDescent="0.25">
      <c r="G1222" s="81" t="str">
        <f>IF(Dashboard!N1222="P","P",IF(Dashboard!O1222="B","B",""))</f>
        <v/>
      </c>
    </row>
    <row r="1223" spans="7:7" x14ac:dyDescent="0.25">
      <c r="G1223" s="81" t="str">
        <f>IF(Dashboard!N1223="P","P",IF(Dashboard!O1223="B","B",""))</f>
        <v/>
      </c>
    </row>
    <row r="1224" spans="7:7" x14ac:dyDescent="0.25">
      <c r="G1224" s="81" t="str">
        <f>IF(Dashboard!N1224="P","P",IF(Dashboard!O1224="B","B",""))</f>
        <v/>
      </c>
    </row>
    <row r="1225" spans="7:7" x14ac:dyDescent="0.25">
      <c r="G1225" s="81" t="str">
        <f>IF(Dashboard!N1225="P","P",IF(Dashboard!O1225="B","B",""))</f>
        <v/>
      </c>
    </row>
    <row r="1226" spans="7:7" x14ac:dyDescent="0.25">
      <c r="G1226" s="81" t="str">
        <f>IF(Dashboard!N1226="P","P",IF(Dashboard!O1226="B","B",""))</f>
        <v/>
      </c>
    </row>
    <row r="1227" spans="7:7" x14ac:dyDescent="0.25">
      <c r="G1227" s="81" t="str">
        <f>IF(Dashboard!N1227="P","P",IF(Dashboard!O1227="B","B",""))</f>
        <v/>
      </c>
    </row>
    <row r="1228" spans="7:7" x14ac:dyDescent="0.25">
      <c r="G1228" s="81" t="str">
        <f>IF(Dashboard!N1228="P","P",IF(Dashboard!O1228="B","B",""))</f>
        <v/>
      </c>
    </row>
    <row r="1229" spans="7:7" x14ac:dyDescent="0.25">
      <c r="G1229" s="81" t="str">
        <f>IF(Dashboard!N1229="P","P",IF(Dashboard!O1229="B","B",""))</f>
        <v/>
      </c>
    </row>
    <row r="1230" spans="7:7" x14ac:dyDescent="0.25">
      <c r="G1230" s="81" t="str">
        <f>IF(Dashboard!N1230="P","P",IF(Dashboard!O1230="B","B",""))</f>
        <v/>
      </c>
    </row>
    <row r="1231" spans="7:7" x14ac:dyDescent="0.25">
      <c r="G1231" s="81" t="str">
        <f>IF(Dashboard!N1231="P","P",IF(Dashboard!O1231="B","B",""))</f>
        <v/>
      </c>
    </row>
    <row r="1232" spans="7:7" x14ac:dyDescent="0.25">
      <c r="G1232" s="81" t="str">
        <f>IF(Dashboard!N1232="P","P",IF(Dashboard!O1232="B","B",""))</f>
        <v/>
      </c>
    </row>
    <row r="1233" spans="7:7" x14ac:dyDescent="0.25">
      <c r="G1233" s="81" t="str">
        <f>IF(Dashboard!N1233="P","P",IF(Dashboard!O1233="B","B",""))</f>
        <v/>
      </c>
    </row>
    <row r="1234" spans="7:7" x14ac:dyDescent="0.25">
      <c r="G1234" s="81" t="str">
        <f>IF(Dashboard!N1234="P","P",IF(Dashboard!O1234="B","B",""))</f>
        <v/>
      </c>
    </row>
    <row r="1235" spans="7:7" x14ac:dyDescent="0.25">
      <c r="G1235" s="81" t="str">
        <f>IF(Dashboard!N1235="P","P",IF(Dashboard!O1235="B","B",""))</f>
        <v/>
      </c>
    </row>
    <row r="1236" spans="7:7" x14ac:dyDescent="0.25">
      <c r="G1236" s="81" t="str">
        <f>IF(Dashboard!N1236="P","P",IF(Dashboard!O1236="B","B",""))</f>
        <v/>
      </c>
    </row>
    <row r="1237" spans="7:7" x14ac:dyDescent="0.25">
      <c r="G1237" s="81" t="str">
        <f>IF(Dashboard!N1237="P","P",IF(Dashboard!O1237="B","B",""))</f>
        <v/>
      </c>
    </row>
    <row r="1238" spans="7:7" x14ac:dyDescent="0.25">
      <c r="G1238" s="81" t="str">
        <f>IF(Dashboard!N1238="P","P",IF(Dashboard!O1238="B","B",""))</f>
        <v/>
      </c>
    </row>
    <row r="1239" spans="7:7" x14ac:dyDescent="0.25">
      <c r="G1239" s="81" t="str">
        <f>IF(Dashboard!N1239="P","P",IF(Dashboard!O1239="B","B",""))</f>
        <v/>
      </c>
    </row>
    <row r="1240" spans="7:7" x14ac:dyDescent="0.25">
      <c r="G1240" s="81" t="str">
        <f>IF(Dashboard!N1240="P","P",IF(Dashboard!O1240="B","B",""))</f>
        <v/>
      </c>
    </row>
    <row r="1241" spans="7:7" x14ac:dyDescent="0.25">
      <c r="G1241" s="81" t="str">
        <f>IF(Dashboard!N1241="P","P",IF(Dashboard!O1241="B","B",""))</f>
        <v/>
      </c>
    </row>
    <row r="1242" spans="7:7" x14ac:dyDescent="0.25">
      <c r="G1242" s="81" t="str">
        <f>IF(Dashboard!N1242="P","P",IF(Dashboard!O1242="B","B",""))</f>
        <v/>
      </c>
    </row>
    <row r="1243" spans="7:7" x14ac:dyDescent="0.25">
      <c r="G1243" s="81" t="str">
        <f>IF(Dashboard!N1243="P","P",IF(Dashboard!O1243="B","B",""))</f>
        <v/>
      </c>
    </row>
    <row r="1244" spans="7:7" x14ac:dyDescent="0.25">
      <c r="G1244" s="81" t="str">
        <f>IF(Dashboard!N1244="P","P",IF(Dashboard!O1244="B","B",""))</f>
        <v/>
      </c>
    </row>
    <row r="1245" spans="7:7" x14ac:dyDescent="0.25">
      <c r="G1245" s="81" t="str">
        <f>IF(Dashboard!N1245="P","P",IF(Dashboard!O1245="B","B",""))</f>
        <v/>
      </c>
    </row>
    <row r="1246" spans="7:7" x14ac:dyDescent="0.25">
      <c r="G1246" s="81" t="str">
        <f>IF(Dashboard!N1246="P","P",IF(Dashboard!O1246="B","B",""))</f>
        <v/>
      </c>
    </row>
    <row r="1247" spans="7:7" x14ac:dyDescent="0.25">
      <c r="G1247" s="81" t="str">
        <f>IF(Dashboard!N1247="P","P",IF(Dashboard!O1247="B","B",""))</f>
        <v/>
      </c>
    </row>
    <row r="1248" spans="7:7" x14ac:dyDescent="0.25">
      <c r="G1248" s="81" t="str">
        <f>IF(Dashboard!N1248="P","P",IF(Dashboard!O1248="B","B",""))</f>
        <v/>
      </c>
    </row>
    <row r="1249" spans="7:7" x14ac:dyDescent="0.25">
      <c r="G1249" s="81" t="str">
        <f>IF(Dashboard!N1249="P","P",IF(Dashboard!O1249="B","B",""))</f>
        <v/>
      </c>
    </row>
    <row r="1250" spans="7:7" x14ac:dyDescent="0.25">
      <c r="G1250" s="81" t="str">
        <f>IF(Dashboard!N1250="P","P",IF(Dashboard!O1250="B","B",""))</f>
        <v/>
      </c>
    </row>
    <row r="1251" spans="7:7" x14ac:dyDescent="0.25">
      <c r="G1251" s="81" t="str">
        <f>IF(Dashboard!N1251="P","P",IF(Dashboard!O1251="B","B",""))</f>
        <v/>
      </c>
    </row>
    <row r="1252" spans="7:7" x14ac:dyDescent="0.25">
      <c r="G1252" s="81" t="str">
        <f>IF(Dashboard!N1252="P","P",IF(Dashboard!O1252="B","B",""))</f>
        <v/>
      </c>
    </row>
    <row r="1253" spans="7:7" x14ac:dyDescent="0.25">
      <c r="G1253" s="81" t="str">
        <f>IF(Dashboard!N1253="P","P",IF(Dashboard!O1253="B","B",""))</f>
        <v/>
      </c>
    </row>
    <row r="1254" spans="7:7" x14ac:dyDescent="0.25">
      <c r="G1254" s="81" t="str">
        <f>IF(Dashboard!N1254="P","P",IF(Dashboard!O1254="B","B",""))</f>
        <v/>
      </c>
    </row>
    <row r="1255" spans="7:7" x14ac:dyDescent="0.25">
      <c r="G1255" s="81" t="str">
        <f>IF(Dashboard!N1255="P","P",IF(Dashboard!O1255="B","B",""))</f>
        <v/>
      </c>
    </row>
    <row r="1256" spans="7:7" x14ac:dyDescent="0.25">
      <c r="G1256" s="81" t="str">
        <f>IF(Dashboard!N1256="P","P",IF(Dashboard!O1256="B","B",""))</f>
        <v/>
      </c>
    </row>
    <row r="1257" spans="7:7" x14ac:dyDescent="0.25">
      <c r="G1257" s="81" t="str">
        <f>IF(Dashboard!N1257="P","P",IF(Dashboard!O1257="B","B",""))</f>
        <v/>
      </c>
    </row>
    <row r="1258" spans="7:7" x14ac:dyDescent="0.25">
      <c r="G1258" s="81" t="str">
        <f>IF(Dashboard!N1258="P","P",IF(Dashboard!O1258="B","B",""))</f>
        <v/>
      </c>
    </row>
    <row r="1259" spans="7:7" x14ac:dyDescent="0.25">
      <c r="G1259" s="81" t="str">
        <f>IF(Dashboard!N1259="P","P",IF(Dashboard!O1259="B","B",""))</f>
        <v/>
      </c>
    </row>
    <row r="1260" spans="7:7" x14ac:dyDescent="0.25">
      <c r="G1260" s="81" t="str">
        <f>IF(Dashboard!N1260="P","P",IF(Dashboard!O1260="B","B",""))</f>
        <v/>
      </c>
    </row>
    <row r="1261" spans="7:7" x14ac:dyDescent="0.25">
      <c r="G1261" s="81" t="str">
        <f>IF(Dashboard!N1261="P","P",IF(Dashboard!O1261="B","B",""))</f>
        <v/>
      </c>
    </row>
    <row r="1262" spans="7:7" x14ac:dyDescent="0.25">
      <c r="G1262" s="81" t="str">
        <f>IF(Dashboard!N1262="P","P",IF(Dashboard!O1262="B","B",""))</f>
        <v/>
      </c>
    </row>
    <row r="1263" spans="7:7" x14ac:dyDescent="0.25">
      <c r="G1263" s="81" t="str">
        <f>IF(Dashboard!N1263="P","P",IF(Dashboard!O1263="B","B",""))</f>
        <v/>
      </c>
    </row>
    <row r="1264" spans="7:7" x14ac:dyDescent="0.25">
      <c r="G1264" s="81" t="str">
        <f>IF(Dashboard!N1264="P","P",IF(Dashboard!O1264="B","B",""))</f>
        <v/>
      </c>
    </row>
    <row r="1265" spans="7:7" x14ac:dyDescent="0.25">
      <c r="G1265" s="81" t="str">
        <f>IF(Dashboard!N1265="P","P",IF(Dashboard!O1265="B","B",""))</f>
        <v/>
      </c>
    </row>
    <row r="1266" spans="7:7" x14ac:dyDescent="0.25">
      <c r="G1266" s="81" t="str">
        <f>IF(Dashboard!N1266="P","P",IF(Dashboard!O1266="B","B",""))</f>
        <v/>
      </c>
    </row>
    <row r="1267" spans="7:7" x14ac:dyDescent="0.25">
      <c r="G1267" s="81" t="str">
        <f>IF(Dashboard!N1267="P","P",IF(Dashboard!O1267="B","B",""))</f>
        <v/>
      </c>
    </row>
    <row r="1268" spans="7:7" x14ac:dyDescent="0.25">
      <c r="G1268" s="81" t="str">
        <f>IF(Dashboard!N1268="P","P",IF(Dashboard!O1268="B","B",""))</f>
        <v/>
      </c>
    </row>
    <row r="1269" spans="7:7" x14ac:dyDescent="0.25">
      <c r="G1269" s="81" t="str">
        <f>IF(Dashboard!N1269="P","P",IF(Dashboard!O1269="B","B",""))</f>
        <v/>
      </c>
    </row>
    <row r="1270" spans="7:7" x14ac:dyDescent="0.25">
      <c r="G1270" s="81" t="str">
        <f>IF(Dashboard!N1270="P","P",IF(Dashboard!O1270="B","B",""))</f>
        <v/>
      </c>
    </row>
    <row r="1271" spans="7:7" x14ac:dyDescent="0.25">
      <c r="G1271" s="81" t="str">
        <f>IF(Dashboard!N1271="P","P",IF(Dashboard!O1271="B","B",""))</f>
        <v/>
      </c>
    </row>
    <row r="1272" spans="7:7" x14ac:dyDescent="0.25">
      <c r="G1272" s="81" t="str">
        <f>IF(Dashboard!N1272="P","P",IF(Dashboard!O1272="B","B",""))</f>
        <v/>
      </c>
    </row>
    <row r="1273" spans="7:7" x14ac:dyDescent="0.25">
      <c r="G1273" s="81" t="str">
        <f>IF(Dashboard!N1273="P","P",IF(Dashboard!O1273="B","B",""))</f>
        <v/>
      </c>
    </row>
    <row r="1274" spans="7:7" x14ac:dyDescent="0.25">
      <c r="G1274" s="81" t="str">
        <f>IF(Dashboard!N1274="P","P",IF(Dashboard!O1274="B","B",""))</f>
        <v/>
      </c>
    </row>
    <row r="1275" spans="7:7" x14ac:dyDescent="0.25">
      <c r="G1275" s="81" t="str">
        <f>IF(Dashboard!N1275="P","P",IF(Dashboard!O1275="B","B",""))</f>
        <v/>
      </c>
    </row>
    <row r="1276" spans="7:7" x14ac:dyDescent="0.25">
      <c r="G1276" s="81" t="str">
        <f>IF(Dashboard!N1276="P","P",IF(Dashboard!O1276="B","B",""))</f>
        <v/>
      </c>
    </row>
    <row r="1277" spans="7:7" x14ac:dyDescent="0.25">
      <c r="G1277" s="81" t="str">
        <f>IF(Dashboard!N1277="P","P",IF(Dashboard!O1277="B","B",""))</f>
        <v/>
      </c>
    </row>
    <row r="1278" spans="7:7" x14ac:dyDescent="0.25">
      <c r="G1278" s="81" t="str">
        <f>IF(Dashboard!N1278="P","P",IF(Dashboard!O1278="B","B",""))</f>
        <v/>
      </c>
    </row>
    <row r="1279" spans="7:7" x14ac:dyDescent="0.25">
      <c r="G1279" s="81" t="str">
        <f>IF(Dashboard!N1279="P","P",IF(Dashboard!O1279="B","B",""))</f>
        <v/>
      </c>
    </row>
    <row r="1280" spans="7:7" x14ac:dyDescent="0.25">
      <c r="G1280" s="81" t="str">
        <f>IF(Dashboard!N1280="P","P",IF(Dashboard!O1280="B","B",""))</f>
        <v/>
      </c>
    </row>
    <row r="1281" spans="7:7" x14ac:dyDescent="0.25">
      <c r="G1281" s="81" t="str">
        <f>IF(Dashboard!N1281="P","P",IF(Dashboard!O1281="B","B",""))</f>
        <v/>
      </c>
    </row>
    <row r="1282" spans="7:7" x14ac:dyDescent="0.25">
      <c r="G1282" s="81" t="str">
        <f>IF(Dashboard!N1282="P","P",IF(Dashboard!O1282="B","B",""))</f>
        <v/>
      </c>
    </row>
    <row r="1283" spans="7:7" x14ac:dyDescent="0.25">
      <c r="G1283" s="81" t="str">
        <f>IF(Dashboard!N1283="P","P",IF(Dashboard!O1283="B","B",""))</f>
        <v/>
      </c>
    </row>
    <row r="1284" spans="7:7" x14ac:dyDescent="0.25">
      <c r="G1284" s="81" t="str">
        <f>IF(Dashboard!N1284="P","P",IF(Dashboard!O1284="B","B",""))</f>
        <v/>
      </c>
    </row>
    <row r="1285" spans="7:7" x14ac:dyDescent="0.25">
      <c r="G1285" s="81" t="str">
        <f>IF(Dashboard!N1285="P","P",IF(Dashboard!O1285="B","B",""))</f>
        <v/>
      </c>
    </row>
    <row r="1286" spans="7:7" x14ac:dyDescent="0.25">
      <c r="G1286" s="81" t="str">
        <f>IF(Dashboard!N1286="P","P",IF(Dashboard!O1286="B","B",""))</f>
        <v/>
      </c>
    </row>
    <row r="1287" spans="7:7" x14ac:dyDescent="0.25">
      <c r="G1287" s="81" t="str">
        <f>IF(Dashboard!N1287="P","P",IF(Dashboard!O1287="B","B",""))</f>
        <v/>
      </c>
    </row>
    <row r="1288" spans="7:7" x14ac:dyDescent="0.25">
      <c r="G1288" s="81" t="str">
        <f>IF(Dashboard!N1288="P","P",IF(Dashboard!O1288="B","B",""))</f>
        <v/>
      </c>
    </row>
    <row r="1289" spans="7:7" x14ac:dyDescent="0.25">
      <c r="G1289" s="81" t="str">
        <f>IF(Dashboard!N1289="P","P",IF(Dashboard!O1289="B","B",""))</f>
        <v/>
      </c>
    </row>
    <row r="1290" spans="7:7" x14ac:dyDescent="0.25">
      <c r="G1290" s="81" t="str">
        <f>IF(Dashboard!N1290="P","P",IF(Dashboard!O1290="B","B",""))</f>
        <v/>
      </c>
    </row>
    <row r="1291" spans="7:7" x14ac:dyDescent="0.25">
      <c r="G1291" s="81" t="str">
        <f>IF(Dashboard!N1291="P","P",IF(Dashboard!O1291="B","B",""))</f>
        <v/>
      </c>
    </row>
    <row r="1292" spans="7:7" x14ac:dyDescent="0.25">
      <c r="G1292" s="81" t="str">
        <f>IF(Dashboard!N1292="P","P",IF(Dashboard!O1292="B","B",""))</f>
        <v/>
      </c>
    </row>
    <row r="1293" spans="7:7" x14ac:dyDescent="0.25">
      <c r="G1293" s="81" t="str">
        <f>IF(Dashboard!N1293="P","P",IF(Dashboard!O1293="B","B",""))</f>
        <v/>
      </c>
    </row>
    <row r="1294" spans="7:7" x14ac:dyDescent="0.25">
      <c r="G1294" s="81" t="str">
        <f>IF(Dashboard!N1294="P","P",IF(Dashboard!O1294="B","B",""))</f>
        <v/>
      </c>
    </row>
    <row r="1295" spans="7:7" x14ac:dyDescent="0.25">
      <c r="G1295" s="81" t="str">
        <f>IF(Dashboard!N1295="P","P",IF(Dashboard!O1295="B","B",""))</f>
        <v/>
      </c>
    </row>
    <row r="1296" spans="7:7" x14ac:dyDescent="0.25">
      <c r="G1296" s="81" t="str">
        <f>IF(Dashboard!N1296="P","P",IF(Dashboard!O1296="B","B",""))</f>
        <v/>
      </c>
    </row>
    <row r="1297" spans="7:7" x14ac:dyDescent="0.25">
      <c r="G1297" s="81" t="str">
        <f>IF(Dashboard!N1297="P","P",IF(Dashboard!O1297="B","B",""))</f>
        <v/>
      </c>
    </row>
    <row r="1298" spans="7:7" x14ac:dyDescent="0.25">
      <c r="G1298" s="81" t="str">
        <f>IF(Dashboard!N1298="P","P",IF(Dashboard!O1298="B","B",""))</f>
        <v/>
      </c>
    </row>
    <row r="1299" spans="7:7" x14ac:dyDescent="0.25">
      <c r="G1299" s="81" t="str">
        <f>IF(Dashboard!N1299="P","P",IF(Dashboard!O1299="B","B",""))</f>
        <v/>
      </c>
    </row>
    <row r="1300" spans="7:7" x14ac:dyDescent="0.25">
      <c r="G1300" s="81" t="str">
        <f>IF(Dashboard!N1300="P","P",IF(Dashboard!O1300="B","B",""))</f>
        <v/>
      </c>
    </row>
    <row r="1301" spans="7:7" x14ac:dyDescent="0.25">
      <c r="G1301" s="81" t="str">
        <f>IF(Dashboard!N1301="P","P",IF(Dashboard!O1301="B","B",""))</f>
        <v/>
      </c>
    </row>
    <row r="1302" spans="7:7" x14ac:dyDescent="0.25">
      <c r="G1302" s="81" t="str">
        <f>IF(Dashboard!N1302="P","P",IF(Dashboard!O1302="B","B",""))</f>
        <v/>
      </c>
    </row>
    <row r="1303" spans="7:7" x14ac:dyDescent="0.25">
      <c r="G1303" s="81" t="str">
        <f>IF(Dashboard!N1303="P","P",IF(Dashboard!O1303="B","B",""))</f>
        <v/>
      </c>
    </row>
    <row r="1304" spans="7:7" x14ac:dyDescent="0.25">
      <c r="G1304" s="81" t="str">
        <f>IF(Dashboard!N1304="P","P",IF(Dashboard!O1304="B","B",""))</f>
        <v/>
      </c>
    </row>
    <row r="1305" spans="7:7" x14ac:dyDescent="0.25">
      <c r="G1305" s="81" t="str">
        <f>IF(Dashboard!N1305="P","P",IF(Dashboard!O1305="B","B",""))</f>
        <v/>
      </c>
    </row>
    <row r="1306" spans="7:7" x14ac:dyDescent="0.25">
      <c r="G1306" s="81" t="str">
        <f>IF(Dashboard!N1306="P","P",IF(Dashboard!O1306="B","B",""))</f>
        <v/>
      </c>
    </row>
    <row r="1307" spans="7:7" x14ac:dyDescent="0.25">
      <c r="G1307" s="81" t="str">
        <f>IF(Dashboard!N1307="P","P",IF(Dashboard!O1307="B","B",""))</f>
        <v/>
      </c>
    </row>
    <row r="1308" spans="7:7" x14ac:dyDescent="0.25">
      <c r="G1308" s="81" t="str">
        <f>IF(Dashboard!N1308="P","P",IF(Dashboard!O1308="B","B",""))</f>
        <v/>
      </c>
    </row>
    <row r="1309" spans="7:7" x14ac:dyDescent="0.25">
      <c r="G1309" s="81" t="str">
        <f>IF(Dashboard!N1309="P","P",IF(Dashboard!O1309="B","B",""))</f>
        <v/>
      </c>
    </row>
    <row r="1310" spans="7:7" x14ac:dyDescent="0.25">
      <c r="G1310" s="81" t="str">
        <f>IF(Dashboard!N1310="P","P",IF(Dashboard!O1310="B","B",""))</f>
        <v/>
      </c>
    </row>
    <row r="1311" spans="7:7" x14ac:dyDescent="0.25">
      <c r="G1311" s="81" t="str">
        <f>IF(Dashboard!N1311="P","P",IF(Dashboard!O1311="B","B",""))</f>
        <v/>
      </c>
    </row>
    <row r="1312" spans="7:7" x14ac:dyDescent="0.25">
      <c r="G1312" s="81" t="str">
        <f>IF(Dashboard!N1312="P","P",IF(Dashboard!O1312="B","B",""))</f>
        <v/>
      </c>
    </row>
    <row r="1313" spans="7:7" x14ac:dyDescent="0.25">
      <c r="G1313" s="81" t="str">
        <f>IF(Dashboard!N1313="P","P",IF(Dashboard!O1313="B","B",""))</f>
        <v/>
      </c>
    </row>
    <row r="1314" spans="7:7" x14ac:dyDescent="0.25">
      <c r="G1314" s="81" t="str">
        <f>IF(Dashboard!N1314="P","P",IF(Dashboard!O1314="B","B",""))</f>
        <v/>
      </c>
    </row>
    <row r="1315" spans="7:7" x14ac:dyDescent="0.25">
      <c r="G1315" s="81" t="str">
        <f>IF(Dashboard!N1315="P","P",IF(Dashboard!O1315="B","B",""))</f>
        <v/>
      </c>
    </row>
    <row r="1316" spans="7:7" x14ac:dyDescent="0.25">
      <c r="G1316" s="81" t="str">
        <f>IF(Dashboard!N1316="P","P",IF(Dashboard!O1316="B","B",""))</f>
        <v/>
      </c>
    </row>
    <row r="1317" spans="7:7" x14ac:dyDescent="0.25">
      <c r="G1317" s="81" t="str">
        <f>IF(Dashboard!N1317="P","P",IF(Dashboard!O1317="B","B",""))</f>
        <v/>
      </c>
    </row>
    <row r="1318" spans="7:7" x14ac:dyDescent="0.25">
      <c r="G1318" s="81" t="str">
        <f>IF(Dashboard!N1318="P","P",IF(Dashboard!O1318="B","B",""))</f>
        <v/>
      </c>
    </row>
    <row r="1319" spans="7:7" x14ac:dyDescent="0.25">
      <c r="G1319" s="81" t="str">
        <f>IF(Dashboard!N1319="P","P",IF(Dashboard!O1319="B","B",""))</f>
        <v/>
      </c>
    </row>
    <row r="1320" spans="7:7" x14ac:dyDescent="0.25">
      <c r="G1320" s="81" t="str">
        <f>IF(Dashboard!N1320="P","P",IF(Dashboard!O1320="B","B",""))</f>
        <v/>
      </c>
    </row>
    <row r="1321" spans="7:7" x14ac:dyDescent="0.25">
      <c r="G1321" s="81" t="str">
        <f>IF(Dashboard!N1321="P","P",IF(Dashboard!O1321="B","B",""))</f>
        <v/>
      </c>
    </row>
    <row r="1322" spans="7:7" x14ac:dyDescent="0.25">
      <c r="G1322" s="81" t="str">
        <f>IF(Dashboard!N1322="P","P",IF(Dashboard!O1322="B","B",""))</f>
        <v/>
      </c>
    </row>
    <row r="1323" spans="7:7" x14ac:dyDescent="0.25">
      <c r="G1323" s="81" t="str">
        <f>IF(Dashboard!N1323="P","P",IF(Dashboard!O1323="B","B",""))</f>
        <v/>
      </c>
    </row>
    <row r="1324" spans="7:7" x14ac:dyDescent="0.25">
      <c r="G1324" s="81" t="str">
        <f>IF(Dashboard!N1324="P","P",IF(Dashboard!O1324="B","B",""))</f>
        <v/>
      </c>
    </row>
    <row r="1325" spans="7:7" x14ac:dyDescent="0.25">
      <c r="G1325" s="81" t="str">
        <f>IF(Dashboard!N1325="P","P",IF(Dashboard!O1325="B","B",""))</f>
        <v/>
      </c>
    </row>
    <row r="1326" spans="7:7" x14ac:dyDescent="0.25">
      <c r="G1326" s="81" t="str">
        <f>IF(Dashboard!N1326="P","P",IF(Dashboard!O1326="B","B",""))</f>
        <v/>
      </c>
    </row>
    <row r="1327" spans="7:7" x14ac:dyDescent="0.25">
      <c r="G1327" s="81" t="str">
        <f>IF(Dashboard!N1327="P","P",IF(Dashboard!O1327="B","B",""))</f>
        <v/>
      </c>
    </row>
    <row r="1328" spans="7:7" x14ac:dyDescent="0.25">
      <c r="G1328" s="81" t="str">
        <f>IF(Dashboard!N1328="P","P",IF(Dashboard!O1328="B","B",""))</f>
        <v/>
      </c>
    </row>
    <row r="1329" spans="7:7" x14ac:dyDescent="0.25">
      <c r="G1329" s="81" t="str">
        <f>IF(Dashboard!N1329="P","P",IF(Dashboard!O1329="B","B",""))</f>
        <v/>
      </c>
    </row>
    <row r="1330" spans="7:7" x14ac:dyDescent="0.25">
      <c r="G1330" s="81" t="str">
        <f>IF(Dashboard!N1330="P","P",IF(Dashboard!O1330="B","B",""))</f>
        <v/>
      </c>
    </row>
    <row r="1331" spans="7:7" x14ac:dyDescent="0.25">
      <c r="G1331" s="81" t="str">
        <f>IF(Dashboard!N1331="P","P",IF(Dashboard!O1331="B","B",""))</f>
        <v/>
      </c>
    </row>
    <row r="1332" spans="7:7" x14ac:dyDescent="0.25">
      <c r="G1332" s="81" t="str">
        <f>IF(Dashboard!N1332="P","P",IF(Dashboard!O1332="B","B",""))</f>
        <v/>
      </c>
    </row>
    <row r="1333" spans="7:7" x14ac:dyDescent="0.25">
      <c r="G1333" s="81" t="str">
        <f>IF(Dashboard!N1333="P","P",IF(Dashboard!O1333="B","B",""))</f>
        <v/>
      </c>
    </row>
    <row r="1334" spans="7:7" x14ac:dyDescent="0.25">
      <c r="G1334" s="81" t="str">
        <f>IF(Dashboard!N1334="P","P",IF(Dashboard!O1334="B","B",""))</f>
        <v/>
      </c>
    </row>
    <row r="1335" spans="7:7" x14ac:dyDescent="0.25">
      <c r="G1335" s="81" t="str">
        <f>IF(Dashboard!N1335="P","P",IF(Dashboard!O1335="B","B",""))</f>
        <v/>
      </c>
    </row>
    <row r="1336" spans="7:7" x14ac:dyDescent="0.25">
      <c r="G1336" s="81" t="str">
        <f>IF(Dashboard!N1336="P","P",IF(Dashboard!O1336="B","B",""))</f>
        <v/>
      </c>
    </row>
    <row r="1337" spans="7:7" x14ac:dyDescent="0.25">
      <c r="G1337" s="81" t="str">
        <f>IF(Dashboard!N1337="P","P",IF(Dashboard!O1337="B","B",""))</f>
        <v/>
      </c>
    </row>
    <row r="1338" spans="7:7" x14ac:dyDescent="0.25">
      <c r="G1338" s="81" t="str">
        <f>IF(Dashboard!N1338="P","P",IF(Dashboard!O1338="B","B",""))</f>
        <v/>
      </c>
    </row>
    <row r="1339" spans="7:7" x14ac:dyDescent="0.25">
      <c r="G1339" s="81" t="str">
        <f>IF(Dashboard!N1339="P","P",IF(Dashboard!O1339="B","B",""))</f>
        <v/>
      </c>
    </row>
    <row r="1340" spans="7:7" x14ac:dyDescent="0.25">
      <c r="G1340" s="81" t="str">
        <f>IF(Dashboard!N1340="P","P",IF(Dashboard!O1340="B","B",""))</f>
        <v/>
      </c>
    </row>
    <row r="1341" spans="7:7" x14ac:dyDescent="0.25">
      <c r="G1341" s="81" t="str">
        <f>IF(Dashboard!N1341="P","P",IF(Dashboard!O1341="B","B",""))</f>
        <v/>
      </c>
    </row>
    <row r="1342" spans="7:7" x14ac:dyDescent="0.25">
      <c r="G1342" s="81" t="str">
        <f>IF(Dashboard!N1342="P","P",IF(Dashboard!O1342="B","B",""))</f>
        <v/>
      </c>
    </row>
    <row r="1343" spans="7:7" x14ac:dyDescent="0.25">
      <c r="G1343" s="81" t="str">
        <f>IF(Dashboard!N1343="P","P",IF(Dashboard!O1343="B","B",""))</f>
        <v/>
      </c>
    </row>
    <row r="1344" spans="7:7" x14ac:dyDescent="0.25">
      <c r="G1344" s="81" t="str">
        <f>IF(Dashboard!N1344="P","P",IF(Dashboard!O1344="B","B",""))</f>
        <v/>
      </c>
    </row>
    <row r="1345" spans="7:7" x14ac:dyDescent="0.25">
      <c r="G1345" s="81" t="str">
        <f>IF(Dashboard!N1345="P","P",IF(Dashboard!O1345="B","B",""))</f>
        <v/>
      </c>
    </row>
    <row r="1346" spans="7:7" x14ac:dyDescent="0.25">
      <c r="G1346" s="81" t="str">
        <f>IF(Dashboard!N1346="P","P",IF(Dashboard!O1346="B","B",""))</f>
        <v/>
      </c>
    </row>
    <row r="1347" spans="7:7" x14ac:dyDescent="0.25">
      <c r="G1347" s="81" t="str">
        <f>IF(Dashboard!N1347="P","P",IF(Dashboard!O1347="B","B",""))</f>
        <v/>
      </c>
    </row>
    <row r="1348" spans="7:7" x14ac:dyDescent="0.25">
      <c r="G1348" s="81" t="str">
        <f>IF(Dashboard!N1348="P","P",IF(Dashboard!O1348="B","B",""))</f>
        <v/>
      </c>
    </row>
    <row r="1349" spans="7:7" x14ac:dyDescent="0.25">
      <c r="G1349" s="81" t="str">
        <f>IF(Dashboard!N1349="P","P",IF(Dashboard!O1349="B","B",""))</f>
        <v/>
      </c>
    </row>
    <row r="1350" spans="7:7" x14ac:dyDescent="0.25">
      <c r="G1350" s="81" t="str">
        <f>IF(Dashboard!N1350="P","P",IF(Dashboard!O1350="B","B",""))</f>
        <v/>
      </c>
    </row>
    <row r="1351" spans="7:7" x14ac:dyDescent="0.25">
      <c r="G1351" s="81" t="str">
        <f>IF(Dashboard!N1351="P","P",IF(Dashboard!O1351="B","B",""))</f>
        <v/>
      </c>
    </row>
    <row r="1352" spans="7:7" x14ac:dyDescent="0.25">
      <c r="G1352" s="81" t="str">
        <f>IF(Dashboard!N1352="P","P",IF(Dashboard!O1352="B","B",""))</f>
        <v/>
      </c>
    </row>
    <row r="1353" spans="7:7" x14ac:dyDescent="0.25">
      <c r="G1353" s="81" t="str">
        <f>IF(Dashboard!N1353="P","P",IF(Dashboard!O1353="B","B",""))</f>
        <v/>
      </c>
    </row>
    <row r="1354" spans="7:7" x14ac:dyDescent="0.25">
      <c r="G1354" s="81" t="str">
        <f>IF(Dashboard!N1354="P","P",IF(Dashboard!O1354="B","B",""))</f>
        <v/>
      </c>
    </row>
    <row r="1355" spans="7:7" x14ac:dyDescent="0.25">
      <c r="G1355" s="81" t="str">
        <f>IF(Dashboard!N1355="P","P",IF(Dashboard!O1355="B","B",""))</f>
        <v/>
      </c>
    </row>
    <row r="1356" spans="7:7" x14ac:dyDescent="0.25">
      <c r="G1356" s="81" t="str">
        <f>IF(Dashboard!N1356="P","P",IF(Dashboard!O1356="B","B",""))</f>
        <v/>
      </c>
    </row>
    <row r="1357" spans="7:7" x14ac:dyDescent="0.25">
      <c r="G1357" s="81" t="str">
        <f>IF(Dashboard!N1357="P","P",IF(Dashboard!O1357="B","B",""))</f>
        <v/>
      </c>
    </row>
    <row r="1358" spans="7:7" x14ac:dyDescent="0.25">
      <c r="G1358" s="81" t="str">
        <f>IF(Dashboard!N1358="P","P",IF(Dashboard!O1358="B","B",""))</f>
        <v/>
      </c>
    </row>
    <row r="1359" spans="7:7" x14ac:dyDescent="0.25">
      <c r="G1359" s="81" t="str">
        <f>IF(Dashboard!N1359="P","P",IF(Dashboard!O1359="B","B",""))</f>
        <v/>
      </c>
    </row>
    <row r="1360" spans="7:7" x14ac:dyDescent="0.25">
      <c r="G1360" s="81" t="str">
        <f>IF(Dashboard!N1360="P","P",IF(Dashboard!O1360="B","B",""))</f>
        <v/>
      </c>
    </row>
    <row r="1361" spans="7:7" x14ac:dyDescent="0.25">
      <c r="G1361" s="81" t="str">
        <f>IF(Dashboard!N1361="P","P",IF(Dashboard!O1361="B","B",""))</f>
        <v/>
      </c>
    </row>
    <row r="1362" spans="7:7" x14ac:dyDescent="0.25">
      <c r="G1362" s="81" t="str">
        <f>IF(Dashboard!N1362="P","P",IF(Dashboard!O1362="B","B",""))</f>
        <v/>
      </c>
    </row>
    <row r="1363" spans="7:7" x14ac:dyDescent="0.25">
      <c r="G1363" s="81" t="str">
        <f>IF(Dashboard!N1363="P","P",IF(Dashboard!O1363="B","B",""))</f>
        <v/>
      </c>
    </row>
    <row r="1364" spans="7:7" x14ac:dyDescent="0.25">
      <c r="G1364" s="81" t="str">
        <f>IF(Dashboard!N1364="P","P",IF(Dashboard!O1364="B","B",""))</f>
        <v/>
      </c>
    </row>
    <row r="1365" spans="7:7" x14ac:dyDescent="0.25">
      <c r="G1365" s="81" t="str">
        <f>IF(Dashboard!N1365="P","P",IF(Dashboard!O1365="B","B",""))</f>
        <v/>
      </c>
    </row>
    <row r="1366" spans="7:7" x14ac:dyDescent="0.25">
      <c r="G1366" s="81" t="str">
        <f>IF(Dashboard!N1366="P","P",IF(Dashboard!O1366="B","B",""))</f>
        <v/>
      </c>
    </row>
    <row r="1367" spans="7:7" x14ac:dyDescent="0.25">
      <c r="G1367" s="81" t="str">
        <f>IF(Dashboard!N1367="P","P",IF(Dashboard!O1367="B","B",""))</f>
        <v/>
      </c>
    </row>
    <row r="1368" spans="7:7" x14ac:dyDescent="0.25">
      <c r="G1368" s="81" t="str">
        <f>IF(Dashboard!N1368="P","P",IF(Dashboard!O1368="B","B",""))</f>
        <v/>
      </c>
    </row>
    <row r="1369" spans="7:7" x14ac:dyDescent="0.25">
      <c r="G1369" s="81" t="str">
        <f>IF(Dashboard!N1369="P","P",IF(Dashboard!O1369="B","B",""))</f>
        <v/>
      </c>
    </row>
    <row r="1370" spans="7:7" x14ac:dyDescent="0.25">
      <c r="G1370" s="81" t="str">
        <f>IF(Dashboard!N1370="P","P",IF(Dashboard!O1370="B","B",""))</f>
        <v/>
      </c>
    </row>
    <row r="1371" spans="7:7" x14ac:dyDescent="0.25">
      <c r="G1371" s="81" t="str">
        <f>IF(Dashboard!N1371="P","P",IF(Dashboard!O1371="B","B",""))</f>
        <v/>
      </c>
    </row>
    <row r="1372" spans="7:7" x14ac:dyDescent="0.25">
      <c r="G1372" s="81" t="str">
        <f>IF(Dashboard!N1372="P","P",IF(Dashboard!O1372="B","B",""))</f>
        <v/>
      </c>
    </row>
    <row r="1373" spans="7:7" x14ac:dyDescent="0.25">
      <c r="G1373" s="81" t="str">
        <f>IF(Dashboard!N1373="P","P",IF(Dashboard!O1373="B","B",""))</f>
        <v/>
      </c>
    </row>
    <row r="1374" spans="7:7" x14ac:dyDescent="0.25">
      <c r="G1374" s="81" t="str">
        <f>IF(Dashboard!N1374="P","P",IF(Dashboard!O1374="B","B",""))</f>
        <v/>
      </c>
    </row>
    <row r="1375" spans="7:7" x14ac:dyDescent="0.25">
      <c r="G1375" s="81" t="str">
        <f>IF(Dashboard!N1375="P","P",IF(Dashboard!O1375="B","B",""))</f>
        <v/>
      </c>
    </row>
    <row r="1376" spans="7:7" x14ac:dyDescent="0.25">
      <c r="G1376" s="81" t="str">
        <f>IF(Dashboard!N1376="P","P",IF(Dashboard!O1376="B","B",""))</f>
        <v/>
      </c>
    </row>
    <row r="1377" spans="7:7" x14ac:dyDescent="0.25">
      <c r="G1377" s="81" t="str">
        <f>IF(Dashboard!N1377="P","P",IF(Dashboard!O1377="B","B",""))</f>
        <v/>
      </c>
    </row>
    <row r="1378" spans="7:7" x14ac:dyDescent="0.25">
      <c r="G1378" s="81" t="str">
        <f>IF(Dashboard!N1378="P","P",IF(Dashboard!O1378="B","B",""))</f>
        <v/>
      </c>
    </row>
    <row r="1379" spans="7:7" x14ac:dyDescent="0.25">
      <c r="G1379" s="81" t="str">
        <f>IF(Dashboard!N1379="P","P",IF(Dashboard!O1379="B","B",""))</f>
        <v/>
      </c>
    </row>
    <row r="1380" spans="7:7" x14ac:dyDescent="0.25">
      <c r="G1380" s="81" t="str">
        <f>IF(Dashboard!N1380="P","P",IF(Dashboard!O1380="B","B",""))</f>
        <v/>
      </c>
    </row>
    <row r="1381" spans="7:7" x14ac:dyDescent="0.25">
      <c r="G1381" s="81" t="str">
        <f>IF(Dashboard!N1381="P","P",IF(Dashboard!O1381="B","B",""))</f>
        <v/>
      </c>
    </row>
    <row r="1382" spans="7:7" x14ac:dyDescent="0.25">
      <c r="G1382" s="81" t="str">
        <f>IF(Dashboard!N1382="P","P",IF(Dashboard!O1382="B","B",""))</f>
        <v/>
      </c>
    </row>
    <row r="1383" spans="7:7" x14ac:dyDescent="0.25">
      <c r="G1383" s="81" t="str">
        <f>IF(Dashboard!N1383="P","P",IF(Dashboard!O1383="B","B",""))</f>
        <v/>
      </c>
    </row>
    <row r="1384" spans="7:7" x14ac:dyDescent="0.25">
      <c r="G1384" s="81" t="str">
        <f>IF(Dashboard!N1384="P","P",IF(Dashboard!O1384="B","B",""))</f>
        <v/>
      </c>
    </row>
    <row r="1385" spans="7:7" x14ac:dyDescent="0.25">
      <c r="G1385" s="81" t="str">
        <f>IF(Dashboard!N1385="P","P",IF(Dashboard!O1385="B","B",""))</f>
        <v/>
      </c>
    </row>
    <row r="1386" spans="7:7" x14ac:dyDescent="0.25">
      <c r="G1386" s="81" t="str">
        <f>IF(Dashboard!N1386="P","P",IF(Dashboard!O1386="B","B",""))</f>
        <v/>
      </c>
    </row>
    <row r="1387" spans="7:7" x14ac:dyDescent="0.25">
      <c r="G1387" s="81" t="str">
        <f>IF(Dashboard!N1387="P","P",IF(Dashboard!O1387="B","B",""))</f>
        <v/>
      </c>
    </row>
    <row r="1388" spans="7:7" x14ac:dyDescent="0.25">
      <c r="G1388" s="81" t="str">
        <f>IF(Dashboard!N1388="P","P",IF(Dashboard!O1388="B","B",""))</f>
        <v/>
      </c>
    </row>
    <row r="1389" spans="7:7" x14ac:dyDescent="0.25">
      <c r="G1389" s="81" t="str">
        <f>IF(Dashboard!N1389="P","P",IF(Dashboard!O1389="B","B",""))</f>
        <v/>
      </c>
    </row>
    <row r="1390" spans="7:7" x14ac:dyDescent="0.25">
      <c r="G1390" s="81" t="str">
        <f>IF(Dashboard!N1390="P","P",IF(Dashboard!O1390="B","B",""))</f>
        <v/>
      </c>
    </row>
    <row r="1391" spans="7:7" x14ac:dyDescent="0.25">
      <c r="G1391" s="81" t="str">
        <f>IF(Dashboard!N1391="P","P",IF(Dashboard!O1391="B","B",""))</f>
        <v/>
      </c>
    </row>
    <row r="1392" spans="7:7" x14ac:dyDescent="0.25">
      <c r="G1392" s="81" t="str">
        <f>IF(Dashboard!N1392="P","P",IF(Dashboard!O1392="B","B",""))</f>
        <v/>
      </c>
    </row>
    <row r="1393" spans="7:7" x14ac:dyDescent="0.25">
      <c r="G1393" s="81" t="str">
        <f>IF(Dashboard!N1393="P","P",IF(Dashboard!O1393="B","B",""))</f>
        <v/>
      </c>
    </row>
    <row r="1394" spans="7:7" x14ac:dyDescent="0.25">
      <c r="G1394" s="81" t="str">
        <f>IF(Dashboard!N1394="P","P",IF(Dashboard!O1394="B","B",""))</f>
        <v/>
      </c>
    </row>
    <row r="1395" spans="7:7" x14ac:dyDescent="0.25">
      <c r="G1395" s="81" t="str">
        <f>IF(Dashboard!N1395="P","P",IF(Dashboard!O1395="B","B",""))</f>
        <v/>
      </c>
    </row>
    <row r="1396" spans="7:7" x14ac:dyDescent="0.25">
      <c r="G1396" s="81" t="str">
        <f>IF(Dashboard!N1396="P","P",IF(Dashboard!O1396="B","B",""))</f>
        <v/>
      </c>
    </row>
    <row r="1397" spans="7:7" x14ac:dyDescent="0.25">
      <c r="G1397" s="81" t="str">
        <f>IF(Dashboard!N1397="P","P",IF(Dashboard!O1397="B","B",""))</f>
        <v/>
      </c>
    </row>
    <row r="1398" spans="7:7" x14ac:dyDescent="0.25">
      <c r="G1398" s="81" t="str">
        <f>IF(Dashboard!N1398="P","P",IF(Dashboard!O1398="B","B",""))</f>
        <v/>
      </c>
    </row>
    <row r="1399" spans="7:7" x14ac:dyDescent="0.25">
      <c r="G1399" s="81" t="str">
        <f>IF(Dashboard!N1399="P","P",IF(Dashboard!O1399="B","B",""))</f>
        <v/>
      </c>
    </row>
    <row r="1400" spans="7:7" x14ac:dyDescent="0.25">
      <c r="G1400" s="81" t="str">
        <f>IF(Dashboard!N1400="P","P",IF(Dashboard!O1400="B","B",""))</f>
        <v/>
      </c>
    </row>
    <row r="1401" spans="7:7" x14ac:dyDescent="0.25">
      <c r="G1401" s="81" t="str">
        <f>IF(Dashboard!N1401="P","P",IF(Dashboard!O1401="B","B",""))</f>
        <v/>
      </c>
    </row>
    <row r="1402" spans="7:7" x14ac:dyDescent="0.25">
      <c r="G1402" s="81" t="str">
        <f>IF(Dashboard!N1402="P","P",IF(Dashboard!O1402="B","B",""))</f>
        <v/>
      </c>
    </row>
    <row r="1403" spans="7:7" x14ac:dyDescent="0.25">
      <c r="G1403" s="81" t="str">
        <f>IF(Dashboard!N1403="P","P",IF(Dashboard!O1403="B","B",""))</f>
        <v/>
      </c>
    </row>
    <row r="1404" spans="7:7" x14ac:dyDescent="0.25">
      <c r="G1404" s="81" t="str">
        <f>IF(Dashboard!N1404="P","P",IF(Dashboard!O1404="B","B",""))</f>
        <v/>
      </c>
    </row>
    <row r="1405" spans="7:7" x14ac:dyDescent="0.25">
      <c r="G1405" s="81" t="str">
        <f>IF(Dashboard!N1405="P","P",IF(Dashboard!O1405="B","B",""))</f>
        <v/>
      </c>
    </row>
    <row r="1406" spans="7:7" x14ac:dyDescent="0.25">
      <c r="G1406" s="81" t="str">
        <f>IF(Dashboard!N1406="P","P",IF(Dashboard!O1406="B","B",""))</f>
        <v/>
      </c>
    </row>
    <row r="1407" spans="7:7" x14ac:dyDescent="0.25">
      <c r="G1407" s="81" t="str">
        <f>IF(Dashboard!N1407="P","P",IF(Dashboard!O1407="B","B",""))</f>
        <v/>
      </c>
    </row>
    <row r="1408" spans="7:7" x14ac:dyDescent="0.25">
      <c r="G1408" s="81" t="str">
        <f>IF(Dashboard!N1408="P","P",IF(Dashboard!O1408="B","B",""))</f>
        <v/>
      </c>
    </row>
    <row r="1409" spans="7:7" x14ac:dyDescent="0.25">
      <c r="G1409" s="81" t="str">
        <f>IF(Dashboard!N1409="P","P",IF(Dashboard!O1409="B","B",""))</f>
        <v/>
      </c>
    </row>
    <row r="1410" spans="7:7" x14ac:dyDescent="0.25">
      <c r="G1410" s="81" t="str">
        <f>IF(Dashboard!N1410="P","P",IF(Dashboard!O1410="B","B",""))</f>
        <v/>
      </c>
    </row>
    <row r="1411" spans="7:7" x14ac:dyDescent="0.25">
      <c r="G1411" s="81" t="str">
        <f>IF(Dashboard!N1411="P","P",IF(Dashboard!O1411="B","B",""))</f>
        <v/>
      </c>
    </row>
    <row r="1412" spans="7:7" x14ac:dyDescent="0.25">
      <c r="G1412" s="81" t="str">
        <f>IF(Dashboard!N1412="P","P",IF(Dashboard!O1412="B","B",""))</f>
        <v/>
      </c>
    </row>
    <row r="1413" spans="7:7" x14ac:dyDescent="0.25">
      <c r="G1413" s="81" t="str">
        <f>IF(Dashboard!N1413="P","P",IF(Dashboard!O1413="B","B",""))</f>
        <v/>
      </c>
    </row>
    <row r="1414" spans="7:7" x14ac:dyDescent="0.25">
      <c r="G1414" s="81" t="str">
        <f>IF(Dashboard!N1414="P","P",IF(Dashboard!O1414="B","B",""))</f>
        <v/>
      </c>
    </row>
    <row r="1415" spans="7:7" x14ac:dyDescent="0.25">
      <c r="G1415" s="81" t="str">
        <f>IF(Dashboard!N1415="P","P",IF(Dashboard!O1415="B","B",""))</f>
        <v/>
      </c>
    </row>
    <row r="1416" spans="7:7" x14ac:dyDescent="0.25">
      <c r="G1416" s="81" t="str">
        <f>IF(Dashboard!N1416="P","P",IF(Dashboard!O1416="B","B",""))</f>
        <v/>
      </c>
    </row>
    <row r="1417" spans="7:7" x14ac:dyDescent="0.25">
      <c r="G1417" s="81" t="str">
        <f>IF(Dashboard!N1417="P","P",IF(Dashboard!O1417="B","B",""))</f>
        <v/>
      </c>
    </row>
    <row r="1418" spans="7:7" x14ac:dyDescent="0.25">
      <c r="G1418" s="81" t="str">
        <f>IF(Dashboard!N1418="P","P",IF(Dashboard!O1418="B","B",""))</f>
        <v/>
      </c>
    </row>
    <row r="1419" spans="7:7" x14ac:dyDescent="0.25">
      <c r="G1419" s="81" t="str">
        <f>IF(Dashboard!N1419="P","P",IF(Dashboard!O1419="B","B",""))</f>
        <v/>
      </c>
    </row>
    <row r="1420" spans="7:7" x14ac:dyDescent="0.25">
      <c r="G1420" s="81" t="str">
        <f>IF(Dashboard!N1420="P","P",IF(Dashboard!O1420="B","B",""))</f>
        <v/>
      </c>
    </row>
    <row r="1421" spans="7:7" x14ac:dyDescent="0.25">
      <c r="G1421" s="81" t="str">
        <f>IF(Dashboard!N1421="P","P",IF(Dashboard!O1421="B","B",""))</f>
        <v/>
      </c>
    </row>
    <row r="1422" spans="7:7" x14ac:dyDescent="0.25">
      <c r="G1422" s="81" t="str">
        <f>IF(Dashboard!N1422="P","P",IF(Dashboard!O1422="B","B",""))</f>
        <v/>
      </c>
    </row>
    <row r="1423" spans="7:7" x14ac:dyDescent="0.25">
      <c r="G1423" s="81" t="str">
        <f>IF(Dashboard!N1423="P","P",IF(Dashboard!O1423="B","B",""))</f>
        <v/>
      </c>
    </row>
    <row r="1424" spans="7:7" x14ac:dyDescent="0.25">
      <c r="G1424" s="81" t="str">
        <f>IF(Dashboard!N1424="P","P",IF(Dashboard!O1424="B","B",""))</f>
        <v/>
      </c>
    </row>
    <row r="1425" spans="7:7" x14ac:dyDescent="0.25">
      <c r="G1425" s="81" t="str">
        <f>IF(Dashboard!N1425="P","P",IF(Dashboard!O1425="B","B",""))</f>
        <v/>
      </c>
    </row>
    <row r="1426" spans="7:7" x14ac:dyDescent="0.25">
      <c r="G1426" s="81" t="str">
        <f>IF(Dashboard!N1426="P","P",IF(Dashboard!O1426="B","B",""))</f>
        <v/>
      </c>
    </row>
    <row r="1427" spans="7:7" x14ac:dyDescent="0.25">
      <c r="G1427" s="81" t="str">
        <f>IF(Dashboard!N1427="P","P",IF(Dashboard!O1427="B","B",""))</f>
        <v/>
      </c>
    </row>
    <row r="1428" spans="7:7" x14ac:dyDescent="0.25">
      <c r="G1428" s="81" t="str">
        <f>IF(Dashboard!N1428="P","P",IF(Dashboard!O1428="B","B",""))</f>
        <v/>
      </c>
    </row>
    <row r="1429" spans="7:7" x14ac:dyDescent="0.25">
      <c r="G1429" s="81" t="str">
        <f>IF(Dashboard!N1429="P","P",IF(Dashboard!O1429="B","B",""))</f>
        <v/>
      </c>
    </row>
    <row r="1430" spans="7:7" x14ac:dyDescent="0.25">
      <c r="G1430" s="81" t="str">
        <f>IF(Dashboard!N1430="P","P",IF(Dashboard!O1430="B","B",""))</f>
        <v/>
      </c>
    </row>
    <row r="1431" spans="7:7" x14ac:dyDescent="0.25">
      <c r="G1431" s="81" t="str">
        <f>IF(Dashboard!N1431="P","P",IF(Dashboard!O1431="B","B",""))</f>
        <v/>
      </c>
    </row>
    <row r="1432" spans="7:7" x14ac:dyDescent="0.25">
      <c r="G1432" s="81" t="str">
        <f>IF(Dashboard!N1432="P","P",IF(Dashboard!O1432="B","B",""))</f>
        <v/>
      </c>
    </row>
    <row r="1433" spans="7:7" x14ac:dyDescent="0.25">
      <c r="G1433" s="81" t="str">
        <f>IF(Dashboard!N1433="P","P",IF(Dashboard!O1433="B","B",""))</f>
        <v/>
      </c>
    </row>
    <row r="1434" spans="7:7" x14ac:dyDescent="0.25">
      <c r="G1434" s="81" t="str">
        <f>IF(Dashboard!N1434="P","P",IF(Dashboard!O1434="B","B",""))</f>
        <v/>
      </c>
    </row>
    <row r="1435" spans="7:7" x14ac:dyDescent="0.25">
      <c r="G1435" s="81" t="str">
        <f>IF(Dashboard!N1435="P","P",IF(Dashboard!O1435="B","B",""))</f>
        <v/>
      </c>
    </row>
    <row r="1436" spans="7:7" x14ac:dyDescent="0.25">
      <c r="G1436" s="81" t="str">
        <f>IF(Dashboard!N1436="P","P",IF(Dashboard!O1436="B","B",""))</f>
        <v/>
      </c>
    </row>
    <row r="1437" spans="7:7" x14ac:dyDescent="0.25">
      <c r="G1437" s="81" t="str">
        <f>IF(Dashboard!N1437="P","P",IF(Dashboard!O1437="B","B",""))</f>
        <v/>
      </c>
    </row>
    <row r="1438" spans="7:7" x14ac:dyDescent="0.25">
      <c r="G1438" s="81" t="str">
        <f>IF(Dashboard!N1438="P","P",IF(Dashboard!O1438="B","B",""))</f>
        <v/>
      </c>
    </row>
    <row r="1439" spans="7:7" x14ac:dyDescent="0.25">
      <c r="G1439" s="81" t="str">
        <f>IF(Dashboard!N1439="P","P",IF(Dashboard!O1439="B","B",""))</f>
        <v/>
      </c>
    </row>
    <row r="1440" spans="7:7" x14ac:dyDescent="0.25">
      <c r="G1440" s="81" t="str">
        <f>IF(Dashboard!N1440="P","P",IF(Dashboard!O1440="B","B",""))</f>
        <v/>
      </c>
    </row>
    <row r="1441" spans="7:7" x14ac:dyDescent="0.25">
      <c r="G1441" s="81" t="str">
        <f>IF(Dashboard!N1441="P","P",IF(Dashboard!O1441="B","B",""))</f>
        <v/>
      </c>
    </row>
    <row r="1442" spans="7:7" x14ac:dyDescent="0.25">
      <c r="G1442" s="81" t="str">
        <f>IF(Dashboard!N1442="P","P",IF(Dashboard!O1442="B","B",""))</f>
        <v/>
      </c>
    </row>
    <row r="1443" spans="7:7" x14ac:dyDescent="0.25">
      <c r="G1443" s="81" t="str">
        <f>IF(Dashboard!N1443="P","P",IF(Dashboard!O1443="B","B",""))</f>
        <v/>
      </c>
    </row>
    <row r="1444" spans="7:7" x14ac:dyDescent="0.25">
      <c r="G1444" s="81" t="str">
        <f>IF(Dashboard!N1444="P","P",IF(Dashboard!O1444="B","B",""))</f>
        <v/>
      </c>
    </row>
    <row r="1445" spans="7:7" x14ac:dyDescent="0.25">
      <c r="G1445" s="81" t="str">
        <f>IF(Dashboard!N1445="P","P",IF(Dashboard!O1445="B","B",""))</f>
        <v/>
      </c>
    </row>
    <row r="1446" spans="7:7" x14ac:dyDescent="0.25">
      <c r="G1446" s="81" t="str">
        <f>IF(Dashboard!N1446="P","P",IF(Dashboard!O1446="B","B",""))</f>
        <v/>
      </c>
    </row>
    <row r="1447" spans="7:7" x14ac:dyDescent="0.25">
      <c r="G1447" s="81" t="str">
        <f>IF(Dashboard!N1447="P","P",IF(Dashboard!O1447="B","B",""))</f>
        <v/>
      </c>
    </row>
    <row r="1448" spans="7:7" x14ac:dyDescent="0.25">
      <c r="G1448" s="81" t="str">
        <f>IF(Dashboard!N1448="P","P",IF(Dashboard!O1448="B","B",""))</f>
        <v/>
      </c>
    </row>
    <row r="1449" spans="7:7" x14ac:dyDescent="0.25">
      <c r="G1449" s="81" t="str">
        <f>IF(Dashboard!N1449="P","P",IF(Dashboard!O1449="B","B",""))</f>
        <v/>
      </c>
    </row>
    <row r="1450" spans="7:7" x14ac:dyDescent="0.25">
      <c r="G1450" s="81" t="str">
        <f>IF(Dashboard!N1450="P","P",IF(Dashboard!O1450="B","B",""))</f>
        <v/>
      </c>
    </row>
    <row r="1451" spans="7:7" x14ac:dyDescent="0.25">
      <c r="G1451" s="81" t="str">
        <f>IF(Dashboard!N1451="P","P",IF(Dashboard!O1451="B","B",""))</f>
        <v/>
      </c>
    </row>
    <row r="1452" spans="7:7" x14ac:dyDescent="0.25">
      <c r="G1452" s="81" t="str">
        <f>IF(Dashboard!N1452="P","P",IF(Dashboard!O1452="B","B",""))</f>
        <v/>
      </c>
    </row>
    <row r="1453" spans="7:7" x14ac:dyDescent="0.25">
      <c r="G1453" s="81" t="str">
        <f>IF(Dashboard!N1453="P","P",IF(Dashboard!O1453="B","B",""))</f>
        <v/>
      </c>
    </row>
    <row r="1454" spans="7:7" x14ac:dyDescent="0.25">
      <c r="G1454" s="81" t="str">
        <f>IF(Dashboard!N1454="P","P",IF(Dashboard!O1454="B","B",""))</f>
        <v/>
      </c>
    </row>
    <row r="1455" spans="7:7" x14ac:dyDescent="0.25">
      <c r="G1455" s="81" t="str">
        <f>IF(Dashboard!N1455="P","P",IF(Dashboard!O1455="B","B",""))</f>
        <v/>
      </c>
    </row>
    <row r="1456" spans="7:7" x14ac:dyDescent="0.25">
      <c r="G1456" s="81" t="str">
        <f>IF(Dashboard!N1456="P","P",IF(Dashboard!O1456="B","B",""))</f>
        <v/>
      </c>
    </row>
    <row r="1457" spans="7:7" x14ac:dyDescent="0.25">
      <c r="G1457" s="81" t="str">
        <f>IF(Dashboard!N1457="P","P",IF(Dashboard!O1457="B","B",""))</f>
        <v/>
      </c>
    </row>
    <row r="1458" spans="7:7" x14ac:dyDescent="0.25">
      <c r="G1458" s="81" t="str">
        <f>IF(Dashboard!N1458="P","P",IF(Dashboard!O1458="B","B",""))</f>
        <v/>
      </c>
    </row>
    <row r="1459" spans="7:7" x14ac:dyDescent="0.25">
      <c r="G1459" s="81" t="str">
        <f>IF(Dashboard!N1459="P","P",IF(Dashboard!O1459="B","B",""))</f>
        <v/>
      </c>
    </row>
    <row r="1460" spans="7:7" x14ac:dyDescent="0.25">
      <c r="G1460" s="81" t="str">
        <f>IF(Dashboard!N1460="P","P",IF(Dashboard!O1460="B","B",""))</f>
        <v/>
      </c>
    </row>
    <row r="1461" spans="7:7" x14ac:dyDescent="0.25">
      <c r="G1461" s="81" t="str">
        <f>IF(Dashboard!N1461="P","P",IF(Dashboard!O1461="B","B",""))</f>
        <v/>
      </c>
    </row>
    <row r="1462" spans="7:7" x14ac:dyDescent="0.25">
      <c r="G1462" s="81" t="str">
        <f>IF(Dashboard!N1462="P","P",IF(Dashboard!O1462="B","B",""))</f>
        <v/>
      </c>
    </row>
    <row r="1463" spans="7:7" x14ac:dyDescent="0.25">
      <c r="G1463" s="81" t="str">
        <f>IF(Dashboard!N1463="P","P",IF(Dashboard!O1463="B","B",""))</f>
        <v/>
      </c>
    </row>
    <row r="1464" spans="7:7" x14ac:dyDescent="0.25">
      <c r="G1464" s="81" t="str">
        <f>IF(Dashboard!N1464="P","P",IF(Dashboard!O1464="B","B",""))</f>
        <v/>
      </c>
    </row>
    <row r="1465" spans="7:7" x14ac:dyDescent="0.25">
      <c r="G1465" s="81" t="str">
        <f>IF(Dashboard!N1465="P","P",IF(Dashboard!O1465="B","B",""))</f>
        <v/>
      </c>
    </row>
    <row r="1466" spans="7:7" x14ac:dyDescent="0.25">
      <c r="G1466" s="81" t="str">
        <f>IF(Dashboard!N1466="P","P",IF(Dashboard!O1466="B","B",""))</f>
        <v/>
      </c>
    </row>
    <row r="1467" spans="7:7" x14ac:dyDescent="0.25">
      <c r="G1467" s="81" t="str">
        <f>IF(Dashboard!N1467="P","P",IF(Dashboard!O1467="B","B",""))</f>
        <v/>
      </c>
    </row>
    <row r="1468" spans="7:7" x14ac:dyDescent="0.25">
      <c r="G1468" s="81" t="str">
        <f>IF(Dashboard!N1468="P","P",IF(Dashboard!O1468="B","B",""))</f>
        <v/>
      </c>
    </row>
    <row r="1469" spans="7:7" x14ac:dyDescent="0.25">
      <c r="G1469" s="81" t="str">
        <f>IF(Dashboard!N1469="P","P",IF(Dashboard!O1469="B","B",""))</f>
        <v/>
      </c>
    </row>
    <row r="1470" spans="7:7" x14ac:dyDescent="0.25">
      <c r="G1470" s="81" t="str">
        <f>IF(Dashboard!N1470="P","P",IF(Dashboard!O1470="B","B",""))</f>
        <v/>
      </c>
    </row>
    <row r="1471" spans="7:7" x14ac:dyDescent="0.25">
      <c r="G1471" s="81" t="str">
        <f>IF(Dashboard!N1471="P","P",IF(Dashboard!O1471="B","B",""))</f>
        <v/>
      </c>
    </row>
    <row r="1472" spans="7:7" x14ac:dyDescent="0.25">
      <c r="G1472" s="81" t="str">
        <f>IF(Dashboard!N1472="P","P",IF(Dashboard!O1472="B","B",""))</f>
        <v/>
      </c>
    </row>
    <row r="1473" spans="7:7" x14ac:dyDescent="0.25">
      <c r="G1473" s="81" t="str">
        <f>IF(Dashboard!N1473="P","P",IF(Dashboard!O1473="B","B",""))</f>
        <v/>
      </c>
    </row>
    <row r="1474" spans="7:7" x14ac:dyDescent="0.25">
      <c r="G1474" s="81" t="str">
        <f>IF(Dashboard!N1474="P","P",IF(Dashboard!O1474="B","B",""))</f>
        <v/>
      </c>
    </row>
    <row r="1475" spans="7:7" x14ac:dyDescent="0.25">
      <c r="G1475" s="81" t="str">
        <f>IF(Dashboard!N1475="P","P",IF(Dashboard!O1475="B","B",""))</f>
        <v/>
      </c>
    </row>
    <row r="1476" spans="7:7" x14ac:dyDescent="0.25">
      <c r="G1476" s="81" t="str">
        <f>IF(Dashboard!N1476="P","P",IF(Dashboard!O1476="B","B",""))</f>
        <v/>
      </c>
    </row>
    <row r="1477" spans="7:7" x14ac:dyDescent="0.25">
      <c r="G1477" s="81" t="str">
        <f>IF(Dashboard!N1477="P","P",IF(Dashboard!O1477="B","B",""))</f>
        <v/>
      </c>
    </row>
    <row r="1478" spans="7:7" x14ac:dyDescent="0.25">
      <c r="G1478" s="81" t="str">
        <f>IF(Dashboard!N1478="P","P",IF(Dashboard!O1478="B","B",""))</f>
        <v/>
      </c>
    </row>
    <row r="1479" spans="7:7" x14ac:dyDescent="0.25">
      <c r="G1479" s="81" t="str">
        <f>IF(Dashboard!N1479="P","P",IF(Dashboard!O1479="B","B",""))</f>
        <v/>
      </c>
    </row>
    <row r="1480" spans="7:7" x14ac:dyDescent="0.25">
      <c r="G1480" s="81" t="str">
        <f>IF(Dashboard!N1480="P","P",IF(Dashboard!O1480="B","B",""))</f>
        <v/>
      </c>
    </row>
    <row r="1481" spans="7:7" x14ac:dyDescent="0.25">
      <c r="G1481" s="81" t="str">
        <f>IF(Dashboard!N1481="P","P",IF(Dashboard!O1481="B","B",""))</f>
        <v/>
      </c>
    </row>
    <row r="1482" spans="7:7" x14ac:dyDescent="0.25">
      <c r="G1482" s="81" t="str">
        <f>IF(Dashboard!N1482="P","P",IF(Dashboard!O1482="B","B",""))</f>
        <v/>
      </c>
    </row>
    <row r="1483" spans="7:7" x14ac:dyDescent="0.25">
      <c r="G1483" s="81" t="str">
        <f>IF(Dashboard!N1483="P","P",IF(Dashboard!O1483="B","B",""))</f>
        <v/>
      </c>
    </row>
    <row r="1484" spans="7:7" x14ac:dyDescent="0.25">
      <c r="G1484" s="81" t="str">
        <f>IF(Dashboard!N1484="P","P",IF(Dashboard!O1484="B","B",""))</f>
        <v/>
      </c>
    </row>
    <row r="1485" spans="7:7" x14ac:dyDescent="0.25">
      <c r="G1485" s="81" t="str">
        <f>IF(Dashboard!N1485="P","P",IF(Dashboard!O1485="B","B",""))</f>
        <v/>
      </c>
    </row>
    <row r="1486" spans="7:7" x14ac:dyDescent="0.25">
      <c r="G1486" s="81" t="str">
        <f>IF(Dashboard!N1486="P","P",IF(Dashboard!O1486="B","B",""))</f>
        <v/>
      </c>
    </row>
    <row r="1487" spans="7:7" x14ac:dyDescent="0.25">
      <c r="G1487" s="81" t="str">
        <f>IF(Dashboard!N1487="P","P",IF(Dashboard!O1487="B","B",""))</f>
        <v/>
      </c>
    </row>
    <row r="1488" spans="7:7" x14ac:dyDescent="0.25">
      <c r="G1488" s="81" t="str">
        <f>IF(Dashboard!N1488="P","P",IF(Dashboard!O1488="B","B",""))</f>
        <v/>
      </c>
    </row>
    <row r="1489" spans="7:7" x14ac:dyDescent="0.25">
      <c r="G1489" s="81" t="str">
        <f>IF(Dashboard!N1489="P","P",IF(Dashboard!O1489="B","B",""))</f>
        <v/>
      </c>
    </row>
    <row r="1490" spans="7:7" x14ac:dyDescent="0.25">
      <c r="G1490" s="81" t="str">
        <f>IF(Dashboard!N1490="P","P",IF(Dashboard!O1490="B","B",""))</f>
        <v/>
      </c>
    </row>
    <row r="1491" spans="7:7" x14ac:dyDescent="0.25">
      <c r="G1491" s="81" t="str">
        <f>IF(Dashboard!N1491="P","P",IF(Dashboard!O1491="B","B",""))</f>
        <v/>
      </c>
    </row>
    <row r="1492" spans="7:7" x14ac:dyDescent="0.25">
      <c r="G1492" s="81" t="str">
        <f>IF(Dashboard!N1492="P","P",IF(Dashboard!O1492="B","B",""))</f>
        <v/>
      </c>
    </row>
    <row r="1493" spans="7:7" x14ac:dyDescent="0.25">
      <c r="G1493" s="81" t="str">
        <f>IF(Dashboard!N1493="P","P",IF(Dashboard!O1493="B","B",""))</f>
        <v/>
      </c>
    </row>
    <row r="1494" spans="7:7" x14ac:dyDescent="0.25">
      <c r="G1494" s="81" t="str">
        <f>IF(Dashboard!N1494="P","P",IF(Dashboard!O1494="B","B",""))</f>
        <v/>
      </c>
    </row>
    <row r="1495" spans="7:7" x14ac:dyDescent="0.25">
      <c r="G1495" s="81" t="str">
        <f>IF(Dashboard!N1495="P","P",IF(Dashboard!O1495="B","B",""))</f>
        <v/>
      </c>
    </row>
    <row r="1496" spans="7:7" x14ac:dyDescent="0.25">
      <c r="G1496" s="81" t="str">
        <f>IF(Dashboard!N1496="P","P",IF(Dashboard!O1496="B","B",""))</f>
        <v/>
      </c>
    </row>
    <row r="1497" spans="7:7" x14ac:dyDescent="0.25">
      <c r="G1497" s="81" t="str">
        <f>IF(Dashboard!N1497="P","P",IF(Dashboard!O1497="B","B",""))</f>
        <v/>
      </c>
    </row>
    <row r="1498" spans="7:7" x14ac:dyDescent="0.25">
      <c r="G1498" s="81" t="str">
        <f>IF(Dashboard!N1498="P","P",IF(Dashboard!O1498="B","B",""))</f>
        <v/>
      </c>
    </row>
    <row r="1499" spans="7:7" x14ac:dyDescent="0.25">
      <c r="G1499" s="81" t="str">
        <f>IF(Dashboard!N1499="P","P",IF(Dashboard!O1499="B","B",""))</f>
        <v/>
      </c>
    </row>
    <row r="1500" spans="7:7" x14ac:dyDescent="0.25">
      <c r="G1500" s="81" t="str">
        <f>IF(Dashboard!N1500="P","P",IF(Dashboard!O1500="B","B",""))</f>
        <v/>
      </c>
    </row>
    <row r="1501" spans="7:7" x14ac:dyDescent="0.25">
      <c r="G1501" s="81" t="str">
        <f>IF(Dashboard!N1501="P","P",IF(Dashboard!O1501="B","B",""))</f>
        <v/>
      </c>
    </row>
    <row r="1502" spans="7:7" x14ac:dyDescent="0.25">
      <c r="G1502" s="81" t="str">
        <f>IF(Dashboard!N1502="P","P",IF(Dashboard!O1502="B","B",""))</f>
        <v/>
      </c>
    </row>
    <row r="1503" spans="7:7" x14ac:dyDescent="0.25">
      <c r="G1503" s="81" t="str">
        <f>IF(Dashboard!N1503="P","P",IF(Dashboard!O1503="B","B",""))</f>
        <v/>
      </c>
    </row>
    <row r="1504" spans="7:7" x14ac:dyDescent="0.25">
      <c r="G1504" s="81" t="str">
        <f>IF(Dashboard!N1504="P","P",IF(Dashboard!O1504="B","B",""))</f>
        <v/>
      </c>
    </row>
    <row r="1505" spans="7:7" x14ac:dyDescent="0.25">
      <c r="G1505" s="81" t="str">
        <f>IF(Dashboard!N1505="P","P",IF(Dashboard!O1505="B","B",""))</f>
        <v/>
      </c>
    </row>
    <row r="1506" spans="7:7" x14ac:dyDescent="0.25">
      <c r="G1506" s="81" t="str">
        <f>IF(Dashboard!N1506="P","P",IF(Dashboard!O1506="B","B",""))</f>
        <v/>
      </c>
    </row>
    <row r="1507" spans="7:7" x14ac:dyDescent="0.25">
      <c r="G1507" s="81" t="str">
        <f>IF(Dashboard!N1507="P","P",IF(Dashboard!O1507="B","B",""))</f>
        <v/>
      </c>
    </row>
    <row r="1508" spans="7:7" x14ac:dyDescent="0.25">
      <c r="G1508" s="81" t="str">
        <f>IF(Dashboard!N1508="P","P",IF(Dashboard!O1508="B","B",""))</f>
        <v/>
      </c>
    </row>
    <row r="1509" spans="7:7" x14ac:dyDescent="0.25">
      <c r="G1509" s="81" t="str">
        <f>IF(Dashboard!N1509="P","P",IF(Dashboard!O1509="B","B",""))</f>
        <v/>
      </c>
    </row>
    <row r="1510" spans="7:7" x14ac:dyDescent="0.25">
      <c r="G1510" s="81" t="str">
        <f>IF(Dashboard!N1510="P","P",IF(Dashboard!O1510="B","B",""))</f>
        <v/>
      </c>
    </row>
    <row r="1511" spans="7:7" x14ac:dyDescent="0.25">
      <c r="G1511" s="81" t="str">
        <f>IF(Dashboard!N1511="P","P",IF(Dashboard!O1511="B","B",""))</f>
        <v/>
      </c>
    </row>
    <row r="1512" spans="7:7" x14ac:dyDescent="0.25">
      <c r="G1512" s="81" t="str">
        <f>IF(Dashboard!N1512="P","P",IF(Dashboard!O1512="B","B",""))</f>
        <v/>
      </c>
    </row>
    <row r="1513" spans="7:7" x14ac:dyDescent="0.25">
      <c r="G1513" s="81" t="str">
        <f>IF(Dashboard!N1513="P","P",IF(Dashboard!O1513="B","B",""))</f>
        <v/>
      </c>
    </row>
    <row r="1514" spans="7:7" x14ac:dyDescent="0.25">
      <c r="G1514" s="81" t="str">
        <f>IF(Dashboard!N1514="P","P",IF(Dashboard!O1514="B","B",""))</f>
        <v/>
      </c>
    </row>
    <row r="1515" spans="7:7" x14ac:dyDescent="0.25">
      <c r="G1515" s="81" t="str">
        <f>IF(Dashboard!N1515="P","P",IF(Dashboard!O1515="B","B",""))</f>
        <v/>
      </c>
    </row>
    <row r="1516" spans="7:7" x14ac:dyDescent="0.25">
      <c r="G1516" s="81" t="str">
        <f>IF(Dashboard!N1516="P","P",IF(Dashboard!O1516="B","B",""))</f>
        <v/>
      </c>
    </row>
    <row r="1517" spans="7:7" x14ac:dyDescent="0.25">
      <c r="G1517" s="81" t="str">
        <f>IF(Dashboard!N1517="P","P",IF(Dashboard!O1517="B","B",""))</f>
        <v/>
      </c>
    </row>
    <row r="1518" spans="7:7" x14ac:dyDescent="0.25">
      <c r="G1518" s="81" t="str">
        <f>IF(Dashboard!N1518="P","P",IF(Dashboard!O1518="B","B",""))</f>
        <v/>
      </c>
    </row>
    <row r="1519" spans="7:7" x14ac:dyDescent="0.25">
      <c r="G1519" s="81" t="str">
        <f>IF(Dashboard!N1519="P","P",IF(Dashboard!O1519="B","B",""))</f>
        <v/>
      </c>
    </row>
    <row r="1520" spans="7:7" x14ac:dyDescent="0.25">
      <c r="G1520" s="81" t="str">
        <f>IF(Dashboard!N1520="P","P",IF(Dashboard!O1520="B","B",""))</f>
        <v/>
      </c>
    </row>
    <row r="1521" spans="7:7" x14ac:dyDescent="0.25">
      <c r="G1521" s="81" t="str">
        <f>IF(Dashboard!N1521="P","P",IF(Dashboard!O1521="B","B",""))</f>
        <v/>
      </c>
    </row>
    <row r="1522" spans="7:7" x14ac:dyDescent="0.25">
      <c r="G1522" s="81" t="str">
        <f>IF(Dashboard!N1522="P","P",IF(Dashboard!O1522="B","B",""))</f>
        <v/>
      </c>
    </row>
    <row r="1523" spans="7:7" x14ac:dyDescent="0.25">
      <c r="G1523" s="81" t="str">
        <f>IF(Dashboard!N1523="P","P",IF(Dashboard!O1523="B","B",""))</f>
        <v/>
      </c>
    </row>
    <row r="1524" spans="7:7" x14ac:dyDescent="0.25">
      <c r="G1524" s="81" t="str">
        <f>IF(Dashboard!N1524="P","P",IF(Dashboard!O1524="B","B",""))</f>
        <v/>
      </c>
    </row>
    <row r="1525" spans="7:7" x14ac:dyDescent="0.25">
      <c r="G1525" s="81" t="str">
        <f>IF(Dashboard!N1525="P","P",IF(Dashboard!O1525="B","B",""))</f>
        <v/>
      </c>
    </row>
    <row r="1526" spans="7:7" x14ac:dyDescent="0.25">
      <c r="G1526" s="81" t="str">
        <f>IF(Dashboard!N1526="P","P",IF(Dashboard!O1526="B","B",""))</f>
        <v/>
      </c>
    </row>
    <row r="1527" spans="7:7" x14ac:dyDescent="0.25">
      <c r="G1527" s="81" t="str">
        <f>IF(Dashboard!N1527="P","P",IF(Dashboard!O1527="B","B",""))</f>
        <v/>
      </c>
    </row>
    <row r="1528" spans="7:7" x14ac:dyDescent="0.25">
      <c r="G1528" s="81" t="str">
        <f>IF(Dashboard!N1528="P","P",IF(Dashboard!O1528="B","B",""))</f>
        <v/>
      </c>
    </row>
    <row r="1529" spans="7:7" x14ac:dyDescent="0.25">
      <c r="G1529" s="81" t="str">
        <f>IF(Dashboard!N1529="P","P",IF(Dashboard!O1529="B","B",""))</f>
        <v/>
      </c>
    </row>
    <row r="1530" spans="7:7" x14ac:dyDescent="0.25">
      <c r="G1530" s="81" t="str">
        <f>IF(Dashboard!N1530="P","P",IF(Dashboard!O1530="B","B",""))</f>
        <v/>
      </c>
    </row>
    <row r="1531" spans="7:7" x14ac:dyDescent="0.25">
      <c r="G1531" s="81" t="str">
        <f>IF(Dashboard!N1531="P","P",IF(Dashboard!O1531="B","B",""))</f>
        <v/>
      </c>
    </row>
    <row r="1532" spans="7:7" x14ac:dyDescent="0.25">
      <c r="G1532" s="81" t="str">
        <f>IF(Dashboard!N1532="P","P",IF(Dashboard!O1532="B","B",""))</f>
        <v/>
      </c>
    </row>
    <row r="1533" spans="7:7" x14ac:dyDescent="0.25">
      <c r="G1533" s="81" t="str">
        <f>IF(Dashboard!N1533="P","P",IF(Dashboard!O1533="B","B",""))</f>
        <v/>
      </c>
    </row>
    <row r="1534" spans="7:7" x14ac:dyDescent="0.25">
      <c r="G1534" s="81" t="str">
        <f>IF(Dashboard!N1534="P","P",IF(Dashboard!O1534="B","B",""))</f>
        <v/>
      </c>
    </row>
    <row r="1535" spans="7:7" x14ac:dyDescent="0.25">
      <c r="G1535" s="81" t="str">
        <f>IF(Dashboard!N1535="P","P",IF(Dashboard!O1535="B","B",""))</f>
        <v/>
      </c>
    </row>
    <row r="1536" spans="7:7" x14ac:dyDescent="0.25">
      <c r="G1536" s="81" t="str">
        <f>IF(Dashboard!N1536="P","P",IF(Dashboard!O1536="B","B",""))</f>
        <v/>
      </c>
    </row>
    <row r="1537" spans="7:7" x14ac:dyDescent="0.25">
      <c r="G1537" s="81" t="str">
        <f>IF(Dashboard!N1537="P","P",IF(Dashboard!O1537="B","B",""))</f>
        <v/>
      </c>
    </row>
    <row r="1538" spans="7:7" x14ac:dyDescent="0.25">
      <c r="G1538" s="81" t="str">
        <f>IF(Dashboard!N1538="P","P",IF(Dashboard!O1538="B","B",""))</f>
        <v/>
      </c>
    </row>
    <row r="1539" spans="7:7" x14ac:dyDescent="0.25">
      <c r="G1539" s="81" t="str">
        <f>IF(Dashboard!N1539="P","P",IF(Dashboard!O1539="B","B",""))</f>
        <v/>
      </c>
    </row>
    <row r="1540" spans="7:7" x14ac:dyDescent="0.25">
      <c r="G1540" s="81" t="str">
        <f>IF(Dashboard!N1540="P","P",IF(Dashboard!O1540="B","B",""))</f>
        <v/>
      </c>
    </row>
    <row r="1541" spans="7:7" x14ac:dyDescent="0.25">
      <c r="G1541" s="81" t="str">
        <f>IF(Dashboard!N1541="P","P",IF(Dashboard!O1541="B","B",""))</f>
        <v/>
      </c>
    </row>
    <row r="1542" spans="7:7" x14ac:dyDescent="0.25">
      <c r="G1542" s="81" t="str">
        <f>IF(Dashboard!N1542="P","P",IF(Dashboard!O1542="B","B",""))</f>
        <v/>
      </c>
    </row>
    <row r="1543" spans="7:7" x14ac:dyDescent="0.25">
      <c r="G1543" s="81" t="str">
        <f>IF(Dashboard!N1543="P","P",IF(Dashboard!O1543="B","B",""))</f>
        <v/>
      </c>
    </row>
    <row r="1544" spans="7:7" x14ac:dyDescent="0.25">
      <c r="G1544" s="81" t="str">
        <f>IF(Dashboard!N1544="P","P",IF(Dashboard!O1544="B","B",""))</f>
        <v/>
      </c>
    </row>
    <row r="1545" spans="7:7" x14ac:dyDescent="0.25">
      <c r="G1545" s="81" t="str">
        <f>IF(Dashboard!N1545="P","P",IF(Dashboard!O1545="B","B",""))</f>
        <v/>
      </c>
    </row>
    <row r="1546" spans="7:7" x14ac:dyDescent="0.25">
      <c r="G1546" s="81" t="str">
        <f>IF(Dashboard!N1546="P","P",IF(Dashboard!O1546="B","B",""))</f>
        <v/>
      </c>
    </row>
    <row r="1547" spans="7:7" x14ac:dyDescent="0.25">
      <c r="G1547" s="81" t="str">
        <f>IF(Dashboard!N1547="P","P",IF(Dashboard!O1547="B","B",""))</f>
        <v/>
      </c>
    </row>
    <row r="1548" spans="7:7" x14ac:dyDescent="0.25">
      <c r="G1548" s="81" t="str">
        <f>IF(Dashboard!N1548="P","P",IF(Dashboard!O1548="B","B",""))</f>
        <v/>
      </c>
    </row>
    <row r="1549" spans="7:7" x14ac:dyDescent="0.25">
      <c r="G1549" s="81" t="str">
        <f>IF(Dashboard!N1549="P","P",IF(Dashboard!O1549="B","B",""))</f>
        <v/>
      </c>
    </row>
    <row r="1550" spans="7:7" x14ac:dyDescent="0.25">
      <c r="G1550" s="81" t="str">
        <f>IF(Dashboard!N1550="P","P",IF(Dashboard!O1550="B","B",""))</f>
        <v/>
      </c>
    </row>
    <row r="1551" spans="7:7" x14ac:dyDescent="0.25">
      <c r="G1551" s="81" t="str">
        <f>IF(Dashboard!N1551="P","P",IF(Dashboard!O1551="B","B",""))</f>
        <v/>
      </c>
    </row>
    <row r="1552" spans="7:7" x14ac:dyDescent="0.25">
      <c r="G1552" s="81" t="str">
        <f>IF(Dashboard!N1552="P","P",IF(Dashboard!O1552="B","B",""))</f>
        <v/>
      </c>
    </row>
    <row r="1553" spans="7:7" x14ac:dyDescent="0.25">
      <c r="G1553" s="81" t="str">
        <f>IF(Dashboard!N1553="P","P",IF(Dashboard!O1553="B","B",""))</f>
        <v/>
      </c>
    </row>
    <row r="1554" spans="7:7" x14ac:dyDescent="0.25">
      <c r="G1554" s="81" t="str">
        <f>IF(Dashboard!N1554="P","P",IF(Dashboard!O1554="B","B",""))</f>
        <v/>
      </c>
    </row>
    <row r="1555" spans="7:7" x14ac:dyDescent="0.25">
      <c r="G1555" s="81" t="str">
        <f>IF(Dashboard!N1555="P","P",IF(Dashboard!O1555="B","B",""))</f>
        <v/>
      </c>
    </row>
    <row r="1556" spans="7:7" x14ac:dyDescent="0.25">
      <c r="G1556" s="81" t="str">
        <f>IF(Dashboard!N1556="P","P",IF(Dashboard!O1556="B","B",""))</f>
        <v/>
      </c>
    </row>
    <row r="1557" spans="7:7" x14ac:dyDescent="0.25">
      <c r="G1557" s="81" t="str">
        <f>IF(Dashboard!N1557="P","P",IF(Dashboard!O1557="B","B",""))</f>
        <v/>
      </c>
    </row>
    <row r="1558" spans="7:7" x14ac:dyDescent="0.25">
      <c r="G1558" s="81" t="str">
        <f>IF(Dashboard!N1558="P","P",IF(Dashboard!O1558="B","B",""))</f>
        <v/>
      </c>
    </row>
    <row r="1559" spans="7:7" x14ac:dyDescent="0.25">
      <c r="G1559" s="81" t="str">
        <f>IF(Dashboard!N1559="P","P",IF(Dashboard!O1559="B","B",""))</f>
        <v/>
      </c>
    </row>
    <row r="1560" spans="7:7" x14ac:dyDescent="0.25">
      <c r="G1560" s="81" t="str">
        <f>IF(Dashboard!N1560="P","P",IF(Dashboard!O1560="B","B",""))</f>
        <v/>
      </c>
    </row>
    <row r="1561" spans="7:7" x14ac:dyDescent="0.25">
      <c r="G1561" s="81" t="str">
        <f>IF(Dashboard!N1561="P","P",IF(Dashboard!O1561="B","B",""))</f>
        <v/>
      </c>
    </row>
    <row r="1562" spans="7:7" x14ac:dyDescent="0.25">
      <c r="G1562" s="81" t="str">
        <f>IF(Dashboard!N1562="P","P",IF(Dashboard!O1562="B","B",""))</f>
        <v/>
      </c>
    </row>
    <row r="1563" spans="7:7" x14ac:dyDescent="0.25">
      <c r="G1563" s="81" t="str">
        <f>IF(Dashboard!N1563="P","P",IF(Dashboard!O1563="B","B",""))</f>
        <v/>
      </c>
    </row>
    <row r="1564" spans="7:7" x14ac:dyDescent="0.25">
      <c r="G1564" s="81" t="str">
        <f>IF(Dashboard!N1564="P","P",IF(Dashboard!O1564="B","B",""))</f>
        <v/>
      </c>
    </row>
    <row r="1565" spans="7:7" x14ac:dyDescent="0.25">
      <c r="G1565" s="81" t="str">
        <f>IF(Dashboard!N1565="P","P",IF(Dashboard!O1565="B","B",""))</f>
        <v/>
      </c>
    </row>
    <row r="1566" spans="7:7" x14ac:dyDescent="0.25">
      <c r="G1566" s="81" t="str">
        <f>IF(Dashboard!N1566="P","P",IF(Dashboard!O1566="B","B",""))</f>
        <v/>
      </c>
    </row>
    <row r="1567" spans="7:7" x14ac:dyDescent="0.25">
      <c r="G1567" s="81" t="str">
        <f>IF(Dashboard!N1567="P","P",IF(Dashboard!O1567="B","B",""))</f>
        <v/>
      </c>
    </row>
    <row r="1568" spans="7:7" x14ac:dyDescent="0.25">
      <c r="G1568" s="81" t="str">
        <f>IF(Dashboard!N1568="P","P",IF(Dashboard!O1568="B","B",""))</f>
        <v/>
      </c>
    </row>
    <row r="1569" spans="7:7" x14ac:dyDescent="0.25">
      <c r="G1569" s="81" t="str">
        <f>IF(Dashboard!N1569="P","P",IF(Dashboard!O1569="B","B",""))</f>
        <v/>
      </c>
    </row>
    <row r="1570" spans="7:7" x14ac:dyDescent="0.25">
      <c r="G1570" s="81" t="str">
        <f>IF(Dashboard!N1570="P","P",IF(Dashboard!O1570="B","B",""))</f>
        <v/>
      </c>
    </row>
    <row r="1571" spans="7:7" x14ac:dyDescent="0.25">
      <c r="G1571" s="81" t="str">
        <f>IF(Dashboard!N1571="P","P",IF(Dashboard!O1571="B","B",""))</f>
        <v/>
      </c>
    </row>
    <row r="1572" spans="7:7" x14ac:dyDescent="0.25">
      <c r="G1572" s="81" t="str">
        <f>IF(Dashboard!N1572="P","P",IF(Dashboard!O1572="B","B",""))</f>
        <v/>
      </c>
    </row>
    <row r="1573" spans="7:7" x14ac:dyDescent="0.25">
      <c r="G1573" s="81" t="str">
        <f>IF(Dashboard!N1573="P","P",IF(Dashboard!O1573="B","B",""))</f>
        <v/>
      </c>
    </row>
    <row r="1574" spans="7:7" x14ac:dyDescent="0.25">
      <c r="G1574" s="81" t="str">
        <f>IF(Dashboard!N1574="P","P",IF(Dashboard!O1574="B","B",""))</f>
        <v/>
      </c>
    </row>
    <row r="1575" spans="7:7" x14ac:dyDescent="0.25">
      <c r="G1575" s="81" t="str">
        <f>IF(Dashboard!N1575="P","P",IF(Dashboard!O1575="B","B",""))</f>
        <v/>
      </c>
    </row>
    <row r="1576" spans="7:7" x14ac:dyDescent="0.25">
      <c r="G1576" s="81" t="str">
        <f>IF(Dashboard!N1576="P","P",IF(Dashboard!O1576="B","B",""))</f>
        <v/>
      </c>
    </row>
    <row r="1577" spans="7:7" x14ac:dyDescent="0.25">
      <c r="G1577" s="81" t="str">
        <f>IF(Dashboard!N1577="P","P",IF(Dashboard!O1577="B","B",""))</f>
        <v/>
      </c>
    </row>
    <row r="1578" spans="7:7" x14ac:dyDescent="0.25">
      <c r="G1578" s="81" t="str">
        <f>IF(Dashboard!N1578="P","P",IF(Dashboard!O1578="B","B",""))</f>
        <v/>
      </c>
    </row>
    <row r="1579" spans="7:7" x14ac:dyDescent="0.25">
      <c r="G1579" s="81" t="str">
        <f>IF(Dashboard!N1579="P","P",IF(Dashboard!O1579="B","B",""))</f>
        <v/>
      </c>
    </row>
    <row r="1580" spans="7:7" x14ac:dyDescent="0.25">
      <c r="G1580" s="81" t="str">
        <f>IF(Dashboard!N1580="P","P",IF(Dashboard!O1580="B","B",""))</f>
        <v/>
      </c>
    </row>
    <row r="1581" spans="7:7" x14ac:dyDescent="0.25">
      <c r="G1581" s="81" t="str">
        <f>IF(Dashboard!N1581="P","P",IF(Dashboard!O1581="B","B",""))</f>
        <v/>
      </c>
    </row>
    <row r="1582" spans="7:7" x14ac:dyDescent="0.25">
      <c r="G1582" s="81" t="str">
        <f>IF(Dashboard!N1582="P","P",IF(Dashboard!O1582="B","B",""))</f>
        <v/>
      </c>
    </row>
    <row r="1583" spans="7:7" x14ac:dyDescent="0.25">
      <c r="G1583" s="81" t="str">
        <f>IF(Dashboard!N1583="P","P",IF(Dashboard!O1583="B","B",""))</f>
        <v/>
      </c>
    </row>
    <row r="1584" spans="7:7" x14ac:dyDescent="0.25">
      <c r="G1584" s="81" t="str">
        <f>IF(Dashboard!N1584="P","P",IF(Dashboard!O1584="B","B",""))</f>
        <v/>
      </c>
    </row>
    <row r="1585" spans="7:7" x14ac:dyDescent="0.25">
      <c r="G1585" s="81" t="str">
        <f>IF(Dashboard!N1585="P","P",IF(Dashboard!O1585="B","B",""))</f>
        <v/>
      </c>
    </row>
    <row r="1586" spans="7:7" x14ac:dyDescent="0.25">
      <c r="G1586" s="81" t="str">
        <f>IF(Dashboard!N1586="P","P",IF(Dashboard!O1586="B","B",""))</f>
        <v/>
      </c>
    </row>
    <row r="1587" spans="7:7" x14ac:dyDescent="0.25">
      <c r="G1587" s="81" t="str">
        <f>IF(Dashboard!N1587="P","P",IF(Dashboard!O1587="B","B",""))</f>
        <v/>
      </c>
    </row>
    <row r="1588" spans="7:7" x14ac:dyDescent="0.25">
      <c r="G1588" s="81" t="str">
        <f>IF(Dashboard!N1588="P","P",IF(Dashboard!O1588="B","B",""))</f>
        <v/>
      </c>
    </row>
    <row r="1589" spans="7:7" x14ac:dyDescent="0.25">
      <c r="G1589" s="81" t="str">
        <f>IF(Dashboard!N1589="P","P",IF(Dashboard!O1589="B","B",""))</f>
        <v/>
      </c>
    </row>
    <row r="1590" spans="7:7" x14ac:dyDescent="0.25">
      <c r="G1590" s="81" t="str">
        <f>IF(Dashboard!N1590="P","P",IF(Dashboard!O1590="B","B",""))</f>
        <v/>
      </c>
    </row>
    <row r="1591" spans="7:7" x14ac:dyDescent="0.25">
      <c r="G1591" s="81" t="str">
        <f>IF(Dashboard!N1591="P","P",IF(Dashboard!O1591="B","B",""))</f>
        <v/>
      </c>
    </row>
    <row r="1592" spans="7:7" x14ac:dyDescent="0.25">
      <c r="G1592" s="81" t="str">
        <f>IF(Dashboard!N1592="P","P",IF(Dashboard!O1592="B","B",""))</f>
        <v/>
      </c>
    </row>
    <row r="1593" spans="7:7" x14ac:dyDescent="0.25">
      <c r="G1593" s="81" t="str">
        <f>IF(Dashboard!N1593="P","P",IF(Dashboard!O1593="B","B",""))</f>
        <v/>
      </c>
    </row>
    <row r="1594" spans="7:7" x14ac:dyDescent="0.25">
      <c r="G1594" s="81" t="str">
        <f>IF(Dashboard!N1594="P","P",IF(Dashboard!O1594="B","B",""))</f>
        <v/>
      </c>
    </row>
    <row r="1595" spans="7:7" x14ac:dyDescent="0.25">
      <c r="G1595" s="81" t="str">
        <f>IF(Dashboard!N1595="P","P",IF(Dashboard!O1595="B","B",""))</f>
        <v/>
      </c>
    </row>
    <row r="1596" spans="7:7" x14ac:dyDescent="0.25">
      <c r="G1596" s="81" t="str">
        <f>IF(Dashboard!N1596="P","P",IF(Dashboard!O1596="B","B",""))</f>
        <v/>
      </c>
    </row>
    <row r="1597" spans="7:7" x14ac:dyDescent="0.25">
      <c r="G1597" s="81" t="str">
        <f>IF(Dashboard!N1597="P","P",IF(Dashboard!O1597="B","B",""))</f>
        <v/>
      </c>
    </row>
    <row r="1598" spans="7:7" x14ac:dyDescent="0.25">
      <c r="G1598" s="81" t="str">
        <f>IF(Dashboard!N1598="P","P",IF(Dashboard!O1598="B","B",""))</f>
        <v/>
      </c>
    </row>
    <row r="1599" spans="7:7" x14ac:dyDescent="0.25">
      <c r="G1599" s="81" t="str">
        <f>IF(Dashboard!N1599="P","P",IF(Dashboard!O1599="B","B",""))</f>
        <v/>
      </c>
    </row>
    <row r="1600" spans="7:7" x14ac:dyDescent="0.25">
      <c r="G1600" s="81" t="str">
        <f>IF(Dashboard!N1600="P","P",IF(Dashboard!O1600="B","B",""))</f>
        <v/>
      </c>
    </row>
    <row r="1601" spans="7:7" x14ac:dyDescent="0.25">
      <c r="G1601" s="81" t="str">
        <f>IF(Dashboard!N1601="P","P",IF(Dashboard!O1601="B","B",""))</f>
        <v/>
      </c>
    </row>
    <row r="1602" spans="7:7" x14ac:dyDescent="0.25">
      <c r="G1602" s="81" t="str">
        <f>IF(Dashboard!N1602="P","P",IF(Dashboard!O1602="B","B",""))</f>
        <v/>
      </c>
    </row>
    <row r="1603" spans="7:7" x14ac:dyDescent="0.25">
      <c r="G1603" s="81" t="str">
        <f>IF(Dashboard!N1603="P","P",IF(Dashboard!O1603="B","B",""))</f>
        <v/>
      </c>
    </row>
    <row r="1604" spans="7:7" x14ac:dyDescent="0.25">
      <c r="G1604" s="81" t="str">
        <f>IF(Dashboard!N1604="P","P",IF(Dashboard!O1604="B","B",""))</f>
        <v/>
      </c>
    </row>
    <row r="1605" spans="7:7" x14ac:dyDescent="0.25">
      <c r="G1605" s="81" t="str">
        <f>IF(Dashboard!N1605="P","P",IF(Dashboard!O1605="B","B",""))</f>
        <v/>
      </c>
    </row>
    <row r="1606" spans="7:7" x14ac:dyDescent="0.25">
      <c r="G1606" s="81" t="str">
        <f>IF(Dashboard!N1606="P","P",IF(Dashboard!O1606="B","B",""))</f>
        <v/>
      </c>
    </row>
    <row r="1607" spans="7:7" x14ac:dyDescent="0.25">
      <c r="G1607" s="81" t="str">
        <f>IF(Dashboard!N1607="P","P",IF(Dashboard!O1607="B","B",""))</f>
        <v/>
      </c>
    </row>
    <row r="1608" spans="7:7" x14ac:dyDescent="0.25">
      <c r="G1608" s="81" t="str">
        <f>IF(Dashboard!N1608="P","P",IF(Dashboard!O1608="B","B",""))</f>
        <v/>
      </c>
    </row>
    <row r="1609" spans="7:7" x14ac:dyDescent="0.25">
      <c r="G1609" s="81" t="str">
        <f>IF(Dashboard!N1609="P","P",IF(Dashboard!O1609="B","B",""))</f>
        <v/>
      </c>
    </row>
    <row r="1610" spans="7:7" x14ac:dyDescent="0.25">
      <c r="G1610" s="81" t="str">
        <f>IF(Dashboard!N1610="P","P",IF(Dashboard!O1610="B","B",""))</f>
        <v/>
      </c>
    </row>
    <row r="1611" spans="7:7" x14ac:dyDescent="0.25">
      <c r="G1611" s="81" t="str">
        <f>IF(Dashboard!N1611="P","P",IF(Dashboard!O1611="B","B",""))</f>
        <v/>
      </c>
    </row>
    <row r="1612" spans="7:7" x14ac:dyDescent="0.25">
      <c r="G1612" s="81" t="str">
        <f>IF(Dashboard!N1612="P","P",IF(Dashboard!O1612="B","B",""))</f>
        <v/>
      </c>
    </row>
    <row r="1613" spans="7:7" x14ac:dyDescent="0.25">
      <c r="G1613" s="81" t="str">
        <f>IF(Dashboard!N1613="P","P",IF(Dashboard!O1613="B","B",""))</f>
        <v/>
      </c>
    </row>
    <row r="1614" spans="7:7" x14ac:dyDescent="0.25">
      <c r="G1614" s="81" t="str">
        <f>IF(Dashboard!N1614="P","P",IF(Dashboard!O1614="B","B",""))</f>
        <v/>
      </c>
    </row>
    <row r="1615" spans="7:7" x14ac:dyDescent="0.25">
      <c r="G1615" s="81" t="str">
        <f>IF(Dashboard!N1615="P","P",IF(Dashboard!O1615="B","B",""))</f>
        <v/>
      </c>
    </row>
    <row r="1616" spans="7:7" x14ac:dyDescent="0.25">
      <c r="G1616" s="81" t="str">
        <f>IF(Dashboard!N1616="P","P",IF(Dashboard!O1616="B","B",""))</f>
        <v/>
      </c>
    </row>
    <row r="1617" spans="7:7" x14ac:dyDescent="0.25">
      <c r="G1617" s="81" t="str">
        <f>IF(Dashboard!N1617="P","P",IF(Dashboard!O1617="B","B",""))</f>
        <v/>
      </c>
    </row>
    <row r="1618" spans="7:7" x14ac:dyDescent="0.25">
      <c r="G1618" s="81" t="str">
        <f>IF(Dashboard!N1618="P","P",IF(Dashboard!O1618="B","B",""))</f>
        <v/>
      </c>
    </row>
    <row r="1619" spans="7:7" x14ac:dyDescent="0.25">
      <c r="G1619" s="81" t="str">
        <f>IF(Dashboard!N1619="P","P",IF(Dashboard!O1619="B","B",""))</f>
        <v/>
      </c>
    </row>
    <row r="1620" spans="7:7" x14ac:dyDescent="0.25">
      <c r="G1620" s="81" t="str">
        <f>IF(Dashboard!N1620="P","P",IF(Dashboard!O1620="B","B",""))</f>
        <v/>
      </c>
    </row>
    <row r="1621" spans="7:7" x14ac:dyDescent="0.25">
      <c r="G1621" s="81" t="str">
        <f>IF(Dashboard!N1621="P","P",IF(Dashboard!O1621="B","B",""))</f>
        <v/>
      </c>
    </row>
    <row r="1622" spans="7:7" x14ac:dyDescent="0.25">
      <c r="G1622" s="81" t="str">
        <f>IF(Dashboard!N1622="P","P",IF(Dashboard!O1622="B","B",""))</f>
        <v/>
      </c>
    </row>
    <row r="1623" spans="7:7" x14ac:dyDescent="0.25">
      <c r="G1623" s="81" t="str">
        <f>IF(Dashboard!N1623="P","P",IF(Dashboard!O1623="B","B",""))</f>
        <v/>
      </c>
    </row>
    <row r="1624" spans="7:7" x14ac:dyDescent="0.25">
      <c r="G1624" s="81" t="str">
        <f>IF(Dashboard!N1624="P","P",IF(Dashboard!O1624="B","B",""))</f>
        <v/>
      </c>
    </row>
    <row r="1625" spans="7:7" x14ac:dyDescent="0.25">
      <c r="G1625" s="81" t="str">
        <f>IF(Dashboard!N1625="P","P",IF(Dashboard!O1625="B","B",""))</f>
        <v/>
      </c>
    </row>
    <row r="1626" spans="7:7" x14ac:dyDescent="0.25">
      <c r="G1626" s="81" t="str">
        <f>IF(Dashboard!N1626="P","P",IF(Dashboard!O1626="B","B",""))</f>
        <v/>
      </c>
    </row>
    <row r="1627" spans="7:7" x14ac:dyDescent="0.25">
      <c r="G1627" s="81" t="str">
        <f>IF(Dashboard!N1627="P","P",IF(Dashboard!O1627="B","B",""))</f>
        <v/>
      </c>
    </row>
    <row r="1628" spans="7:7" x14ac:dyDescent="0.25">
      <c r="G1628" s="81" t="str">
        <f>IF(Dashboard!N1628="P","P",IF(Dashboard!O1628="B","B",""))</f>
        <v/>
      </c>
    </row>
    <row r="1629" spans="7:7" x14ac:dyDescent="0.25">
      <c r="G1629" s="81" t="str">
        <f>IF(Dashboard!N1629="P","P",IF(Dashboard!O1629="B","B",""))</f>
        <v/>
      </c>
    </row>
    <row r="1630" spans="7:7" x14ac:dyDescent="0.25">
      <c r="G1630" s="81" t="str">
        <f>IF(Dashboard!N1630="P","P",IF(Dashboard!O1630="B","B",""))</f>
        <v/>
      </c>
    </row>
    <row r="1631" spans="7:7" x14ac:dyDescent="0.25">
      <c r="G1631" s="81" t="str">
        <f>IF(Dashboard!N1631="P","P",IF(Dashboard!O1631="B","B",""))</f>
        <v/>
      </c>
    </row>
    <row r="1632" spans="7:7" x14ac:dyDescent="0.25">
      <c r="G1632" s="81" t="str">
        <f>IF(Dashboard!N1632="P","P",IF(Dashboard!O1632="B","B",""))</f>
        <v/>
      </c>
    </row>
    <row r="1633" spans="7:7" x14ac:dyDescent="0.25">
      <c r="G1633" s="81" t="str">
        <f>IF(Dashboard!N1633="P","P",IF(Dashboard!O1633="B","B",""))</f>
        <v/>
      </c>
    </row>
    <row r="1634" spans="7:7" x14ac:dyDescent="0.25">
      <c r="G1634" s="81" t="str">
        <f>IF(Dashboard!N1634="P","P",IF(Dashboard!O1634="B","B",""))</f>
        <v/>
      </c>
    </row>
    <row r="1635" spans="7:7" x14ac:dyDescent="0.25">
      <c r="G1635" s="81" t="str">
        <f>IF(Dashboard!N1635="P","P",IF(Dashboard!O1635="B","B",""))</f>
        <v/>
      </c>
    </row>
    <row r="1636" spans="7:7" x14ac:dyDescent="0.25">
      <c r="G1636" s="81" t="str">
        <f>IF(Dashboard!N1636="P","P",IF(Dashboard!O1636="B","B",""))</f>
        <v/>
      </c>
    </row>
    <row r="1637" spans="7:7" x14ac:dyDescent="0.25">
      <c r="G1637" s="81" t="str">
        <f>IF(Dashboard!N1637="P","P",IF(Dashboard!O1637="B","B",""))</f>
        <v/>
      </c>
    </row>
    <row r="1638" spans="7:7" x14ac:dyDescent="0.25">
      <c r="G1638" s="81" t="str">
        <f>IF(Dashboard!N1638="P","P",IF(Dashboard!O1638="B","B",""))</f>
        <v/>
      </c>
    </row>
    <row r="1639" spans="7:7" x14ac:dyDescent="0.25">
      <c r="G1639" s="81" t="str">
        <f>IF(Dashboard!N1639="P","P",IF(Dashboard!O1639="B","B",""))</f>
        <v/>
      </c>
    </row>
    <row r="1640" spans="7:7" x14ac:dyDescent="0.25">
      <c r="G1640" s="81" t="str">
        <f>IF(Dashboard!N1640="P","P",IF(Dashboard!O1640="B","B",""))</f>
        <v/>
      </c>
    </row>
    <row r="1641" spans="7:7" x14ac:dyDescent="0.25">
      <c r="G1641" s="81" t="str">
        <f>IF(Dashboard!N1641="P","P",IF(Dashboard!O1641="B","B",""))</f>
        <v/>
      </c>
    </row>
    <row r="1642" spans="7:7" x14ac:dyDescent="0.25">
      <c r="G1642" s="81" t="str">
        <f>IF(Dashboard!N1642="P","P",IF(Dashboard!O1642="B","B",""))</f>
        <v/>
      </c>
    </row>
    <row r="1643" spans="7:7" x14ac:dyDescent="0.25">
      <c r="G1643" s="81" t="str">
        <f>IF(Dashboard!N1643="P","P",IF(Dashboard!O1643="B","B",""))</f>
        <v/>
      </c>
    </row>
    <row r="1644" spans="7:7" x14ac:dyDescent="0.25">
      <c r="G1644" s="81" t="str">
        <f>IF(Dashboard!N1644="P","P",IF(Dashboard!O1644="B","B",""))</f>
        <v/>
      </c>
    </row>
    <row r="1645" spans="7:7" x14ac:dyDescent="0.25">
      <c r="G1645" s="81" t="str">
        <f>IF(Dashboard!N1645="P","P",IF(Dashboard!O1645="B","B",""))</f>
        <v/>
      </c>
    </row>
    <row r="1646" spans="7:7" x14ac:dyDescent="0.25">
      <c r="G1646" s="81" t="str">
        <f>IF(Dashboard!N1646="P","P",IF(Dashboard!O1646="B","B",""))</f>
        <v/>
      </c>
    </row>
    <row r="1647" spans="7:7" x14ac:dyDescent="0.25">
      <c r="G1647" s="81" t="str">
        <f>IF(Dashboard!N1647="P","P",IF(Dashboard!O1647="B","B",""))</f>
        <v/>
      </c>
    </row>
    <row r="1648" spans="7:7" x14ac:dyDescent="0.25">
      <c r="G1648" s="81" t="str">
        <f>IF(Dashboard!N1648="P","P",IF(Dashboard!O1648="B","B",""))</f>
        <v/>
      </c>
    </row>
    <row r="1649" spans="7:7" x14ac:dyDescent="0.25">
      <c r="G1649" s="81" t="str">
        <f>IF(Dashboard!N1649="P","P",IF(Dashboard!O1649="B","B",""))</f>
        <v/>
      </c>
    </row>
    <row r="1650" spans="7:7" x14ac:dyDescent="0.25">
      <c r="G1650" s="81" t="str">
        <f>IF(Dashboard!N1650="P","P",IF(Dashboard!O1650="B","B",""))</f>
        <v/>
      </c>
    </row>
    <row r="1651" spans="7:7" x14ac:dyDescent="0.25">
      <c r="G1651" s="81" t="str">
        <f>IF(Dashboard!N1651="P","P",IF(Dashboard!O1651="B","B",""))</f>
        <v/>
      </c>
    </row>
    <row r="1652" spans="7:7" x14ac:dyDescent="0.25">
      <c r="G1652" s="81" t="str">
        <f>IF(Dashboard!N1652="P","P",IF(Dashboard!O1652="B","B",""))</f>
        <v/>
      </c>
    </row>
    <row r="1653" spans="7:7" x14ac:dyDescent="0.25">
      <c r="G1653" s="81" t="str">
        <f>IF(Dashboard!N1653="P","P",IF(Dashboard!O1653="B","B",""))</f>
        <v/>
      </c>
    </row>
    <row r="1654" spans="7:7" x14ac:dyDescent="0.25">
      <c r="G1654" s="81" t="str">
        <f>IF(Dashboard!N1654="P","P",IF(Dashboard!O1654="B","B",""))</f>
        <v/>
      </c>
    </row>
    <row r="1655" spans="7:7" x14ac:dyDescent="0.25">
      <c r="G1655" s="81" t="str">
        <f>IF(Dashboard!N1655="P","P",IF(Dashboard!O1655="B","B",""))</f>
        <v/>
      </c>
    </row>
    <row r="1656" spans="7:7" x14ac:dyDescent="0.25">
      <c r="G1656" s="81" t="str">
        <f>IF(Dashboard!N1656="P","P",IF(Dashboard!O1656="B","B",""))</f>
        <v/>
      </c>
    </row>
    <row r="1657" spans="7:7" x14ac:dyDescent="0.25">
      <c r="G1657" s="81" t="str">
        <f>IF(Dashboard!N1657="P","P",IF(Dashboard!O1657="B","B",""))</f>
        <v/>
      </c>
    </row>
    <row r="1658" spans="7:7" x14ac:dyDescent="0.25">
      <c r="G1658" s="81" t="str">
        <f>IF(Dashboard!N1658="P","P",IF(Dashboard!O1658="B","B",""))</f>
        <v/>
      </c>
    </row>
    <row r="1659" spans="7:7" x14ac:dyDescent="0.25">
      <c r="G1659" s="81" t="str">
        <f>IF(Dashboard!N1659="P","P",IF(Dashboard!O1659="B","B",""))</f>
        <v/>
      </c>
    </row>
    <row r="1660" spans="7:7" x14ac:dyDescent="0.25">
      <c r="G1660" s="81" t="str">
        <f>IF(Dashboard!N1660="P","P",IF(Dashboard!O1660="B","B",""))</f>
        <v/>
      </c>
    </row>
    <row r="1661" spans="7:7" x14ac:dyDescent="0.25">
      <c r="G1661" s="81" t="str">
        <f>IF(Dashboard!N1661="P","P",IF(Dashboard!O1661="B","B",""))</f>
        <v/>
      </c>
    </row>
    <row r="1662" spans="7:7" x14ac:dyDescent="0.25">
      <c r="G1662" s="81" t="str">
        <f>IF(Dashboard!N1662="P","P",IF(Dashboard!O1662="B","B",""))</f>
        <v/>
      </c>
    </row>
    <row r="1663" spans="7:7" x14ac:dyDescent="0.25">
      <c r="G1663" s="81" t="str">
        <f>IF(Dashboard!N1663="P","P",IF(Dashboard!O1663="B","B",""))</f>
        <v/>
      </c>
    </row>
    <row r="1664" spans="7:7" x14ac:dyDescent="0.25">
      <c r="G1664" s="81" t="str">
        <f>IF(Dashboard!N1664="P","P",IF(Dashboard!O1664="B","B",""))</f>
        <v/>
      </c>
    </row>
    <row r="1665" spans="7:7" x14ac:dyDescent="0.25">
      <c r="G1665" s="81" t="str">
        <f>IF(Dashboard!N1665="P","P",IF(Dashboard!O1665="B","B",""))</f>
        <v/>
      </c>
    </row>
    <row r="1666" spans="7:7" x14ac:dyDescent="0.25">
      <c r="G1666" s="81" t="str">
        <f>IF(Dashboard!N1666="P","P",IF(Dashboard!O1666="B","B",""))</f>
        <v/>
      </c>
    </row>
    <row r="1667" spans="7:7" x14ac:dyDescent="0.25">
      <c r="G1667" s="81" t="str">
        <f>IF(Dashboard!N1667="P","P",IF(Dashboard!O1667="B","B",""))</f>
        <v/>
      </c>
    </row>
    <row r="1668" spans="7:7" x14ac:dyDescent="0.25">
      <c r="G1668" s="81" t="str">
        <f>IF(Dashboard!N1668="P","P",IF(Dashboard!O1668="B","B",""))</f>
        <v/>
      </c>
    </row>
    <row r="1669" spans="7:7" x14ac:dyDescent="0.25">
      <c r="G1669" s="81" t="str">
        <f>IF(Dashboard!N1669="P","P",IF(Dashboard!O1669="B","B",""))</f>
        <v/>
      </c>
    </row>
    <row r="1670" spans="7:7" x14ac:dyDescent="0.25">
      <c r="G1670" s="81" t="str">
        <f>IF(Dashboard!N1670="P","P",IF(Dashboard!O1670="B","B",""))</f>
        <v/>
      </c>
    </row>
    <row r="1671" spans="7:7" x14ac:dyDescent="0.25">
      <c r="G1671" s="81" t="str">
        <f>IF(Dashboard!N1671="P","P",IF(Dashboard!O1671="B","B",""))</f>
        <v/>
      </c>
    </row>
    <row r="1672" spans="7:7" x14ac:dyDescent="0.25">
      <c r="G1672" s="81" t="str">
        <f>IF(Dashboard!N1672="P","P",IF(Dashboard!O1672="B","B",""))</f>
        <v/>
      </c>
    </row>
    <row r="1673" spans="7:7" x14ac:dyDescent="0.25">
      <c r="G1673" s="81" t="str">
        <f>IF(Dashboard!N1673="P","P",IF(Dashboard!O1673="B","B",""))</f>
        <v/>
      </c>
    </row>
    <row r="1674" spans="7:7" x14ac:dyDescent="0.25">
      <c r="G1674" s="81" t="str">
        <f>IF(Dashboard!N1674="P","P",IF(Dashboard!O1674="B","B",""))</f>
        <v/>
      </c>
    </row>
    <row r="1675" spans="7:7" x14ac:dyDescent="0.25">
      <c r="G1675" s="81" t="str">
        <f>IF(Dashboard!N1675="P","P",IF(Dashboard!O1675="B","B",""))</f>
        <v/>
      </c>
    </row>
    <row r="1676" spans="7:7" x14ac:dyDescent="0.25">
      <c r="G1676" s="81" t="str">
        <f>IF(Dashboard!N1676="P","P",IF(Dashboard!O1676="B","B",""))</f>
        <v/>
      </c>
    </row>
    <row r="1677" spans="7:7" x14ac:dyDescent="0.25">
      <c r="G1677" s="81" t="str">
        <f>IF(Dashboard!N1677="P","P",IF(Dashboard!O1677="B","B",""))</f>
        <v/>
      </c>
    </row>
    <row r="1678" spans="7:7" x14ac:dyDescent="0.25">
      <c r="G1678" s="81" t="str">
        <f>IF(Dashboard!N1678="P","P",IF(Dashboard!O1678="B","B",""))</f>
        <v/>
      </c>
    </row>
    <row r="1679" spans="7:7" x14ac:dyDescent="0.25">
      <c r="G1679" s="81" t="str">
        <f>IF(Dashboard!N1679="P","P",IF(Dashboard!O1679="B","B",""))</f>
        <v/>
      </c>
    </row>
    <row r="1680" spans="7:7" x14ac:dyDescent="0.25">
      <c r="G1680" s="81" t="str">
        <f>IF(Dashboard!N1680="P","P",IF(Dashboard!O1680="B","B",""))</f>
        <v/>
      </c>
    </row>
    <row r="1681" spans="7:7" x14ac:dyDescent="0.25">
      <c r="G1681" s="81" t="str">
        <f>IF(Dashboard!N1681="P","P",IF(Dashboard!O1681="B","B",""))</f>
        <v/>
      </c>
    </row>
    <row r="1682" spans="7:7" x14ac:dyDescent="0.25">
      <c r="G1682" s="81" t="str">
        <f>IF(Dashboard!N1682="P","P",IF(Dashboard!O1682="B","B",""))</f>
        <v/>
      </c>
    </row>
    <row r="1683" spans="7:7" x14ac:dyDescent="0.25">
      <c r="G1683" s="81" t="str">
        <f>IF(Dashboard!N1683="P","P",IF(Dashboard!O1683="B","B",""))</f>
        <v/>
      </c>
    </row>
    <row r="1684" spans="7:7" x14ac:dyDescent="0.25">
      <c r="G1684" s="81" t="str">
        <f>IF(Dashboard!N1684="P","P",IF(Dashboard!O1684="B","B",""))</f>
        <v/>
      </c>
    </row>
    <row r="1685" spans="7:7" x14ac:dyDescent="0.25">
      <c r="G1685" s="81" t="str">
        <f>IF(Dashboard!N1685="P","P",IF(Dashboard!O1685="B","B",""))</f>
        <v/>
      </c>
    </row>
    <row r="1686" spans="7:7" x14ac:dyDescent="0.25">
      <c r="G1686" s="81" t="str">
        <f>IF(Dashboard!N1686="P","P",IF(Dashboard!O1686="B","B",""))</f>
        <v/>
      </c>
    </row>
    <row r="1687" spans="7:7" x14ac:dyDescent="0.25">
      <c r="G1687" s="81" t="str">
        <f>IF(Dashboard!N1687="P","P",IF(Dashboard!O1687="B","B",""))</f>
        <v/>
      </c>
    </row>
    <row r="1688" spans="7:7" x14ac:dyDescent="0.25">
      <c r="G1688" s="81" t="str">
        <f>IF(Dashboard!N1688="P","P",IF(Dashboard!O1688="B","B",""))</f>
        <v/>
      </c>
    </row>
    <row r="1689" spans="7:7" x14ac:dyDescent="0.25">
      <c r="G1689" s="81" t="str">
        <f>IF(Dashboard!N1689="P","P",IF(Dashboard!O1689="B","B",""))</f>
        <v/>
      </c>
    </row>
    <row r="1690" spans="7:7" x14ac:dyDescent="0.25">
      <c r="G1690" s="81" t="str">
        <f>IF(Dashboard!N1690="P","P",IF(Dashboard!O1690="B","B",""))</f>
        <v/>
      </c>
    </row>
    <row r="1691" spans="7:7" x14ac:dyDescent="0.25">
      <c r="G1691" s="81" t="str">
        <f>IF(Dashboard!N1691="P","P",IF(Dashboard!O1691="B","B",""))</f>
        <v/>
      </c>
    </row>
    <row r="1692" spans="7:7" x14ac:dyDescent="0.25">
      <c r="G1692" s="81" t="str">
        <f>IF(Dashboard!N1692="P","P",IF(Dashboard!O1692="B","B",""))</f>
        <v/>
      </c>
    </row>
    <row r="1693" spans="7:7" x14ac:dyDescent="0.25">
      <c r="G1693" s="81" t="str">
        <f>IF(Dashboard!N1693="P","P",IF(Dashboard!O1693="B","B",""))</f>
        <v/>
      </c>
    </row>
    <row r="1694" spans="7:7" x14ac:dyDescent="0.25">
      <c r="G1694" s="81" t="str">
        <f>IF(Dashboard!N1694="P","P",IF(Dashboard!O1694="B","B",""))</f>
        <v/>
      </c>
    </row>
    <row r="1695" spans="7:7" x14ac:dyDescent="0.25">
      <c r="G1695" s="81" t="str">
        <f>IF(Dashboard!N1695="P","P",IF(Dashboard!O1695="B","B",""))</f>
        <v/>
      </c>
    </row>
    <row r="1696" spans="7:7" x14ac:dyDescent="0.25">
      <c r="G1696" s="81" t="str">
        <f>IF(Dashboard!N1696="P","P",IF(Dashboard!O1696="B","B",""))</f>
        <v/>
      </c>
    </row>
    <row r="1697" spans="7:7" x14ac:dyDescent="0.25">
      <c r="G1697" s="81" t="str">
        <f>IF(Dashboard!N1697="P","P",IF(Dashboard!O1697="B","B",""))</f>
        <v/>
      </c>
    </row>
    <row r="1698" spans="7:7" x14ac:dyDescent="0.25">
      <c r="G1698" s="81" t="str">
        <f>IF(Dashboard!N1698="P","P",IF(Dashboard!O1698="B","B",""))</f>
        <v/>
      </c>
    </row>
    <row r="1699" spans="7:7" x14ac:dyDescent="0.25">
      <c r="G1699" s="81" t="str">
        <f>IF(Dashboard!N1699="P","P",IF(Dashboard!O1699="B","B",""))</f>
        <v/>
      </c>
    </row>
    <row r="1700" spans="7:7" x14ac:dyDescent="0.25">
      <c r="G1700" s="81" t="str">
        <f>IF(Dashboard!N1700="P","P",IF(Dashboard!O1700="B","B",""))</f>
        <v/>
      </c>
    </row>
    <row r="1701" spans="7:7" x14ac:dyDescent="0.25">
      <c r="G1701" s="81" t="str">
        <f>IF(Dashboard!N1701="P","P",IF(Dashboard!O1701="B","B",""))</f>
        <v/>
      </c>
    </row>
    <row r="1702" spans="7:7" x14ac:dyDescent="0.25">
      <c r="G1702" s="81" t="str">
        <f>IF(Dashboard!N1702="P","P",IF(Dashboard!O1702="B","B",""))</f>
        <v/>
      </c>
    </row>
    <row r="1703" spans="7:7" x14ac:dyDescent="0.25">
      <c r="G1703" s="81" t="str">
        <f>IF(Dashboard!N1703="P","P",IF(Dashboard!O1703="B","B",""))</f>
        <v/>
      </c>
    </row>
    <row r="1704" spans="7:7" x14ac:dyDescent="0.25">
      <c r="G1704" s="81" t="str">
        <f>IF(Dashboard!N1704="P","P",IF(Dashboard!O1704="B","B",""))</f>
        <v/>
      </c>
    </row>
    <row r="1705" spans="7:7" x14ac:dyDescent="0.25">
      <c r="G1705" s="81" t="str">
        <f>IF(Dashboard!N1705="P","P",IF(Dashboard!O1705="B","B",""))</f>
        <v/>
      </c>
    </row>
    <row r="1706" spans="7:7" x14ac:dyDescent="0.25">
      <c r="G1706" s="81" t="str">
        <f>IF(Dashboard!N1706="P","P",IF(Dashboard!O1706="B","B",""))</f>
        <v/>
      </c>
    </row>
    <row r="1707" spans="7:7" x14ac:dyDescent="0.25">
      <c r="G1707" s="81" t="str">
        <f>IF(Dashboard!N1707="P","P",IF(Dashboard!O1707="B","B",""))</f>
        <v/>
      </c>
    </row>
    <row r="1708" spans="7:7" x14ac:dyDescent="0.25">
      <c r="G1708" s="81" t="str">
        <f>IF(Dashboard!N1708="P","P",IF(Dashboard!O1708="B","B",""))</f>
        <v/>
      </c>
    </row>
    <row r="1709" spans="7:7" x14ac:dyDescent="0.25">
      <c r="G1709" s="81" t="str">
        <f>IF(Dashboard!N1709="P","P",IF(Dashboard!O1709="B","B",""))</f>
        <v/>
      </c>
    </row>
    <row r="1710" spans="7:7" x14ac:dyDescent="0.25">
      <c r="G1710" s="81" t="str">
        <f>IF(Dashboard!N1710="P","P",IF(Dashboard!O1710="B","B",""))</f>
        <v/>
      </c>
    </row>
    <row r="1711" spans="7:7" x14ac:dyDescent="0.25">
      <c r="G1711" s="81" t="str">
        <f>IF(Dashboard!N1711="P","P",IF(Dashboard!O1711="B","B",""))</f>
        <v/>
      </c>
    </row>
    <row r="1712" spans="7:7" x14ac:dyDescent="0.25">
      <c r="G1712" s="81" t="str">
        <f>IF(Dashboard!N1712="P","P",IF(Dashboard!O1712="B","B",""))</f>
        <v/>
      </c>
    </row>
    <row r="1713" spans="7:7" x14ac:dyDescent="0.25">
      <c r="G1713" s="81" t="str">
        <f>IF(Dashboard!N1713="P","P",IF(Dashboard!O1713="B","B",""))</f>
        <v/>
      </c>
    </row>
    <row r="1714" spans="7:7" x14ac:dyDescent="0.25">
      <c r="G1714" s="81" t="str">
        <f>IF(Dashboard!N1714="P","P",IF(Dashboard!O1714="B","B",""))</f>
        <v/>
      </c>
    </row>
    <row r="1715" spans="7:7" x14ac:dyDescent="0.25">
      <c r="G1715" s="81" t="str">
        <f>IF(Dashboard!N1715="P","P",IF(Dashboard!O1715="B","B",""))</f>
        <v/>
      </c>
    </row>
    <row r="1716" spans="7:7" x14ac:dyDescent="0.25">
      <c r="G1716" s="81" t="str">
        <f>IF(Dashboard!N1716="P","P",IF(Dashboard!O1716="B","B",""))</f>
        <v/>
      </c>
    </row>
    <row r="1717" spans="7:7" x14ac:dyDescent="0.25">
      <c r="G1717" s="81" t="str">
        <f>IF(Dashboard!N1717="P","P",IF(Dashboard!O1717="B","B",""))</f>
        <v/>
      </c>
    </row>
    <row r="1718" spans="7:7" x14ac:dyDescent="0.25">
      <c r="G1718" s="81" t="str">
        <f>IF(Dashboard!N1718="P","P",IF(Dashboard!O1718="B","B",""))</f>
        <v/>
      </c>
    </row>
    <row r="1719" spans="7:7" x14ac:dyDescent="0.25">
      <c r="G1719" s="81" t="str">
        <f>IF(Dashboard!N1719="P","P",IF(Dashboard!O1719="B","B",""))</f>
        <v/>
      </c>
    </row>
    <row r="1720" spans="7:7" x14ac:dyDescent="0.25">
      <c r="G1720" s="81" t="str">
        <f>IF(Dashboard!N1720="P","P",IF(Dashboard!O1720="B","B",""))</f>
        <v/>
      </c>
    </row>
    <row r="1721" spans="7:7" x14ac:dyDescent="0.25">
      <c r="G1721" s="81" t="str">
        <f>IF(Dashboard!N1721="P","P",IF(Dashboard!O1721="B","B",""))</f>
        <v/>
      </c>
    </row>
    <row r="1722" spans="7:7" x14ac:dyDescent="0.25">
      <c r="G1722" s="81" t="str">
        <f>IF(Dashboard!N1722="P","P",IF(Dashboard!O1722="B","B",""))</f>
        <v/>
      </c>
    </row>
    <row r="1723" spans="7:7" x14ac:dyDescent="0.25">
      <c r="G1723" s="81" t="str">
        <f>IF(Dashboard!N1723="P","P",IF(Dashboard!O1723="B","B",""))</f>
        <v/>
      </c>
    </row>
    <row r="1724" spans="7:7" x14ac:dyDescent="0.25">
      <c r="G1724" s="81" t="str">
        <f>IF(Dashboard!N1724="P","P",IF(Dashboard!O1724="B","B",""))</f>
        <v/>
      </c>
    </row>
    <row r="1725" spans="7:7" x14ac:dyDescent="0.25">
      <c r="G1725" s="81" t="str">
        <f>IF(Dashboard!N1725="P","P",IF(Dashboard!O1725="B","B",""))</f>
        <v/>
      </c>
    </row>
    <row r="1726" spans="7:7" x14ac:dyDescent="0.25">
      <c r="G1726" s="81" t="str">
        <f>IF(Dashboard!N1726="P","P",IF(Dashboard!O1726="B","B",""))</f>
        <v/>
      </c>
    </row>
    <row r="1727" spans="7:7" x14ac:dyDescent="0.25">
      <c r="G1727" s="81" t="str">
        <f>IF(Dashboard!N1727="P","P",IF(Dashboard!O1727="B","B",""))</f>
        <v/>
      </c>
    </row>
    <row r="1728" spans="7:7" x14ac:dyDescent="0.25">
      <c r="G1728" s="81" t="str">
        <f>IF(Dashboard!N1728="P","P",IF(Dashboard!O1728="B","B",""))</f>
        <v/>
      </c>
    </row>
    <row r="1729" spans="7:7" x14ac:dyDescent="0.25">
      <c r="G1729" s="81" t="str">
        <f>IF(Dashboard!N1729="P","P",IF(Dashboard!O1729="B","B",""))</f>
        <v/>
      </c>
    </row>
    <row r="1730" spans="7:7" x14ac:dyDescent="0.25">
      <c r="G1730" s="81" t="str">
        <f>IF(Dashboard!N1730="P","P",IF(Dashboard!O1730="B","B",""))</f>
        <v/>
      </c>
    </row>
    <row r="1731" spans="7:7" x14ac:dyDescent="0.25">
      <c r="G1731" s="81" t="str">
        <f>IF(Dashboard!N1731="P","P",IF(Dashboard!O1731="B","B",""))</f>
        <v/>
      </c>
    </row>
    <row r="1732" spans="7:7" x14ac:dyDescent="0.25">
      <c r="G1732" s="81" t="str">
        <f>IF(Dashboard!N1732="P","P",IF(Dashboard!O1732="B","B",""))</f>
        <v/>
      </c>
    </row>
    <row r="1733" spans="7:7" x14ac:dyDescent="0.25">
      <c r="G1733" s="81" t="str">
        <f>IF(Dashboard!N1733="P","P",IF(Dashboard!O1733="B","B",""))</f>
        <v/>
      </c>
    </row>
    <row r="1734" spans="7:7" x14ac:dyDescent="0.25">
      <c r="G1734" s="81" t="str">
        <f>IF(Dashboard!N1734="P","P",IF(Dashboard!O1734="B","B",""))</f>
        <v/>
      </c>
    </row>
    <row r="1735" spans="7:7" x14ac:dyDescent="0.25">
      <c r="G1735" s="81" t="str">
        <f>IF(Dashboard!N1735="P","P",IF(Dashboard!O1735="B","B",""))</f>
        <v/>
      </c>
    </row>
    <row r="1736" spans="7:7" x14ac:dyDescent="0.25">
      <c r="G1736" s="81" t="str">
        <f>IF(Dashboard!N1736="P","P",IF(Dashboard!O1736="B","B",""))</f>
        <v/>
      </c>
    </row>
    <row r="1737" spans="7:7" x14ac:dyDescent="0.25">
      <c r="G1737" s="81" t="str">
        <f>IF(Dashboard!N1737="P","P",IF(Dashboard!O1737="B","B",""))</f>
        <v/>
      </c>
    </row>
    <row r="1738" spans="7:7" x14ac:dyDescent="0.25">
      <c r="G1738" s="81" t="str">
        <f>IF(Dashboard!N1738="P","P",IF(Dashboard!O1738="B","B",""))</f>
        <v/>
      </c>
    </row>
    <row r="1739" spans="7:7" x14ac:dyDescent="0.25">
      <c r="G1739" s="81" t="str">
        <f>IF(Dashboard!N1739="P","P",IF(Dashboard!O1739="B","B",""))</f>
        <v/>
      </c>
    </row>
    <row r="1740" spans="7:7" x14ac:dyDescent="0.25">
      <c r="G1740" s="81" t="str">
        <f>IF(Dashboard!N1740="P","P",IF(Dashboard!O1740="B","B",""))</f>
        <v/>
      </c>
    </row>
    <row r="1741" spans="7:7" x14ac:dyDescent="0.25">
      <c r="G1741" s="81" t="str">
        <f>IF(Dashboard!N1741="P","P",IF(Dashboard!O1741="B","B",""))</f>
        <v/>
      </c>
    </row>
    <row r="1742" spans="7:7" x14ac:dyDescent="0.25">
      <c r="G1742" s="81" t="str">
        <f>IF(Dashboard!N1742="P","P",IF(Dashboard!O1742="B","B",""))</f>
        <v/>
      </c>
    </row>
    <row r="1743" spans="7:7" x14ac:dyDescent="0.25">
      <c r="G1743" s="81" t="str">
        <f>IF(Dashboard!N1743="P","P",IF(Dashboard!O1743="B","B",""))</f>
        <v/>
      </c>
    </row>
    <row r="1744" spans="7:7" x14ac:dyDescent="0.25">
      <c r="G1744" s="81" t="str">
        <f>IF(Dashboard!N1744="P","P",IF(Dashboard!O1744="B","B",""))</f>
        <v/>
      </c>
    </row>
    <row r="1745" spans="7:7" x14ac:dyDescent="0.25">
      <c r="G1745" s="81" t="str">
        <f>IF(Dashboard!N1745="P","P",IF(Dashboard!O1745="B","B",""))</f>
        <v/>
      </c>
    </row>
    <row r="1746" spans="7:7" x14ac:dyDescent="0.25">
      <c r="G1746" s="81" t="str">
        <f>IF(Dashboard!N1746="P","P",IF(Dashboard!O1746="B","B",""))</f>
        <v/>
      </c>
    </row>
    <row r="1747" spans="7:7" x14ac:dyDescent="0.25">
      <c r="G1747" s="81" t="str">
        <f>IF(Dashboard!N1747="P","P",IF(Dashboard!O1747="B","B",""))</f>
        <v/>
      </c>
    </row>
    <row r="1748" spans="7:7" x14ac:dyDescent="0.25">
      <c r="G1748" s="81" t="str">
        <f>IF(Dashboard!N1748="P","P",IF(Dashboard!O1748="B","B",""))</f>
        <v/>
      </c>
    </row>
    <row r="1749" spans="7:7" x14ac:dyDescent="0.25">
      <c r="G1749" s="81" t="str">
        <f>IF(Dashboard!N1749="P","P",IF(Dashboard!O1749="B","B",""))</f>
        <v/>
      </c>
    </row>
    <row r="1750" spans="7:7" x14ac:dyDescent="0.25">
      <c r="G1750" s="81" t="str">
        <f>IF(Dashboard!N1750="P","P",IF(Dashboard!O1750="B","B",""))</f>
        <v/>
      </c>
    </row>
    <row r="1751" spans="7:7" x14ac:dyDescent="0.25">
      <c r="G1751" s="81" t="str">
        <f>IF(Dashboard!N1751="P","P",IF(Dashboard!O1751="B","B",""))</f>
        <v/>
      </c>
    </row>
    <row r="1752" spans="7:7" x14ac:dyDescent="0.25">
      <c r="G1752" s="81" t="str">
        <f>IF(Dashboard!N1752="P","P",IF(Dashboard!O1752="B","B",""))</f>
        <v/>
      </c>
    </row>
    <row r="1753" spans="7:7" x14ac:dyDescent="0.25">
      <c r="G1753" s="81" t="str">
        <f>IF(Dashboard!N1753="P","P",IF(Dashboard!O1753="B","B",""))</f>
        <v/>
      </c>
    </row>
    <row r="1754" spans="7:7" x14ac:dyDescent="0.25">
      <c r="G1754" s="81" t="str">
        <f>IF(Dashboard!N1754="P","P",IF(Dashboard!O1754="B","B",""))</f>
        <v/>
      </c>
    </row>
    <row r="1755" spans="7:7" x14ac:dyDescent="0.25">
      <c r="G1755" s="81" t="str">
        <f>IF(Dashboard!N1755="P","P",IF(Dashboard!O1755="B","B",""))</f>
        <v/>
      </c>
    </row>
    <row r="1756" spans="7:7" x14ac:dyDescent="0.25">
      <c r="G1756" s="81" t="str">
        <f>IF(Dashboard!N1756="P","P",IF(Dashboard!O1756="B","B",""))</f>
        <v/>
      </c>
    </row>
    <row r="1757" spans="7:7" x14ac:dyDescent="0.25">
      <c r="G1757" s="81" t="str">
        <f>IF(Dashboard!N1757="P","P",IF(Dashboard!O1757="B","B",""))</f>
        <v/>
      </c>
    </row>
    <row r="1758" spans="7:7" x14ac:dyDescent="0.25">
      <c r="G1758" s="81" t="str">
        <f>IF(Dashboard!N1758="P","P",IF(Dashboard!O1758="B","B",""))</f>
        <v/>
      </c>
    </row>
    <row r="1759" spans="7:7" x14ac:dyDescent="0.25">
      <c r="G1759" s="81" t="str">
        <f>IF(Dashboard!N1759="P","P",IF(Dashboard!O1759="B","B",""))</f>
        <v/>
      </c>
    </row>
    <row r="1760" spans="7:7" x14ac:dyDescent="0.25">
      <c r="G1760" s="81" t="str">
        <f>IF(Dashboard!N1760="P","P",IF(Dashboard!O1760="B","B",""))</f>
        <v/>
      </c>
    </row>
    <row r="1761" spans="7:7" x14ac:dyDescent="0.25">
      <c r="G1761" s="81" t="str">
        <f>IF(Dashboard!N1761="P","P",IF(Dashboard!O1761="B","B",""))</f>
        <v/>
      </c>
    </row>
    <row r="1762" spans="7:7" x14ac:dyDescent="0.25">
      <c r="G1762" s="81" t="str">
        <f>IF(Dashboard!N1762="P","P",IF(Dashboard!O1762="B","B",""))</f>
        <v/>
      </c>
    </row>
    <row r="1763" spans="7:7" x14ac:dyDescent="0.25">
      <c r="G1763" s="81" t="str">
        <f>IF(Dashboard!N1763="P","P",IF(Dashboard!O1763="B","B",""))</f>
        <v/>
      </c>
    </row>
    <row r="1764" spans="7:7" x14ac:dyDescent="0.25">
      <c r="G1764" s="81" t="str">
        <f>IF(Dashboard!N1764="P","P",IF(Dashboard!O1764="B","B",""))</f>
        <v/>
      </c>
    </row>
    <row r="1765" spans="7:7" x14ac:dyDescent="0.25">
      <c r="G1765" s="81" t="str">
        <f>IF(Dashboard!N1765="P","P",IF(Dashboard!O1765="B","B",""))</f>
        <v/>
      </c>
    </row>
    <row r="1766" spans="7:7" x14ac:dyDescent="0.25">
      <c r="G1766" s="81" t="str">
        <f>IF(Dashboard!N1766="P","P",IF(Dashboard!O1766="B","B",""))</f>
        <v/>
      </c>
    </row>
    <row r="1767" spans="7:7" x14ac:dyDescent="0.25">
      <c r="G1767" s="81" t="str">
        <f>IF(Dashboard!N1767="P","P",IF(Dashboard!O1767="B","B",""))</f>
        <v/>
      </c>
    </row>
    <row r="1768" spans="7:7" x14ac:dyDescent="0.25">
      <c r="G1768" s="81" t="str">
        <f>IF(Dashboard!N1768="P","P",IF(Dashboard!O1768="B","B",""))</f>
        <v/>
      </c>
    </row>
    <row r="1769" spans="7:7" x14ac:dyDescent="0.25">
      <c r="G1769" s="81" t="str">
        <f>IF(Dashboard!N1769="P","P",IF(Dashboard!O1769="B","B",""))</f>
        <v/>
      </c>
    </row>
    <row r="1770" spans="7:7" x14ac:dyDescent="0.25">
      <c r="G1770" s="81" t="str">
        <f>IF(Dashboard!N1770="P","P",IF(Dashboard!O1770="B","B",""))</f>
        <v/>
      </c>
    </row>
    <row r="1771" spans="7:7" x14ac:dyDescent="0.25">
      <c r="G1771" s="81" t="str">
        <f>IF(Dashboard!N1771="P","P",IF(Dashboard!O1771="B","B",""))</f>
        <v/>
      </c>
    </row>
    <row r="1772" spans="7:7" x14ac:dyDescent="0.25">
      <c r="G1772" s="81" t="str">
        <f>IF(Dashboard!N1772="P","P",IF(Dashboard!O1772="B","B",""))</f>
        <v/>
      </c>
    </row>
    <row r="1773" spans="7:7" x14ac:dyDescent="0.25">
      <c r="G1773" s="81" t="str">
        <f>IF(Dashboard!N1773="P","P",IF(Dashboard!O1773="B","B",""))</f>
        <v/>
      </c>
    </row>
    <row r="1774" spans="7:7" x14ac:dyDescent="0.25">
      <c r="G1774" s="81" t="str">
        <f>IF(Dashboard!N1774="P","P",IF(Dashboard!O1774="B","B",""))</f>
        <v/>
      </c>
    </row>
    <row r="1775" spans="7:7" x14ac:dyDescent="0.25">
      <c r="G1775" s="81" t="str">
        <f>IF(Dashboard!N1775="P","P",IF(Dashboard!O1775="B","B",""))</f>
        <v/>
      </c>
    </row>
    <row r="1776" spans="7:7" x14ac:dyDescent="0.25">
      <c r="G1776" s="81" t="str">
        <f>IF(Dashboard!N1776="P","P",IF(Dashboard!O1776="B","B",""))</f>
        <v/>
      </c>
    </row>
    <row r="1777" spans="7:7" x14ac:dyDescent="0.25">
      <c r="G1777" s="81" t="str">
        <f>IF(Dashboard!N1777="P","P",IF(Dashboard!O1777="B","B",""))</f>
        <v/>
      </c>
    </row>
    <row r="1778" spans="7:7" x14ac:dyDescent="0.25">
      <c r="G1778" s="81" t="str">
        <f>IF(Dashboard!N1778="P","P",IF(Dashboard!O1778="B","B",""))</f>
        <v/>
      </c>
    </row>
    <row r="1779" spans="7:7" x14ac:dyDescent="0.25">
      <c r="G1779" s="81" t="str">
        <f>IF(Dashboard!N1779="P","P",IF(Dashboard!O1779="B","B",""))</f>
        <v/>
      </c>
    </row>
    <row r="1780" spans="7:7" x14ac:dyDescent="0.25">
      <c r="G1780" s="81" t="str">
        <f>IF(Dashboard!N1780="P","P",IF(Dashboard!O1780="B","B",""))</f>
        <v/>
      </c>
    </row>
    <row r="1781" spans="7:7" x14ac:dyDescent="0.25">
      <c r="G1781" s="81" t="str">
        <f>IF(Dashboard!N1781="P","P",IF(Dashboard!O1781="B","B",""))</f>
        <v/>
      </c>
    </row>
    <row r="1782" spans="7:7" x14ac:dyDescent="0.25">
      <c r="G1782" s="81" t="str">
        <f>IF(Dashboard!N1782="P","P",IF(Dashboard!O1782="B","B",""))</f>
        <v/>
      </c>
    </row>
    <row r="1783" spans="7:7" x14ac:dyDescent="0.25">
      <c r="G1783" s="81" t="str">
        <f>IF(Dashboard!N1783="P","P",IF(Dashboard!O1783="B","B",""))</f>
        <v/>
      </c>
    </row>
    <row r="1784" spans="7:7" x14ac:dyDescent="0.25">
      <c r="G1784" s="81" t="str">
        <f>IF(Dashboard!N1784="P","P",IF(Dashboard!O1784="B","B",""))</f>
        <v/>
      </c>
    </row>
    <row r="1785" spans="7:7" x14ac:dyDescent="0.25">
      <c r="G1785" s="81" t="str">
        <f>IF(Dashboard!N1785="P","P",IF(Dashboard!O1785="B","B",""))</f>
        <v/>
      </c>
    </row>
    <row r="1786" spans="7:7" x14ac:dyDescent="0.25">
      <c r="G1786" s="81" t="str">
        <f>IF(Dashboard!N1786="P","P",IF(Dashboard!O1786="B","B",""))</f>
        <v/>
      </c>
    </row>
    <row r="1787" spans="7:7" x14ac:dyDescent="0.25">
      <c r="G1787" s="81" t="str">
        <f>IF(Dashboard!N1787="P","P",IF(Dashboard!O1787="B","B",""))</f>
        <v/>
      </c>
    </row>
    <row r="1788" spans="7:7" x14ac:dyDescent="0.25">
      <c r="G1788" s="81" t="str">
        <f>IF(Dashboard!N1788="P","P",IF(Dashboard!O1788="B","B",""))</f>
        <v/>
      </c>
    </row>
    <row r="1789" spans="7:7" x14ac:dyDescent="0.25">
      <c r="G1789" s="81" t="str">
        <f>IF(Dashboard!N1789="P","P",IF(Dashboard!O1789="B","B",""))</f>
        <v/>
      </c>
    </row>
    <row r="1790" spans="7:7" x14ac:dyDescent="0.25">
      <c r="G1790" s="81" t="str">
        <f>IF(Dashboard!N1790="P","P",IF(Dashboard!O1790="B","B",""))</f>
        <v/>
      </c>
    </row>
    <row r="1791" spans="7:7" x14ac:dyDescent="0.25">
      <c r="G1791" s="81" t="str">
        <f>IF(Dashboard!N1791="P","P",IF(Dashboard!O1791="B","B",""))</f>
        <v/>
      </c>
    </row>
    <row r="1792" spans="7:7" x14ac:dyDescent="0.25">
      <c r="G1792" s="81" t="str">
        <f>IF(Dashboard!N1792="P","P",IF(Dashboard!O1792="B","B",""))</f>
        <v/>
      </c>
    </row>
    <row r="1793" spans="7:7" x14ac:dyDescent="0.25">
      <c r="G1793" s="81" t="str">
        <f>IF(Dashboard!N1793="P","P",IF(Dashboard!O1793="B","B",""))</f>
        <v/>
      </c>
    </row>
    <row r="1794" spans="7:7" x14ac:dyDescent="0.25">
      <c r="G1794" s="81" t="str">
        <f>IF(Dashboard!N1794="P","P",IF(Dashboard!O1794="B","B",""))</f>
        <v/>
      </c>
    </row>
    <row r="1795" spans="7:7" x14ac:dyDescent="0.25">
      <c r="G1795" s="81" t="str">
        <f>IF(Dashboard!N1795="P","P",IF(Dashboard!O1795="B","B",""))</f>
        <v/>
      </c>
    </row>
    <row r="1796" spans="7:7" x14ac:dyDescent="0.25">
      <c r="G1796" s="81" t="str">
        <f>IF(Dashboard!N1796="P","P",IF(Dashboard!O1796="B","B",""))</f>
        <v/>
      </c>
    </row>
    <row r="1797" spans="7:7" x14ac:dyDescent="0.25">
      <c r="G1797" s="81" t="str">
        <f>IF(Dashboard!N1797="P","P",IF(Dashboard!O1797="B","B",""))</f>
        <v/>
      </c>
    </row>
    <row r="1798" spans="7:7" x14ac:dyDescent="0.25">
      <c r="G1798" s="81" t="str">
        <f>IF(Dashboard!N1798="P","P",IF(Dashboard!O1798="B","B",""))</f>
        <v/>
      </c>
    </row>
    <row r="1799" spans="7:7" x14ac:dyDescent="0.25">
      <c r="G1799" s="81" t="str">
        <f>IF(Dashboard!N1799="P","P",IF(Dashboard!O1799="B","B",""))</f>
        <v/>
      </c>
    </row>
    <row r="1800" spans="7:7" x14ac:dyDescent="0.25">
      <c r="G1800" s="81" t="str">
        <f>IF(Dashboard!N1800="P","P",IF(Dashboard!O1800="B","B",""))</f>
        <v/>
      </c>
    </row>
    <row r="1801" spans="7:7" x14ac:dyDescent="0.25">
      <c r="G1801" s="81" t="str">
        <f>IF(Dashboard!N1801="P","P",IF(Dashboard!O1801="B","B",""))</f>
        <v/>
      </c>
    </row>
    <row r="1802" spans="7:7" x14ac:dyDescent="0.25">
      <c r="G1802" s="81" t="str">
        <f>IF(Dashboard!N1802="P","P",IF(Dashboard!O1802="B","B",""))</f>
        <v/>
      </c>
    </row>
    <row r="1803" spans="7:7" x14ac:dyDescent="0.25">
      <c r="G1803" s="81" t="str">
        <f>IF(Dashboard!N1803="P","P",IF(Dashboard!O1803="B","B",""))</f>
        <v/>
      </c>
    </row>
    <row r="1804" spans="7:7" x14ac:dyDescent="0.25">
      <c r="G1804" s="81" t="str">
        <f>IF(Dashboard!N1804="P","P",IF(Dashboard!O1804="B","B",""))</f>
        <v/>
      </c>
    </row>
    <row r="1805" spans="7:7" x14ac:dyDescent="0.25">
      <c r="G1805" s="81" t="str">
        <f>IF(Dashboard!N1805="P","P",IF(Dashboard!O1805="B","B",""))</f>
        <v/>
      </c>
    </row>
    <row r="1806" spans="7:7" x14ac:dyDescent="0.25">
      <c r="G1806" s="81" t="str">
        <f>IF(Dashboard!N1806="P","P",IF(Dashboard!O1806="B","B",""))</f>
        <v/>
      </c>
    </row>
    <row r="1807" spans="7:7" x14ac:dyDescent="0.25">
      <c r="G1807" s="81" t="str">
        <f>IF(Dashboard!N1807="P","P",IF(Dashboard!O1807="B","B",""))</f>
        <v/>
      </c>
    </row>
    <row r="1808" spans="7:7" x14ac:dyDescent="0.25">
      <c r="G1808" s="81" t="str">
        <f>IF(Dashboard!N1808="P","P",IF(Dashboard!O1808="B","B",""))</f>
        <v/>
      </c>
    </row>
    <row r="1809" spans="7:7" x14ac:dyDescent="0.25">
      <c r="G1809" s="81" t="str">
        <f>IF(Dashboard!N1809="P","P",IF(Dashboard!O1809="B","B",""))</f>
        <v/>
      </c>
    </row>
    <row r="1810" spans="7:7" x14ac:dyDescent="0.25">
      <c r="G1810" s="81" t="str">
        <f>IF(Dashboard!N1810="P","P",IF(Dashboard!O1810="B","B",""))</f>
        <v/>
      </c>
    </row>
    <row r="1811" spans="7:7" x14ac:dyDescent="0.25">
      <c r="G1811" s="81" t="str">
        <f>IF(Dashboard!N1811="P","P",IF(Dashboard!O1811="B","B",""))</f>
        <v/>
      </c>
    </row>
    <row r="1812" spans="7:7" x14ac:dyDescent="0.25">
      <c r="G1812" s="81" t="str">
        <f>IF(Dashboard!N1812="P","P",IF(Dashboard!O1812="B","B",""))</f>
        <v/>
      </c>
    </row>
    <row r="1813" spans="7:7" x14ac:dyDescent="0.25">
      <c r="G1813" s="81" t="str">
        <f>IF(Dashboard!N1813="P","P",IF(Dashboard!O1813="B","B",""))</f>
        <v/>
      </c>
    </row>
    <row r="1814" spans="7:7" x14ac:dyDescent="0.25">
      <c r="G1814" s="81" t="str">
        <f>IF(Dashboard!N1814="P","P",IF(Dashboard!O1814="B","B",""))</f>
        <v/>
      </c>
    </row>
    <row r="1815" spans="7:7" x14ac:dyDescent="0.25">
      <c r="G1815" s="81" t="str">
        <f>IF(Dashboard!N1815="P","P",IF(Dashboard!O1815="B","B",""))</f>
        <v/>
      </c>
    </row>
    <row r="1816" spans="7:7" x14ac:dyDescent="0.25">
      <c r="G1816" s="81" t="str">
        <f>IF(Dashboard!N1816="P","P",IF(Dashboard!O1816="B","B",""))</f>
        <v/>
      </c>
    </row>
    <row r="1817" spans="7:7" x14ac:dyDescent="0.25">
      <c r="G1817" s="81" t="str">
        <f>IF(Dashboard!N1817="P","P",IF(Dashboard!O1817="B","B",""))</f>
        <v/>
      </c>
    </row>
    <row r="1818" spans="7:7" x14ac:dyDescent="0.25">
      <c r="G1818" s="81" t="str">
        <f>IF(Dashboard!N1818="P","P",IF(Dashboard!O1818="B","B",""))</f>
        <v/>
      </c>
    </row>
    <row r="1819" spans="7:7" x14ac:dyDescent="0.25">
      <c r="G1819" s="81" t="str">
        <f>IF(Dashboard!N1819="P","P",IF(Dashboard!O1819="B","B",""))</f>
        <v/>
      </c>
    </row>
    <row r="1820" spans="7:7" x14ac:dyDescent="0.25">
      <c r="G1820" s="81" t="str">
        <f>IF(Dashboard!N1820="P","P",IF(Dashboard!O1820="B","B",""))</f>
        <v/>
      </c>
    </row>
    <row r="1821" spans="7:7" x14ac:dyDescent="0.25">
      <c r="G1821" s="81" t="str">
        <f>IF(Dashboard!N1821="P","P",IF(Dashboard!O1821="B","B",""))</f>
        <v/>
      </c>
    </row>
    <row r="1822" spans="7:7" x14ac:dyDescent="0.25">
      <c r="G1822" s="81" t="str">
        <f>IF(Dashboard!N1822="P","P",IF(Dashboard!O1822="B","B",""))</f>
        <v/>
      </c>
    </row>
    <row r="1823" spans="7:7" x14ac:dyDescent="0.25">
      <c r="G1823" s="81" t="str">
        <f>IF(Dashboard!N1823="P","P",IF(Dashboard!O1823="B","B",""))</f>
        <v/>
      </c>
    </row>
    <row r="1824" spans="7:7" x14ac:dyDescent="0.25">
      <c r="G1824" s="81" t="str">
        <f>IF(Dashboard!N1824="P","P",IF(Dashboard!O1824="B","B",""))</f>
        <v/>
      </c>
    </row>
    <row r="1825" spans="7:7" x14ac:dyDescent="0.25">
      <c r="G1825" s="81" t="str">
        <f>IF(Dashboard!N1825="P","P",IF(Dashboard!O1825="B","B",""))</f>
        <v/>
      </c>
    </row>
    <row r="1826" spans="7:7" x14ac:dyDescent="0.25">
      <c r="G1826" s="81" t="str">
        <f>IF(Dashboard!N1826="P","P",IF(Dashboard!O1826="B","B",""))</f>
        <v/>
      </c>
    </row>
    <row r="1827" spans="7:7" x14ac:dyDescent="0.25">
      <c r="G1827" s="81" t="str">
        <f>IF(Dashboard!N1827="P","P",IF(Dashboard!O1827="B","B",""))</f>
        <v/>
      </c>
    </row>
    <row r="1828" spans="7:7" x14ac:dyDescent="0.25">
      <c r="G1828" s="81" t="str">
        <f>IF(Dashboard!N1828="P","P",IF(Dashboard!O1828="B","B",""))</f>
        <v/>
      </c>
    </row>
    <row r="1829" spans="7:7" x14ac:dyDescent="0.25">
      <c r="G1829" s="81" t="str">
        <f>IF(Dashboard!N1829="P","P",IF(Dashboard!O1829="B","B",""))</f>
        <v/>
      </c>
    </row>
    <row r="1830" spans="7:7" x14ac:dyDescent="0.25">
      <c r="G1830" s="81" t="str">
        <f>IF(Dashboard!N1830="P","P",IF(Dashboard!O1830="B","B",""))</f>
        <v/>
      </c>
    </row>
    <row r="1831" spans="7:7" x14ac:dyDescent="0.25">
      <c r="G1831" s="81" t="str">
        <f>IF(Dashboard!N1831="P","P",IF(Dashboard!O1831="B","B",""))</f>
        <v/>
      </c>
    </row>
    <row r="1832" spans="7:7" x14ac:dyDescent="0.25">
      <c r="G1832" s="81" t="str">
        <f>IF(Dashboard!N1832="P","P",IF(Dashboard!O1832="B","B",""))</f>
        <v/>
      </c>
    </row>
    <row r="1833" spans="7:7" x14ac:dyDescent="0.25">
      <c r="G1833" s="81" t="str">
        <f>IF(Dashboard!N1833="P","P",IF(Dashboard!O1833="B","B",""))</f>
        <v/>
      </c>
    </row>
    <row r="1834" spans="7:7" x14ac:dyDescent="0.25">
      <c r="G1834" s="81" t="str">
        <f>IF(Dashboard!N1834="P","P",IF(Dashboard!O1834="B","B",""))</f>
        <v/>
      </c>
    </row>
    <row r="1835" spans="7:7" x14ac:dyDescent="0.25">
      <c r="G1835" s="81" t="str">
        <f>IF(Dashboard!N1835="P","P",IF(Dashboard!O1835="B","B",""))</f>
        <v/>
      </c>
    </row>
    <row r="1836" spans="7:7" x14ac:dyDescent="0.25">
      <c r="G1836" s="81" t="str">
        <f>IF(Dashboard!N1836="P","P",IF(Dashboard!O1836="B","B",""))</f>
        <v/>
      </c>
    </row>
    <row r="1837" spans="7:7" x14ac:dyDescent="0.25">
      <c r="G1837" s="81" t="str">
        <f>IF(Dashboard!N1837="P","P",IF(Dashboard!O1837="B","B",""))</f>
        <v/>
      </c>
    </row>
    <row r="1838" spans="7:7" x14ac:dyDescent="0.25">
      <c r="G1838" s="81" t="str">
        <f>IF(Dashboard!N1838="P","P",IF(Dashboard!O1838="B","B",""))</f>
        <v/>
      </c>
    </row>
    <row r="1839" spans="7:7" x14ac:dyDescent="0.25">
      <c r="G1839" s="81" t="str">
        <f>IF(Dashboard!N1839="P","P",IF(Dashboard!O1839="B","B",""))</f>
        <v/>
      </c>
    </row>
    <row r="1840" spans="7:7" x14ac:dyDescent="0.25">
      <c r="G1840" s="81" t="str">
        <f>IF(Dashboard!N1840="P","P",IF(Dashboard!O1840="B","B",""))</f>
        <v/>
      </c>
    </row>
    <row r="1841" spans="7:7" x14ac:dyDescent="0.25">
      <c r="G1841" s="81" t="str">
        <f>IF(Dashboard!N1841="P","P",IF(Dashboard!O1841="B","B",""))</f>
        <v/>
      </c>
    </row>
    <row r="1842" spans="7:7" x14ac:dyDescent="0.25">
      <c r="G1842" s="81" t="str">
        <f>IF(Dashboard!N1842="P","P",IF(Dashboard!O1842="B","B",""))</f>
        <v/>
      </c>
    </row>
    <row r="1843" spans="7:7" x14ac:dyDescent="0.25">
      <c r="G1843" s="81" t="str">
        <f>IF(Dashboard!N1843="P","P",IF(Dashboard!O1843="B","B",""))</f>
        <v/>
      </c>
    </row>
    <row r="1844" spans="7:7" x14ac:dyDescent="0.25">
      <c r="G1844" s="81" t="str">
        <f>IF(Dashboard!N1844="P","P",IF(Dashboard!O1844="B","B",""))</f>
        <v/>
      </c>
    </row>
    <row r="1845" spans="7:7" x14ac:dyDescent="0.25">
      <c r="G1845" s="81" t="str">
        <f>IF(Dashboard!N1845="P","P",IF(Dashboard!O1845="B","B",""))</f>
        <v/>
      </c>
    </row>
    <row r="1846" spans="7:7" x14ac:dyDescent="0.25">
      <c r="G1846" s="81" t="str">
        <f>IF(Dashboard!N1846="P","P",IF(Dashboard!O1846="B","B",""))</f>
        <v/>
      </c>
    </row>
    <row r="1847" spans="7:7" x14ac:dyDescent="0.25">
      <c r="G1847" s="81" t="str">
        <f>IF(Dashboard!N1847="P","P",IF(Dashboard!O1847="B","B",""))</f>
        <v/>
      </c>
    </row>
    <row r="1848" spans="7:7" x14ac:dyDescent="0.25">
      <c r="G1848" s="81" t="str">
        <f>IF(Dashboard!N1848="P","P",IF(Dashboard!O1848="B","B",""))</f>
        <v/>
      </c>
    </row>
    <row r="1849" spans="7:7" x14ac:dyDescent="0.25">
      <c r="G1849" s="81" t="str">
        <f>IF(Dashboard!N1849="P","P",IF(Dashboard!O1849="B","B",""))</f>
        <v/>
      </c>
    </row>
    <row r="1850" spans="7:7" x14ac:dyDescent="0.25">
      <c r="G1850" s="81" t="str">
        <f>IF(Dashboard!N1850="P","P",IF(Dashboard!O1850="B","B",""))</f>
        <v/>
      </c>
    </row>
    <row r="1851" spans="7:7" x14ac:dyDescent="0.25">
      <c r="G1851" s="81" t="str">
        <f>IF(Dashboard!N1851="P","P",IF(Dashboard!O1851="B","B",""))</f>
        <v/>
      </c>
    </row>
    <row r="1852" spans="7:7" x14ac:dyDescent="0.25">
      <c r="G1852" s="81" t="str">
        <f>IF(Dashboard!N1852="P","P",IF(Dashboard!O1852="B","B",""))</f>
        <v/>
      </c>
    </row>
    <row r="1853" spans="7:7" x14ac:dyDescent="0.25">
      <c r="G1853" s="81" t="str">
        <f>IF(Dashboard!N1853="P","P",IF(Dashboard!O1853="B","B",""))</f>
        <v/>
      </c>
    </row>
    <row r="1854" spans="7:7" x14ac:dyDescent="0.25">
      <c r="G1854" s="81" t="str">
        <f>IF(Dashboard!N1854="P","P",IF(Dashboard!O1854="B","B",""))</f>
        <v/>
      </c>
    </row>
    <row r="1855" spans="7:7" x14ac:dyDescent="0.25">
      <c r="G1855" s="81" t="str">
        <f>IF(Dashboard!N1855="P","P",IF(Dashboard!O1855="B","B",""))</f>
        <v/>
      </c>
    </row>
    <row r="1856" spans="7:7" x14ac:dyDescent="0.25">
      <c r="G1856" s="81" t="str">
        <f>IF(Dashboard!N1856="P","P",IF(Dashboard!O1856="B","B",""))</f>
        <v/>
      </c>
    </row>
    <row r="1857" spans="7:7" x14ac:dyDescent="0.25">
      <c r="G1857" s="81" t="str">
        <f>IF(Dashboard!N1857="P","P",IF(Dashboard!O1857="B","B",""))</f>
        <v/>
      </c>
    </row>
    <row r="1858" spans="7:7" x14ac:dyDescent="0.25">
      <c r="G1858" s="81" t="str">
        <f>IF(Dashboard!N1858="P","P",IF(Dashboard!O1858="B","B",""))</f>
        <v/>
      </c>
    </row>
    <row r="1859" spans="7:7" x14ac:dyDescent="0.25">
      <c r="G1859" s="81" t="str">
        <f>IF(Dashboard!N1859="P","P",IF(Dashboard!O1859="B","B",""))</f>
        <v/>
      </c>
    </row>
    <row r="1860" spans="7:7" x14ac:dyDescent="0.25">
      <c r="G1860" s="81" t="str">
        <f>IF(Dashboard!N1860="P","P",IF(Dashboard!O1860="B","B",""))</f>
        <v/>
      </c>
    </row>
    <row r="1861" spans="7:7" x14ac:dyDescent="0.25">
      <c r="G1861" s="81" t="str">
        <f>IF(Dashboard!N1861="P","P",IF(Dashboard!O1861="B","B",""))</f>
        <v/>
      </c>
    </row>
    <row r="1862" spans="7:7" x14ac:dyDescent="0.25">
      <c r="G1862" s="81" t="str">
        <f>IF(Dashboard!N1862="P","P",IF(Dashboard!O1862="B","B",""))</f>
        <v/>
      </c>
    </row>
    <row r="1863" spans="7:7" x14ac:dyDescent="0.25">
      <c r="G1863" s="81" t="str">
        <f>IF(Dashboard!N1863="P","P",IF(Dashboard!O1863="B","B",""))</f>
        <v/>
      </c>
    </row>
    <row r="1864" spans="7:7" x14ac:dyDescent="0.25">
      <c r="G1864" s="81" t="str">
        <f>IF(Dashboard!N1864="P","P",IF(Dashboard!O1864="B","B",""))</f>
        <v/>
      </c>
    </row>
    <row r="1865" spans="7:7" x14ac:dyDescent="0.25">
      <c r="G1865" s="81" t="str">
        <f>IF(Dashboard!N1865="P","P",IF(Dashboard!O1865="B","B",""))</f>
        <v/>
      </c>
    </row>
    <row r="1866" spans="7:7" x14ac:dyDescent="0.25">
      <c r="G1866" s="81" t="str">
        <f>IF(Dashboard!N1866="P","P",IF(Dashboard!O1866="B","B",""))</f>
        <v/>
      </c>
    </row>
    <row r="1867" spans="7:7" x14ac:dyDescent="0.25">
      <c r="G1867" s="81" t="str">
        <f>IF(Dashboard!N1867="P","P",IF(Dashboard!O1867="B","B",""))</f>
        <v/>
      </c>
    </row>
    <row r="1868" spans="7:7" x14ac:dyDescent="0.25">
      <c r="G1868" s="81" t="str">
        <f>IF(Dashboard!N1868="P","P",IF(Dashboard!O1868="B","B",""))</f>
        <v/>
      </c>
    </row>
    <row r="1869" spans="7:7" x14ac:dyDescent="0.25">
      <c r="G1869" s="81" t="str">
        <f>IF(Dashboard!N1869="P","P",IF(Dashboard!O1869="B","B",""))</f>
        <v/>
      </c>
    </row>
    <row r="1870" spans="7:7" x14ac:dyDescent="0.25">
      <c r="G1870" s="81" t="str">
        <f>IF(Dashboard!N1870="P","P",IF(Dashboard!O1870="B","B",""))</f>
        <v/>
      </c>
    </row>
    <row r="1871" spans="7:7" x14ac:dyDescent="0.25">
      <c r="G1871" s="81" t="str">
        <f>IF(Dashboard!N1871="P","P",IF(Dashboard!O1871="B","B",""))</f>
        <v/>
      </c>
    </row>
    <row r="1872" spans="7:7" x14ac:dyDescent="0.25">
      <c r="G1872" s="81" t="str">
        <f>IF(Dashboard!N1872="P","P",IF(Dashboard!O1872="B","B",""))</f>
        <v/>
      </c>
    </row>
    <row r="1873" spans="7:7" x14ac:dyDescent="0.25">
      <c r="G1873" s="81" t="str">
        <f>IF(Dashboard!N1873="P","P",IF(Dashboard!O1873="B","B",""))</f>
        <v/>
      </c>
    </row>
    <row r="1874" spans="7:7" x14ac:dyDescent="0.25">
      <c r="G1874" s="81" t="str">
        <f>IF(Dashboard!N1874="P","P",IF(Dashboard!O1874="B","B",""))</f>
        <v/>
      </c>
    </row>
    <row r="1875" spans="7:7" x14ac:dyDescent="0.25">
      <c r="G1875" s="81" t="str">
        <f>IF(Dashboard!N1875="P","P",IF(Dashboard!O1875="B","B",""))</f>
        <v/>
      </c>
    </row>
    <row r="1876" spans="7:7" x14ac:dyDescent="0.25">
      <c r="G1876" s="81" t="str">
        <f>IF(Dashboard!N1876="P","P",IF(Dashboard!O1876="B","B",""))</f>
        <v/>
      </c>
    </row>
    <row r="1877" spans="7:7" x14ac:dyDescent="0.25">
      <c r="G1877" s="81" t="str">
        <f>IF(Dashboard!N1877="P","P",IF(Dashboard!O1877="B","B",""))</f>
        <v/>
      </c>
    </row>
    <row r="1878" spans="7:7" x14ac:dyDescent="0.25">
      <c r="G1878" s="81" t="str">
        <f>IF(Dashboard!N1878="P","P",IF(Dashboard!O1878="B","B",""))</f>
        <v/>
      </c>
    </row>
    <row r="1879" spans="7:7" x14ac:dyDescent="0.25">
      <c r="G1879" s="81" t="str">
        <f>IF(Dashboard!N1879="P","P",IF(Dashboard!O1879="B","B",""))</f>
        <v/>
      </c>
    </row>
    <row r="1880" spans="7:7" x14ac:dyDescent="0.25">
      <c r="G1880" s="81" t="str">
        <f>IF(Dashboard!N1880="P","P",IF(Dashboard!O1880="B","B",""))</f>
        <v/>
      </c>
    </row>
    <row r="1881" spans="7:7" x14ac:dyDescent="0.25">
      <c r="G1881" s="81" t="str">
        <f>IF(Dashboard!N1881="P","P",IF(Dashboard!O1881="B","B",""))</f>
        <v/>
      </c>
    </row>
    <row r="1882" spans="7:7" x14ac:dyDescent="0.25">
      <c r="G1882" s="81" t="str">
        <f>IF(Dashboard!N1882="P","P",IF(Dashboard!O1882="B","B",""))</f>
        <v/>
      </c>
    </row>
    <row r="1883" spans="7:7" x14ac:dyDescent="0.25">
      <c r="G1883" s="81" t="str">
        <f>IF(Dashboard!N1883="P","P",IF(Dashboard!O1883="B","B",""))</f>
        <v/>
      </c>
    </row>
    <row r="1884" spans="7:7" x14ac:dyDescent="0.25">
      <c r="G1884" s="81" t="str">
        <f>IF(Dashboard!N1884="P","P",IF(Dashboard!O1884="B","B",""))</f>
        <v/>
      </c>
    </row>
    <row r="1885" spans="7:7" x14ac:dyDescent="0.25">
      <c r="G1885" s="81" t="str">
        <f>IF(Dashboard!N1885="P","P",IF(Dashboard!O1885="B","B",""))</f>
        <v/>
      </c>
    </row>
    <row r="1886" spans="7:7" x14ac:dyDescent="0.25">
      <c r="G1886" s="81" t="str">
        <f>IF(Dashboard!N1886="P","P",IF(Dashboard!O1886="B","B",""))</f>
        <v/>
      </c>
    </row>
    <row r="1887" spans="7:7" x14ac:dyDescent="0.25">
      <c r="G1887" s="81" t="str">
        <f>IF(Dashboard!N1887="P","P",IF(Dashboard!O1887="B","B",""))</f>
        <v/>
      </c>
    </row>
    <row r="1888" spans="7:7" x14ac:dyDescent="0.25">
      <c r="G1888" s="81" t="str">
        <f>IF(Dashboard!N1888="P","P",IF(Dashboard!O1888="B","B",""))</f>
        <v/>
      </c>
    </row>
    <row r="1889" spans="7:7" x14ac:dyDescent="0.25">
      <c r="G1889" s="81" t="str">
        <f>IF(Dashboard!N1889="P","P",IF(Dashboard!O1889="B","B",""))</f>
        <v/>
      </c>
    </row>
    <row r="1890" spans="7:7" x14ac:dyDescent="0.25">
      <c r="G1890" s="81" t="str">
        <f>IF(Dashboard!N1890="P","P",IF(Dashboard!O1890="B","B",""))</f>
        <v/>
      </c>
    </row>
    <row r="1891" spans="7:7" x14ac:dyDescent="0.25">
      <c r="G1891" s="81" t="str">
        <f>IF(Dashboard!N1891="P","P",IF(Dashboard!O1891="B","B",""))</f>
        <v/>
      </c>
    </row>
    <row r="1892" spans="7:7" x14ac:dyDescent="0.25">
      <c r="G1892" s="81" t="str">
        <f>IF(Dashboard!N1892="P","P",IF(Dashboard!O1892="B","B",""))</f>
        <v/>
      </c>
    </row>
    <row r="1893" spans="7:7" x14ac:dyDescent="0.25">
      <c r="G1893" s="81" t="str">
        <f>IF(Dashboard!N1893="P","P",IF(Dashboard!O1893="B","B",""))</f>
        <v/>
      </c>
    </row>
    <row r="1894" spans="7:7" x14ac:dyDescent="0.25">
      <c r="G1894" s="81" t="str">
        <f>IF(Dashboard!N1894="P","P",IF(Dashboard!O1894="B","B",""))</f>
        <v/>
      </c>
    </row>
    <row r="1895" spans="7:7" x14ac:dyDescent="0.25">
      <c r="G1895" s="81" t="str">
        <f>IF(Dashboard!N1895="P","P",IF(Dashboard!O1895="B","B",""))</f>
        <v/>
      </c>
    </row>
    <row r="1896" spans="7:7" x14ac:dyDescent="0.25">
      <c r="G1896" s="81" t="str">
        <f>IF(Dashboard!N1896="P","P",IF(Dashboard!O1896="B","B",""))</f>
        <v/>
      </c>
    </row>
    <row r="1897" spans="7:7" x14ac:dyDescent="0.25">
      <c r="G1897" s="81" t="str">
        <f>IF(Dashboard!N1897="P","P",IF(Dashboard!O1897="B","B",""))</f>
        <v/>
      </c>
    </row>
    <row r="1898" spans="7:7" x14ac:dyDescent="0.25">
      <c r="G1898" s="81" t="str">
        <f>IF(Dashboard!N1898="P","P",IF(Dashboard!O1898="B","B",""))</f>
        <v/>
      </c>
    </row>
    <row r="1899" spans="7:7" x14ac:dyDescent="0.25">
      <c r="G1899" s="81" t="str">
        <f>IF(Dashboard!N1899="P","P",IF(Dashboard!O1899="B","B",""))</f>
        <v/>
      </c>
    </row>
    <row r="1900" spans="7:7" x14ac:dyDescent="0.25">
      <c r="G1900" s="81" t="str">
        <f>IF(Dashboard!N1900="P","P",IF(Dashboard!O1900="B","B",""))</f>
        <v/>
      </c>
    </row>
    <row r="1901" spans="7:7" x14ac:dyDescent="0.25">
      <c r="G1901" s="81" t="str">
        <f>IF(Dashboard!N1901="P","P",IF(Dashboard!O1901="B","B",""))</f>
        <v/>
      </c>
    </row>
    <row r="1902" spans="7:7" x14ac:dyDescent="0.25">
      <c r="G1902" s="81" t="str">
        <f>IF(Dashboard!N1902="P","P",IF(Dashboard!O1902="B","B",""))</f>
        <v/>
      </c>
    </row>
    <row r="1903" spans="7:7" x14ac:dyDescent="0.25">
      <c r="G1903" s="81" t="str">
        <f>IF(Dashboard!N1903="P","P",IF(Dashboard!O1903="B","B",""))</f>
        <v/>
      </c>
    </row>
    <row r="1904" spans="7:7" x14ac:dyDescent="0.25">
      <c r="G1904" s="81" t="str">
        <f>IF(Dashboard!N1904="P","P",IF(Dashboard!O1904="B","B",""))</f>
        <v/>
      </c>
    </row>
    <row r="1905" spans="7:7" x14ac:dyDescent="0.25">
      <c r="G1905" s="81" t="str">
        <f>IF(Dashboard!N1905="P","P",IF(Dashboard!O1905="B","B",""))</f>
        <v/>
      </c>
    </row>
    <row r="1906" spans="7:7" x14ac:dyDescent="0.25">
      <c r="G1906" s="81" t="str">
        <f>IF(Dashboard!N1906="P","P",IF(Dashboard!O1906="B","B",""))</f>
        <v/>
      </c>
    </row>
    <row r="1907" spans="7:7" x14ac:dyDescent="0.25">
      <c r="G1907" s="81" t="str">
        <f>IF(Dashboard!N1907="P","P",IF(Dashboard!O1907="B","B",""))</f>
        <v/>
      </c>
    </row>
    <row r="1908" spans="7:7" x14ac:dyDescent="0.25">
      <c r="G1908" s="81" t="str">
        <f>IF(Dashboard!N1908="P","P",IF(Dashboard!O1908="B","B",""))</f>
        <v/>
      </c>
    </row>
    <row r="1909" spans="7:7" x14ac:dyDescent="0.25">
      <c r="G1909" s="81" t="str">
        <f>IF(Dashboard!N1909="P","P",IF(Dashboard!O1909="B","B",""))</f>
        <v/>
      </c>
    </row>
    <row r="1910" spans="7:7" x14ac:dyDescent="0.25">
      <c r="G1910" s="81" t="str">
        <f>IF(Dashboard!N1910="P","P",IF(Dashboard!O1910="B","B",""))</f>
        <v/>
      </c>
    </row>
    <row r="1911" spans="7:7" x14ac:dyDescent="0.25">
      <c r="G1911" s="81" t="str">
        <f>IF(Dashboard!N1911="P","P",IF(Dashboard!O1911="B","B",""))</f>
        <v/>
      </c>
    </row>
    <row r="1912" spans="7:7" x14ac:dyDescent="0.25">
      <c r="G1912" s="81" t="str">
        <f>IF(Dashboard!N1912="P","P",IF(Dashboard!O1912="B","B",""))</f>
        <v/>
      </c>
    </row>
    <row r="1913" spans="7:7" x14ac:dyDescent="0.25">
      <c r="G1913" s="81" t="str">
        <f>IF(Dashboard!N1913="P","P",IF(Dashboard!O1913="B","B",""))</f>
        <v/>
      </c>
    </row>
    <row r="1914" spans="7:7" x14ac:dyDescent="0.25">
      <c r="G1914" s="81" t="str">
        <f>IF(Dashboard!N1914="P","P",IF(Dashboard!O1914="B","B",""))</f>
        <v/>
      </c>
    </row>
    <row r="1915" spans="7:7" x14ac:dyDescent="0.25">
      <c r="G1915" s="81" t="str">
        <f>IF(Dashboard!N1915="P","P",IF(Dashboard!O1915="B","B",""))</f>
        <v/>
      </c>
    </row>
    <row r="1916" spans="7:7" x14ac:dyDescent="0.25">
      <c r="G1916" s="81" t="str">
        <f>IF(Dashboard!N1916="P","P",IF(Dashboard!O1916="B","B",""))</f>
        <v/>
      </c>
    </row>
    <row r="1917" spans="7:7" x14ac:dyDescent="0.25">
      <c r="G1917" s="81" t="str">
        <f>IF(Dashboard!N1917="P","P",IF(Dashboard!O1917="B","B",""))</f>
        <v/>
      </c>
    </row>
    <row r="1918" spans="7:7" x14ac:dyDescent="0.25">
      <c r="G1918" s="81" t="str">
        <f>IF(Dashboard!N1918="P","P",IF(Dashboard!O1918="B","B",""))</f>
        <v/>
      </c>
    </row>
    <row r="1919" spans="7:7" x14ac:dyDescent="0.25">
      <c r="G1919" s="81" t="str">
        <f>IF(Dashboard!N1919="P","P",IF(Dashboard!O1919="B","B",""))</f>
        <v/>
      </c>
    </row>
    <row r="1920" spans="7:7" x14ac:dyDescent="0.25">
      <c r="G1920" s="81" t="str">
        <f>IF(Dashboard!N1920="P","P",IF(Dashboard!O1920="B","B",""))</f>
        <v/>
      </c>
    </row>
    <row r="1921" spans="7:7" x14ac:dyDescent="0.25">
      <c r="G1921" s="81" t="str">
        <f>IF(Dashboard!N1921="P","P",IF(Dashboard!O1921="B","B",""))</f>
        <v/>
      </c>
    </row>
    <row r="1922" spans="7:7" x14ac:dyDescent="0.25">
      <c r="G1922" s="81" t="str">
        <f>IF(Dashboard!N1922="P","P",IF(Dashboard!O1922="B","B",""))</f>
        <v/>
      </c>
    </row>
    <row r="1923" spans="7:7" x14ac:dyDescent="0.25">
      <c r="G1923" s="81" t="str">
        <f>IF(Dashboard!N1923="P","P",IF(Dashboard!O1923="B","B",""))</f>
        <v/>
      </c>
    </row>
    <row r="1924" spans="7:7" x14ac:dyDescent="0.25">
      <c r="G1924" s="81" t="str">
        <f>IF(Dashboard!N1924="P","P",IF(Dashboard!O1924="B","B",""))</f>
        <v/>
      </c>
    </row>
    <row r="1925" spans="7:7" x14ac:dyDescent="0.25">
      <c r="G1925" s="81" t="str">
        <f>IF(Dashboard!N1925="P","P",IF(Dashboard!O1925="B","B",""))</f>
        <v/>
      </c>
    </row>
    <row r="1926" spans="7:7" x14ac:dyDescent="0.25">
      <c r="G1926" s="81" t="str">
        <f>IF(Dashboard!N1926="P","P",IF(Dashboard!O1926="B","B",""))</f>
        <v/>
      </c>
    </row>
    <row r="1927" spans="7:7" x14ac:dyDescent="0.25">
      <c r="G1927" s="81" t="str">
        <f>IF(Dashboard!N1927="P","P",IF(Dashboard!O1927="B","B",""))</f>
        <v/>
      </c>
    </row>
    <row r="1928" spans="7:7" x14ac:dyDescent="0.25">
      <c r="G1928" s="81" t="str">
        <f>IF(Dashboard!N1928="P","P",IF(Dashboard!O1928="B","B",""))</f>
        <v/>
      </c>
    </row>
    <row r="1929" spans="7:7" x14ac:dyDescent="0.25">
      <c r="G1929" s="81" t="str">
        <f>IF(Dashboard!N1929="P","P",IF(Dashboard!O1929="B","B",""))</f>
        <v/>
      </c>
    </row>
    <row r="1930" spans="7:7" x14ac:dyDescent="0.25">
      <c r="G1930" s="81" t="str">
        <f>IF(Dashboard!N1930="P","P",IF(Dashboard!O1930="B","B",""))</f>
        <v/>
      </c>
    </row>
    <row r="1931" spans="7:7" x14ac:dyDescent="0.25">
      <c r="G1931" s="81" t="str">
        <f>IF(Dashboard!N1931="P","P",IF(Dashboard!O1931="B","B",""))</f>
        <v/>
      </c>
    </row>
    <row r="1932" spans="7:7" x14ac:dyDescent="0.25">
      <c r="G1932" s="81" t="str">
        <f>IF(Dashboard!N1932="P","P",IF(Dashboard!O1932="B","B",""))</f>
        <v/>
      </c>
    </row>
    <row r="1933" spans="7:7" x14ac:dyDescent="0.25">
      <c r="G1933" s="81" t="str">
        <f>IF(Dashboard!N1933="P","P",IF(Dashboard!O1933="B","B",""))</f>
        <v/>
      </c>
    </row>
    <row r="1934" spans="7:7" x14ac:dyDescent="0.25">
      <c r="G1934" s="81" t="str">
        <f>IF(Dashboard!N1934="P","P",IF(Dashboard!O1934="B","B",""))</f>
        <v/>
      </c>
    </row>
    <row r="1935" spans="7:7" x14ac:dyDescent="0.25">
      <c r="G1935" s="81" t="str">
        <f>IF(Dashboard!N1935="P","P",IF(Dashboard!O1935="B","B",""))</f>
        <v/>
      </c>
    </row>
    <row r="1936" spans="7:7" x14ac:dyDescent="0.25">
      <c r="G1936" s="81" t="str">
        <f>IF(Dashboard!N1936="P","P",IF(Dashboard!O1936="B","B",""))</f>
        <v/>
      </c>
    </row>
    <row r="1937" spans="7:7" x14ac:dyDescent="0.25">
      <c r="G1937" s="81" t="str">
        <f>IF(Dashboard!N1937="P","P",IF(Dashboard!O1937="B","B",""))</f>
        <v/>
      </c>
    </row>
    <row r="1938" spans="7:7" x14ac:dyDescent="0.25">
      <c r="G1938" s="81" t="str">
        <f>IF(Dashboard!N1938="P","P",IF(Dashboard!O1938="B","B",""))</f>
        <v/>
      </c>
    </row>
    <row r="1939" spans="7:7" x14ac:dyDescent="0.25">
      <c r="G1939" s="81" t="str">
        <f>IF(Dashboard!N1939="P","P",IF(Dashboard!O1939="B","B",""))</f>
        <v/>
      </c>
    </row>
    <row r="1940" spans="7:7" x14ac:dyDescent="0.25">
      <c r="G1940" s="81" t="str">
        <f>IF(Dashboard!N1940="P","P",IF(Dashboard!O1940="B","B",""))</f>
        <v/>
      </c>
    </row>
    <row r="1941" spans="7:7" x14ac:dyDescent="0.25">
      <c r="G1941" s="81" t="str">
        <f>IF(Dashboard!N1941="P","P",IF(Dashboard!O1941="B","B",""))</f>
        <v/>
      </c>
    </row>
    <row r="1942" spans="7:7" x14ac:dyDescent="0.25">
      <c r="G1942" s="81" t="str">
        <f>IF(Dashboard!N1942="P","P",IF(Dashboard!O1942="B","B",""))</f>
        <v/>
      </c>
    </row>
    <row r="1943" spans="7:7" x14ac:dyDescent="0.25">
      <c r="G1943" s="81" t="str">
        <f>IF(Dashboard!N1943="P","P",IF(Dashboard!O1943="B","B",""))</f>
        <v/>
      </c>
    </row>
    <row r="1944" spans="7:7" x14ac:dyDescent="0.25">
      <c r="G1944" s="81" t="str">
        <f>IF(Dashboard!N1944="P","P",IF(Dashboard!O1944="B","B",""))</f>
        <v/>
      </c>
    </row>
    <row r="1945" spans="7:7" x14ac:dyDescent="0.25">
      <c r="G1945" s="81" t="str">
        <f>IF(Dashboard!N1945="P","P",IF(Dashboard!O1945="B","B",""))</f>
        <v/>
      </c>
    </row>
    <row r="1946" spans="7:7" x14ac:dyDescent="0.25">
      <c r="G1946" s="81" t="str">
        <f>IF(Dashboard!N1946="P","P",IF(Dashboard!O1946="B","B",""))</f>
        <v/>
      </c>
    </row>
    <row r="1947" spans="7:7" x14ac:dyDescent="0.25">
      <c r="G1947" s="81" t="str">
        <f>IF(Dashboard!N1947="P","P",IF(Dashboard!O1947="B","B",""))</f>
        <v/>
      </c>
    </row>
    <row r="1948" spans="7:7" x14ac:dyDescent="0.25">
      <c r="G1948" s="81" t="str">
        <f>IF(Dashboard!N1948="P","P",IF(Dashboard!O1948="B","B",""))</f>
        <v/>
      </c>
    </row>
    <row r="1949" spans="7:7" x14ac:dyDescent="0.25">
      <c r="G1949" s="81" t="str">
        <f>IF(Dashboard!N1949="P","P",IF(Dashboard!O1949="B","B",""))</f>
        <v/>
      </c>
    </row>
    <row r="1950" spans="7:7" x14ac:dyDescent="0.25">
      <c r="G1950" s="81" t="str">
        <f>IF(Dashboard!N1950="P","P",IF(Dashboard!O1950="B","B",""))</f>
        <v/>
      </c>
    </row>
    <row r="1951" spans="7:7" x14ac:dyDescent="0.25">
      <c r="G1951" s="81" t="str">
        <f>IF(Dashboard!N1951="P","P",IF(Dashboard!O1951="B","B",""))</f>
        <v/>
      </c>
    </row>
    <row r="1952" spans="7:7" x14ac:dyDescent="0.25">
      <c r="G1952" s="81" t="str">
        <f>IF(Dashboard!N1952="P","P",IF(Dashboard!O1952="B","B",""))</f>
        <v/>
      </c>
    </row>
    <row r="1953" spans="7:7" x14ac:dyDescent="0.25">
      <c r="G1953" s="81" t="str">
        <f>IF(Dashboard!N1953="P","P",IF(Dashboard!O1953="B","B",""))</f>
        <v/>
      </c>
    </row>
    <row r="1954" spans="7:7" x14ac:dyDescent="0.25">
      <c r="G1954" s="81" t="str">
        <f>IF(Dashboard!N1954="P","P",IF(Dashboard!O1954="B","B",""))</f>
        <v/>
      </c>
    </row>
    <row r="1955" spans="7:7" x14ac:dyDescent="0.25">
      <c r="G1955" s="81" t="str">
        <f>IF(Dashboard!N1955="P","P",IF(Dashboard!O1955="B","B",""))</f>
        <v/>
      </c>
    </row>
    <row r="1956" spans="7:7" x14ac:dyDescent="0.25">
      <c r="G1956" s="81" t="str">
        <f>IF(Dashboard!N1956="P","P",IF(Dashboard!O1956="B","B",""))</f>
        <v/>
      </c>
    </row>
    <row r="1957" spans="7:7" x14ac:dyDescent="0.25">
      <c r="G1957" s="81" t="str">
        <f>IF(Dashboard!N1957="P","P",IF(Dashboard!O1957="B","B",""))</f>
        <v/>
      </c>
    </row>
    <row r="1958" spans="7:7" x14ac:dyDescent="0.25">
      <c r="G1958" s="81" t="str">
        <f>IF(Dashboard!N1958="P","P",IF(Dashboard!O1958="B","B",""))</f>
        <v/>
      </c>
    </row>
    <row r="1959" spans="7:7" x14ac:dyDescent="0.25">
      <c r="G1959" s="81" t="str">
        <f>IF(Dashboard!N1959="P","P",IF(Dashboard!O1959="B","B",""))</f>
        <v/>
      </c>
    </row>
    <row r="1960" spans="7:7" x14ac:dyDescent="0.25">
      <c r="G1960" s="81" t="str">
        <f>IF(Dashboard!N1960="P","P",IF(Dashboard!O1960="B","B",""))</f>
        <v/>
      </c>
    </row>
    <row r="1961" spans="7:7" x14ac:dyDescent="0.25">
      <c r="G1961" s="81" t="str">
        <f>IF(Dashboard!N1961="P","P",IF(Dashboard!O1961="B","B",""))</f>
        <v/>
      </c>
    </row>
    <row r="1962" spans="7:7" x14ac:dyDescent="0.25">
      <c r="G1962" s="81" t="str">
        <f>IF(Dashboard!N1962="P","P",IF(Dashboard!O1962="B","B",""))</f>
        <v/>
      </c>
    </row>
    <row r="1963" spans="7:7" x14ac:dyDescent="0.25">
      <c r="G1963" s="81" t="str">
        <f>IF(Dashboard!N1963="P","P",IF(Dashboard!O1963="B","B",""))</f>
        <v/>
      </c>
    </row>
    <row r="1964" spans="7:7" x14ac:dyDescent="0.25">
      <c r="G1964" s="81" t="str">
        <f>IF(Dashboard!N1964="P","P",IF(Dashboard!O1964="B","B",""))</f>
        <v/>
      </c>
    </row>
    <row r="1965" spans="7:7" x14ac:dyDescent="0.25">
      <c r="G1965" s="81" t="str">
        <f>IF(Dashboard!N1965="P","P",IF(Dashboard!O1965="B","B",""))</f>
        <v/>
      </c>
    </row>
    <row r="1966" spans="7:7" x14ac:dyDescent="0.25">
      <c r="G1966" s="81" t="str">
        <f>IF(Dashboard!N1966="P","P",IF(Dashboard!O1966="B","B",""))</f>
        <v/>
      </c>
    </row>
    <row r="1967" spans="7:7" x14ac:dyDescent="0.25">
      <c r="G1967" s="81" t="str">
        <f>IF(Dashboard!N1967="P","P",IF(Dashboard!O1967="B","B",""))</f>
        <v/>
      </c>
    </row>
    <row r="1968" spans="7:7" x14ac:dyDescent="0.25">
      <c r="G1968" s="81" t="str">
        <f>IF(Dashboard!N1968="P","P",IF(Dashboard!O1968="B","B",""))</f>
        <v/>
      </c>
    </row>
    <row r="1969" spans="7:7" x14ac:dyDescent="0.25">
      <c r="G1969" s="81" t="str">
        <f>IF(Dashboard!N1969="P","P",IF(Dashboard!O1969="B","B",""))</f>
        <v/>
      </c>
    </row>
    <row r="1970" spans="7:7" x14ac:dyDescent="0.25">
      <c r="G1970" s="81" t="str">
        <f>IF(Dashboard!N1970="P","P",IF(Dashboard!O1970="B","B",""))</f>
        <v/>
      </c>
    </row>
    <row r="1971" spans="7:7" x14ac:dyDescent="0.25">
      <c r="G1971" s="81" t="str">
        <f>IF(Dashboard!N1971="P","P",IF(Dashboard!O1971="B","B",""))</f>
        <v/>
      </c>
    </row>
    <row r="1972" spans="7:7" x14ac:dyDescent="0.25">
      <c r="G1972" s="81" t="str">
        <f>IF(Dashboard!N1972="P","P",IF(Dashboard!O1972="B","B",""))</f>
        <v/>
      </c>
    </row>
    <row r="1973" spans="7:7" x14ac:dyDescent="0.25">
      <c r="G1973" s="81" t="str">
        <f>IF(Dashboard!N1973="P","P",IF(Dashboard!O1973="B","B",""))</f>
        <v/>
      </c>
    </row>
    <row r="1974" spans="7:7" x14ac:dyDescent="0.25">
      <c r="G1974" s="81" t="str">
        <f>IF(Dashboard!N1974="P","P",IF(Dashboard!O1974="B","B",""))</f>
        <v/>
      </c>
    </row>
    <row r="1975" spans="7:7" x14ac:dyDescent="0.25">
      <c r="G1975" s="81" t="str">
        <f>IF(Dashboard!N1975="P","P",IF(Dashboard!O1975="B","B",""))</f>
        <v/>
      </c>
    </row>
    <row r="1976" spans="7:7" x14ac:dyDescent="0.25">
      <c r="G1976" s="81" t="str">
        <f>IF(Dashboard!N1976="P","P",IF(Dashboard!O1976="B","B",""))</f>
        <v/>
      </c>
    </row>
    <row r="1977" spans="7:7" x14ac:dyDescent="0.25">
      <c r="G1977" s="81" t="str">
        <f>IF(Dashboard!N1977="P","P",IF(Dashboard!O1977="B","B",""))</f>
        <v/>
      </c>
    </row>
    <row r="1978" spans="7:7" x14ac:dyDescent="0.25">
      <c r="G1978" s="81" t="str">
        <f>IF(Dashboard!N1978="P","P",IF(Dashboard!O1978="B","B",""))</f>
        <v/>
      </c>
    </row>
    <row r="1979" spans="7:7" x14ac:dyDescent="0.25">
      <c r="G1979" s="81" t="str">
        <f>IF(Dashboard!N1979="P","P",IF(Dashboard!O1979="B","B",""))</f>
        <v/>
      </c>
    </row>
    <row r="1980" spans="7:7" x14ac:dyDescent="0.25">
      <c r="G1980" s="81" t="str">
        <f>IF(Dashboard!N1980="P","P",IF(Dashboard!O1980="B","B",""))</f>
        <v/>
      </c>
    </row>
    <row r="1981" spans="7:7" x14ac:dyDescent="0.25">
      <c r="G1981" s="81" t="str">
        <f>IF(Dashboard!N1981="P","P",IF(Dashboard!O1981="B","B",""))</f>
        <v/>
      </c>
    </row>
    <row r="1982" spans="7:7" x14ac:dyDescent="0.25">
      <c r="G1982" s="81" t="str">
        <f>IF(Dashboard!N1982="P","P",IF(Dashboard!O1982="B","B",""))</f>
        <v/>
      </c>
    </row>
    <row r="1983" spans="7:7" x14ac:dyDescent="0.25">
      <c r="G1983" s="81" t="str">
        <f>IF(Dashboard!N1983="P","P",IF(Dashboard!O1983="B","B",""))</f>
        <v/>
      </c>
    </row>
    <row r="1984" spans="7:7" x14ac:dyDescent="0.25">
      <c r="G1984" s="81" t="str">
        <f>IF(Dashboard!N1984="P","P",IF(Dashboard!O1984="B","B",""))</f>
        <v/>
      </c>
    </row>
    <row r="1985" spans="7:7" x14ac:dyDescent="0.25">
      <c r="G1985" s="81" t="str">
        <f>IF(Dashboard!N1985="P","P",IF(Dashboard!O1985="B","B",""))</f>
        <v/>
      </c>
    </row>
    <row r="1986" spans="7:7" x14ac:dyDescent="0.25">
      <c r="G1986" s="81" t="str">
        <f>IF(Dashboard!N1986="P","P",IF(Dashboard!O1986="B","B",""))</f>
        <v/>
      </c>
    </row>
    <row r="1987" spans="7:7" x14ac:dyDescent="0.25">
      <c r="G1987" s="81" t="str">
        <f>IF(Dashboard!N1987="P","P",IF(Dashboard!O1987="B","B",""))</f>
        <v/>
      </c>
    </row>
    <row r="1988" spans="7:7" x14ac:dyDescent="0.25">
      <c r="G1988" s="81" t="str">
        <f>IF(Dashboard!N1988="P","P",IF(Dashboard!O1988="B","B",""))</f>
        <v/>
      </c>
    </row>
    <row r="1989" spans="7:7" x14ac:dyDescent="0.25">
      <c r="G1989" s="81" t="str">
        <f>IF(Dashboard!N1989="P","P",IF(Dashboard!O1989="B","B",""))</f>
        <v/>
      </c>
    </row>
    <row r="1990" spans="7:7" x14ac:dyDescent="0.25">
      <c r="G1990" s="81" t="str">
        <f>IF(Dashboard!N1990="P","P",IF(Dashboard!O1990="B","B",""))</f>
        <v/>
      </c>
    </row>
    <row r="1991" spans="7:7" x14ac:dyDescent="0.25">
      <c r="G1991" s="81" t="str">
        <f>IF(Dashboard!N1991="P","P",IF(Dashboard!O1991="B","B",""))</f>
        <v/>
      </c>
    </row>
    <row r="1992" spans="7:7" x14ac:dyDescent="0.25">
      <c r="G1992" s="81" t="str">
        <f>IF(Dashboard!N1992="P","P",IF(Dashboard!O1992="B","B",""))</f>
        <v/>
      </c>
    </row>
    <row r="1993" spans="7:7" x14ac:dyDescent="0.25">
      <c r="G1993" s="81" t="str">
        <f>IF(Dashboard!N1993="P","P",IF(Dashboard!O1993="B","B",""))</f>
        <v/>
      </c>
    </row>
    <row r="1994" spans="7:7" x14ac:dyDescent="0.25">
      <c r="G1994" s="81" t="str">
        <f>IF(Dashboard!N1994="P","P",IF(Dashboard!O1994="B","B",""))</f>
        <v/>
      </c>
    </row>
    <row r="1995" spans="7:7" x14ac:dyDescent="0.25">
      <c r="G1995" s="81" t="str">
        <f>IF(Dashboard!N1995="P","P",IF(Dashboard!O1995="B","B",""))</f>
        <v/>
      </c>
    </row>
    <row r="1996" spans="7:7" x14ac:dyDescent="0.25">
      <c r="G1996" s="81" t="str">
        <f>IF(Dashboard!N1996="P","P",IF(Dashboard!O1996="B","B",""))</f>
        <v/>
      </c>
    </row>
    <row r="1997" spans="7:7" x14ac:dyDescent="0.25">
      <c r="G1997" s="81" t="str">
        <f>IF(Dashboard!N1997="P","P",IF(Dashboard!O1997="B","B",""))</f>
        <v/>
      </c>
    </row>
    <row r="1998" spans="7:7" x14ac:dyDescent="0.25">
      <c r="G1998" s="81" t="str">
        <f>IF(Dashboard!N1998="P","P",IF(Dashboard!O1998="B","B",""))</f>
        <v/>
      </c>
    </row>
    <row r="1999" spans="7:7" x14ac:dyDescent="0.25">
      <c r="G1999" s="81" t="str">
        <f>IF(Dashboard!N1999="P","P",IF(Dashboard!O1999="B","B",""))</f>
        <v/>
      </c>
    </row>
    <row r="2000" spans="7:7" x14ac:dyDescent="0.25">
      <c r="G2000" s="81" t="str">
        <f>IF(Dashboard!N2000="P","P",IF(Dashboard!O2000="B","B",""))</f>
        <v/>
      </c>
    </row>
    <row r="2001" spans="7:7" x14ac:dyDescent="0.25">
      <c r="G2001" s="81" t="str">
        <f>IF(Dashboard!N2001="P","P",IF(Dashboard!O2001="B","B",""))</f>
        <v/>
      </c>
    </row>
    <row r="2002" spans="7:7" x14ac:dyDescent="0.25">
      <c r="G2002" s="81" t="str">
        <f>IF(Dashboard!N2002="P","P",IF(Dashboard!O2002="B","B",""))</f>
        <v/>
      </c>
    </row>
    <row r="2003" spans="7:7" x14ac:dyDescent="0.25">
      <c r="G2003" s="81" t="str">
        <f>IF(Dashboard!N2003="P","P",IF(Dashboard!O2003="B","B",""))</f>
        <v/>
      </c>
    </row>
    <row r="2004" spans="7:7" x14ac:dyDescent="0.25">
      <c r="G2004" s="81" t="str">
        <f>IF(Dashboard!N2004="P","P",IF(Dashboard!O2004="B","B",""))</f>
        <v/>
      </c>
    </row>
    <row r="2005" spans="7:7" x14ac:dyDescent="0.25">
      <c r="G2005" s="81" t="str">
        <f>IF(Dashboard!N2005="P","P",IF(Dashboard!O2005="B","B",""))</f>
        <v/>
      </c>
    </row>
    <row r="2006" spans="7:7" x14ac:dyDescent="0.25">
      <c r="G2006" s="81" t="str">
        <f>IF(Dashboard!N2006="P","P",IF(Dashboard!O2006="B","B",""))</f>
        <v/>
      </c>
    </row>
    <row r="2007" spans="7:7" x14ac:dyDescent="0.25">
      <c r="G2007" s="81" t="str">
        <f>IF(Dashboard!N2007="P","P",IF(Dashboard!O2007="B","B",""))</f>
        <v/>
      </c>
    </row>
    <row r="2008" spans="7:7" x14ac:dyDescent="0.25">
      <c r="G2008" s="81" t="str">
        <f>IF(Dashboard!N2008="P","P",IF(Dashboard!O2008="B","B",""))</f>
        <v/>
      </c>
    </row>
    <row r="2009" spans="7:7" x14ac:dyDescent="0.25">
      <c r="G2009" s="81" t="str">
        <f>IF(Dashboard!N2009="P","P",IF(Dashboard!O2009="B","B",""))</f>
        <v/>
      </c>
    </row>
    <row r="2010" spans="7:7" x14ac:dyDescent="0.25">
      <c r="G2010" s="81" t="str">
        <f>IF(Dashboard!N2010="P","P",IF(Dashboard!O2010="B","B",""))</f>
        <v/>
      </c>
    </row>
    <row r="2011" spans="7:7" x14ac:dyDescent="0.25">
      <c r="G2011" s="81" t="str">
        <f>IF(Dashboard!N2011="P","P",IF(Dashboard!O2011="B","B",""))</f>
        <v/>
      </c>
    </row>
    <row r="2012" spans="7:7" x14ac:dyDescent="0.25">
      <c r="G2012" s="81" t="str">
        <f>IF(Dashboard!N2012="P","P",IF(Dashboard!O2012="B","B",""))</f>
        <v/>
      </c>
    </row>
    <row r="2013" spans="7:7" x14ac:dyDescent="0.25">
      <c r="G2013" s="81" t="str">
        <f>IF(Dashboard!N2013="P","P",IF(Dashboard!O2013="B","B",""))</f>
        <v/>
      </c>
    </row>
    <row r="2014" spans="7:7" x14ac:dyDescent="0.25">
      <c r="G2014" s="81" t="str">
        <f>IF(Dashboard!N2014="P","P",IF(Dashboard!O2014="B","B",""))</f>
        <v/>
      </c>
    </row>
    <row r="2015" spans="7:7" x14ac:dyDescent="0.25">
      <c r="G2015" s="81" t="str">
        <f>IF(Dashboard!N2015="P","P",IF(Dashboard!O2015="B","B",""))</f>
        <v/>
      </c>
    </row>
    <row r="2016" spans="7:7" x14ac:dyDescent="0.25">
      <c r="G2016" s="81" t="str">
        <f>IF(Dashboard!N2016="P","P",IF(Dashboard!O2016="B","B",""))</f>
        <v/>
      </c>
    </row>
    <row r="2017" spans="7:7" x14ac:dyDescent="0.25">
      <c r="G2017" s="81" t="str">
        <f>IF(Dashboard!N2017="P","P",IF(Dashboard!O2017="B","B",""))</f>
        <v/>
      </c>
    </row>
    <row r="2018" spans="7:7" x14ac:dyDescent="0.25">
      <c r="G2018" s="81" t="str">
        <f>IF(Dashboard!N2018="P","P",IF(Dashboard!O2018="B","B",""))</f>
        <v/>
      </c>
    </row>
    <row r="2019" spans="7:7" x14ac:dyDescent="0.25">
      <c r="G2019" s="81" t="str">
        <f>IF(Dashboard!N2019="P","P",IF(Dashboard!O2019="B","B",""))</f>
        <v/>
      </c>
    </row>
    <row r="2020" spans="7:7" x14ac:dyDescent="0.25">
      <c r="G2020" s="81" t="str">
        <f>IF(Dashboard!N2020="P","P",IF(Dashboard!O2020="B","B",""))</f>
        <v/>
      </c>
    </row>
    <row r="2021" spans="7:7" x14ac:dyDescent="0.25">
      <c r="G2021" s="81" t="str">
        <f>IF(Dashboard!N2021="P","P",IF(Dashboard!O2021="B","B",""))</f>
        <v/>
      </c>
    </row>
    <row r="2022" spans="7:7" x14ac:dyDescent="0.25">
      <c r="G2022" s="81" t="str">
        <f>IF(Dashboard!N2022="P","P",IF(Dashboard!O2022="B","B",""))</f>
        <v/>
      </c>
    </row>
    <row r="2023" spans="7:7" x14ac:dyDescent="0.25">
      <c r="G2023" s="81" t="str">
        <f>IF(Dashboard!N2023="P","P",IF(Dashboard!O2023="B","B",""))</f>
        <v/>
      </c>
    </row>
    <row r="2024" spans="7:7" x14ac:dyDescent="0.25">
      <c r="G2024" s="81" t="str">
        <f>IF(Dashboard!N2024="P","P",IF(Dashboard!O2024="B","B",""))</f>
        <v/>
      </c>
    </row>
    <row r="2025" spans="7:7" x14ac:dyDescent="0.25">
      <c r="G2025" s="81" t="str">
        <f>IF(Dashboard!N2025="P","P",IF(Dashboard!O2025="B","B",""))</f>
        <v/>
      </c>
    </row>
    <row r="2026" spans="7:7" x14ac:dyDescent="0.25">
      <c r="G2026" s="81" t="str">
        <f>IF(Dashboard!N2026="P","P",IF(Dashboard!O2026="B","B",""))</f>
        <v/>
      </c>
    </row>
    <row r="2027" spans="7:7" x14ac:dyDescent="0.25">
      <c r="G2027" s="81" t="str">
        <f>IF(Dashboard!N2027="P","P",IF(Dashboard!O2027="B","B",""))</f>
        <v/>
      </c>
    </row>
    <row r="2028" spans="7:7" x14ac:dyDescent="0.25">
      <c r="G2028" s="81" t="str">
        <f>IF(Dashboard!N2028="P","P",IF(Dashboard!O2028="B","B",""))</f>
        <v/>
      </c>
    </row>
    <row r="2029" spans="7:7" x14ac:dyDescent="0.25">
      <c r="G2029" s="81" t="str">
        <f>IF(Dashboard!N2029="P","P",IF(Dashboard!O2029="B","B",""))</f>
        <v/>
      </c>
    </row>
    <row r="2030" spans="7:7" x14ac:dyDescent="0.25">
      <c r="G2030" s="81" t="str">
        <f>IF(Dashboard!N2030="P","P",IF(Dashboard!O2030="B","B",""))</f>
        <v/>
      </c>
    </row>
    <row r="2031" spans="7:7" x14ac:dyDescent="0.25">
      <c r="G2031" s="81" t="str">
        <f>IF(Dashboard!N2031="P","P",IF(Dashboard!O2031="B","B",""))</f>
        <v/>
      </c>
    </row>
    <row r="2032" spans="7:7" x14ac:dyDescent="0.25">
      <c r="G2032" s="81" t="str">
        <f>IF(Dashboard!N2032="P","P",IF(Dashboard!O2032="B","B",""))</f>
        <v/>
      </c>
    </row>
    <row r="2033" spans="7:7" x14ac:dyDescent="0.25">
      <c r="G2033" s="81" t="str">
        <f>IF(Dashboard!N2033="P","P",IF(Dashboard!O2033="B","B",""))</f>
        <v/>
      </c>
    </row>
    <row r="2034" spans="7:7" x14ac:dyDescent="0.25">
      <c r="G2034" s="81" t="str">
        <f>IF(Dashboard!N2034="P","P",IF(Dashboard!O2034="B","B",""))</f>
        <v/>
      </c>
    </row>
    <row r="2035" spans="7:7" x14ac:dyDescent="0.25">
      <c r="G2035" s="81" t="str">
        <f>IF(Dashboard!N2035="P","P",IF(Dashboard!O2035="B","B",""))</f>
        <v/>
      </c>
    </row>
    <row r="2036" spans="7:7" x14ac:dyDescent="0.25">
      <c r="G2036" s="81" t="str">
        <f>IF(Dashboard!N2036="P","P",IF(Dashboard!O2036="B","B",""))</f>
        <v/>
      </c>
    </row>
    <row r="2037" spans="7:7" x14ac:dyDescent="0.25">
      <c r="G2037" s="81" t="str">
        <f>IF(Dashboard!N2037="P","P",IF(Dashboard!O2037="B","B",""))</f>
        <v/>
      </c>
    </row>
    <row r="2038" spans="7:7" x14ac:dyDescent="0.25">
      <c r="G2038" s="81" t="str">
        <f>IF(Dashboard!N2038="P","P",IF(Dashboard!O2038="B","B",""))</f>
        <v/>
      </c>
    </row>
    <row r="2039" spans="7:7" x14ac:dyDescent="0.25">
      <c r="G2039" s="81" t="str">
        <f>IF(Dashboard!N2039="P","P",IF(Dashboard!O2039="B","B",""))</f>
        <v/>
      </c>
    </row>
    <row r="2040" spans="7:7" x14ac:dyDescent="0.25">
      <c r="G2040" s="81" t="str">
        <f>IF(Dashboard!N2040="P","P",IF(Dashboard!O2040="B","B",""))</f>
        <v/>
      </c>
    </row>
    <row r="2041" spans="7:7" x14ac:dyDescent="0.25">
      <c r="G2041" s="81" t="str">
        <f>IF(Dashboard!N2041="P","P",IF(Dashboard!O2041="B","B",""))</f>
        <v/>
      </c>
    </row>
    <row r="2042" spans="7:7" x14ac:dyDescent="0.25">
      <c r="G2042" s="81" t="str">
        <f>IF(Dashboard!N2042="P","P",IF(Dashboard!O2042="B","B",""))</f>
        <v/>
      </c>
    </row>
    <row r="2043" spans="7:7" x14ac:dyDescent="0.25">
      <c r="G2043" s="81" t="str">
        <f>IF(Dashboard!N2043="P","P",IF(Dashboard!O2043="B","B",""))</f>
        <v/>
      </c>
    </row>
    <row r="2044" spans="7:7" x14ac:dyDescent="0.25">
      <c r="G2044" s="81" t="str">
        <f>IF(Dashboard!N2044="P","P",IF(Dashboard!O2044="B","B",""))</f>
        <v/>
      </c>
    </row>
    <row r="2045" spans="7:7" x14ac:dyDescent="0.25">
      <c r="G2045" s="81" t="str">
        <f>IF(Dashboard!N2045="P","P",IF(Dashboard!O2045="B","B",""))</f>
        <v/>
      </c>
    </row>
    <row r="2046" spans="7:7" x14ac:dyDescent="0.25">
      <c r="G2046" s="81" t="str">
        <f>IF(Dashboard!N2046="P","P",IF(Dashboard!O2046="B","B",""))</f>
        <v/>
      </c>
    </row>
    <row r="2047" spans="7:7" x14ac:dyDescent="0.25">
      <c r="G2047" s="81" t="str">
        <f>IF(Dashboard!N2047="P","P",IF(Dashboard!O2047="B","B",""))</f>
        <v/>
      </c>
    </row>
    <row r="2048" spans="7:7" x14ac:dyDescent="0.25">
      <c r="G2048" s="81" t="str">
        <f>IF(Dashboard!N2048="P","P",IF(Dashboard!O2048="B","B",""))</f>
        <v/>
      </c>
    </row>
    <row r="2049" spans="7:7" x14ac:dyDescent="0.25">
      <c r="G2049" s="81" t="str">
        <f>IF(Dashboard!N2049="P","P",IF(Dashboard!O2049="B","B",""))</f>
        <v/>
      </c>
    </row>
    <row r="2050" spans="7:7" x14ac:dyDescent="0.25">
      <c r="G2050" s="81" t="str">
        <f>IF(Dashboard!N2050="P","P",IF(Dashboard!O2050="B","B",""))</f>
        <v/>
      </c>
    </row>
    <row r="2051" spans="7:7" x14ac:dyDescent="0.25">
      <c r="G2051" s="81" t="str">
        <f>IF(Dashboard!N2051="P","P",IF(Dashboard!O2051="B","B",""))</f>
        <v/>
      </c>
    </row>
    <row r="2052" spans="7:7" x14ac:dyDescent="0.25">
      <c r="G2052" s="81" t="str">
        <f>IF(Dashboard!N2052="P","P",IF(Dashboard!O2052="B","B",""))</f>
        <v/>
      </c>
    </row>
    <row r="2053" spans="7:7" x14ac:dyDescent="0.25">
      <c r="G2053" s="81" t="str">
        <f>IF(Dashboard!N2053="P","P",IF(Dashboard!O2053="B","B",""))</f>
        <v/>
      </c>
    </row>
    <row r="2054" spans="7:7" x14ac:dyDescent="0.25">
      <c r="G2054" s="81" t="str">
        <f>IF(Dashboard!N2054="P","P",IF(Dashboard!O2054="B","B",""))</f>
        <v/>
      </c>
    </row>
    <row r="2055" spans="7:7" x14ac:dyDescent="0.25">
      <c r="G2055" s="81" t="str">
        <f>IF(Dashboard!N2055="P","P",IF(Dashboard!O2055="B","B",""))</f>
        <v/>
      </c>
    </row>
    <row r="2056" spans="7:7" x14ac:dyDescent="0.25">
      <c r="G2056" s="81" t="str">
        <f>IF(Dashboard!N2056="P","P",IF(Dashboard!O2056="B","B",""))</f>
        <v/>
      </c>
    </row>
    <row r="2057" spans="7:7" x14ac:dyDescent="0.25">
      <c r="G2057" s="81" t="str">
        <f>IF(Dashboard!N2057="P","P",IF(Dashboard!O2057="B","B",""))</f>
        <v/>
      </c>
    </row>
    <row r="2058" spans="7:7" x14ac:dyDescent="0.25">
      <c r="G2058" s="81" t="str">
        <f>IF(Dashboard!N2058="P","P",IF(Dashboard!O2058="B","B",""))</f>
        <v/>
      </c>
    </row>
    <row r="2059" spans="7:7" x14ac:dyDescent="0.25">
      <c r="G2059" s="81" t="str">
        <f>IF(Dashboard!N2059="P","P",IF(Dashboard!O2059="B","B",""))</f>
        <v/>
      </c>
    </row>
    <row r="2060" spans="7:7" x14ac:dyDescent="0.25">
      <c r="G2060" s="81" t="str">
        <f>IF(Dashboard!N2060="P","P",IF(Dashboard!O2060="B","B",""))</f>
        <v/>
      </c>
    </row>
    <row r="2061" spans="7:7" x14ac:dyDescent="0.25">
      <c r="G2061" s="81" t="str">
        <f>IF(Dashboard!N2061="P","P",IF(Dashboard!O2061="B","B",""))</f>
        <v/>
      </c>
    </row>
    <row r="2062" spans="7:7" x14ac:dyDescent="0.25">
      <c r="G2062" s="81" t="str">
        <f>IF(Dashboard!N2062="P","P",IF(Dashboard!O2062="B","B",""))</f>
        <v/>
      </c>
    </row>
    <row r="2063" spans="7:7" x14ac:dyDescent="0.25">
      <c r="G2063" s="81" t="str">
        <f>IF(Dashboard!N2063="P","P",IF(Dashboard!O2063="B","B",""))</f>
        <v/>
      </c>
    </row>
    <row r="2064" spans="7:7" x14ac:dyDescent="0.25">
      <c r="G2064" s="81" t="str">
        <f>IF(Dashboard!N2064="P","P",IF(Dashboard!O2064="B","B",""))</f>
        <v/>
      </c>
    </row>
    <row r="2065" spans="7:7" x14ac:dyDescent="0.25">
      <c r="G2065" s="81" t="str">
        <f>IF(Dashboard!N2065="P","P",IF(Dashboard!O2065="B","B",""))</f>
        <v/>
      </c>
    </row>
    <row r="2066" spans="7:7" x14ac:dyDescent="0.25">
      <c r="G2066" s="81" t="str">
        <f>IF(Dashboard!N2066="P","P",IF(Dashboard!O2066="B","B",""))</f>
        <v/>
      </c>
    </row>
    <row r="2067" spans="7:7" x14ac:dyDescent="0.25">
      <c r="G2067" s="81" t="str">
        <f>IF(Dashboard!N2067="P","P",IF(Dashboard!O2067="B","B",""))</f>
        <v/>
      </c>
    </row>
    <row r="2068" spans="7:7" x14ac:dyDescent="0.25">
      <c r="G2068" s="81" t="str">
        <f>IF(Dashboard!N2068="P","P",IF(Dashboard!O2068="B","B",""))</f>
        <v/>
      </c>
    </row>
    <row r="2069" spans="7:7" x14ac:dyDescent="0.25">
      <c r="G2069" s="81" t="str">
        <f>IF(Dashboard!N2069="P","P",IF(Dashboard!O2069="B","B",""))</f>
        <v/>
      </c>
    </row>
    <row r="2070" spans="7:7" x14ac:dyDescent="0.25">
      <c r="G2070" s="81" t="str">
        <f>IF(Dashboard!N2070="P","P",IF(Dashboard!O2070="B","B",""))</f>
        <v/>
      </c>
    </row>
    <row r="2071" spans="7:7" x14ac:dyDescent="0.25">
      <c r="G2071" s="81" t="str">
        <f>IF(Dashboard!N2071="P","P",IF(Dashboard!O2071="B","B",""))</f>
        <v/>
      </c>
    </row>
    <row r="2072" spans="7:7" x14ac:dyDescent="0.25">
      <c r="G2072" s="81" t="str">
        <f>IF(Dashboard!N2072="P","P",IF(Dashboard!O2072="B","B",""))</f>
        <v/>
      </c>
    </row>
    <row r="2073" spans="7:7" x14ac:dyDescent="0.25">
      <c r="G2073" s="81" t="str">
        <f>IF(Dashboard!N2073="P","P",IF(Dashboard!O2073="B","B",""))</f>
        <v/>
      </c>
    </row>
    <row r="2074" spans="7:7" x14ac:dyDescent="0.25">
      <c r="G2074" s="81" t="str">
        <f>IF(Dashboard!N2074="P","P",IF(Dashboard!O2074="B","B",""))</f>
        <v/>
      </c>
    </row>
    <row r="2075" spans="7:7" x14ac:dyDescent="0.25">
      <c r="G2075" s="81" t="str">
        <f>IF(Dashboard!N2075="P","P",IF(Dashboard!O2075="B","B",""))</f>
        <v/>
      </c>
    </row>
    <row r="2076" spans="7:7" x14ac:dyDescent="0.25">
      <c r="G2076" s="81" t="str">
        <f>IF(Dashboard!N2076="P","P",IF(Dashboard!O2076="B","B",""))</f>
        <v/>
      </c>
    </row>
    <row r="2077" spans="7:7" x14ac:dyDescent="0.25">
      <c r="G2077" s="81" t="str">
        <f>IF(Dashboard!N2077="P","P",IF(Dashboard!O2077="B","B",""))</f>
        <v/>
      </c>
    </row>
    <row r="2078" spans="7:7" x14ac:dyDescent="0.25">
      <c r="G2078" s="81" t="str">
        <f>IF(Dashboard!N2078="P","P",IF(Dashboard!O2078="B","B",""))</f>
        <v/>
      </c>
    </row>
    <row r="2079" spans="7:7" x14ac:dyDescent="0.25">
      <c r="G2079" s="81" t="str">
        <f>IF(Dashboard!N2079="P","P",IF(Dashboard!O2079="B","B",""))</f>
        <v/>
      </c>
    </row>
    <row r="2080" spans="7:7" x14ac:dyDescent="0.25">
      <c r="G2080" s="81" t="str">
        <f>IF(Dashboard!N2080="P","P",IF(Dashboard!O2080="B","B",""))</f>
        <v/>
      </c>
    </row>
    <row r="2081" spans="7:7" x14ac:dyDescent="0.25">
      <c r="G2081" s="81" t="str">
        <f>IF(Dashboard!N2081="P","P",IF(Dashboard!O2081="B","B",""))</f>
        <v/>
      </c>
    </row>
    <row r="2082" spans="7:7" x14ac:dyDescent="0.25">
      <c r="G2082" s="81" t="str">
        <f>IF(Dashboard!N2082="P","P",IF(Dashboard!O2082="B","B",""))</f>
        <v/>
      </c>
    </row>
    <row r="2083" spans="7:7" x14ac:dyDescent="0.25">
      <c r="G2083" s="81" t="str">
        <f>IF(Dashboard!N2083="P","P",IF(Dashboard!O2083="B","B",""))</f>
        <v/>
      </c>
    </row>
    <row r="2084" spans="7:7" x14ac:dyDescent="0.25">
      <c r="G2084" s="81" t="str">
        <f>IF(Dashboard!N2084="P","P",IF(Dashboard!O2084="B","B",""))</f>
        <v/>
      </c>
    </row>
    <row r="2085" spans="7:7" x14ac:dyDescent="0.25">
      <c r="G2085" s="81" t="str">
        <f>IF(Dashboard!N2085="P","P",IF(Dashboard!O2085="B","B",""))</f>
        <v/>
      </c>
    </row>
    <row r="2086" spans="7:7" x14ac:dyDescent="0.25">
      <c r="G2086" s="81" t="str">
        <f>IF(Dashboard!N2086="P","P",IF(Dashboard!O2086="B","B",""))</f>
        <v/>
      </c>
    </row>
    <row r="2087" spans="7:7" x14ac:dyDescent="0.25">
      <c r="G2087" s="81" t="str">
        <f>IF(Dashboard!N2087="P","P",IF(Dashboard!O2087="B","B",""))</f>
        <v/>
      </c>
    </row>
    <row r="2088" spans="7:7" x14ac:dyDescent="0.25">
      <c r="G2088" s="81" t="str">
        <f>IF(Dashboard!N2088="P","P",IF(Dashboard!O2088="B","B",""))</f>
        <v/>
      </c>
    </row>
    <row r="2089" spans="7:7" x14ac:dyDescent="0.25">
      <c r="G2089" s="81" t="str">
        <f>IF(Dashboard!N2089="P","P",IF(Dashboard!O2089="B","B",""))</f>
        <v/>
      </c>
    </row>
    <row r="2090" spans="7:7" x14ac:dyDescent="0.25">
      <c r="G2090" s="81" t="str">
        <f>IF(Dashboard!N2090="P","P",IF(Dashboard!O2090="B","B",""))</f>
        <v/>
      </c>
    </row>
    <row r="2091" spans="7:7" x14ac:dyDescent="0.25">
      <c r="G2091" s="81" t="str">
        <f>IF(Dashboard!N2091="P","P",IF(Dashboard!O2091="B","B",""))</f>
        <v/>
      </c>
    </row>
    <row r="2092" spans="7:7" x14ac:dyDescent="0.25">
      <c r="G2092" s="81" t="str">
        <f>IF(Dashboard!N2092="P","P",IF(Dashboard!O2092="B","B",""))</f>
        <v/>
      </c>
    </row>
    <row r="2093" spans="7:7" x14ac:dyDescent="0.25">
      <c r="G2093" s="81" t="str">
        <f>IF(Dashboard!N2093="P","P",IF(Dashboard!O2093="B","B",""))</f>
        <v/>
      </c>
    </row>
    <row r="2094" spans="7:7" x14ac:dyDescent="0.25">
      <c r="G2094" s="81" t="str">
        <f>IF(Dashboard!N2094="P","P",IF(Dashboard!O2094="B","B",""))</f>
        <v/>
      </c>
    </row>
    <row r="2095" spans="7:7" x14ac:dyDescent="0.25">
      <c r="G2095" s="81" t="str">
        <f>IF(Dashboard!N2095="P","P",IF(Dashboard!O2095="B","B",""))</f>
        <v/>
      </c>
    </row>
    <row r="2096" spans="7:7" x14ac:dyDescent="0.25">
      <c r="G2096" s="81" t="str">
        <f>IF(Dashboard!N2096="P","P",IF(Dashboard!O2096="B","B",""))</f>
        <v/>
      </c>
    </row>
    <row r="2097" spans="7:7" x14ac:dyDescent="0.25">
      <c r="G2097" s="81" t="str">
        <f>IF(Dashboard!N2097="P","P",IF(Dashboard!O2097="B","B",""))</f>
        <v/>
      </c>
    </row>
    <row r="2098" spans="7:7" x14ac:dyDescent="0.25">
      <c r="G2098" s="81" t="str">
        <f>IF(Dashboard!N2098="P","P",IF(Dashboard!O2098="B","B",""))</f>
        <v/>
      </c>
    </row>
    <row r="2099" spans="7:7" x14ac:dyDescent="0.25">
      <c r="G2099" s="81" t="str">
        <f>IF(Dashboard!N2099="P","P",IF(Dashboard!O2099="B","B",""))</f>
        <v/>
      </c>
    </row>
    <row r="2100" spans="7:7" x14ac:dyDescent="0.25">
      <c r="G2100" s="81" t="str">
        <f>IF(Dashboard!N2100="P","P",IF(Dashboard!O2100="B","B",""))</f>
        <v/>
      </c>
    </row>
    <row r="2101" spans="7:7" x14ac:dyDescent="0.25">
      <c r="G2101" s="81" t="str">
        <f>IF(Dashboard!N2101="P","P",IF(Dashboard!O2101="B","B",""))</f>
        <v/>
      </c>
    </row>
    <row r="2102" spans="7:7" x14ac:dyDescent="0.25">
      <c r="G2102" s="81" t="str">
        <f>IF(Dashboard!N2102="P","P",IF(Dashboard!O2102="B","B",""))</f>
        <v/>
      </c>
    </row>
    <row r="2103" spans="7:7" x14ac:dyDescent="0.25">
      <c r="G2103" s="81" t="str">
        <f>IF(Dashboard!N2103="P","P",IF(Dashboard!O2103="B","B",""))</f>
        <v/>
      </c>
    </row>
    <row r="2104" spans="7:7" x14ac:dyDescent="0.25">
      <c r="G2104" s="81" t="str">
        <f>IF(Dashboard!N2104="P","P",IF(Dashboard!O2104="B","B",""))</f>
        <v/>
      </c>
    </row>
    <row r="2105" spans="7:7" x14ac:dyDescent="0.25">
      <c r="G2105" s="81" t="str">
        <f>IF(Dashboard!N2105="P","P",IF(Dashboard!O2105="B","B",""))</f>
        <v/>
      </c>
    </row>
    <row r="2106" spans="7:7" x14ac:dyDescent="0.25">
      <c r="G2106" s="81" t="str">
        <f>IF(Dashboard!N2106="P","P",IF(Dashboard!O2106="B","B",""))</f>
        <v/>
      </c>
    </row>
    <row r="2107" spans="7:7" x14ac:dyDescent="0.25">
      <c r="G2107" s="81" t="str">
        <f>IF(Dashboard!N2107="P","P",IF(Dashboard!O2107="B","B",""))</f>
        <v/>
      </c>
    </row>
    <row r="2108" spans="7:7" x14ac:dyDescent="0.25">
      <c r="G2108" s="81" t="str">
        <f>IF(Dashboard!N2108="P","P",IF(Dashboard!O2108="B","B",""))</f>
        <v/>
      </c>
    </row>
    <row r="2109" spans="7:7" x14ac:dyDescent="0.25">
      <c r="G2109" s="81" t="str">
        <f>IF(Dashboard!N2109="P","P",IF(Dashboard!O2109="B","B",""))</f>
        <v/>
      </c>
    </row>
    <row r="2110" spans="7:7" x14ac:dyDescent="0.25">
      <c r="G2110" s="81" t="str">
        <f>IF(Dashboard!N2110="P","P",IF(Dashboard!O2110="B","B",""))</f>
        <v/>
      </c>
    </row>
    <row r="2111" spans="7:7" x14ac:dyDescent="0.25">
      <c r="G2111" s="81" t="str">
        <f>IF(Dashboard!N2111="P","P",IF(Dashboard!O2111="B","B",""))</f>
        <v/>
      </c>
    </row>
    <row r="2112" spans="7:7" x14ac:dyDescent="0.25">
      <c r="G2112" s="81" t="str">
        <f>IF(Dashboard!N2112="P","P",IF(Dashboard!O2112="B","B",""))</f>
        <v/>
      </c>
    </row>
    <row r="2113" spans="7:7" x14ac:dyDescent="0.25">
      <c r="G2113" s="81" t="str">
        <f>IF(Dashboard!N2113="P","P",IF(Dashboard!O2113="B","B",""))</f>
        <v/>
      </c>
    </row>
    <row r="2114" spans="7:7" x14ac:dyDescent="0.25">
      <c r="G2114" s="81" t="str">
        <f>IF(Dashboard!N2114="P","P",IF(Dashboard!O2114="B","B",""))</f>
        <v/>
      </c>
    </row>
    <row r="2115" spans="7:7" x14ac:dyDescent="0.25">
      <c r="G2115" s="81" t="str">
        <f>IF(Dashboard!N2115="P","P",IF(Dashboard!O2115="B","B",""))</f>
        <v/>
      </c>
    </row>
    <row r="2116" spans="7:7" x14ac:dyDescent="0.25">
      <c r="G2116" s="81" t="str">
        <f>IF(Dashboard!N2116="P","P",IF(Dashboard!O2116="B","B",""))</f>
        <v/>
      </c>
    </row>
    <row r="2117" spans="7:7" x14ac:dyDescent="0.25">
      <c r="G2117" s="81" t="str">
        <f>IF(Dashboard!N2117="P","P",IF(Dashboard!O2117="B","B",""))</f>
        <v/>
      </c>
    </row>
    <row r="2118" spans="7:7" x14ac:dyDescent="0.25">
      <c r="G2118" s="81" t="str">
        <f>IF(Dashboard!N2118="P","P",IF(Dashboard!O2118="B","B",""))</f>
        <v/>
      </c>
    </row>
    <row r="2119" spans="7:7" x14ac:dyDescent="0.25">
      <c r="G2119" s="81" t="str">
        <f>IF(Dashboard!N2119="P","P",IF(Dashboard!O2119="B","B",""))</f>
        <v/>
      </c>
    </row>
    <row r="2120" spans="7:7" x14ac:dyDescent="0.25">
      <c r="G2120" s="81" t="str">
        <f>IF(Dashboard!N2120="P","P",IF(Dashboard!O2120="B","B",""))</f>
        <v/>
      </c>
    </row>
    <row r="2121" spans="7:7" x14ac:dyDescent="0.25">
      <c r="G2121" s="81" t="str">
        <f>IF(Dashboard!N2121="P","P",IF(Dashboard!O2121="B","B",""))</f>
        <v/>
      </c>
    </row>
    <row r="2122" spans="7:7" x14ac:dyDescent="0.25">
      <c r="G2122" s="81" t="str">
        <f>IF(Dashboard!N2122="P","P",IF(Dashboard!O2122="B","B",""))</f>
        <v/>
      </c>
    </row>
    <row r="2123" spans="7:7" x14ac:dyDescent="0.25">
      <c r="G2123" s="81" t="str">
        <f>IF(Dashboard!N2123="P","P",IF(Dashboard!O2123="B","B",""))</f>
        <v/>
      </c>
    </row>
    <row r="2124" spans="7:7" x14ac:dyDescent="0.25">
      <c r="G2124" s="81" t="str">
        <f>IF(Dashboard!N2124="P","P",IF(Dashboard!O2124="B","B",""))</f>
        <v/>
      </c>
    </row>
    <row r="2125" spans="7:7" x14ac:dyDescent="0.25">
      <c r="G2125" s="81" t="str">
        <f>IF(Dashboard!N2125="P","P",IF(Dashboard!O2125="B","B",""))</f>
        <v/>
      </c>
    </row>
    <row r="2126" spans="7:7" x14ac:dyDescent="0.25">
      <c r="G2126" s="81" t="str">
        <f>IF(Dashboard!N2126="P","P",IF(Dashboard!O2126="B","B",""))</f>
        <v/>
      </c>
    </row>
    <row r="2127" spans="7:7" x14ac:dyDescent="0.25">
      <c r="G2127" s="81" t="str">
        <f>IF(Dashboard!N2127="P","P",IF(Dashboard!O2127="B","B",""))</f>
        <v/>
      </c>
    </row>
    <row r="2128" spans="7:7" x14ac:dyDescent="0.25">
      <c r="G2128" s="81" t="str">
        <f>IF(Dashboard!N2128="P","P",IF(Dashboard!O2128="B","B",""))</f>
        <v/>
      </c>
    </row>
    <row r="2129" spans="7:7" x14ac:dyDescent="0.25">
      <c r="G2129" s="81" t="str">
        <f>IF(Dashboard!N2129="P","P",IF(Dashboard!O2129="B","B",""))</f>
        <v/>
      </c>
    </row>
    <row r="2130" spans="7:7" x14ac:dyDescent="0.25">
      <c r="G2130" s="81" t="str">
        <f>IF(Dashboard!N2130="P","P",IF(Dashboard!O2130="B","B",""))</f>
        <v/>
      </c>
    </row>
    <row r="2131" spans="7:7" x14ac:dyDescent="0.25">
      <c r="G2131" s="81" t="str">
        <f>IF(Dashboard!N2131="P","P",IF(Dashboard!O2131="B","B",""))</f>
        <v/>
      </c>
    </row>
    <row r="2132" spans="7:7" x14ac:dyDescent="0.25">
      <c r="G2132" s="81" t="str">
        <f>IF(Dashboard!N2132="P","P",IF(Dashboard!O2132="B","B",""))</f>
        <v/>
      </c>
    </row>
    <row r="2133" spans="7:7" x14ac:dyDescent="0.25">
      <c r="G2133" s="81" t="str">
        <f>IF(Dashboard!N2133="P","P",IF(Dashboard!O2133="B","B",""))</f>
        <v/>
      </c>
    </row>
    <row r="2134" spans="7:7" x14ac:dyDescent="0.25">
      <c r="G2134" s="81" t="str">
        <f>IF(Dashboard!N2134="P","P",IF(Dashboard!O2134="B","B",""))</f>
        <v/>
      </c>
    </row>
    <row r="2135" spans="7:7" x14ac:dyDescent="0.25">
      <c r="G2135" s="81" t="str">
        <f>IF(Dashboard!N2135="P","P",IF(Dashboard!O2135="B","B",""))</f>
        <v/>
      </c>
    </row>
    <row r="2136" spans="7:7" x14ac:dyDescent="0.25">
      <c r="G2136" s="81" t="str">
        <f>IF(Dashboard!N2136="P","P",IF(Dashboard!O2136="B","B",""))</f>
        <v/>
      </c>
    </row>
    <row r="2137" spans="7:7" x14ac:dyDescent="0.25">
      <c r="G2137" s="81" t="str">
        <f>IF(Dashboard!N2137="P","P",IF(Dashboard!O2137="B","B",""))</f>
        <v/>
      </c>
    </row>
    <row r="2138" spans="7:7" x14ac:dyDescent="0.25">
      <c r="G2138" s="81" t="str">
        <f>IF(Dashboard!N2138="P","P",IF(Dashboard!O2138="B","B",""))</f>
        <v/>
      </c>
    </row>
    <row r="2139" spans="7:7" x14ac:dyDescent="0.25">
      <c r="G2139" s="81" t="str">
        <f>IF(Dashboard!N2139="P","P",IF(Dashboard!O2139="B","B",""))</f>
        <v/>
      </c>
    </row>
    <row r="2140" spans="7:7" x14ac:dyDescent="0.25">
      <c r="G2140" s="81" t="str">
        <f>IF(Dashboard!N2140="P","P",IF(Dashboard!O2140="B","B",""))</f>
        <v/>
      </c>
    </row>
    <row r="2141" spans="7:7" x14ac:dyDescent="0.25">
      <c r="G2141" s="81" t="str">
        <f>IF(Dashboard!N2141="P","P",IF(Dashboard!O2141="B","B",""))</f>
        <v/>
      </c>
    </row>
    <row r="2142" spans="7:7" x14ac:dyDescent="0.25">
      <c r="G2142" s="81" t="str">
        <f>IF(Dashboard!N2142="P","P",IF(Dashboard!O2142="B","B",""))</f>
        <v/>
      </c>
    </row>
    <row r="2143" spans="7:7" x14ac:dyDescent="0.25">
      <c r="G2143" s="81" t="str">
        <f>IF(Dashboard!N2143="P","P",IF(Dashboard!O2143="B","B",""))</f>
        <v/>
      </c>
    </row>
    <row r="2144" spans="7:7" x14ac:dyDescent="0.25">
      <c r="G2144" s="81" t="str">
        <f>IF(Dashboard!N2144="P","P",IF(Dashboard!O2144="B","B",""))</f>
        <v/>
      </c>
    </row>
    <row r="2145" spans="7:7" x14ac:dyDescent="0.25">
      <c r="G2145" s="81" t="str">
        <f>IF(Dashboard!N2145="P","P",IF(Dashboard!O2145="B","B",""))</f>
        <v/>
      </c>
    </row>
    <row r="2146" spans="7:7" x14ac:dyDescent="0.25">
      <c r="G2146" s="81" t="str">
        <f>IF(Dashboard!N2146="P","P",IF(Dashboard!O2146="B","B",""))</f>
        <v/>
      </c>
    </row>
    <row r="2147" spans="7:7" x14ac:dyDescent="0.25">
      <c r="G2147" s="81" t="str">
        <f>IF(Dashboard!N2147="P","P",IF(Dashboard!O2147="B","B",""))</f>
        <v/>
      </c>
    </row>
    <row r="2148" spans="7:7" x14ac:dyDescent="0.25">
      <c r="G2148" s="81" t="str">
        <f>IF(Dashboard!N2148="P","P",IF(Dashboard!O2148="B","B",""))</f>
        <v/>
      </c>
    </row>
    <row r="2149" spans="7:7" x14ac:dyDescent="0.25">
      <c r="G2149" s="81" t="str">
        <f>IF(Dashboard!N2149="P","P",IF(Dashboard!O2149="B","B",""))</f>
        <v/>
      </c>
    </row>
    <row r="2150" spans="7:7" x14ac:dyDescent="0.25">
      <c r="G2150" s="81" t="str">
        <f>IF(Dashboard!N2150="P","P",IF(Dashboard!O2150="B","B",""))</f>
        <v/>
      </c>
    </row>
    <row r="2151" spans="7:7" x14ac:dyDescent="0.25">
      <c r="G2151" s="81" t="str">
        <f>IF(Dashboard!N2151="P","P",IF(Dashboard!O2151="B","B",""))</f>
        <v/>
      </c>
    </row>
    <row r="2152" spans="7:7" x14ac:dyDescent="0.25">
      <c r="G2152" s="81" t="str">
        <f>IF(Dashboard!N2152="P","P",IF(Dashboard!O2152="B","B",""))</f>
        <v/>
      </c>
    </row>
    <row r="2153" spans="7:7" x14ac:dyDescent="0.25">
      <c r="G2153" s="81" t="str">
        <f>IF(Dashboard!N2153="P","P",IF(Dashboard!O2153="B","B",""))</f>
        <v/>
      </c>
    </row>
    <row r="2154" spans="7:7" x14ac:dyDescent="0.25">
      <c r="G2154" s="81" t="str">
        <f>IF(Dashboard!N2154="P","P",IF(Dashboard!O2154="B","B",""))</f>
        <v/>
      </c>
    </row>
    <row r="2155" spans="7:7" x14ac:dyDescent="0.25">
      <c r="G2155" s="81" t="str">
        <f>IF(Dashboard!N2155="P","P",IF(Dashboard!O2155="B","B",""))</f>
        <v/>
      </c>
    </row>
    <row r="2156" spans="7:7" x14ac:dyDescent="0.25">
      <c r="G2156" s="81" t="str">
        <f>IF(Dashboard!N2156="P","P",IF(Dashboard!O2156="B","B",""))</f>
        <v/>
      </c>
    </row>
    <row r="2157" spans="7:7" x14ac:dyDescent="0.25">
      <c r="G2157" s="81" t="str">
        <f>IF(Dashboard!N2157="P","P",IF(Dashboard!O2157="B","B",""))</f>
        <v/>
      </c>
    </row>
    <row r="2158" spans="7:7" x14ac:dyDescent="0.25">
      <c r="G2158" s="81" t="str">
        <f>IF(Dashboard!N2158="P","P",IF(Dashboard!O2158="B","B",""))</f>
        <v/>
      </c>
    </row>
    <row r="2159" spans="7:7" x14ac:dyDescent="0.25">
      <c r="G2159" s="81" t="str">
        <f>IF(Dashboard!N2159="P","P",IF(Dashboard!O2159="B","B",""))</f>
        <v/>
      </c>
    </row>
    <row r="2160" spans="7:7" x14ac:dyDescent="0.25">
      <c r="G2160" s="81" t="str">
        <f>IF(Dashboard!N2160="P","P",IF(Dashboard!O2160="B","B",""))</f>
        <v/>
      </c>
    </row>
    <row r="2161" spans="7:7" x14ac:dyDescent="0.25">
      <c r="G2161" s="81" t="str">
        <f>IF(Dashboard!N2161="P","P",IF(Dashboard!O2161="B","B",""))</f>
        <v/>
      </c>
    </row>
    <row r="2162" spans="7:7" x14ac:dyDescent="0.25">
      <c r="G2162" s="81" t="str">
        <f>IF(Dashboard!N2162="P","P",IF(Dashboard!O2162="B","B",""))</f>
        <v/>
      </c>
    </row>
    <row r="2163" spans="7:7" x14ac:dyDescent="0.25">
      <c r="G2163" s="81" t="str">
        <f>IF(Dashboard!N2163="P","P",IF(Dashboard!O2163="B","B",""))</f>
        <v/>
      </c>
    </row>
    <row r="2164" spans="7:7" x14ac:dyDescent="0.25">
      <c r="G2164" s="81" t="str">
        <f>IF(Dashboard!N2164="P","P",IF(Dashboard!O2164="B","B",""))</f>
        <v/>
      </c>
    </row>
    <row r="2165" spans="7:7" x14ac:dyDescent="0.25">
      <c r="G2165" s="81" t="str">
        <f>IF(Dashboard!N2165="P","P",IF(Dashboard!O2165="B","B",""))</f>
        <v/>
      </c>
    </row>
    <row r="2166" spans="7:7" x14ac:dyDescent="0.25">
      <c r="G2166" s="81" t="str">
        <f>IF(Dashboard!N2166="P","P",IF(Dashboard!O2166="B","B",""))</f>
        <v/>
      </c>
    </row>
    <row r="2167" spans="7:7" x14ac:dyDescent="0.25">
      <c r="G2167" s="81" t="str">
        <f>IF(Dashboard!N2167="P","P",IF(Dashboard!O2167="B","B",""))</f>
        <v/>
      </c>
    </row>
    <row r="2168" spans="7:7" x14ac:dyDescent="0.25">
      <c r="G2168" s="81" t="str">
        <f>IF(Dashboard!N2168="P","P",IF(Dashboard!O2168="B","B",""))</f>
        <v/>
      </c>
    </row>
    <row r="2169" spans="7:7" x14ac:dyDescent="0.25">
      <c r="G2169" s="81" t="str">
        <f>IF(Dashboard!N2169="P","P",IF(Dashboard!O2169="B","B",""))</f>
        <v/>
      </c>
    </row>
    <row r="2170" spans="7:7" x14ac:dyDescent="0.25">
      <c r="G2170" s="81" t="str">
        <f>IF(Dashboard!N2170="P","P",IF(Dashboard!O2170="B","B",""))</f>
        <v/>
      </c>
    </row>
    <row r="2171" spans="7:7" x14ac:dyDescent="0.25">
      <c r="G2171" s="81" t="str">
        <f>IF(Dashboard!N2171="P","P",IF(Dashboard!O2171="B","B",""))</f>
        <v/>
      </c>
    </row>
    <row r="2172" spans="7:7" x14ac:dyDescent="0.25">
      <c r="G2172" s="81" t="str">
        <f>IF(Dashboard!N2172="P","P",IF(Dashboard!O2172="B","B",""))</f>
        <v/>
      </c>
    </row>
    <row r="2173" spans="7:7" x14ac:dyDescent="0.25">
      <c r="G2173" s="81" t="str">
        <f>IF(Dashboard!N2173="P","P",IF(Dashboard!O2173="B","B",""))</f>
        <v/>
      </c>
    </row>
    <row r="2174" spans="7:7" x14ac:dyDescent="0.25">
      <c r="G2174" s="81" t="str">
        <f>IF(Dashboard!N2174="P","P",IF(Dashboard!O2174="B","B",""))</f>
        <v/>
      </c>
    </row>
    <row r="2175" spans="7:7" x14ac:dyDescent="0.25">
      <c r="G2175" s="81" t="str">
        <f>IF(Dashboard!N2175="P","P",IF(Dashboard!O2175="B","B",""))</f>
        <v/>
      </c>
    </row>
    <row r="2176" spans="7:7" x14ac:dyDescent="0.25">
      <c r="G2176" s="81" t="str">
        <f>IF(Dashboard!N2176="P","P",IF(Dashboard!O2176="B","B",""))</f>
        <v/>
      </c>
    </row>
    <row r="2177" spans="7:7" x14ac:dyDescent="0.25">
      <c r="G2177" s="81" t="str">
        <f>IF(Dashboard!N2177="P","P",IF(Dashboard!O2177="B","B",""))</f>
        <v/>
      </c>
    </row>
    <row r="2178" spans="7:7" x14ac:dyDescent="0.25">
      <c r="G2178" s="81" t="str">
        <f>IF(Dashboard!N2178="P","P",IF(Dashboard!O2178="B","B",""))</f>
        <v/>
      </c>
    </row>
    <row r="2179" spans="7:7" x14ac:dyDescent="0.25">
      <c r="G2179" s="81" t="str">
        <f>IF(Dashboard!N2179="P","P",IF(Dashboard!O2179="B","B",""))</f>
        <v/>
      </c>
    </row>
    <row r="2180" spans="7:7" x14ac:dyDescent="0.25">
      <c r="G2180" s="81" t="str">
        <f>IF(Dashboard!N2180="P","P",IF(Dashboard!O2180="B","B",""))</f>
        <v/>
      </c>
    </row>
    <row r="2181" spans="7:7" x14ac:dyDescent="0.25">
      <c r="G2181" s="81" t="str">
        <f>IF(Dashboard!N2181="P","P",IF(Dashboard!O2181="B","B",""))</f>
        <v/>
      </c>
    </row>
    <row r="2182" spans="7:7" x14ac:dyDescent="0.25">
      <c r="G2182" s="81" t="str">
        <f>IF(Dashboard!N2182="P","P",IF(Dashboard!O2182="B","B",""))</f>
        <v/>
      </c>
    </row>
    <row r="2183" spans="7:7" x14ac:dyDescent="0.25">
      <c r="G2183" s="81" t="str">
        <f>IF(Dashboard!N2183="P","P",IF(Dashboard!O2183="B","B",""))</f>
        <v/>
      </c>
    </row>
    <row r="2184" spans="7:7" x14ac:dyDescent="0.25">
      <c r="G2184" s="81" t="str">
        <f>IF(Dashboard!N2184="P","P",IF(Dashboard!O2184="B","B",""))</f>
        <v/>
      </c>
    </row>
    <row r="2185" spans="7:7" x14ac:dyDescent="0.25">
      <c r="G2185" s="81" t="str">
        <f>IF(Dashboard!N2185="P","P",IF(Dashboard!O2185="B","B",""))</f>
        <v/>
      </c>
    </row>
    <row r="2186" spans="7:7" x14ac:dyDescent="0.25">
      <c r="G2186" s="81" t="str">
        <f>IF(Dashboard!N2186="P","P",IF(Dashboard!O2186="B","B",""))</f>
        <v/>
      </c>
    </row>
    <row r="2187" spans="7:7" x14ac:dyDescent="0.25">
      <c r="G2187" s="81" t="str">
        <f>IF(Dashboard!N2187="P","P",IF(Dashboard!O2187="B","B",""))</f>
        <v/>
      </c>
    </row>
    <row r="2188" spans="7:7" x14ac:dyDescent="0.25">
      <c r="G2188" s="81" t="str">
        <f>IF(Dashboard!N2188="P","P",IF(Dashboard!O2188="B","B",""))</f>
        <v/>
      </c>
    </row>
    <row r="2189" spans="7:7" x14ac:dyDescent="0.25">
      <c r="G2189" s="81" t="str">
        <f>IF(Dashboard!N2189="P","P",IF(Dashboard!O2189="B","B",""))</f>
        <v/>
      </c>
    </row>
    <row r="2190" spans="7:7" x14ac:dyDescent="0.25">
      <c r="G2190" s="81" t="str">
        <f>IF(Dashboard!N2190="P","P",IF(Dashboard!O2190="B","B",""))</f>
        <v/>
      </c>
    </row>
    <row r="2191" spans="7:7" x14ac:dyDescent="0.25">
      <c r="G2191" s="81" t="str">
        <f>IF(Dashboard!N2191="P","P",IF(Dashboard!O2191="B","B",""))</f>
        <v/>
      </c>
    </row>
    <row r="2192" spans="7:7" x14ac:dyDescent="0.25">
      <c r="G2192" s="81" t="str">
        <f>IF(Dashboard!N2192="P","P",IF(Dashboard!O2192="B","B",""))</f>
        <v/>
      </c>
    </row>
    <row r="2193" spans="7:7" x14ac:dyDescent="0.25">
      <c r="G2193" s="81" t="str">
        <f>IF(Dashboard!N2193="P","P",IF(Dashboard!O2193="B","B",""))</f>
        <v/>
      </c>
    </row>
    <row r="2194" spans="7:7" x14ac:dyDescent="0.25">
      <c r="G2194" s="81" t="str">
        <f>IF(Dashboard!N2194="P","P",IF(Dashboard!O2194="B","B",""))</f>
        <v/>
      </c>
    </row>
    <row r="2195" spans="7:7" x14ac:dyDescent="0.25">
      <c r="G2195" s="81" t="str">
        <f>IF(Dashboard!N2195="P","P",IF(Dashboard!O2195="B","B",""))</f>
        <v/>
      </c>
    </row>
    <row r="2196" spans="7:7" x14ac:dyDescent="0.25">
      <c r="G2196" s="81" t="str">
        <f>IF(Dashboard!N2196="P","P",IF(Dashboard!O2196="B","B",""))</f>
        <v/>
      </c>
    </row>
    <row r="2197" spans="7:7" x14ac:dyDescent="0.25">
      <c r="G2197" s="81" t="str">
        <f>IF(Dashboard!N2197="P","P",IF(Dashboard!O2197="B","B",""))</f>
        <v/>
      </c>
    </row>
    <row r="2198" spans="7:7" x14ac:dyDescent="0.25">
      <c r="G2198" s="81" t="str">
        <f>IF(Dashboard!N2198="P","P",IF(Dashboard!O2198="B","B",""))</f>
        <v/>
      </c>
    </row>
    <row r="2199" spans="7:7" x14ac:dyDescent="0.25">
      <c r="G2199" s="81" t="str">
        <f>IF(Dashboard!N2199="P","P",IF(Dashboard!O2199="B","B",""))</f>
        <v/>
      </c>
    </row>
    <row r="2200" spans="7:7" x14ac:dyDescent="0.25">
      <c r="G2200" s="81" t="str">
        <f>IF(Dashboard!N2200="P","P",IF(Dashboard!O2200="B","B",""))</f>
        <v/>
      </c>
    </row>
    <row r="2201" spans="7:7" x14ac:dyDescent="0.25">
      <c r="G2201" s="81" t="str">
        <f>IF(Dashboard!N2201="P","P",IF(Dashboard!O2201="B","B",""))</f>
        <v/>
      </c>
    </row>
    <row r="2202" spans="7:7" x14ac:dyDescent="0.25">
      <c r="G2202" s="81" t="str">
        <f>IF(Dashboard!N2202="P","P",IF(Dashboard!O2202="B","B",""))</f>
        <v/>
      </c>
    </row>
    <row r="2203" spans="7:7" x14ac:dyDescent="0.25">
      <c r="G2203" s="81" t="str">
        <f>IF(Dashboard!N2203="P","P",IF(Dashboard!O2203="B","B",""))</f>
        <v/>
      </c>
    </row>
    <row r="2204" spans="7:7" x14ac:dyDescent="0.25">
      <c r="G2204" s="81" t="str">
        <f>IF(Dashboard!N2204="P","P",IF(Dashboard!O2204="B","B",""))</f>
        <v/>
      </c>
    </row>
    <row r="2205" spans="7:7" x14ac:dyDescent="0.25">
      <c r="G2205" s="81" t="str">
        <f>IF(Dashboard!N2205="P","P",IF(Dashboard!O2205="B","B",""))</f>
        <v/>
      </c>
    </row>
    <row r="2206" spans="7:7" x14ac:dyDescent="0.25">
      <c r="G2206" s="81" t="str">
        <f>IF(Dashboard!N2206="P","P",IF(Dashboard!O2206="B","B",""))</f>
        <v/>
      </c>
    </row>
    <row r="2207" spans="7:7" x14ac:dyDescent="0.25">
      <c r="G2207" s="81" t="str">
        <f>IF(Dashboard!N2207="P","P",IF(Dashboard!O2207="B","B",""))</f>
        <v/>
      </c>
    </row>
    <row r="2208" spans="7:7" x14ac:dyDescent="0.25">
      <c r="G2208" s="81" t="str">
        <f>IF(Dashboard!N2208="P","P",IF(Dashboard!O2208="B","B",""))</f>
        <v/>
      </c>
    </row>
    <row r="2209" spans="7:7" x14ac:dyDescent="0.25">
      <c r="G2209" s="81" t="str">
        <f>IF(Dashboard!N2209="P","P",IF(Dashboard!O2209="B","B",""))</f>
        <v/>
      </c>
    </row>
    <row r="2210" spans="7:7" x14ac:dyDescent="0.25">
      <c r="G2210" s="81" t="str">
        <f>IF(Dashboard!N2210="P","P",IF(Dashboard!O2210="B","B",""))</f>
        <v/>
      </c>
    </row>
    <row r="2211" spans="7:7" x14ac:dyDescent="0.25">
      <c r="G2211" s="81" t="str">
        <f>IF(Dashboard!N2211="P","P",IF(Dashboard!O2211="B","B",""))</f>
        <v/>
      </c>
    </row>
    <row r="2212" spans="7:7" x14ac:dyDescent="0.25">
      <c r="G2212" s="81" t="str">
        <f>IF(Dashboard!N2212="P","P",IF(Dashboard!O2212="B","B",""))</f>
        <v/>
      </c>
    </row>
    <row r="2213" spans="7:7" x14ac:dyDescent="0.25">
      <c r="G2213" s="81" t="str">
        <f>IF(Dashboard!N2213="P","P",IF(Dashboard!O2213="B","B",""))</f>
        <v/>
      </c>
    </row>
    <row r="2214" spans="7:7" x14ac:dyDescent="0.25">
      <c r="G2214" s="81" t="str">
        <f>IF(Dashboard!N2214="P","P",IF(Dashboard!O2214="B","B",""))</f>
        <v/>
      </c>
    </row>
    <row r="2215" spans="7:7" x14ac:dyDescent="0.25">
      <c r="G2215" s="81" t="str">
        <f>IF(Dashboard!N2215="P","P",IF(Dashboard!O2215="B","B",""))</f>
        <v/>
      </c>
    </row>
    <row r="2216" spans="7:7" x14ac:dyDescent="0.25">
      <c r="G2216" s="81" t="str">
        <f>IF(Dashboard!N2216="P","P",IF(Dashboard!O2216="B","B",""))</f>
        <v/>
      </c>
    </row>
    <row r="2217" spans="7:7" x14ac:dyDescent="0.25">
      <c r="G2217" s="81" t="str">
        <f>IF(Dashboard!N2217="P","P",IF(Dashboard!O2217="B","B",""))</f>
        <v/>
      </c>
    </row>
    <row r="2218" spans="7:7" x14ac:dyDescent="0.25">
      <c r="G2218" s="81" t="str">
        <f>IF(Dashboard!N2218="P","P",IF(Dashboard!O2218="B","B",""))</f>
        <v/>
      </c>
    </row>
    <row r="2219" spans="7:7" x14ac:dyDescent="0.25">
      <c r="G2219" s="81" t="str">
        <f>IF(Dashboard!N2219="P","P",IF(Dashboard!O2219="B","B",""))</f>
        <v/>
      </c>
    </row>
    <row r="2220" spans="7:7" x14ac:dyDescent="0.25">
      <c r="G2220" s="81" t="str">
        <f>IF(Dashboard!N2220="P","P",IF(Dashboard!O2220="B","B",""))</f>
        <v/>
      </c>
    </row>
    <row r="2221" spans="7:7" x14ac:dyDescent="0.25">
      <c r="G2221" s="81" t="str">
        <f>IF(Dashboard!N2221="P","P",IF(Dashboard!O2221="B","B",""))</f>
        <v/>
      </c>
    </row>
    <row r="2222" spans="7:7" x14ac:dyDescent="0.25">
      <c r="G2222" s="81" t="str">
        <f>IF(Dashboard!N2222="P","P",IF(Dashboard!O2222="B","B",""))</f>
        <v/>
      </c>
    </row>
    <row r="2223" spans="7:7" x14ac:dyDescent="0.25">
      <c r="G2223" s="81" t="str">
        <f>IF(Dashboard!N2223="P","P",IF(Dashboard!O2223="B","B",""))</f>
        <v/>
      </c>
    </row>
    <row r="2224" spans="7:7" x14ac:dyDescent="0.25">
      <c r="G2224" s="81" t="str">
        <f>IF(Dashboard!N2224="P","P",IF(Dashboard!O2224="B","B",""))</f>
        <v/>
      </c>
    </row>
    <row r="2225" spans="7:7" x14ac:dyDescent="0.25">
      <c r="G2225" s="81" t="str">
        <f>IF(Dashboard!N2225="P","P",IF(Dashboard!O2225="B","B",""))</f>
        <v/>
      </c>
    </row>
    <row r="2226" spans="7:7" x14ac:dyDescent="0.25">
      <c r="G2226" s="81" t="str">
        <f>IF(Dashboard!N2226="P","P",IF(Dashboard!O2226="B","B",""))</f>
        <v/>
      </c>
    </row>
    <row r="2227" spans="7:7" x14ac:dyDescent="0.25">
      <c r="G2227" s="81" t="str">
        <f>IF(Dashboard!N2227="P","P",IF(Dashboard!O2227="B","B",""))</f>
        <v/>
      </c>
    </row>
    <row r="2228" spans="7:7" x14ac:dyDescent="0.25">
      <c r="G2228" s="81" t="str">
        <f>IF(Dashboard!N2228="P","P",IF(Dashboard!O2228="B","B",""))</f>
        <v/>
      </c>
    </row>
    <row r="2229" spans="7:7" x14ac:dyDescent="0.25">
      <c r="G2229" s="81" t="str">
        <f>IF(Dashboard!N2229="P","P",IF(Dashboard!O2229="B","B",""))</f>
        <v/>
      </c>
    </row>
    <row r="2230" spans="7:7" x14ac:dyDescent="0.25">
      <c r="G2230" s="81" t="str">
        <f>IF(Dashboard!N2230="P","P",IF(Dashboard!O2230="B","B",""))</f>
        <v/>
      </c>
    </row>
    <row r="2231" spans="7:7" x14ac:dyDescent="0.25">
      <c r="G2231" s="81" t="str">
        <f>IF(Dashboard!N2231="P","P",IF(Dashboard!O2231="B","B",""))</f>
        <v/>
      </c>
    </row>
    <row r="2232" spans="7:7" x14ac:dyDescent="0.25">
      <c r="G2232" s="81" t="str">
        <f>IF(Dashboard!N2232="P","P",IF(Dashboard!O2232="B","B",""))</f>
        <v/>
      </c>
    </row>
    <row r="2233" spans="7:7" x14ac:dyDescent="0.25">
      <c r="G2233" s="81" t="str">
        <f>IF(Dashboard!N2233="P","P",IF(Dashboard!O2233="B","B",""))</f>
        <v/>
      </c>
    </row>
  </sheetData>
  <mergeCells count="10">
    <mergeCell ref="P3:R3"/>
    <mergeCell ref="AG3:AG4"/>
    <mergeCell ref="A3:N3"/>
    <mergeCell ref="AN3:AO3"/>
    <mergeCell ref="AA3:AA4"/>
    <mergeCell ref="AB3:AB4"/>
    <mergeCell ref="AH3:AI3"/>
    <mergeCell ref="AJ3:AK3"/>
    <mergeCell ref="AE3:AF3"/>
    <mergeCell ref="AC3:AD3"/>
  </mergeCells>
  <phoneticPr fontId="2" type="noConversion"/>
  <conditionalFormatting sqref="G5:G2233">
    <cfRule type="cellIs" dxfId="2" priority="3" operator="equal">
      <formula>"P"</formula>
    </cfRule>
  </conditionalFormatting>
  <conditionalFormatting sqref="G5:G1048576">
    <cfRule type="cellIs" dxfId="1" priority="1" operator="equal">
      <formula>"B"</formula>
    </cfRule>
    <cfRule type="cellIs" dxfId="0" priority="2" operator="equal">
      <formula>"P"</formula>
    </cfRule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Dashboard</vt:lpstr>
      <vt:lpstr>Sheet1</vt:lpstr>
      <vt:lpstr>Strategy1-Old</vt:lpstr>
      <vt:lpstr>Strategy-Rule</vt:lpstr>
      <vt:lpstr>Strategy1-PD-TG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Kumar Singh</dc:creator>
  <cp:lastModifiedBy>Abhay Kumar Singh</cp:lastModifiedBy>
  <dcterms:created xsi:type="dcterms:W3CDTF">2023-05-24T03:48:47Z</dcterms:created>
  <dcterms:modified xsi:type="dcterms:W3CDTF">2023-05-26T04:57:05Z</dcterms:modified>
</cp:coreProperties>
</file>