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.wal-mart.com/personal/vn50daq_homeoffice_wal-mart_com/Documents/Learning TP/Data Science Practice/13th Aug/"/>
    </mc:Choice>
  </mc:AlternateContent>
  <xr:revisionPtr revIDLastSave="428" documentId="13_ncr:1_{F1F1FFA9-AD09-4541-929F-D5246277DD57}" xr6:coauthVersionLast="47" xr6:coauthVersionMax="47" xr10:uidLastSave="{917690AE-C2D6-4D89-8323-8E4ED1464B3A}"/>
  <bookViews>
    <workbookView xWindow="-120" yWindow="-120" windowWidth="20730" windowHeight="1104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39" i="1" l="1"/>
  <c r="F11" i="3"/>
  <c r="F10" i="3"/>
  <c r="F9" i="3"/>
  <c r="E10" i="3"/>
  <c r="E11" i="3"/>
  <c r="E9" i="3"/>
  <c r="D11" i="3"/>
  <c r="D10" i="3"/>
  <c r="D9" i="3"/>
  <c r="C11" i="3"/>
  <c r="C10" i="3"/>
  <c r="C9" i="3"/>
  <c r="B10" i="3"/>
  <c r="B11" i="3"/>
  <c r="B9" i="3"/>
  <c r="F3" i="3"/>
  <c r="F4" i="3"/>
  <c r="F5" i="3"/>
  <c r="F2" i="3"/>
  <c r="E3" i="3"/>
  <c r="E4" i="3"/>
  <c r="E5" i="3"/>
  <c r="E2" i="3"/>
  <c r="D2" i="3"/>
  <c r="D5" i="3"/>
  <c r="D4" i="3"/>
  <c r="D3" i="3"/>
  <c r="C3" i="3"/>
  <c r="C4" i="3"/>
  <c r="C5" i="3"/>
  <c r="C2" i="3"/>
  <c r="B3" i="3"/>
  <c r="B4" i="3"/>
  <c r="B5" i="3"/>
  <c r="B2" i="3"/>
  <c r="H52" i="1"/>
  <c r="H54" i="1"/>
  <c r="H53" i="1"/>
  <c r="H49" i="1"/>
  <c r="H48" i="1"/>
  <c r="H47" i="1"/>
  <c r="H43" i="1"/>
  <c r="H42" i="1"/>
  <c r="H38" i="1"/>
  <c r="H37" i="1"/>
  <c r="H36" i="1"/>
  <c r="H33" i="1"/>
  <c r="H32" i="1"/>
  <c r="H31" i="1"/>
  <c r="H30" i="1"/>
  <c r="H29" i="1"/>
  <c r="H55" i="1" l="1"/>
</calcChain>
</file>

<file path=xl/sharedStrings.xml><?xml version="1.0" encoding="utf-8"?>
<sst xmlns="http://schemas.openxmlformats.org/spreadsheetml/2006/main" count="842" uniqueCount="78">
  <si>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</si>
  <si>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</si>
  <si>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</si>
  <si>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</si>
  <si>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</si>
  <si>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</si>
  <si>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</si>
  <si>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</si>
  <si>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</si>
  <si>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</si>
  <si>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</si>
  <si>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</si>
  <si>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</si>
  <si>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</si>
  <si>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</si>
  <si>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</si>
  <si>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</si>
  <si>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</si>
  <si>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</si>
  <si>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</si>
  <si>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</si>
  <si>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</si>
  <si>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</si>
  <si>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</si>
  <si>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</si>
  <si>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</si>
  <si>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</si>
  <si>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</si>
  <si>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</si>
  <si>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</si>
  <si>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</si>
  <si>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</si>
  <si>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</si>
  <si>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</si>
  <si>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</si>
  <si>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</si>
  <si>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</si>
  <si>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</si>
  <si>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</si>
  <si>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</si>
  <si>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</si>
  <si>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</si>
  <si>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</si>
  <si>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</si>
  <si>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</si>
  <si>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</si>
  <si>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</si>
  <si>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</si>
  <si>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</si>
  <si>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</si>
  <si>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</si>
  <si>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</si>
  <si>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</si>
  <si>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</si>
  <si>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</si>
  <si>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</si>
  <si>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</si>
  <si>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</si>
  <si>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</si>
  <si>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</si>
  <si>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</si>
  <si>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</si>
  <si>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</si>
  <si>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</si>
  <si>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</si>
  <si>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</si>
  <si>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</si>
  <si>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</si>
  <si>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</si>
  <si>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</si>
  <si>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</si>
  <si>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</si>
  <si>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</si>
  <si>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 xml:space="preserve"> </t>
  </si>
  <si>
    <t>microvawe</t>
  </si>
  <si>
    <t>(Unable to find the answer)</t>
  </si>
  <si>
    <t>Total</t>
  </si>
  <si>
    <t>(truck 1+truck 2+truck 3+truck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</si>
</sst>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5" borderId="0" xfId="0" applyFill="1"/>
    <xf numFmtId="0" fontId="8" fillId="6" borderId="1" xfId="0" applyFont="1" applyFill="1" applyBorder="1"/>
    <xf numFmtId="0" fontId="7" fillId="6" borderId="0" xfId="0" applyFont="1" applyFill="1" applyAlignment="1">
      <alignment horizontal="left"/>
    </xf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6" fillId="5" borderId="0" xfId="0" applyFont="1" applyFill="1"/>
    <xf numFmtId="0" fontId="7" fillId="7" borderId="0" xfId="0" applyFont="1" applyFill="1" applyAlignment="1">
      <alignment horizontal="left"/>
    </xf>
    <xf numFmtId="0" fontId="0" fillId="7" borderId="0" xfId="0" applyFill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workbookViewId="0">
      <selection activeCell="E12" sqref="E12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6" max="6" width="13.28515625" bestFit="1" customWidth="1"/>
    <col min="7" max="7" width="13.28515625" customWidth="1"/>
    <col min="9" max="9" width="25.85546875" bestFit="1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G27" s="26"/>
      <c r="H27" s="15" t="s">
        <v>72</v>
      </c>
    </row>
    <row r="28" spans="1:8" x14ac:dyDescent="0.25">
      <c r="F28" s="2"/>
      <c r="G28" s="26"/>
      <c r="H28" s="26"/>
    </row>
    <row r="29" spans="1:8" ht="15.75" x14ac:dyDescent="0.25">
      <c r="E29" s="14" t="s">
        <v>31</v>
      </c>
      <c r="G29" s="26" t="s">
        <v>18</v>
      </c>
      <c r="H29" s="26">
        <f>COUNTIF(G2:G25,G29)</f>
        <v>4</v>
      </c>
    </row>
    <row r="30" spans="1:8" ht="15.75" x14ac:dyDescent="0.25">
      <c r="E30" s="14" t="s">
        <v>32</v>
      </c>
      <c r="G30" s="26" t="s">
        <v>17</v>
      </c>
      <c r="H30" s="26">
        <f>COUNTIF(D2:D25,G30)</f>
        <v>5</v>
      </c>
    </row>
    <row r="31" spans="1:8" ht="15.75" x14ac:dyDescent="0.25">
      <c r="E31" s="14" t="s">
        <v>33</v>
      </c>
      <c r="G31" s="26" t="s">
        <v>3</v>
      </c>
      <c r="H31" s="26">
        <f>COUNTIF(F2:F25,G31)</f>
        <v>8</v>
      </c>
    </row>
    <row r="32" spans="1:8" ht="15.75" x14ac:dyDescent="0.25">
      <c r="E32" s="14" t="s">
        <v>34</v>
      </c>
      <c r="G32" s="26" t="s">
        <v>14</v>
      </c>
      <c r="H32" s="26">
        <f>COUNTIF(C2:C25,G32)</f>
        <v>6</v>
      </c>
    </row>
    <row r="33" spans="5:9" ht="15.75" x14ac:dyDescent="0.25">
      <c r="E33" s="14" t="s">
        <v>26</v>
      </c>
      <c r="G33" s="26"/>
      <c r="H33" s="26">
        <f>COUNTIF(E2:E25, "&lt;=20")</f>
        <v>9</v>
      </c>
    </row>
    <row r="34" spans="5:9" ht="15.75" x14ac:dyDescent="0.25">
      <c r="E34" s="14"/>
    </row>
    <row r="35" spans="5:9" ht="15.75" x14ac:dyDescent="0.25">
      <c r="E35" s="14"/>
      <c r="F35" s="2"/>
    </row>
    <row r="36" spans="5:9" ht="15.75" x14ac:dyDescent="0.25">
      <c r="E36" s="14" t="s">
        <v>23</v>
      </c>
      <c r="G36" s="26" t="s">
        <v>10</v>
      </c>
      <c r="H36" s="26">
        <f>SUMIF(D2:D25,G36,E2:E25)</f>
        <v>105</v>
      </c>
    </row>
    <row r="37" spans="5:9" ht="15.75" x14ac:dyDescent="0.25">
      <c r="E37" s="14" t="s">
        <v>24</v>
      </c>
      <c r="G37" s="26" t="s">
        <v>9</v>
      </c>
      <c r="H37" s="26">
        <f>SUMIF(D2:D25,G37,E2:E25)</f>
        <v>164</v>
      </c>
    </row>
    <row r="38" spans="5:9" ht="15.75" x14ac:dyDescent="0.25">
      <c r="E38" s="14" t="s">
        <v>30</v>
      </c>
      <c r="G38" s="26" t="s">
        <v>2</v>
      </c>
      <c r="H38" s="26">
        <f>SUMIF(F2:F25,G38,E2:E25)</f>
        <v>156</v>
      </c>
    </row>
    <row r="39" spans="5:9" ht="15.75" x14ac:dyDescent="0.25">
      <c r="E39" s="23" t="s">
        <v>40</v>
      </c>
      <c r="G39" s="26" t="s">
        <v>77</v>
      </c>
      <c r="H39" s="22">
        <f>SUMIFS(E2:E25,F2:F25,G39)</f>
        <v>0</v>
      </c>
      <c r="I39" s="21" t="s">
        <v>75</v>
      </c>
    </row>
    <row r="40" spans="5:9" ht="15.75" x14ac:dyDescent="0.25">
      <c r="E40" s="14"/>
    </row>
    <row r="41" spans="5:9" ht="15.75" x14ac:dyDescent="0.25">
      <c r="E41" s="14"/>
      <c r="F41" s="2"/>
    </row>
    <row r="42" spans="5:9" ht="15.75" x14ac:dyDescent="0.25">
      <c r="E42" s="14" t="s">
        <v>35</v>
      </c>
      <c r="G42" s="26" t="s">
        <v>74</v>
      </c>
      <c r="H42" s="26">
        <f>COUNTIFS(G2:G25, "Boston", D2:D25, "microwave")</f>
        <v>2</v>
      </c>
    </row>
    <row r="43" spans="5:9" ht="15.75" x14ac:dyDescent="0.25">
      <c r="E43" s="14" t="s">
        <v>36</v>
      </c>
      <c r="G43" s="26" t="s">
        <v>14</v>
      </c>
      <c r="H43" s="26">
        <f>COUNTIFS(F2:F25, "truck 1",C2:C25, "Peter White")</f>
        <v>2</v>
      </c>
    </row>
    <row r="44" spans="5:9" ht="15.75" x14ac:dyDescent="0.25">
      <c r="E44" s="14" t="s">
        <v>37</v>
      </c>
      <c r="G44" s="26" t="s">
        <v>18</v>
      </c>
      <c r="H44" s="26">
        <f>COUNTIFS(G2:G25,G2,B2:B25, "&gt;=02-03-2013")</f>
        <v>3</v>
      </c>
    </row>
    <row r="45" spans="5:9" ht="15.75" x14ac:dyDescent="0.25">
      <c r="E45" s="28" t="s">
        <v>38</v>
      </c>
      <c r="G45" s="26"/>
      <c r="H45" s="26">
        <f>COUNTIFS(B2:B25, "&gt;=02-03-2013",B2:B25, "&lt;=02-06-2013")</f>
        <v>14</v>
      </c>
      <c r="I45" s="29"/>
    </row>
    <row r="46" spans="5:9" ht="15.75" x14ac:dyDescent="0.25">
      <c r="E46" s="14"/>
      <c r="F46" s="2"/>
    </row>
    <row r="47" spans="5:9" ht="15.75" x14ac:dyDescent="0.25">
      <c r="E47" s="14" t="s">
        <v>27</v>
      </c>
      <c r="G47" s="26" t="s">
        <v>73</v>
      </c>
      <c r="H47" s="26">
        <f>SUMIFS(E2:E25,D2:D25, "microwave",G2:G25, "NY")</f>
        <v>25</v>
      </c>
    </row>
    <row r="48" spans="5:9" ht="15.75" x14ac:dyDescent="0.25">
      <c r="E48" s="14" t="s">
        <v>29</v>
      </c>
      <c r="G48" s="26"/>
      <c r="H48" s="26">
        <f>SUMIFS(E2:E25,F2:F25, "truck 1", G2:G25, "Pittsburgh")</f>
        <v>75</v>
      </c>
    </row>
    <row r="49" spans="5:9" ht="15.75" x14ac:dyDescent="0.25">
      <c r="E49" s="14" t="s">
        <v>39</v>
      </c>
      <c r="G49" s="26"/>
      <c r="H49" s="26">
        <f>SUMIFS(E2:E25,B2:B25, "&gt;=02-03-2013", B2:B25, "&lt;=02-06-2013")</f>
        <v>309</v>
      </c>
    </row>
    <row r="50" spans="5:9" ht="15.75" x14ac:dyDescent="0.25">
      <c r="E50" s="14"/>
    </row>
    <row r="51" spans="5:9" ht="15.75" x14ac:dyDescent="0.25">
      <c r="E51" s="14"/>
    </row>
    <row r="52" spans="5:9" ht="15.75" x14ac:dyDescent="0.25">
      <c r="E52" s="23" t="s">
        <v>28</v>
      </c>
      <c r="F52" s="24"/>
      <c r="G52" s="25"/>
      <c r="H52" s="25">
        <f>SUMIFS(E2:E25,G2:G25, "NY")</f>
        <v>131</v>
      </c>
      <c r="I52" s="21" t="s">
        <v>75</v>
      </c>
    </row>
    <row r="53" spans="5:9" x14ac:dyDescent="0.25">
      <c r="G53" s="24" t="s">
        <v>21</v>
      </c>
      <c r="H53" s="25">
        <f>SUMIFS(E3:E26,G3:G26, "Baltimore")</f>
        <v>115</v>
      </c>
    </row>
    <row r="54" spans="5:9" x14ac:dyDescent="0.25">
      <c r="G54" s="24" t="s">
        <v>20</v>
      </c>
      <c r="H54" s="25">
        <f>SUMIFS(E4:E27,G4:G27, "Philadelphia")</f>
        <v>140</v>
      </c>
    </row>
    <row r="55" spans="5:9" x14ac:dyDescent="0.25">
      <c r="G55" s="27" t="s">
        <v>76</v>
      </c>
      <c r="H55" s="27">
        <f>SUM(H52:H54)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0" sqref="F1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COUNTIF($B$16:$B$241,A2)</f>
        <v>71</v>
      </c>
      <c r="C2" s="1">
        <f>SUMIF(B16:$B$241,A2,E16:$E$241)</f>
        <v>717</v>
      </c>
      <c r="D2" s="1">
        <f>COUNTIFS(D16:$D$241,$D$16,$B$16:B241,A2)</f>
        <v>42</v>
      </c>
      <c r="E2" s="1">
        <f>COUNTIFS($D$16:D241,$D$17,$B$16:B241,A2)</f>
        <v>29</v>
      </c>
      <c r="F2" s="1">
        <f>SUMIFS(E16:$E$241,D16:$D$241,$D$16,B16:$B$241,A2)</f>
        <v>414</v>
      </c>
    </row>
    <row r="3" spans="1:6" x14ac:dyDescent="0.25">
      <c r="A3" s="6" t="s">
        <v>43</v>
      </c>
      <c r="B3" s="1">
        <f t="shared" ref="B3:B5" si="0">COUNTIF($B$16:$B$241,A3)</f>
        <v>46</v>
      </c>
      <c r="C3" s="1">
        <f>SUMIF(B17:$B$241,A3,E17:$E$241)</f>
        <v>1934</v>
      </c>
      <c r="D3" s="1">
        <f>COUNTIFS(D16:$D$241,$D$16,$B$16:B241,A3)</f>
        <v>31</v>
      </c>
      <c r="E3" s="1">
        <f>COUNTIFS($D$16:D242,$D$17,$B$16:B242,A3)</f>
        <v>15</v>
      </c>
      <c r="F3" s="1">
        <f>SUMIFS(E17:$E$241,D17:$D$241,$D$16,B17:$B$241,A3)</f>
        <v>1350</v>
      </c>
    </row>
    <row r="4" spans="1:6" x14ac:dyDescent="0.25">
      <c r="A4" s="7" t="s">
        <v>44</v>
      </c>
      <c r="B4" s="1">
        <f t="shared" si="0"/>
        <v>50</v>
      </c>
      <c r="C4" s="1">
        <f>SUMIF(B18:$B$241,A4,E18:$E$241)</f>
        <v>1650</v>
      </c>
      <c r="D4" s="1">
        <f>COUNTIFS(D16:$D$241,$D$16,$B$16:B241,A4)</f>
        <v>35</v>
      </c>
      <c r="E4" s="1">
        <f>COUNTIFS($D$16:D243,$D$17,$B$16:B243,A4)</f>
        <v>15</v>
      </c>
      <c r="F4" s="1">
        <f>SUMIFS(E18:$E$241,D18:$D$241,$D$16,B18:$B$241,A4)</f>
        <v>1155</v>
      </c>
    </row>
    <row r="5" spans="1:6" x14ac:dyDescent="0.25">
      <c r="A5" s="1" t="s">
        <v>48</v>
      </c>
      <c r="B5" s="1">
        <f t="shared" si="0"/>
        <v>32</v>
      </c>
      <c r="C5" s="1">
        <f>SUMIF(B19:$B$241,A5,E19:$E$241)</f>
        <v>1119</v>
      </c>
      <c r="D5" s="1">
        <f>COUNTIFS(D16:$D$241,$D$16,$B$16:B241,A5)</f>
        <v>21</v>
      </c>
      <c r="E5" s="1">
        <f>COUNTIFS($D$16:D244,$D$17,$B$16:B244,A5)</f>
        <v>11</v>
      </c>
      <c r="F5" s="1">
        <f>SUMIFS(E19:$E$241,D19:$D$241,$D$16,B19:$B$241,A5)</f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COUNTIF(C16:$C$241,A9)</f>
        <v>25</v>
      </c>
      <c r="C9" s="1">
        <f>SUMIFS(E16:E241,C16:C241,A9)</f>
        <v>688</v>
      </c>
      <c r="D9" s="1">
        <f>COUNTIFS(B16:B241,B16,C16:C241,A9)</f>
        <v>7</v>
      </c>
      <c r="E9" s="1">
        <f>COUNTIFS($B$16:B241,$B$26,$C$16:C241,A9)</f>
        <v>1</v>
      </c>
      <c r="F9" s="1">
        <f>SUMIFS(E16:$E$241,C16:$C$241,A9,$B$16:B241,B16,A16:$A$241,"&gt;=05-10-2013",A16:$A$241,"&lt;=05-20-2013")</f>
        <v>31</v>
      </c>
    </row>
    <row r="10" spans="1:6" x14ac:dyDescent="0.25">
      <c r="A10" s="6" t="s">
        <v>50</v>
      </c>
      <c r="B10" s="1">
        <f>COUNTIF(C17:$C$241,A10)</f>
        <v>31</v>
      </c>
      <c r="C10" s="1">
        <f>SUMIFS(E16:E241,C16:C241,A10)</f>
        <v>965</v>
      </c>
      <c r="D10" s="1">
        <f>COUNTIFS(B16:B241,B16,C16:C241,A10)</f>
        <v>8</v>
      </c>
      <c r="E10" s="1">
        <f>COUNTIFS($B$16:B242,$B$26,$C$16:C242,A10)</f>
        <v>1</v>
      </c>
      <c r="F10" s="1">
        <f>SUMIFS(E16:$E$241,$B$16:B241,B16,C16:$C$241,A10,$A$16:A241,"&gt;=05-10-2013",$A$16:A241,"&lt;=05-20-2013")</f>
        <v>24</v>
      </c>
    </row>
    <row r="11" spans="1:6" x14ac:dyDescent="0.25">
      <c r="A11" s="6" t="s">
        <v>52</v>
      </c>
      <c r="B11" s="1">
        <f>COUNTIF(C18:$C$241,A11)</f>
        <v>23</v>
      </c>
      <c r="C11" s="1">
        <f>SUMIFS(E16:E241,C16:C241,A11)</f>
        <v>701</v>
      </c>
      <c r="D11" s="1">
        <f>COUNTIFS(B16:B241,B16,C16:C241,A11)</f>
        <v>5</v>
      </c>
      <c r="E11" s="1">
        <f>COUNTIFS($B$16:B243,$B$26,$C$16:C243,A11)</f>
        <v>1</v>
      </c>
      <c r="F11" s="1">
        <f>SUMIFS(E16:E241,B16:B241,B16,C16:C241,A11,A16:A241,"&gt;=05-10-2013",A16:A241,"&lt;=05-20-2013")</f>
        <v>38</v>
      </c>
    </row>
    <row r="12" spans="1:6" x14ac:dyDescent="0.25">
      <c r="B12" s="13"/>
    </row>
    <row r="13" spans="1:6" x14ac:dyDescent="0.25">
      <c r="B13" s="13"/>
    </row>
    <row r="14" spans="1:6" x14ac:dyDescent="0.25">
      <c r="A14" s="20" t="s">
        <v>61</v>
      </c>
      <c r="B14" s="20"/>
      <c r="C14" s="20"/>
      <c r="D14" s="20"/>
      <c r="E14" s="20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Aradhna Singh - Vendor</cp:lastModifiedBy>
  <dcterms:created xsi:type="dcterms:W3CDTF">2013-06-05T17:23:06Z</dcterms:created>
  <dcterms:modified xsi:type="dcterms:W3CDTF">2023-08-21T20:42:34Z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