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594916DE-1C7F-40D6-9DB6-C5AF799DFACE}" xr6:coauthVersionLast="47" xr6:coauthVersionMax="47" xr10:uidLastSave="{00000000-0000-0000-0000-000000000000}"/>
  <bookViews>
    <workbookView xWindow="-108" yWindow="-108" windowWidth="23256" windowHeight="12456" activeTab="3" xr2:uid="{C83D0A62-B268-4A4D-A0FE-E67849549611}"/>
  </bookViews>
  <sheets>
    <sheet name="Client's Requirement" sheetId="1" r:id="rId1"/>
    <sheet name="Forecast Sheet" sheetId="7" r:id="rId2"/>
    <sheet name="Home Work" sheetId="5" r:id="rId3"/>
    <sheet name="Forecast For HW" sheetId="8" r:id="rId4"/>
  </sheets>
  <definedNames>
    <definedName name="_xlnm._FilterDatabase" localSheetId="2" hidden="1">'Home Work'!$A$10:$I$210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8" l="1"/>
  <c r="C62" i="8"/>
  <c r="H2" i="8"/>
  <c r="C63" i="8"/>
  <c r="H3" i="8"/>
  <c r="C64" i="8"/>
  <c r="H4" i="8"/>
  <c r="C65" i="8"/>
  <c r="H5" i="8"/>
  <c r="C66" i="8"/>
  <c r="H6" i="8"/>
  <c r="C67" i="8"/>
  <c r="H7" i="8"/>
  <c r="C68" i="8"/>
  <c r="H8" i="8"/>
  <c r="C62" i="7"/>
  <c r="C70" i="7"/>
  <c r="H6" i="7"/>
  <c r="H7" i="7"/>
  <c r="C63" i="7"/>
  <c r="C71" i="7"/>
  <c r="C64" i="7"/>
  <c r="C72" i="7"/>
  <c r="H8" i="7"/>
  <c r="C65" i="7"/>
  <c r="C73" i="7"/>
  <c r="H3" i="7"/>
  <c r="C66" i="7"/>
  <c r="H2" i="7"/>
  <c r="H4" i="7"/>
  <c r="C67" i="7"/>
  <c r="C68" i="7"/>
  <c r="C69" i="7"/>
  <c r="H5" i="7"/>
  <c r="D69" i="7"/>
  <c r="E73" i="7"/>
  <c r="D71" i="7"/>
  <c r="D73" i="7"/>
  <c r="E71" i="7"/>
  <c r="D68" i="7"/>
  <c r="E65" i="7"/>
  <c r="E63" i="7"/>
  <c r="D65" i="7"/>
  <c r="D67" i="7"/>
  <c r="E70" i="7"/>
  <c r="E67" i="7"/>
  <c r="D66" i="7"/>
  <c r="E66" i="7"/>
  <c r="D62" i="7"/>
  <c r="E69" i="7"/>
  <c r="E68" i="7"/>
  <c r="D63" i="7"/>
  <c r="E72" i="7"/>
  <c r="D72" i="7"/>
  <c r="E64" i="7"/>
  <c r="E62" i="7"/>
  <c r="D64" i="7"/>
  <c r="D70" i="7"/>
  <c r="D69" i="8"/>
  <c r="D65" i="8"/>
  <c r="E69" i="8"/>
  <c r="E65" i="8"/>
  <c r="D68" i="8"/>
  <c r="D64" i="8"/>
  <c r="E68" i="8"/>
  <c r="E64" i="8"/>
  <c r="D67" i="8"/>
  <c r="D63" i="8"/>
  <c r="E67" i="8"/>
  <c r="E63" i="8"/>
  <c r="D66" i="8"/>
  <c r="D62" i="8"/>
  <c r="E66" i="8"/>
  <c r="E62" i="8"/>
</calcChain>
</file>

<file path=xl/sharedStrings.xml><?xml version="1.0" encoding="utf-8"?>
<sst xmlns="http://schemas.openxmlformats.org/spreadsheetml/2006/main" count="39" uniqueCount="24">
  <si>
    <t>Online Orders</t>
  </si>
  <si>
    <t>Footfall (Customers)</t>
  </si>
  <si>
    <t>Sales Revenue (INR)</t>
  </si>
  <si>
    <t>Month</t>
  </si>
  <si>
    <t>Metro Ridership</t>
  </si>
  <si>
    <t>Bus Ridership</t>
  </si>
  <si>
    <t>Auto Rickshaw Ridership</t>
  </si>
  <si>
    <t>Bike Users</t>
  </si>
  <si>
    <t>Urban Commute Data (2020-2024)</t>
  </si>
  <si>
    <t>Bharat Smart Retail Sales Data 2020-2024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</si>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</sst>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4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10">
    <dxf>
      <numFmt numFmtId="4" formatCode="#,##0.00"/>
    </dxf>
    <dxf>
      <numFmt numFmtId="2" formatCode="0.00"/>
    </dxf>
    <dxf>
      <numFmt numFmtId="2" formatCode="0.00"/>
    </dxf>
    <dxf>
      <numFmt numFmtId="22" formatCode="mmm/yy"/>
    </dxf>
    <dxf>
      <numFmt numFmtId="4" formatCode="#,##0.00"/>
    </dxf>
    <dxf>
      <numFmt numFmtId="2" formatCode="0.00"/>
    </dxf>
    <dxf>
      <numFmt numFmtId="2" formatCode="0.00"/>
    </dxf>
    <dxf>
      <numFmt numFmtId="22" formatCode="mmm/yy"/>
    </dxf>
    <dxf>
      <numFmt numFmtId="164" formatCode="mmm\-yy"/>
    </dxf>
    <dxf>
      <numFmt numFmtId="164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'Forecast Sheet'!$B$2:$B$73</c:f>
              <c:numCache>
                <c:formatCode>General</c:formatCode>
                <c:ptCount val="72"/>
                <c:pt idx="0">
                  <c:v>748488</c:v>
                </c:pt>
                <c:pt idx="1">
                  <c:v>716683</c:v>
                </c:pt>
                <c:pt idx="2">
                  <c:v>1024463</c:v>
                </c:pt>
                <c:pt idx="3">
                  <c:v>863404</c:v>
                </c:pt>
                <c:pt idx="4">
                  <c:v>1025472</c:v>
                </c:pt>
                <c:pt idx="5">
                  <c:v>781610</c:v>
                </c:pt>
                <c:pt idx="6">
                  <c:v>1041675</c:v>
                </c:pt>
                <c:pt idx="7">
                  <c:v>928663</c:v>
                </c:pt>
                <c:pt idx="8">
                  <c:v>932939</c:v>
                </c:pt>
                <c:pt idx="9">
                  <c:v>1064241</c:v>
                </c:pt>
                <c:pt idx="10">
                  <c:v>912671</c:v>
                </c:pt>
                <c:pt idx="11">
                  <c:v>778958</c:v>
                </c:pt>
                <c:pt idx="12">
                  <c:v>940914</c:v>
                </c:pt>
                <c:pt idx="13">
                  <c:v>1078469</c:v>
                </c:pt>
                <c:pt idx="14">
                  <c:v>844127</c:v>
                </c:pt>
                <c:pt idx="15">
                  <c:v>757262</c:v>
                </c:pt>
                <c:pt idx="16">
                  <c:v>782788</c:v>
                </c:pt>
                <c:pt idx="17">
                  <c:v>975313</c:v>
                </c:pt>
                <c:pt idx="18">
                  <c:v>751727</c:v>
                </c:pt>
                <c:pt idx="19">
                  <c:v>899590</c:v>
                </c:pt>
                <c:pt idx="20">
                  <c:v>945988</c:v>
                </c:pt>
                <c:pt idx="21">
                  <c:v>1042418</c:v>
                </c:pt>
                <c:pt idx="22">
                  <c:v>1024453</c:v>
                </c:pt>
                <c:pt idx="23">
                  <c:v>957124</c:v>
                </c:pt>
                <c:pt idx="24">
                  <c:v>967582</c:v>
                </c:pt>
                <c:pt idx="25">
                  <c:v>795410</c:v>
                </c:pt>
                <c:pt idx="26">
                  <c:v>1047685</c:v>
                </c:pt>
                <c:pt idx="27">
                  <c:v>858300</c:v>
                </c:pt>
                <c:pt idx="28">
                  <c:v>821931</c:v>
                </c:pt>
                <c:pt idx="29">
                  <c:v>863516</c:v>
                </c:pt>
                <c:pt idx="30">
                  <c:v>1133611</c:v>
                </c:pt>
                <c:pt idx="31">
                  <c:v>818620</c:v>
                </c:pt>
                <c:pt idx="32">
                  <c:v>953085</c:v>
                </c:pt>
                <c:pt idx="33">
                  <c:v>1224977</c:v>
                </c:pt>
                <c:pt idx="34">
                  <c:v>934593</c:v>
                </c:pt>
                <c:pt idx="35">
                  <c:v>910577</c:v>
                </c:pt>
                <c:pt idx="36">
                  <c:v>915392</c:v>
                </c:pt>
                <c:pt idx="37">
                  <c:v>1025276</c:v>
                </c:pt>
                <c:pt idx="38">
                  <c:v>1212893</c:v>
                </c:pt>
                <c:pt idx="39">
                  <c:v>908036</c:v>
                </c:pt>
                <c:pt idx="40">
                  <c:v>1104282</c:v>
                </c:pt>
                <c:pt idx="41">
                  <c:v>1120270</c:v>
                </c:pt>
                <c:pt idx="42">
                  <c:v>1107389</c:v>
                </c:pt>
                <c:pt idx="43">
                  <c:v>1040765</c:v>
                </c:pt>
                <c:pt idx="44">
                  <c:v>1122133</c:v>
                </c:pt>
                <c:pt idx="45">
                  <c:v>997975</c:v>
                </c:pt>
                <c:pt idx="46">
                  <c:v>1207419</c:v>
                </c:pt>
                <c:pt idx="47">
                  <c:v>958406</c:v>
                </c:pt>
                <c:pt idx="48">
                  <c:v>1103163</c:v>
                </c:pt>
                <c:pt idx="49">
                  <c:v>1170403</c:v>
                </c:pt>
                <c:pt idx="50">
                  <c:v>891219</c:v>
                </c:pt>
                <c:pt idx="51">
                  <c:v>1153403</c:v>
                </c:pt>
                <c:pt idx="52">
                  <c:v>1019095</c:v>
                </c:pt>
                <c:pt idx="53">
                  <c:v>882570</c:v>
                </c:pt>
                <c:pt idx="54">
                  <c:v>888693</c:v>
                </c:pt>
                <c:pt idx="55">
                  <c:v>1137157</c:v>
                </c:pt>
                <c:pt idx="56">
                  <c:v>1173556</c:v>
                </c:pt>
                <c:pt idx="57">
                  <c:v>1223866</c:v>
                </c:pt>
                <c:pt idx="58">
                  <c:v>1050260</c:v>
                </c:pt>
                <c:pt idx="59">
                  <c:v>1068098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A-49CF-A312-6594B806BD0E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Sheet'!$A$2:$A$73</c:f>
              <c:numCache>
                <c:formatCode>mmm\-yy</c:formatCode>
                <c:ptCount val="7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</c:numCache>
            </c:numRef>
          </c:cat>
          <c:val>
            <c:numRef>
              <c:f>'Forecast Sheet'!$C$2:$C$73</c:f>
              <c:numCache>
                <c:formatCode>General</c:formatCode>
                <c:ptCount val="72"/>
                <c:pt idx="59">
                  <c:v>1068098</c:v>
                </c:pt>
                <c:pt idx="60">
                  <c:v>1112139.5649769935</c:v>
                </c:pt>
                <c:pt idx="61">
                  <c:v>1176294.9736277065</c:v>
                </c:pt>
                <c:pt idx="62">
                  <c:v>1144065.5944431713</c:v>
                </c:pt>
                <c:pt idx="63">
                  <c:v>1112158.2943803382</c:v>
                </c:pt>
                <c:pt idx="64">
                  <c:v>1127125.8091097032</c:v>
                </c:pt>
                <c:pt idx="65">
                  <c:v>1069185.3129229159</c:v>
                </c:pt>
                <c:pt idx="66">
                  <c:v>1140787.3644558077</c:v>
                </c:pt>
                <c:pt idx="67">
                  <c:v>1204942.7731065208</c:v>
                </c:pt>
                <c:pt idx="68">
                  <c:v>1172713.3939219855</c:v>
                </c:pt>
                <c:pt idx="69">
                  <c:v>1140806.0938591524</c:v>
                </c:pt>
                <c:pt idx="70">
                  <c:v>1155773.6085885174</c:v>
                </c:pt>
                <c:pt idx="71">
                  <c:v>1097833.1124017301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A-49CF-A312-6594B806BD0E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Sheet'!$A$2:$A$73</c:f>
              <c:numCache>
                <c:formatCode>mmm\-yy</c:formatCode>
                <c:ptCount val="7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</c:numCache>
            </c:numRef>
          </c:cat>
          <c:val>
            <c:numRef>
              <c:f>'Forecast Sheet'!$D$2:$D$73</c:f>
              <c:numCache>
                <c:formatCode>General</c:formatCode>
                <c:ptCount val="72"/>
                <c:pt idx="59" formatCode="0.00">
                  <c:v>1068098</c:v>
                </c:pt>
                <c:pt idx="60" formatCode="0.00">
                  <c:v>868991.5242283222</c:v>
                </c:pt>
                <c:pt idx="61" formatCode="0.00">
                  <c:v>931193.90908385348</c:v>
                </c:pt>
                <c:pt idx="62" formatCode="0.00">
                  <c:v>896996.43447288859</c:v>
                </c:pt>
                <c:pt idx="63" formatCode="0.00">
                  <c:v>863106.08727200853</c:v>
                </c:pt>
                <c:pt idx="64" formatCode="0.00">
                  <c:v>876075.72196811915</c:v>
                </c:pt>
                <c:pt idx="65" formatCode="0.00">
                  <c:v>816122.63053936011</c:v>
                </c:pt>
                <c:pt idx="66" formatCode="0.00">
                  <c:v>885666.78110641183</c:v>
                </c:pt>
                <c:pt idx="67" formatCode="0.00">
                  <c:v>947780.75631183223</c:v>
                </c:pt>
                <c:pt idx="68" formatCode="0.00">
                  <c:v>913495.57236219675</c:v>
                </c:pt>
                <c:pt idx="69" formatCode="0.00">
                  <c:v>879518.20916614181</c:v>
                </c:pt>
                <c:pt idx="70" formatCode="0.00">
                  <c:v>892401.51412274526</c:v>
                </c:pt>
                <c:pt idx="71" formatCode="0.00">
                  <c:v>832362.77201704471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A-49CF-A312-6594B806BD0E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Sheet'!$A$2:$A$73</c:f>
              <c:numCache>
                <c:formatCode>mmm\-yy</c:formatCode>
                <c:ptCount val="7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</c:numCache>
            </c:numRef>
          </c:cat>
          <c:val>
            <c:numRef>
              <c:f>'Forecast Sheet'!$E$2:$E$73</c:f>
              <c:numCache>
                <c:formatCode>General</c:formatCode>
                <c:ptCount val="72"/>
                <c:pt idx="59" formatCode="0.00">
                  <c:v>1068098</c:v>
                </c:pt>
                <c:pt idx="60" formatCode="0.00">
                  <c:v>1355287.6057256646</c:v>
                </c:pt>
                <c:pt idx="61" formatCode="0.00">
                  <c:v>1421396.0381715596</c:v>
                </c:pt>
                <c:pt idx="62" formatCode="0.00">
                  <c:v>1391134.7544134541</c:v>
                </c:pt>
                <c:pt idx="63" formatCode="0.00">
                  <c:v>1361210.5014886677</c:v>
                </c:pt>
                <c:pt idx="64" formatCode="0.00">
                  <c:v>1378175.8962512871</c:v>
                </c:pt>
                <c:pt idx="65" formatCode="0.00">
                  <c:v>1322247.9953064716</c:v>
                </c:pt>
                <c:pt idx="66" formatCode="0.00">
                  <c:v>1395907.9478052035</c:v>
                </c:pt>
                <c:pt idx="67" formatCode="0.00">
                  <c:v>1462104.7899012093</c:v>
                </c:pt>
                <c:pt idx="68" formatCode="0.00">
                  <c:v>1431931.2154817744</c:v>
                </c:pt>
                <c:pt idx="69" formatCode="0.00">
                  <c:v>1402093.9785521629</c:v>
                </c:pt>
                <c:pt idx="70" formatCode="0.00">
                  <c:v>1419145.7030542896</c:v>
                </c:pt>
                <c:pt idx="71" formatCode="0.00">
                  <c:v>1363303.4527864156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A-49CF-A312-6594B806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631903"/>
        <c:axId val="1945634303"/>
      </c:lineChart>
      <c:catAx>
        <c:axId val="19456319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34303"/>
        <c:crosses val="autoZero"/>
        <c:auto val="1"/>
        <c:lblAlgn val="ctr"/>
        <c:lblOffset val="100"/>
        <c:noMultiLvlLbl val="0"/>
      </c:catAx>
      <c:valAx>
        <c:axId val="19456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3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For HW'!$B$1</c:f>
              <c:strCache>
                <c:ptCount val="1"/>
                <c:pt idx="0">
                  <c:v>Values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For HW'!$B$2:$B$69</c:f>
              <c:numCache>
                <c:formatCode>General</c:formatCode>
                <c:ptCount val="68"/>
                <c:pt idx="0">
                  <c:v>526372</c:v>
                </c:pt>
                <c:pt idx="1">
                  <c:v>1107281</c:v>
                </c:pt>
                <c:pt idx="2">
                  <c:v>752347</c:v>
                </c:pt>
                <c:pt idx="3">
                  <c:v>993651</c:v>
                </c:pt>
                <c:pt idx="4">
                  <c:v>855802</c:v>
                </c:pt>
                <c:pt idx="5">
                  <c:v>593700</c:v>
                </c:pt>
                <c:pt idx="6">
                  <c:v>1010814</c:v>
                </c:pt>
                <c:pt idx="7">
                  <c:v>1153429</c:v>
                </c:pt>
                <c:pt idx="8">
                  <c:v>781932</c:v>
                </c:pt>
                <c:pt idx="9">
                  <c:v>852775</c:v>
                </c:pt>
                <c:pt idx="10">
                  <c:v>683143</c:v>
                </c:pt>
                <c:pt idx="11">
                  <c:v>1211990</c:v>
                </c:pt>
                <c:pt idx="12">
                  <c:v>770158</c:v>
                </c:pt>
                <c:pt idx="13">
                  <c:v>734109</c:v>
                </c:pt>
                <c:pt idx="14">
                  <c:v>805776</c:v>
                </c:pt>
                <c:pt idx="15">
                  <c:v>994637</c:v>
                </c:pt>
                <c:pt idx="16">
                  <c:v>663086</c:v>
                </c:pt>
                <c:pt idx="17">
                  <c:v>1196595</c:v>
                </c:pt>
                <c:pt idx="18">
                  <c:v>753777</c:v>
                </c:pt>
                <c:pt idx="19">
                  <c:v>956428</c:v>
                </c:pt>
                <c:pt idx="20">
                  <c:v>927170</c:v>
                </c:pt>
                <c:pt idx="21">
                  <c:v>928694</c:v>
                </c:pt>
                <c:pt idx="22">
                  <c:v>713477</c:v>
                </c:pt>
                <c:pt idx="23">
                  <c:v>1148398</c:v>
                </c:pt>
                <c:pt idx="24">
                  <c:v>1020305</c:v>
                </c:pt>
                <c:pt idx="25">
                  <c:v>862700</c:v>
                </c:pt>
                <c:pt idx="26">
                  <c:v>1064103</c:v>
                </c:pt>
                <c:pt idx="27">
                  <c:v>755521</c:v>
                </c:pt>
                <c:pt idx="28">
                  <c:v>1047240</c:v>
                </c:pt>
                <c:pt idx="29">
                  <c:v>833522</c:v>
                </c:pt>
                <c:pt idx="30">
                  <c:v>725435</c:v>
                </c:pt>
                <c:pt idx="31">
                  <c:v>1073350</c:v>
                </c:pt>
                <c:pt idx="32">
                  <c:v>969025</c:v>
                </c:pt>
                <c:pt idx="33">
                  <c:v>1310189</c:v>
                </c:pt>
                <c:pt idx="34">
                  <c:v>1247969</c:v>
                </c:pt>
                <c:pt idx="35">
                  <c:v>966533</c:v>
                </c:pt>
                <c:pt idx="36">
                  <c:v>846072</c:v>
                </c:pt>
                <c:pt idx="37">
                  <c:v>728621</c:v>
                </c:pt>
                <c:pt idx="38">
                  <c:v>867207</c:v>
                </c:pt>
                <c:pt idx="39">
                  <c:v>967899</c:v>
                </c:pt>
                <c:pt idx="40">
                  <c:v>764964</c:v>
                </c:pt>
                <c:pt idx="41">
                  <c:v>1220022</c:v>
                </c:pt>
                <c:pt idx="42">
                  <c:v>1061138</c:v>
                </c:pt>
                <c:pt idx="43">
                  <c:v>1272991</c:v>
                </c:pt>
                <c:pt idx="44">
                  <c:v>807159</c:v>
                </c:pt>
                <c:pt idx="45">
                  <c:v>829691</c:v>
                </c:pt>
                <c:pt idx="46">
                  <c:v>811874</c:v>
                </c:pt>
                <c:pt idx="47">
                  <c:v>1253808</c:v>
                </c:pt>
                <c:pt idx="48">
                  <c:v>919075</c:v>
                </c:pt>
                <c:pt idx="49">
                  <c:v>1214001</c:v>
                </c:pt>
                <c:pt idx="50">
                  <c:v>1194123</c:v>
                </c:pt>
                <c:pt idx="51">
                  <c:v>891207</c:v>
                </c:pt>
                <c:pt idx="52">
                  <c:v>1226165</c:v>
                </c:pt>
                <c:pt idx="53">
                  <c:v>1316865</c:v>
                </c:pt>
                <c:pt idx="54">
                  <c:v>1141572</c:v>
                </c:pt>
                <c:pt idx="55">
                  <c:v>1153483</c:v>
                </c:pt>
                <c:pt idx="56">
                  <c:v>1165537</c:v>
                </c:pt>
                <c:pt idx="57">
                  <c:v>1301447</c:v>
                </c:pt>
                <c:pt idx="58">
                  <c:v>1353627</c:v>
                </c:pt>
                <c:pt idx="59">
                  <c:v>1409048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BD6-BBDC-26E3DED0BD98}"/>
            </c:ext>
          </c:extLst>
        </c:ser>
        <c:ser>
          <c:idx val="1"/>
          <c:order val="1"/>
          <c:tx>
            <c:strRef>
              <c:f>'Forecast For HW'!$C$1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For HW'!$A$2:$A$69</c:f>
              <c:numCache>
                <c:formatCode>mmm\-yy</c:formatCode>
                <c:ptCount val="6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45869</c:v>
                </c:pt>
              </c:numCache>
            </c:numRef>
          </c:cat>
          <c:val>
            <c:numRef>
              <c:f>'Forecast For HW'!$C$2:$C$69</c:f>
              <c:numCache>
                <c:formatCode>General</c:formatCode>
                <c:ptCount val="68"/>
                <c:pt idx="59">
                  <c:v>1409048</c:v>
                </c:pt>
                <c:pt idx="60">
                  <c:v>1212580.4958319569</c:v>
                </c:pt>
                <c:pt idx="61">
                  <c:v>1318051.2474490029</c:v>
                </c:pt>
                <c:pt idx="62">
                  <c:v>1167406.9356853017</c:v>
                </c:pt>
                <c:pt idx="63">
                  <c:v>1334641.9968815274</c:v>
                </c:pt>
                <c:pt idx="64">
                  <c:v>1143528.2563425552</c:v>
                </c:pt>
                <c:pt idx="65">
                  <c:v>1404723.6461798421</c:v>
                </c:pt>
                <c:pt idx="66">
                  <c:v>1261221.3298760704</c:v>
                </c:pt>
                <c:pt idx="67">
                  <c:v>1363289.7991828891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4BD6-BBDC-26E3DED0BD98}"/>
            </c:ext>
          </c:extLst>
        </c:ser>
        <c:ser>
          <c:idx val="2"/>
          <c:order val="2"/>
          <c:tx>
            <c:strRef>
              <c:f>'Forecast For HW'!$D$1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For HW'!$A$2:$A$69</c:f>
              <c:numCache>
                <c:formatCode>mmm\-yy</c:formatCode>
                <c:ptCount val="6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45869</c:v>
                </c:pt>
              </c:numCache>
            </c:numRef>
          </c:cat>
          <c:val>
            <c:numRef>
              <c:f>'Forecast For HW'!$D$2:$D$69</c:f>
              <c:numCache>
                <c:formatCode>General</c:formatCode>
                <c:ptCount val="68"/>
                <c:pt idx="59" formatCode="0.00">
                  <c:v>1409048</c:v>
                </c:pt>
                <c:pt idx="60" formatCode="0.00">
                  <c:v>831778.57714344771</c:v>
                </c:pt>
                <c:pt idx="61" formatCode="0.00">
                  <c:v>934190.63576769968</c:v>
                </c:pt>
                <c:pt idx="62" formatCode="0.00">
                  <c:v>780464.02684775204</c:v>
                </c:pt>
                <c:pt idx="63" formatCode="0.00">
                  <c:v>944593.37453424581</c:v>
                </c:pt>
                <c:pt idx="64" formatCode="0.00">
                  <c:v>750350.69021423312</c:v>
                </c:pt>
                <c:pt idx="65" formatCode="0.00">
                  <c:v>1008394.0903117451</c:v>
                </c:pt>
                <c:pt idx="66" formatCode="0.00">
                  <c:v>861668.82952587958</c:v>
                </c:pt>
                <c:pt idx="67" formatCode="0.00">
                  <c:v>960642.88241499825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4-4BD6-BBDC-26E3DED0BD98}"/>
            </c:ext>
          </c:extLst>
        </c:ser>
        <c:ser>
          <c:idx val="3"/>
          <c:order val="3"/>
          <c:tx>
            <c:strRef>
              <c:f>'Forecast For HW'!$E$1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For HW'!$A$2:$A$69</c:f>
              <c:numCache>
                <c:formatCode>mmm\-yy</c:formatCode>
                <c:ptCount val="6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45869</c:v>
                </c:pt>
              </c:numCache>
            </c:numRef>
          </c:cat>
          <c:val>
            <c:numRef>
              <c:f>'Forecast For HW'!$E$2:$E$69</c:f>
              <c:numCache>
                <c:formatCode>General</c:formatCode>
                <c:ptCount val="68"/>
                <c:pt idx="59" formatCode="0.00">
                  <c:v>1409048</c:v>
                </c:pt>
                <c:pt idx="60" formatCode="0.00">
                  <c:v>1593382.414520466</c:v>
                </c:pt>
                <c:pt idx="61" formatCode="0.00">
                  <c:v>1701911.8591303062</c:v>
                </c:pt>
                <c:pt idx="62" formatCode="0.00">
                  <c:v>1554349.8445228513</c:v>
                </c:pt>
                <c:pt idx="63" formatCode="0.00">
                  <c:v>1724690.6192288089</c:v>
                </c:pt>
                <c:pt idx="64" formatCode="0.00">
                  <c:v>1536705.8224708773</c:v>
                </c:pt>
                <c:pt idx="65" formatCode="0.00">
                  <c:v>1801053.2020479389</c:v>
                </c:pt>
                <c:pt idx="66" formatCode="0.00">
                  <c:v>1660773.8302262612</c:v>
                </c:pt>
                <c:pt idx="67" formatCode="0.00">
                  <c:v>1765936.7159507798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4-4BD6-BBDC-26E3DED0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86079"/>
        <c:axId val="1877101375"/>
      </c:lineChart>
      <c:catAx>
        <c:axId val="2015186079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01375"/>
        <c:crosses val="autoZero"/>
        <c:auto val="1"/>
        <c:lblAlgn val="ctr"/>
        <c:lblOffset val="100"/>
        <c:noMultiLvlLbl val="0"/>
      </c:catAx>
      <c:valAx>
        <c:axId val="18771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8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454270</xdr:colOff>
      <xdr:row>3</xdr:row>
      <xdr:rowOff>36635</xdr:rowOff>
    </xdr:from>
    <xdr:to>
      <xdr:col>8</xdr:col>
      <xdr:colOff>300404</xdr:colOff>
      <xdr:row>14</xdr:row>
      <xdr:rowOff>68873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10762ACD-E0C6-4415-9D17-B098A077587C}"/>
            </a:ext>
          </a:extLst>
        </xdr:cNvPr>
        <xdr:cNvSpPr/>
      </xdr:nvSpPr>
      <xdr:spPr>
        <a:xfrm>
          <a:off x="4989635" y="681404"/>
          <a:ext cx="2278673" cy="2127738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Forecast  1 year sales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 912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8</xdr:col>
      <xdr:colOff>586154</xdr:colOff>
      <xdr:row>1</xdr:row>
      <xdr:rowOff>190500</xdr:rowOff>
    </xdr:from>
    <xdr:to>
      <xdr:col>11</xdr:col>
      <xdr:colOff>114424</xdr:colOff>
      <xdr:row>16</xdr:row>
      <xdr:rowOff>59348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37CF51-0E61-4E51-99CE-EC4291D5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554058" y="446942"/>
          <a:ext cx="1352674" cy="2733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8</xdr:row>
      <xdr:rowOff>110490</xdr:rowOff>
    </xdr:from>
    <xdr:to>
      <xdr:col>18</xdr:col>
      <xdr:colOff>360045</xdr:colOff>
      <xdr:row>28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21536-DBC7-846E-8459-BF88A9B7D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0</xdr:row>
      <xdr:rowOff>114300</xdr:rowOff>
    </xdr:from>
    <xdr:to>
      <xdr:col>9</xdr:col>
      <xdr:colOff>552450</xdr:colOff>
      <xdr:row>6</xdr:row>
      <xdr:rowOff>16788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A4234FB-9DD6-431E-A277-9D0E30C49737}"/>
            </a:ext>
          </a:extLst>
        </xdr:cNvPr>
        <xdr:cNvSpPr/>
      </xdr:nvSpPr>
      <xdr:spPr>
        <a:xfrm>
          <a:off x="104777" y="114300"/>
          <a:ext cx="9524998" cy="10454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Write</a:t>
          </a:r>
          <a:r>
            <a:rPr lang="en-US" sz="2400" b="1" baseline="0">
              <a:solidFill>
                <a:schemeClr val="bg1"/>
              </a:solidFill>
            </a:rPr>
            <a:t> the 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Forecasted number of Metro Riders</a:t>
          </a:r>
          <a:r>
            <a:rPr lang="en-US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In Jul-25 month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400" b="1" baseline="0">
              <a:solidFill>
                <a:schemeClr val="bg1"/>
              </a:solidFill>
            </a:rPr>
            <a:t>in the </a:t>
          </a:r>
          <a:r>
            <a:rPr lang="en-US" sz="2400" b="1" baseline="0">
              <a:solidFill>
                <a:srgbClr val="00B0F0"/>
              </a:solidFill>
            </a:rPr>
            <a:t>comment section</a:t>
          </a:r>
          <a:r>
            <a:rPr lang="en-US" sz="2400" b="1" baseline="0">
              <a:solidFill>
                <a:schemeClr val="bg1"/>
              </a:solidFill>
            </a:rPr>
            <a:t> of this video :)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66675</xdr:colOff>
      <xdr:row>0</xdr:row>
      <xdr:rowOff>66675</xdr:rowOff>
    </xdr:from>
    <xdr:to>
      <xdr:col>10</xdr:col>
      <xdr:colOff>19050</xdr:colOff>
      <xdr:row>6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F875F06-25B2-4D2D-992A-5FC33FD0336D}"/>
            </a:ext>
          </a:extLst>
        </xdr:cNvPr>
        <xdr:cNvSpPr/>
      </xdr:nvSpPr>
      <xdr:spPr>
        <a:xfrm>
          <a:off x="66675" y="66675"/>
          <a:ext cx="9639300" cy="1152525"/>
        </a:xfrm>
        <a:custGeom>
          <a:avLst/>
          <a:gdLst>
            <a:gd name="connsiteX0" fmla="*/ 0 w 9639300"/>
            <a:gd name="connsiteY0" fmla="*/ 192091 h 1152525"/>
            <a:gd name="connsiteX1" fmla="*/ 192091 w 9639300"/>
            <a:gd name="connsiteY1" fmla="*/ 0 h 1152525"/>
            <a:gd name="connsiteX2" fmla="*/ 677985 w 9639300"/>
            <a:gd name="connsiteY2" fmla="*/ 0 h 1152525"/>
            <a:gd name="connsiteX3" fmla="*/ 1256430 w 9639300"/>
            <a:gd name="connsiteY3" fmla="*/ 0 h 1152525"/>
            <a:gd name="connsiteX4" fmla="*/ 1834874 w 9639300"/>
            <a:gd name="connsiteY4" fmla="*/ 0 h 1152525"/>
            <a:gd name="connsiteX5" fmla="*/ 2505871 w 9639300"/>
            <a:gd name="connsiteY5" fmla="*/ 0 h 1152525"/>
            <a:gd name="connsiteX6" fmla="*/ 2991764 w 9639300"/>
            <a:gd name="connsiteY6" fmla="*/ 0 h 1152525"/>
            <a:gd name="connsiteX7" fmla="*/ 3477658 w 9639300"/>
            <a:gd name="connsiteY7" fmla="*/ 0 h 1152525"/>
            <a:gd name="connsiteX8" fmla="*/ 3871000 w 9639300"/>
            <a:gd name="connsiteY8" fmla="*/ 0 h 1152525"/>
            <a:gd name="connsiteX9" fmla="*/ 4171792 w 9639300"/>
            <a:gd name="connsiteY9" fmla="*/ 0 h 1152525"/>
            <a:gd name="connsiteX10" fmla="*/ 4565134 w 9639300"/>
            <a:gd name="connsiteY10" fmla="*/ 0 h 1152525"/>
            <a:gd name="connsiteX11" fmla="*/ 4958477 w 9639300"/>
            <a:gd name="connsiteY11" fmla="*/ 0 h 1152525"/>
            <a:gd name="connsiteX12" fmla="*/ 5351819 w 9639300"/>
            <a:gd name="connsiteY12" fmla="*/ 0 h 1152525"/>
            <a:gd name="connsiteX13" fmla="*/ 5930264 w 9639300"/>
            <a:gd name="connsiteY13" fmla="*/ 0 h 1152525"/>
            <a:gd name="connsiteX14" fmla="*/ 6601260 w 9639300"/>
            <a:gd name="connsiteY14" fmla="*/ 0 h 1152525"/>
            <a:gd name="connsiteX15" fmla="*/ 6994603 w 9639300"/>
            <a:gd name="connsiteY15" fmla="*/ 0 h 1152525"/>
            <a:gd name="connsiteX16" fmla="*/ 7665599 w 9639300"/>
            <a:gd name="connsiteY16" fmla="*/ 0 h 1152525"/>
            <a:gd name="connsiteX17" fmla="*/ 7966390 w 9639300"/>
            <a:gd name="connsiteY17" fmla="*/ 0 h 1152525"/>
            <a:gd name="connsiteX18" fmla="*/ 8544835 w 9639300"/>
            <a:gd name="connsiteY18" fmla="*/ 0 h 1152525"/>
            <a:gd name="connsiteX19" fmla="*/ 9447209 w 9639300"/>
            <a:gd name="connsiteY19" fmla="*/ 0 h 1152525"/>
            <a:gd name="connsiteX20" fmla="*/ 9639300 w 9639300"/>
            <a:gd name="connsiteY20" fmla="*/ 192091 h 1152525"/>
            <a:gd name="connsiteX21" fmla="*/ 9639300 w 9639300"/>
            <a:gd name="connsiteY21" fmla="*/ 591629 h 1152525"/>
            <a:gd name="connsiteX22" fmla="*/ 9639300 w 9639300"/>
            <a:gd name="connsiteY22" fmla="*/ 960434 h 1152525"/>
            <a:gd name="connsiteX23" fmla="*/ 9447209 w 9639300"/>
            <a:gd name="connsiteY23" fmla="*/ 1152525 h 1152525"/>
            <a:gd name="connsiteX24" fmla="*/ 8961315 w 9639300"/>
            <a:gd name="connsiteY24" fmla="*/ 1152525 h 1152525"/>
            <a:gd name="connsiteX25" fmla="*/ 8567973 w 9639300"/>
            <a:gd name="connsiteY25" fmla="*/ 1152525 h 1152525"/>
            <a:gd name="connsiteX26" fmla="*/ 8174630 w 9639300"/>
            <a:gd name="connsiteY26" fmla="*/ 1152525 h 1152525"/>
            <a:gd name="connsiteX27" fmla="*/ 7781288 w 9639300"/>
            <a:gd name="connsiteY27" fmla="*/ 1152525 h 1152525"/>
            <a:gd name="connsiteX28" fmla="*/ 7295394 w 9639300"/>
            <a:gd name="connsiteY28" fmla="*/ 1152525 h 1152525"/>
            <a:gd name="connsiteX29" fmla="*/ 6716949 w 9639300"/>
            <a:gd name="connsiteY29" fmla="*/ 1152525 h 1152525"/>
            <a:gd name="connsiteX30" fmla="*/ 6416158 w 9639300"/>
            <a:gd name="connsiteY30" fmla="*/ 1152525 h 1152525"/>
            <a:gd name="connsiteX31" fmla="*/ 5930264 w 9639300"/>
            <a:gd name="connsiteY31" fmla="*/ 1152525 h 1152525"/>
            <a:gd name="connsiteX32" fmla="*/ 5536922 w 9639300"/>
            <a:gd name="connsiteY32" fmla="*/ 1152525 h 1152525"/>
            <a:gd name="connsiteX33" fmla="*/ 5051028 w 9639300"/>
            <a:gd name="connsiteY33" fmla="*/ 1152525 h 1152525"/>
            <a:gd name="connsiteX34" fmla="*/ 4472583 w 9639300"/>
            <a:gd name="connsiteY34" fmla="*/ 1152525 h 1152525"/>
            <a:gd name="connsiteX35" fmla="*/ 3894138 w 9639300"/>
            <a:gd name="connsiteY35" fmla="*/ 1152525 h 1152525"/>
            <a:gd name="connsiteX36" fmla="*/ 3593347 w 9639300"/>
            <a:gd name="connsiteY36" fmla="*/ 1152525 h 1152525"/>
            <a:gd name="connsiteX37" fmla="*/ 2922351 w 9639300"/>
            <a:gd name="connsiteY37" fmla="*/ 1152525 h 1152525"/>
            <a:gd name="connsiteX38" fmla="*/ 2158804 w 9639300"/>
            <a:gd name="connsiteY38" fmla="*/ 1152525 h 1152525"/>
            <a:gd name="connsiteX39" fmla="*/ 1672910 w 9639300"/>
            <a:gd name="connsiteY39" fmla="*/ 1152525 h 1152525"/>
            <a:gd name="connsiteX40" fmla="*/ 1372119 w 9639300"/>
            <a:gd name="connsiteY40" fmla="*/ 1152525 h 1152525"/>
            <a:gd name="connsiteX41" fmla="*/ 886225 w 9639300"/>
            <a:gd name="connsiteY41" fmla="*/ 1152525 h 1152525"/>
            <a:gd name="connsiteX42" fmla="*/ 192091 w 9639300"/>
            <a:gd name="connsiteY42" fmla="*/ 1152525 h 1152525"/>
            <a:gd name="connsiteX43" fmla="*/ 0 w 9639300"/>
            <a:gd name="connsiteY43" fmla="*/ 960434 h 1152525"/>
            <a:gd name="connsiteX44" fmla="*/ 0 w 9639300"/>
            <a:gd name="connsiteY44" fmla="*/ 560896 h 1152525"/>
            <a:gd name="connsiteX45" fmla="*/ 0 w 9639300"/>
            <a:gd name="connsiteY45" fmla="*/ 192091 h 1152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9639300" h="1152525" extrusionOk="0">
              <a:moveTo>
                <a:pt x="0" y="192091"/>
              </a:moveTo>
              <a:cubicBezTo>
                <a:pt x="-17376" y="74713"/>
                <a:pt x="98310" y="-7806"/>
                <a:pt x="192091" y="0"/>
              </a:cubicBezTo>
              <a:cubicBezTo>
                <a:pt x="294328" y="-38431"/>
                <a:pt x="524783" y="4405"/>
                <a:pt x="677985" y="0"/>
              </a:cubicBezTo>
              <a:cubicBezTo>
                <a:pt x="831187" y="-4405"/>
                <a:pt x="982493" y="19149"/>
                <a:pt x="1256430" y="0"/>
              </a:cubicBezTo>
              <a:cubicBezTo>
                <a:pt x="1530367" y="-19149"/>
                <a:pt x="1595562" y="50597"/>
                <a:pt x="1834874" y="0"/>
              </a:cubicBezTo>
              <a:cubicBezTo>
                <a:pt x="2074186" y="-50597"/>
                <a:pt x="2332373" y="74969"/>
                <a:pt x="2505871" y="0"/>
              </a:cubicBezTo>
              <a:cubicBezTo>
                <a:pt x="2679369" y="-74969"/>
                <a:pt x="2810590" y="36547"/>
                <a:pt x="2991764" y="0"/>
              </a:cubicBezTo>
              <a:cubicBezTo>
                <a:pt x="3172938" y="-36547"/>
                <a:pt x="3351420" y="10571"/>
                <a:pt x="3477658" y="0"/>
              </a:cubicBezTo>
              <a:cubicBezTo>
                <a:pt x="3603896" y="-10571"/>
                <a:pt x="3771940" y="19924"/>
                <a:pt x="3871000" y="0"/>
              </a:cubicBezTo>
              <a:cubicBezTo>
                <a:pt x="3970060" y="-19924"/>
                <a:pt x="4044885" y="21387"/>
                <a:pt x="4171792" y="0"/>
              </a:cubicBezTo>
              <a:cubicBezTo>
                <a:pt x="4298699" y="-21387"/>
                <a:pt x="4443558" y="47198"/>
                <a:pt x="4565134" y="0"/>
              </a:cubicBezTo>
              <a:cubicBezTo>
                <a:pt x="4686710" y="-47198"/>
                <a:pt x="4785584" y="11573"/>
                <a:pt x="4958477" y="0"/>
              </a:cubicBezTo>
              <a:cubicBezTo>
                <a:pt x="5131370" y="-11573"/>
                <a:pt x="5178358" y="42346"/>
                <a:pt x="5351819" y="0"/>
              </a:cubicBezTo>
              <a:cubicBezTo>
                <a:pt x="5525280" y="-42346"/>
                <a:pt x="5690245" y="22583"/>
                <a:pt x="5930264" y="0"/>
              </a:cubicBezTo>
              <a:cubicBezTo>
                <a:pt x="6170283" y="-22583"/>
                <a:pt x="6317845" y="63771"/>
                <a:pt x="6601260" y="0"/>
              </a:cubicBezTo>
              <a:cubicBezTo>
                <a:pt x="6884675" y="-63771"/>
                <a:pt x="6802336" y="20975"/>
                <a:pt x="6994603" y="0"/>
              </a:cubicBezTo>
              <a:cubicBezTo>
                <a:pt x="7186870" y="-20975"/>
                <a:pt x="7487155" y="59036"/>
                <a:pt x="7665599" y="0"/>
              </a:cubicBezTo>
              <a:cubicBezTo>
                <a:pt x="7844043" y="-59036"/>
                <a:pt x="7904684" y="27090"/>
                <a:pt x="7966390" y="0"/>
              </a:cubicBezTo>
              <a:cubicBezTo>
                <a:pt x="8028096" y="-27090"/>
                <a:pt x="8358121" y="21145"/>
                <a:pt x="8544835" y="0"/>
              </a:cubicBezTo>
              <a:cubicBezTo>
                <a:pt x="8731549" y="-21145"/>
                <a:pt x="9141586" y="20612"/>
                <a:pt x="9447209" y="0"/>
              </a:cubicBezTo>
              <a:cubicBezTo>
                <a:pt x="9545708" y="16630"/>
                <a:pt x="9646837" y="73333"/>
                <a:pt x="9639300" y="192091"/>
              </a:cubicBezTo>
              <a:cubicBezTo>
                <a:pt x="9658168" y="327881"/>
                <a:pt x="9635782" y="397303"/>
                <a:pt x="9639300" y="591629"/>
              </a:cubicBezTo>
              <a:cubicBezTo>
                <a:pt x="9642818" y="785955"/>
                <a:pt x="9626055" y="812190"/>
                <a:pt x="9639300" y="960434"/>
              </a:cubicBezTo>
              <a:cubicBezTo>
                <a:pt x="9649087" y="1064640"/>
                <a:pt x="9537659" y="1151595"/>
                <a:pt x="9447209" y="1152525"/>
              </a:cubicBezTo>
              <a:cubicBezTo>
                <a:pt x="9234811" y="1207377"/>
                <a:pt x="9196424" y="1131096"/>
                <a:pt x="8961315" y="1152525"/>
              </a:cubicBezTo>
              <a:cubicBezTo>
                <a:pt x="8726206" y="1173954"/>
                <a:pt x="8760934" y="1143574"/>
                <a:pt x="8567973" y="1152525"/>
              </a:cubicBezTo>
              <a:cubicBezTo>
                <a:pt x="8375012" y="1161476"/>
                <a:pt x="8367482" y="1133892"/>
                <a:pt x="8174630" y="1152525"/>
              </a:cubicBezTo>
              <a:cubicBezTo>
                <a:pt x="7981778" y="1171158"/>
                <a:pt x="7952989" y="1131800"/>
                <a:pt x="7781288" y="1152525"/>
              </a:cubicBezTo>
              <a:cubicBezTo>
                <a:pt x="7609587" y="1173250"/>
                <a:pt x="7444366" y="1141018"/>
                <a:pt x="7295394" y="1152525"/>
              </a:cubicBezTo>
              <a:cubicBezTo>
                <a:pt x="7146422" y="1164032"/>
                <a:pt x="6987252" y="1093806"/>
                <a:pt x="6716949" y="1152525"/>
              </a:cubicBezTo>
              <a:cubicBezTo>
                <a:pt x="6446647" y="1211244"/>
                <a:pt x="6518089" y="1116501"/>
                <a:pt x="6416158" y="1152525"/>
              </a:cubicBezTo>
              <a:cubicBezTo>
                <a:pt x="6314227" y="1188549"/>
                <a:pt x="6048887" y="1100081"/>
                <a:pt x="5930264" y="1152525"/>
              </a:cubicBezTo>
              <a:cubicBezTo>
                <a:pt x="5811641" y="1204969"/>
                <a:pt x="5690108" y="1140588"/>
                <a:pt x="5536922" y="1152525"/>
              </a:cubicBezTo>
              <a:cubicBezTo>
                <a:pt x="5383736" y="1164462"/>
                <a:pt x="5256673" y="1136134"/>
                <a:pt x="5051028" y="1152525"/>
              </a:cubicBezTo>
              <a:cubicBezTo>
                <a:pt x="4845383" y="1168916"/>
                <a:pt x="4676218" y="1151062"/>
                <a:pt x="4472583" y="1152525"/>
              </a:cubicBezTo>
              <a:cubicBezTo>
                <a:pt x="4268949" y="1153988"/>
                <a:pt x="4164894" y="1089078"/>
                <a:pt x="3894138" y="1152525"/>
              </a:cubicBezTo>
              <a:cubicBezTo>
                <a:pt x="3623383" y="1215972"/>
                <a:pt x="3711062" y="1151841"/>
                <a:pt x="3593347" y="1152525"/>
              </a:cubicBezTo>
              <a:cubicBezTo>
                <a:pt x="3475632" y="1153209"/>
                <a:pt x="3225527" y="1116262"/>
                <a:pt x="2922351" y="1152525"/>
              </a:cubicBezTo>
              <a:cubicBezTo>
                <a:pt x="2619175" y="1188788"/>
                <a:pt x="2450903" y="1070765"/>
                <a:pt x="2158804" y="1152525"/>
              </a:cubicBezTo>
              <a:cubicBezTo>
                <a:pt x="1866705" y="1234285"/>
                <a:pt x="1859531" y="1119677"/>
                <a:pt x="1672910" y="1152525"/>
              </a:cubicBezTo>
              <a:cubicBezTo>
                <a:pt x="1486289" y="1185373"/>
                <a:pt x="1476005" y="1116439"/>
                <a:pt x="1372119" y="1152525"/>
              </a:cubicBezTo>
              <a:cubicBezTo>
                <a:pt x="1268233" y="1188611"/>
                <a:pt x="995035" y="1107009"/>
                <a:pt x="886225" y="1152525"/>
              </a:cubicBezTo>
              <a:cubicBezTo>
                <a:pt x="777415" y="1198041"/>
                <a:pt x="457331" y="1079556"/>
                <a:pt x="192091" y="1152525"/>
              </a:cubicBezTo>
              <a:cubicBezTo>
                <a:pt x="90839" y="1158771"/>
                <a:pt x="8014" y="1066069"/>
                <a:pt x="0" y="960434"/>
              </a:cubicBezTo>
              <a:cubicBezTo>
                <a:pt x="-6721" y="792379"/>
                <a:pt x="34323" y="757975"/>
                <a:pt x="0" y="560896"/>
              </a:cubicBezTo>
              <a:cubicBezTo>
                <a:pt x="-34323" y="363817"/>
                <a:pt x="2326" y="310792"/>
                <a:pt x="0" y="192091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180851</xdr:colOff>
      <xdr:row>6</xdr:row>
      <xdr:rowOff>142874</xdr:rowOff>
    </xdr:from>
    <xdr:to>
      <xdr:col>11</xdr:col>
      <xdr:colOff>9525</xdr:colOff>
      <xdr:row>20</xdr:row>
      <xdr:rowOff>133349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33183A-A760-490A-AD23-6F35490F7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9258176" y="1285874"/>
          <a:ext cx="1352674" cy="2733675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7</xdr:row>
      <xdr:rowOff>9525</xdr:rowOff>
    </xdr:from>
    <xdr:to>
      <xdr:col>9</xdr:col>
      <xdr:colOff>76201</xdr:colOff>
      <xdr:row>19</xdr:row>
      <xdr:rowOff>152400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7FEBEB7B-EFAA-4F37-BB24-D1B38790BAC5}"/>
            </a:ext>
          </a:extLst>
        </xdr:cNvPr>
        <xdr:cNvSpPr/>
      </xdr:nvSpPr>
      <xdr:spPr>
        <a:xfrm>
          <a:off x="6696075" y="1343025"/>
          <a:ext cx="2457451" cy="2428875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Forecast 1 year Metro Ridership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 912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118110</xdr:rowOff>
    </xdr:from>
    <xdr:to>
      <xdr:col>18</xdr:col>
      <xdr:colOff>367665</xdr:colOff>
      <xdr:row>28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90367-7FC1-53F5-0AE8-3B77DF82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7B312-7102-4E4A-8EC5-86B6A7C02D5D}" name="Table1" displayName="Table1" ref="A3:D63" totalsRowShown="0">
  <autoFilter ref="A3:D63" xr:uid="{BFD7B312-7102-4E4A-8EC5-86B6A7C02D5D}"/>
  <tableColumns count="4">
    <tableColumn id="1" xr3:uid="{8EF23E3E-92E0-4496-8673-A6DE382CA3DF}" name="Month" dataDxfId="9"/>
    <tableColumn id="2" xr3:uid="{0EF74787-0B31-49E9-9C59-AEFBCE027A1E}" name="Sales Revenue (INR)"/>
    <tableColumn id="3" xr3:uid="{72812233-49D4-4E07-8FB8-BA81F6249592}" name="Footfall (Customers)"/>
    <tableColumn id="4" xr3:uid="{EF8BF061-2C44-4819-9B2B-9FCADD6FACAD}" name="Online Orde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72BE73-C742-452F-AD97-BC4B3CF21922}" name="Table4" displayName="Table4" ref="A1:E73" totalsRowShown="0">
  <autoFilter ref="A1:E73" xr:uid="{9672BE73-C742-452F-AD97-BC4B3CF21922}"/>
  <tableColumns count="5">
    <tableColumn id="1" xr3:uid="{79058D09-0549-4E02-9795-54FCEA5ED665}" name="Timeline" dataDxfId="7"/>
    <tableColumn id="2" xr3:uid="{D0FDD110-FC7C-4245-BF46-20E5CB9250B4}" name="Values"/>
    <tableColumn id="3" xr3:uid="{7136E002-A4BE-4274-B31D-72554F4945F9}" name="Forecast">
      <calculatedColumnFormula>_xlfn.FORECAST.ETS(A2,$B$2:$B$61,$A$2:$A$61,6,1)</calculatedColumnFormula>
    </tableColumn>
    <tableColumn id="4" xr3:uid="{A2FD2C4A-7F2C-4CFA-9DAB-ED37D70CB5BD}" name="Lower Confidence Bound" dataDxfId="6">
      <calculatedColumnFormula>C2-_xlfn.FORECAST.ETS.CONFINT(A2,$B$2:$B$61,$A$2:$A$61,0.95,6,1)</calculatedColumnFormula>
    </tableColumn>
    <tableColumn id="5" xr3:uid="{2FE402DE-334E-4ABD-8344-B69F24EAAACA}" name="Upper Confidence Bound" dataDxfId="5">
      <calculatedColumnFormula>C2+_xlfn.FORECAST.ETS.CONFINT(A2,$B$2:$B$61,$A$2:$A$61,0.95,6,1)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FF1FF-CD0D-4C10-9DBB-DD9D219559CC}" name="Table5" displayName="Table5" ref="G1:H8" totalsRowShown="0">
  <autoFilter ref="G1:H8" xr:uid="{464FF1FF-CD0D-4C10-9DBB-DD9D219559CC}"/>
  <tableColumns count="2">
    <tableColumn id="1" xr3:uid="{AC086822-344A-4B0B-9B3E-476640BD6E46}" name="Statistic"/>
    <tableColumn id="2" xr3:uid="{2113582B-358C-488B-80A7-E5722DB04E10}" name="Valu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041A4F-262A-497A-94C7-D1A31B3B38D2}" name="Table6" displayName="Table6" ref="A10:E70" totalsRowShown="0">
  <autoFilter ref="A10:E70" xr:uid="{12041A4F-262A-497A-94C7-D1A31B3B38D2}"/>
  <tableColumns count="5">
    <tableColumn id="1" xr3:uid="{10D04D5E-4F47-48B5-AD21-309E2CBE87ED}" name="Month" dataDxfId="8"/>
    <tableColumn id="2" xr3:uid="{04BA9E4B-71B6-41E9-AFED-BB044DB26953}" name="Metro Ridership"/>
    <tableColumn id="3" xr3:uid="{DB07105B-BCB7-4590-8943-A1584920E4A6}" name="Bus Ridership"/>
    <tableColumn id="4" xr3:uid="{B70026CC-9164-43DB-BCF6-D3FE72EFC4ED}" name="Auto Rickshaw Ridership"/>
    <tableColumn id="5" xr3:uid="{E7A4A099-5593-46C1-9000-D725291EABB3}" name="Bike User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63E445-481E-491E-9110-D4B8DE19744D}" name="Table7" displayName="Table7" ref="A1:E69" totalsRowShown="0">
  <autoFilter ref="A1:E69" xr:uid="{0763E445-481E-491E-9110-D4B8DE19744D}"/>
  <tableColumns count="5">
    <tableColumn id="1" xr3:uid="{010217A5-9440-44D9-AC0C-58DC5C1B3A57}" name="Timeline" dataDxfId="3"/>
    <tableColumn id="2" xr3:uid="{F7C889A8-CD34-4048-8D79-8762D880C456}" name="Values"/>
    <tableColumn id="3" xr3:uid="{65D2E0AC-5622-4418-9392-36E65A0AD18C}" name="Forecast">
      <calculatedColumnFormula>_xlfn.FORECAST.ETS(A2,$B$2:$B$61,$A$2:$A$61,6,1)</calculatedColumnFormula>
    </tableColumn>
    <tableColumn id="4" xr3:uid="{3B00DC55-9F65-4B24-9EB0-8AF3103810E5}" name="Lower Confidence Bound" dataDxfId="2">
      <calculatedColumnFormula>C2-_xlfn.FORECAST.ETS.CONFINT(A2,$B$2:$B$61,$A$2:$A$61,0.95,6,1)</calculatedColumnFormula>
    </tableColumn>
    <tableColumn id="5" xr3:uid="{A63DE7E6-489E-4A38-8E21-6716C109859B}" name="Upper Confidence Bound" dataDxfId="1">
      <calculatedColumnFormula>C2+_xlfn.FORECAST.ETS.CONFINT(A2,$B$2:$B$61,$A$2:$A$61,0.95,6,1)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AB7C19-1653-46D7-994F-1B4494DE2E0F}" name="Table8" displayName="Table8" ref="G1:H8" totalsRowShown="0">
  <autoFilter ref="G1:H8" xr:uid="{62AB7C19-1653-46D7-994F-1B4494DE2E0F}"/>
  <tableColumns count="2">
    <tableColumn id="1" xr3:uid="{3A8517F7-8615-4A6C-9F5A-9A64A43A74BD}" name="Statistic"/>
    <tableColumn id="2" xr3:uid="{E5B0645A-DB14-4D49-8CC7-98931BE149BA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89CE-771A-49BB-8560-C93BFD3E47A4}">
  <sheetPr>
    <tabColor rgb="FF00B0F0"/>
  </sheetPr>
  <dimension ref="A1:D63"/>
  <sheetViews>
    <sheetView zoomScale="130" zoomScaleNormal="130" workbookViewId="0">
      <selection activeCell="C12" sqref="C12"/>
    </sheetView>
  </sheetViews>
  <sheetFormatPr defaultRowHeight="14.4" x14ac:dyDescent="0.3"/>
  <cols>
    <col min="1" max="1" width="8.88671875" customWidth="1"/>
    <col min="2" max="2" width="21.5546875" customWidth="1"/>
    <col min="3" max="3" width="21.88671875" customWidth="1"/>
    <col min="4" max="4" width="15.6640625" customWidth="1"/>
  </cols>
  <sheetData>
    <row r="1" spans="1:4" ht="20.399999999999999" thickBot="1" x14ac:dyDescent="0.45">
      <c r="A1" s="4" t="s">
        <v>9</v>
      </c>
      <c r="B1" s="4"/>
      <c r="C1" s="4"/>
      <c r="D1" s="4"/>
    </row>
    <row r="2" spans="1:4" ht="15" thickTop="1" x14ac:dyDescent="0.3"/>
    <row r="3" spans="1:4" x14ac:dyDescent="0.3">
      <c r="A3" t="s">
        <v>3</v>
      </c>
      <c r="B3" t="s">
        <v>2</v>
      </c>
      <c r="C3" t="s">
        <v>1</v>
      </c>
      <c r="D3" t="s">
        <v>0</v>
      </c>
    </row>
    <row r="4" spans="1:4" x14ac:dyDescent="0.3">
      <c r="A4" s="1">
        <v>43831</v>
      </c>
      <c r="B4">
        <v>748488</v>
      </c>
      <c r="C4">
        <v>1184</v>
      </c>
      <c r="D4">
        <v>1656</v>
      </c>
    </row>
    <row r="5" spans="1:4" x14ac:dyDescent="0.3">
      <c r="A5" s="1">
        <v>43862</v>
      </c>
      <c r="B5">
        <v>716683</v>
      </c>
      <c r="C5">
        <v>2555</v>
      </c>
      <c r="D5">
        <v>1534</v>
      </c>
    </row>
    <row r="6" spans="1:4" x14ac:dyDescent="0.3">
      <c r="A6" s="1">
        <v>43891</v>
      </c>
      <c r="B6">
        <v>1024463</v>
      </c>
      <c r="C6">
        <v>2213</v>
      </c>
      <c r="D6">
        <v>1395</v>
      </c>
    </row>
    <row r="7" spans="1:4" x14ac:dyDescent="0.3">
      <c r="A7" s="1">
        <v>43922</v>
      </c>
      <c r="B7">
        <v>863404</v>
      </c>
      <c r="C7">
        <v>1279</v>
      </c>
      <c r="D7">
        <v>1582</v>
      </c>
    </row>
    <row r="8" spans="1:4" x14ac:dyDescent="0.3">
      <c r="A8" s="1">
        <v>43952</v>
      </c>
      <c r="B8">
        <v>1025472</v>
      </c>
      <c r="C8">
        <v>1104</v>
      </c>
      <c r="D8">
        <v>1630</v>
      </c>
    </row>
    <row r="9" spans="1:4" x14ac:dyDescent="0.3">
      <c r="A9" s="1">
        <v>43983</v>
      </c>
      <c r="B9">
        <v>781610</v>
      </c>
      <c r="C9">
        <v>1550</v>
      </c>
      <c r="D9">
        <v>1684</v>
      </c>
    </row>
    <row r="10" spans="1:4" x14ac:dyDescent="0.3">
      <c r="A10" s="1">
        <v>44013</v>
      </c>
      <c r="B10">
        <v>1041675</v>
      </c>
      <c r="C10">
        <v>1604</v>
      </c>
      <c r="D10">
        <v>1247</v>
      </c>
    </row>
    <row r="11" spans="1:4" x14ac:dyDescent="0.3">
      <c r="A11" s="1">
        <v>44044</v>
      </c>
      <c r="B11">
        <v>928663</v>
      </c>
      <c r="C11">
        <v>1592</v>
      </c>
      <c r="D11">
        <v>1206</v>
      </c>
    </row>
    <row r="12" spans="1:4" x14ac:dyDescent="0.3">
      <c r="A12" s="1">
        <v>44075</v>
      </c>
      <c r="B12">
        <v>932939</v>
      </c>
      <c r="C12">
        <v>2670</v>
      </c>
      <c r="D12">
        <v>1348</v>
      </c>
    </row>
    <row r="13" spans="1:4" x14ac:dyDescent="0.3">
      <c r="A13" s="1">
        <v>44105</v>
      </c>
      <c r="B13">
        <v>1064241</v>
      </c>
      <c r="C13">
        <v>2976</v>
      </c>
      <c r="D13">
        <v>1509</v>
      </c>
    </row>
    <row r="14" spans="1:4" x14ac:dyDescent="0.3">
      <c r="A14" s="1">
        <v>44136</v>
      </c>
      <c r="B14">
        <v>912671</v>
      </c>
      <c r="C14">
        <v>1113</v>
      </c>
      <c r="D14">
        <v>1035</v>
      </c>
    </row>
    <row r="15" spans="1:4" x14ac:dyDescent="0.3">
      <c r="A15" s="1">
        <v>44166</v>
      </c>
      <c r="B15">
        <v>778958</v>
      </c>
      <c r="C15">
        <v>2005</v>
      </c>
      <c r="D15">
        <v>1649</v>
      </c>
    </row>
    <row r="16" spans="1:4" x14ac:dyDescent="0.3">
      <c r="A16" s="1">
        <v>44197</v>
      </c>
      <c r="B16">
        <v>940914</v>
      </c>
      <c r="C16">
        <v>2062</v>
      </c>
      <c r="D16">
        <v>1631</v>
      </c>
    </row>
    <row r="17" spans="1:4" x14ac:dyDescent="0.3">
      <c r="A17" s="1">
        <v>44228</v>
      </c>
      <c r="B17">
        <v>1078469</v>
      </c>
      <c r="C17">
        <v>1518</v>
      </c>
      <c r="D17">
        <v>1729</v>
      </c>
    </row>
    <row r="18" spans="1:4" x14ac:dyDescent="0.3">
      <c r="A18" s="1">
        <v>44256</v>
      </c>
      <c r="B18">
        <v>844127</v>
      </c>
      <c r="C18">
        <v>2651</v>
      </c>
      <c r="D18">
        <v>1090</v>
      </c>
    </row>
    <row r="19" spans="1:4" x14ac:dyDescent="0.3">
      <c r="A19" s="1">
        <v>44287</v>
      </c>
      <c r="B19">
        <v>757262</v>
      </c>
      <c r="C19">
        <v>2758</v>
      </c>
      <c r="D19">
        <v>1281</v>
      </c>
    </row>
    <row r="20" spans="1:4" x14ac:dyDescent="0.3">
      <c r="A20" s="1">
        <v>44317</v>
      </c>
      <c r="B20">
        <v>782788</v>
      </c>
      <c r="C20">
        <v>1056</v>
      </c>
      <c r="D20">
        <v>1662</v>
      </c>
    </row>
    <row r="21" spans="1:4" x14ac:dyDescent="0.3">
      <c r="A21" s="1">
        <v>44348</v>
      </c>
      <c r="B21">
        <v>975313</v>
      </c>
      <c r="C21">
        <v>1883</v>
      </c>
      <c r="D21">
        <v>1100</v>
      </c>
    </row>
    <row r="22" spans="1:4" x14ac:dyDescent="0.3">
      <c r="A22" s="1">
        <v>44378</v>
      </c>
      <c r="B22">
        <v>751727</v>
      </c>
      <c r="C22">
        <v>2648</v>
      </c>
      <c r="D22">
        <v>1161</v>
      </c>
    </row>
    <row r="23" spans="1:4" x14ac:dyDescent="0.3">
      <c r="A23" s="1">
        <v>44409</v>
      </c>
      <c r="B23">
        <v>899590</v>
      </c>
      <c r="C23">
        <v>1634</v>
      </c>
      <c r="D23">
        <v>1378</v>
      </c>
    </row>
    <row r="24" spans="1:4" x14ac:dyDescent="0.3">
      <c r="A24" s="1">
        <v>44440</v>
      </c>
      <c r="B24">
        <v>945988</v>
      </c>
      <c r="C24">
        <v>2777</v>
      </c>
      <c r="D24">
        <v>1400</v>
      </c>
    </row>
    <row r="25" spans="1:4" x14ac:dyDescent="0.3">
      <c r="A25" s="1">
        <v>44470</v>
      </c>
      <c r="B25">
        <v>1042418</v>
      </c>
      <c r="C25">
        <v>2013</v>
      </c>
      <c r="D25">
        <v>1490</v>
      </c>
    </row>
    <row r="26" spans="1:4" x14ac:dyDescent="0.3">
      <c r="A26" s="1">
        <v>44501</v>
      </c>
      <c r="B26">
        <v>1024453</v>
      </c>
      <c r="C26">
        <v>2496</v>
      </c>
      <c r="D26">
        <v>1768</v>
      </c>
    </row>
    <row r="27" spans="1:4" x14ac:dyDescent="0.3">
      <c r="A27" s="1">
        <v>44531</v>
      </c>
      <c r="B27">
        <v>957124</v>
      </c>
      <c r="C27">
        <v>1134</v>
      </c>
      <c r="D27">
        <v>1715</v>
      </c>
    </row>
    <row r="28" spans="1:4" x14ac:dyDescent="0.3">
      <c r="A28" s="1">
        <v>44562</v>
      </c>
      <c r="B28">
        <v>967582</v>
      </c>
      <c r="C28">
        <v>2784</v>
      </c>
      <c r="D28">
        <v>1451</v>
      </c>
    </row>
    <row r="29" spans="1:4" x14ac:dyDescent="0.3">
      <c r="A29" s="1">
        <v>44593</v>
      </c>
      <c r="B29">
        <v>795410</v>
      </c>
      <c r="C29">
        <v>2794</v>
      </c>
      <c r="D29">
        <v>1276</v>
      </c>
    </row>
    <row r="30" spans="1:4" x14ac:dyDescent="0.3">
      <c r="A30" s="1">
        <v>44621</v>
      </c>
      <c r="B30">
        <v>1047685</v>
      </c>
      <c r="C30">
        <v>1028</v>
      </c>
      <c r="D30">
        <v>1607</v>
      </c>
    </row>
    <row r="31" spans="1:4" x14ac:dyDescent="0.3">
      <c r="A31" s="1">
        <v>44652</v>
      </c>
      <c r="B31">
        <v>858300</v>
      </c>
      <c r="C31">
        <v>1257</v>
      </c>
      <c r="D31">
        <v>1228</v>
      </c>
    </row>
    <row r="32" spans="1:4" x14ac:dyDescent="0.3">
      <c r="A32" s="1">
        <v>44682</v>
      </c>
      <c r="B32">
        <v>821931</v>
      </c>
      <c r="C32">
        <v>1439</v>
      </c>
      <c r="D32">
        <v>1825</v>
      </c>
    </row>
    <row r="33" spans="1:4" x14ac:dyDescent="0.3">
      <c r="A33" s="1">
        <v>44713</v>
      </c>
      <c r="B33">
        <v>863516</v>
      </c>
      <c r="C33">
        <v>1082</v>
      </c>
      <c r="D33">
        <v>1739</v>
      </c>
    </row>
    <row r="34" spans="1:4" x14ac:dyDescent="0.3">
      <c r="A34" s="1">
        <v>44743</v>
      </c>
      <c r="B34">
        <v>1133611</v>
      </c>
      <c r="C34">
        <v>1485</v>
      </c>
      <c r="D34">
        <v>1876</v>
      </c>
    </row>
    <row r="35" spans="1:4" x14ac:dyDescent="0.3">
      <c r="A35" s="1">
        <v>44774</v>
      </c>
      <c r="B35">
        <v>818620</v>
      </c>
      <c r="C35">
        <v>2473</v>
      </c>
      <c r="D35">
        <v>1279</v>
      </c>
    </row>
    <row r="36" spans="1:4" x14ac:dyDescent="0.3">
      <c r="A36" s="1">
        <v>44805</v>
      </c>
      <c r="B36">
        <v>953085</v>
      </c>
      <c r="C36">
        <v>1557</v>
      </c>
      <c r="D36">
        <v>1412</v>
      </c>
    </row>
    <row r="37" spans="1:4" x14ac:dyDescent="0.3">
      <c r="A37" s="1">
        <v>44835</v>
      </c>
      <c r="B37">
        <v>1224977</v>
      </c>
      <c r="C37">
        <v>2483</v>
      </c>
      <c r="D37">
        <v>1845</v>
      </c>
    </row>
    <row r="38" spans="1:4" x14ac:dyDescent="0.3">
      <c r="A38" s="1">
        <v>44866</v>
      </c>
      <c r="B38">
        <v>934593</v>
      </c>
      <c r="C38">
        <v>2385</v>
      </c>
      <c r="D38">
        <v>1565</v>
      </c>
    </row>
    <row r="39" spans="1:4" x14ac:dyDescent="0.3">
      <c r="A39" s="1">
        <v>44896</v>
      </c>
      <c r="B39">
        <v>910577</v>
      </c>
      <c r="C39">
        <v>1939</v>
      </c>
      <c r="D39">
        <v>1348</v>
      </c>
    </row>
    <row r="40" spans="1:4" x14ac:dyDescent="0.3">
      <c r="A40" s="1">
        <v>44927</v>
      </c>
      <c r="B40">
        <v>915392</v>
      </c>
      <c r="C40">
        <v>1218</v>
      </c>
      <c r="D40">
        <v>1752</v>
      </c>
    </row>
    <row r="41" spans="1:4" x14ac:dyDescent="0.3">
      <c r="A41" s="1">
        <v>44958</v>
      </c>
      <c r="B41">
        <v>1025276</v>
      </c>
      <c r="C41">
        <v>2855</v>
      </c>
      <c r="D41">
        <v>1499</v>
      </c>
    </row>
    <row r="42" spans="1:4" x14ac:dyDescent="0.3">
      <c r="A42" s="1">
        <v>44986</v>
      </c>
      <c r="B42">
        <v>1212893</v>
      </c>
      <c r="C42">
        <v>1127</v>
      </c>
      <c r="D42">
        <v>1834</v>
      </c>
    </row>
    <row r="43" spans="1:4" x14ac:dyDescent="0.3">
      <c r="A43" s="1">
        <v>45017</v>
      </c>
      <c r="B43">
        <v>908036</v>
      </c>
      <c r="C43">
        <v>2767</v>
      </c>
      <c r="D43">
        <v>1795</v>
      </c>
    </row>
    <row r="44" spans="1:4" x14ac:dyDescent="0.3">
      <c r="A44" s="1">
        <v>45047</v>
      </c>
      <c r="B44">
        <v>1104282</v>
      </c>
      <c r="C44">
        <v>2289</v>
      </c>
      <c r="D44">
        <v>1519</v>
      </c>
    </row>
    <row r="45" spans="1:4" x14ac:dyDescent="0.3">
      <c r="A45" s="1">
        <v>45078</v>
      </c>
      <c r="B45">
        <v>1120270</v>
      </c>
      <c r="C45">
        <v>2011</v>
      </c>
      <c r="D45">
        <v>1989</v>
      </c>
    </row>
    <row r="46" spans="1:4" x14ac:dyDescent="0.3">
      <c r="A46" s="1">
        <v>45108</v>
      </c>
      <c r="B46">
        <v>1107389</v>
      </c>
      <c r="C46">
        <v>1562</v>
      </c>
      <c r="D46">
        <v>1677</v>
      </c>
    </row>
    <row r="47" spans="1:4" x14ac:dyDescent="0.3">
      <c r="A47" s="1">
        <v>45139</v>
      </c>
      <c r="B47">
        <v>1040765</v>
      </c>
      <c r="C47">
        <v>2875</v>
      </c>
      <c r="D47">
        <v>1617</v>
      </c>
    </row>
    <row r="48" spans="1:4" x14ac:dyDescent="0.3">
      <c r="A48" s="1">
        <v>45170</v>
      </c>
      <c r="B48">
        <v>1122133</v>
      </c>
      <c r="C48">
        <v>2213</v>
      </c>
      <c r="D48">
        <v>1980</v>
      </c>
    </row>
    <row r="49" spans="1:4" x14ac:dyDescent="0.3">
      <c r="A49" s="1">
        <v>45200</v>
      </c>
      <c r="B49">
        <v>997975</v>
      </c>
      <c r="C49">
        <v>2454</v>
      </c>
      <c r="D49">
        <v>1432</v>
      </c>
    </row>
    <row r="50" spans="1:4" x14ac:dyDescent="0.3">
      <c r="A50" s="1">
        <v>45231</v>
      </c>
      <c r="B50">
        <v>1207419</v>
      </c>
      <c r="C50">
        <v>1001</v>
      </c>
      <c r="D50">
        <v>1497</v>
      </c>
    </row>
    <row r="51" spans="1:4" x14ac:dyDescent="0.3">
      <c r="A51" s="1">
        <v>45261</v>
      </c>
      <c r="B51">
        <v>958406</v>
      </c>
      <c r="C51">
        <v>2281</v>
      </c>
      <c r="D51">
        <v>2083</v>
      </c>
    </row>
    <row r="52" spans="1:4" x14ac:dyDescent="0.3">
      <c r="A52" s="1">
        <v>45292</v>
      </c>
      <c r="B52">
        <v>1103163</v>
      </c>
      <c r="C52">
        <v>3329</v>
      </c>
      <c r="D52">
        <v>1264</v>
      </c>
    </row>
    <row r="53" spans="1:4" x14ac:dyDescent="0.3">
      <c r="A53" s="1">
        <v>45323</v>
      </c>
      <c r="B53">
        <v>1170403</v>
      </c>
      <c r="C53">
        <v>3246</v>
      </c>
      <c r="D53">
        <v>1758</v>
      </c>
    </row>
    <row r="54" spans="1:4" x14ac:dyDescent="0.3">
      <c r="A54" s="1">
        <v>45352</v>
      </c>
      <c r="B54">
        <v>891219</v>
      </c>
      <c r="C54">
        <v>3235</v>
      </c>
      <c r="D54">
        <v>1097</v>
      </c>
    </row>
    <row r="55" spans="1:4" x14ac:dyDescent="0.3">
      <c r="A55" s="1">
        <v>45383</v>
      </c>
      <c r="B55">
        <v>1153403</v>
      </c>
      <c r="C55">
        <v>2324</v>
      </c>
      <c r="D55">
        <v>1886</v>
      </c>
    </row>
    <row r="56" spans="1:4" x14ac:dyDescent="0.3">
      <c r="A56" s="1">
        <v>45413</v>
      </c>
      <c r="B56">
        <v>1019095</v>
      </c>
      <c r="C56">
        <v>2532</v>
      </c>
      <c r="D56">
        <v>1585</v>
      </c>
    </row>
    <row r="57" spans="1:4" x14ac:dyDescent="0.3">
      <c r="A57" s="1">
        <v>45444</v>
      </c>
      <c r="B57">
        <v>882570</v>
      </c>
      <c r="C57">
        <v>3990</v>
      </c>
      <c r="D57">
        <v>1450</v>
      </c>
    </row>
    <row r="58" spans="1:4" x14ac:dyDescent="0.3">
      <c r="A58" s="1">
        <v>45474</v>
      </c>
      <c r="B58">
        <v>888693</v>
      </c>
      <c r="C58">
        <v>3172</v>
      </c>
      <c r="D58">
        <v>2051</v>
      </c>
    </row>
    <row r="59" spans="1:4" x14ac:dyDescent="0.3">
      <c r="A59" s="1">
        <v>45505</v>
      </c>
      <c r="B59">
        <v>1137157</v>
      </c>
      <c r="C59">
        <v>3755</v>
      </c>
      <c r="D59">
        <v>1122</v>
      </c>
    </row>
    <row r="60" spans="1:4" x14ac:dyDescent="0.3">
      <c r="A60" s="1">
        <v>45536</v>
      </c>
      <c r="B60">
        <v>1173556</v>
      </c>
      <c r="C60">
        <v>3931</v>
      </c>
      <c r="D60">
        <v>2153</v>
      </c>
    </row>
    <row r="61" spans="1:4" x14ac:dyDescent="0.3">
      <c r="A61" s="1">
        <v>45566</v>
      </c>
      <c r="B61">
        <v>1223866</v>
      </c>
      <c r="C61">
        <v>2732</v>
      </c>
      <c r="D61">
        <v>1413</v>
      </c>
    </row>
    <row r="62" spans="1:4" x14ac:dyDescent="0.3">
      <c r="A62" s="1">
        <v>45597</v>
      </c>
      <c r="B62">
        <v>1050260</v>
      </c>
      <c r="C62">
        <v>2878</v>
      </c>
      <c r="D62">
        <v>1492</v>
      </c>
    </row>
    <row r="63" spans="1:4" x14ac:dyDescent="0.3">
      <c r="A63" s="1">
        <v>45627</v>
      </c>
      <c r="B63">
        <v>1068098</v>
      </c>
      <c r="C63">
        <v>2010</v>
      </c>
      <c r="D63">
        <v>2063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2143-4943-45C3-9F04-982F11FB6420}">
  <sheetPr>
    <tabColor rgb="FFFF0000"/>
  </sheetPr>
  <dimension ref="A1:H73"/>
  <sheetViews>
    <sheetView zoomScale="90" zoomScaleNormal="90" workbookViewId="0">
      <selection activeCell="V21" sqref="V21"/>
    </sheetView>
  </sheetViews>
  <sheetFormatPr defaultRowHeight="14.4" x14ac:dyDescent="0.3"/>
  <cols>
    <col min="1" max="1" width="10.109375" customWidth="1"/>
    <col min="2" max="2" width="9" bestFit="1" customWidth="1"/>
    <col min="3" max="3" width="10.109375" customWidth="1"/>
    <col min="4" max="4" width="23.109375" customWidth="1"/>
    <col min="5" max="5" width="23.33203125" customWidth="1"/>
    <col min="7" max="7" width="10" customWidth="1"/>
    <col min="8" max="8" width="7.5546875" customWidth="1"/>
  </cols>
  <sheetData>
    <row r="1" spans="1:8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">
        <v>15</v>
      </c>
      <c r="H1" t="s">
        <v>16</v>
      </c>
    </row>
    <row r="2" spans="1:8" x14ac:dyDescent="0.3">
      <c r="A2" s="1">
        <v>43831</v>
      </c>
      <c r="B2">
        <v>748488</v>
      </c>
      <c r="G2" t="s">
        <v>17</v>
      </c>
      <c r="H2" s="3">
        <f>_xlfn.FORECAST.ETS.STAT($B$2:$B$61,$A$2:$A$61,1,6,1)</f>
        <v>0.126</v>
      </c>
    </row>
    <row r="3" spans="1:8" x14ac:dyDescent="0.3">
      <c r="A3" s="1">
        <v>43862</v>
      </c>
      <c r="B3">
        <v>716683</v>
      </c>
      <c r="G3" t="s">
        <v>18</v>
      </c>
      <c r="H3" s="3">
        <f>_xlfn.FORECAST.ETS.STAT($B$2:$B$61,$A$2:$A$61,2,6,1)</f>
        <v>1E-3</v>
      </c>
    </row>
    <row r="4" spans="1:8" x14ac:dyDescent="0.3">
      <c r="A4" s="1">
        <v>43891</v>
      </c>
      <c r="B4">
        <v>1024463</v>
      </c>
      <c r="G4" t="s">
        <v>19</v>
      </c>
      <c r="H4" s="3">
        <f>_xlfn.FORECAST.ETS.STAT($B$2:$B$61,$A$2:$A$61,3,6,1)</f>
        <v>1E-3</v>
      </c>
    </row>
    <row r="5" spans="1:8" x14ac:dyDescent="0.3">
      <c r="A5" s="1">
        <v>43922</v>
      </c>
      <c r="B5">
        <v>863404</v>
      </c>
      <c r="G5" t="s">
        <v>20</v>
      </c>
      <c r="H5" s="3">
        <f>_xlfn.FORECAST.ETS.STAT($B$2:$B$61,$A$2:$A$61,4,6,1)</f>
        <v>0.64275193882760517</v>
      </c>
    </row>
    <row r="6" spans="1:8" x14ac:dyDescent="0.3">
      <c r="A6" s="1">
        <v>43952</v>
      </c>
      <c r="B6">
        <v>1025472</v>
      </c>
      <c r="G6" t="s">
        <v>21</v>
      </c>
      <c r="H6" s="3">
        <f>_xlfn.FORECAST.ETS.STAT($B$2:$B$61,$A$2:$A$61,5,6,1)</f>
        <v>8.8013550872867843E-2</v>
      </c>
    </row>
    <row r="7" spans="1:8" x14ac:dyDescent="0.3">
      <c r="A7" s="1">
        <v>43983</v>
      </c>
      <c r="B7">
        <v>781610</v>
      </c>
      <c r="G7" t="s">
        <v>22</v>
      </c>
      <c r="H7" s="3">
        <f>_xlfn.FORECAST.ETS.STAT($B$2:$B$61,$A$2:$A$61,6,6,1)</f>
        <v>91760.825802369902</v>
      </c>
    </row>
    <row r="8" spans="1:8" x14ac:dyDescent="0.3">
      <c r="A8" s="1">
        <v>44013</v>
      </c>
      <c r="B8">
        <v>1041675</v>
      </c>
      <c r="G8" t="s">
        <v>23</v>
      </c>
      <c r="H8" s="3">
        <f>_xlfn.FORECAST.ETS.STAT($B$2:$B$61,$A$2:$A$61,7,6,1)</f>
        <v>115440.80369364904</v>
      </c>
    </row>
    <row r="9" spans="1:8" x14ac:dyDescent="0.3">
      <c r="A9" s="1">
        <v>44044</v>
      </c>
      <c r="B9">
        <v>928663</v>
      </c>
    </row>
    <row r="10" spans="1:8" x14ac:dyDescent="0.3">
      <c r="A10" s="1">
        <v>44075</v>
      </c>
      <c r="B10">
        <v>932939</v>
      </c>
    </row>
    <row r="11" spans="1:8" x14ac:dyDescent="0.3">
      <c r="A11" s="1">
        <v>44105</v>
      </c>
      <c r="B11">
        <v>1064241</v>
      </c>
    </row>
    <row r="12" spans="1:8" x14ac:dyDescent="0.3">
      <c r="A12" s="1">
        <v>44136</v>
      </c>
      <c r="B12">
        <v>912671</v>
      </c>
    </row>
    <row r="13" spans="1:8" x14ac:dyDescent="0.3">
      <c r="A13" s="1">
        <v>44166</v>
      </c>
      <c r="B13">
        <v>778958</v>
      </c>
    </row>
    <row r="14" spans="1:8" x14ac:dyDescent="0.3">
      <c r="A14" s="1">
        <v>44197</v>
      </c>
      <c r="B14">
        <v>940914</v>
      </c>
    </row>
    <row r="15" spans="1:8" x14ac:dyDescent="0.3">
      <c r="A15" s="1">
        <v>44228</v>
      </c>
      <c r="B15">
        <v>1078469</v>
      </c>
    </row>
    <row r="16" spans="1:8" x14ac:dyDescent="0.3">
      <c r="A16" s="1">
        <v>44256</v>
      </c>
      <c r="B16">
        <v>844127</v>
      </c>
    </row>
    <row r="17" spans="1:2" x14ac:dyDescent="0.3">
      <c r="A17" s="1">
        <v>44287</v>
      </c>
      <c r="B17">
        <v>757262</v>
      </c>
    </row>
    <row r="18" spans="1:2" x14ac:dyDescent="0.3">
      <c r="A18" s="1">
        <v>44317</v>
      </c>
      <c r="B18">
        <v>782788</v>
      </c>
    </row>
    <row r="19" spans="1:2" x14ac:dyDescent="0.3">
      <c r="A19" s="1">
        <v>44348</v>
      </c>
      <c r="B19">
        <v>975313</v>
      </c>
    </row>
    <row r="20" spans="1:2" x14ac:dyDescent="0.3">
      <c r="A20" s="1">
        <v>44378</v>
      </c>
      <c r="B20">
        <v>751727</v>
      </c>
    </row>
    <row r="21" spans="1:2" x14ac:dyDescent="0.3">
      <c r="A21" s="1">
        <v>44409</v>
      </c>
      <c r="B21">
        <v>899590</v>
      </c>
    </row>
    <row r="22" spans="1:2" x14ac:dyDescent="0.3">
      <c r="A22" s="1">
        <v>44440</v>
      </c>
      <c r="B22">
        <v>945988</v>
      </c>
    </row>
    <row r="23" spans="1:2" x14ac:dyDescent="0.3">
      <c r="A23" s="1">
        <v>44470</v>
      </c>
      <c r="B23">
        <v>1042418</v>
      </c>
    </row>
    <row r="24" spans="1:2" x14ac:dyDescent="0.3">
      <c r="A24" s="1">
        <v>44501</v>
      </c>
      <c r="B24">
        <v>1024453</v>
      </c>
    </row>
    <row r="25" spans="1:2" x14ac:dyDescent="0.3">
      <c r="A25" s="1">
        <v>44531</v>
      </c>
      <c r="B25">
        <v>957124</v>
      </c>
    </row>
    <row r="26" spans="1:2" x14ac:dyDescent="0.3">
      <c r="A26" s="1">
        <v>44562</v>
      </c>
      <c r="B26">
        <v>967582</v>
      </c>
    </row>
    <row r="27" spans="1:2" x14ac:dyDescent="0.3">
      <c r="A27" s="1">
        <v>44593</v>
      </c>
      <c r="B27">
        <v>795410</v>
      </c>
    </row>
    <row r="28" spans="1:2" x14ac:dyDescent="0.3">
      <c r="A28" s="1">
        <v>44621</v>
      </c>
      <c r="B28">
        <v>1047685</v>
      </c>
    </row>
    <row r="29" spans="1:2" x14ac:dyDescent="0.3">
      <c r="A29" s="1">
        <v>44652</v>
      </c>
      <c r="B29">
        <v>858300</v>
      </c>
    </row>
    <row r="30" spans="1:2" x14ac:dyDescent="0.3">
      <c r="A30" s="1">
        <v>44682</v>
      </c>
      <c r="B30">
        <v>821931</v>
      </c>
    </row>
    <row r="31" spans="1:2" x14ac:dyDescent="0.3">
      <c r="A31" s="1">
        <v>44713</v>
      </c>
      <c r="B31">
        <v>863516</v>
      </c>
    </row>
    <row r="32" spans="1:2" x14ac:dyDescent="0.3">
      <c r="A32" s="1">
        <v>44743</v>
      </c>
      <c r="B32">
        <v>1133611</v>
      </c>
    </row>
    <row r="33" spans="1:2" x14ac:dyDescent="0.3">
      <c r="A33" s="1">
        <v>44774</v>
      </c>
      <c r="B33">
        <v>818620</v>
      </c>
    </row>
    <row r="34" spans="1:2" x14ac:dyDescent="0.3">
      <c r="A34" s="1">
        <v>44805</v>
      </c>
      <c r="B34">
        <v>953085</v>
      </c>
    </row>
    <row r="35" spans="1:2" x14ac:dyDescent="0.3">
      <c r="A35" s="1">
        <v>44835</v>
      </c>
      <c r="B35">
        <v>1224977</v>
      </c>
    </row>
    <row r="36" spans="1:2" x14ac:dyDescent="0.3">
      <c r="A36" s="1">
        <v>44866</v>
      </c>
      <c r="B36">
        <v>934593</v>
      </c>
    </row>
    <row r="37" spans="1:2" x14ac:dyDescent="0.3">
      <c r="A37" s="1">
        <v>44896</v>
      </c>
      <c r="B37">
        <v>910577</v>
      </c>
    </row>
    <row r="38" spans="1:2" x14ac:dyDescent="0.3">
      <c r="A38" s="1">
        <v>44927</v>
      </c>
      <c r="B38">
        <v>915392</v>
      </c>
    </row>
    <row r="39" spans="1:2" x14ac:dyDescent="0.3">
      <c r="A39" s="1">
        <v>44958</v>
      </c>
      <c r="B39">
        <v>1025276</v>
      </c>
    </row>
    <row r="40" spans="1:2" x14ac:dyDescent="0.3">
      <c r="A40" s="1">
        <v>44986</v>
      </c>
      <c r="B40">
        <v>1212893</v>
      </c>
    </row>
    <row r="41" spans="1:2" x14ac:dyDescent="0.3">
      <c r="A41" s="1">
        <v>45017</v>
      </c>
      <c r="B41">
        <v>908036</v>
      </c>
    </row>
    <row r="42" spans="1:2" x14ac:dyDescent="0.3">
      <c r="A42" s="1">
        <v>45047</v>
      </c>
      <c r="B42">
        <v>1104282</v>
      </c>
    </row>
    <row r="43" spans="1:2" x14ac:dyDescent="0.3">
      <c r="A43" s="1">
        <v>45078</v>
      </c>
      <c r="B43">
        <v>1120270</v>
      </c>
    </row>
    <row r="44" spans="1:2" x14ac:dyDescent="0.3">
      <c r="A44" s="1">
        <v>45108</v>
      </c>
      <c r="B44">
        <v>1107389</v>
      </c>
    </row>
    <row r="45" spans="1:2" x14ac:dyDescent="0.3">
      <c r="A45" s="1">
        <v>45139</v>
      </c>
      <c r="B45">
        <v>1040765</v>
      </c>
    </row>
    <row r="46" spans="1:2" x14ac:dyDescent="0.3">
      <c r="A46" s="1">
        <v>45170</v>
      </c>
      <c r="B46">
        <v>1122133</v>
      </c>
    </row>
    <row r="47" spans="1:2" x14ac:dyDescent="0.3">
      <c r="A47" s="1">
        <v>45200</v>
      </c>
      <c r="B47">
        <v>997975</v>
      </c>
    </row>
    <row r="48" spans="1:2" x14ac:dyDescent="0.3">
      <c r="A48" s="1">
        <v>45231</v>
      </c>
      <c r="B48">
        <v>1207419</v>
      </c>
    </row>
    <row r="49" spans="1:5" x14ac:dyDescent="0.3">
      <c r="A49" s="1">
        <v>45261</v>
      </c>
      <c r="B49">
        <v>958406</v>
      </c>
    </row>
    <row r="50" spans="1:5" x14ac:dyDescent="0.3">
      <c r="A50" s="1">
        <v>45292</v>
      </c>
      <c r="B50">
        <v>1103163</v>
      </c>
    </row>
    <row r="51" spans="1:5" x14ac:dyDescent="0.3">
      <c r="A51" s="1">
        <v>45323</v>
      </c>
      <c r="B51">
        <v>1170403</v>
      </c>
    </row>
    <row r="52" spans="1:5" x14ac:dyDescent="0.3">
      <c r="A52" s="1">
        <v>45352</v>
      </c>
      <c r="B52">
        <v>891219</v>
      </c>
    </row>
    <row r="53" spans="1:5" x14ac:dyDescent="0.3">
      <c r="A53" s="1">
        <v>45383</v>
      </c>
      <c r="B53">
        <v>1153403</v>
      </c>
    </row>
    <row r="54" spans="1:5" x14ac:dyDescent="0.3">
      <c r="A54" s="1">
        <v>45413</v>
      </c>
      <c r="B54">
        <v>1019095</v>
      </c>
    </row>
    <row r="55" spans="1:5" x14ac:dyDescent="0.3">
      <c r="A55" s="1">
        <v>45444</v>
      </c>
      <c r="B55">
        <v>882570</v>
      </c>
    </row>
    <row r="56" spans="1:5" x14ac:dyDescent="0.3">
      <c r="A56" s="1">
        <v>45474</v>
      </c>
      <c r="B56">
        <v>888693</v>
      </c>
    </row>
    <row r="57" spans="1:5" x14ac:dyDescent="0.3">
      <c r="A57" s="1">
        <v>45505</v>
      </c>
      <c r="B57">
        <v>1137157</v>
      </c>
    </row>
    <row r="58" spans="1:5" x14ac:dyDescent="0.3">
      <c r="A58" s="1">
        <v>45536</v>
      </c>
      <c r="B58">
        <v>1173556</v>
      </c>
    </row>
    <row r="59" spans="1:5" x14ac:dyDescent="0.3">
      <c r="A59" s="1">
        <v>45566</v>
      </c>
      <c r="B59">
        <v>1223866</v>
      </c>
    </row>
    <row r="60" spans="1:5" x14ac:dyDescent="0.3">
      <c r="A60" s="1">
        <v>45597</v>
      </c>
      <c r="B60">
        <v>1050260</v>
      </c>
    </row>
    <row r="61" spans="1:5" x14ac:dyDescent="0.3">
      <c r="A61" s="1">
        <v>45627</v>
      </c>
      <c r="B61">
        <v>1068098</v>
      </c>
      <c r="C61">
        <v>1068098</v>
      </c>
      <c r="D61" s="2">
        <v>1068098</v>
      </c>
      <c r="E61" s="2">
        <v>1068098</v>
      </c>
    </row>
    <row r="62" spans="1:5" x14ac:dyDescent="0.3">
      <c r="A62" s="1">
        <v>45658</v>
      </c>
      <c r="C62">
        <f>_xlfn.FORECAST.ETS(A62,$B$2:$B$61,$A$2:$A$61,6,1)</f>
        <v>1112139.5649769935</v>
      </c>
      <c r="D62" s="2">
        <f>C62-_xlfn.FORECAST.ETS.CONFINT(A62,$B$2:$B$61,$A$2:$A$61,0.95,6,1)</f>
        <v>868991.5242283222</v>
      </c>
      <c r="E62" s="2">
        <f>C62+_xlfn.FORECAST.ETS.CONFINT(A62,$B$2:$B$61,$A$2:$A$61,0.95,6,1)</f>
        <v>1355287.6057256646</v>
      </c>
    </row>
    <row r="63" spans="1:5" x14ac:dyDescent="0.3">
      <c r="A63" s="1">
        <v>45689</v>
      </c>
      <c r="C63">
        <f>_xlfn.FORECAST.ETS(A63,$B$2:$B$61,$A$2:$A$61,6,1)</f>
        <v>1176294.9736277065</v>
      </c>
      <c r="D63" s="2">
        <f>C63-_xlfn.FORECAST.ETS.CONFINT(A63,$B$2:$B$61,$A$2:$A$61,0.95,6,1)</f>
        <v>931193.90908385348</v>
      </c>
      <c r="E63" s="2">
        <f>C63+_xlfn.FORECAST.ETS.CONFINT(A63,$B$2:$B$61,$A$2:$A$61,0.95,6,1)</f>
        <v>1421396.0381715596</v>
      </c>
    </row>
    <row r="64" spans="1:5" x14ac:dyDescent="0.3">
      <c r="A64" s="1">
        <v>45717</v>
      </c>
      <c r="C64">
        <f>_xlfn.FORECAST.ETS(A64,$B$2:$B$61,$A$2:$A$61,6,1)</f>
        <v>1144065.5944431713</v>
      </c>
      <c r="D64" s="2">
        <f>C64-_xlfn.FORECAST.ETS.CONFINT(A64,$B$2:$B$61,$A$2:$A$61,0.95,6,1)</f>
        <v>896996.43447288859</v>
      </c>
      <c r="E64" s="2">
        <f>C64+_xlfn.FORECAST.ETS.CONFINT(A64,$B$2:$B$61,$A$2:$A$61,0.95,6,1)</f>
        <v>1391134.7544134541</v>
      </c>
    </row>
    <row r="65" spans="1:5" x14ac:dyDescent="0.3">
      <c r="A65" s="1">
        <v>45748</v>
      </c>
      <c r="C65">
        <f>_xlfn.FORECAST.ETS(A65,$B$2:$B$61,$A$2:$A$61,6,1)</f>
        <v>1112158.2943803382</v>
      </c>
      <c r="D65" s="2">
        <f>C65-_xlfn.FORECAST.ETS.CONFINT(A65,$B$2:$B$61,$A$2:$A$61,0.95,6,1)</f>
        <v>863106.08727200853</v>
      </c>
      <c r="E65" s="2">
        <f>C65+_xlfn.FORECAST.ETS.CONFINT(A65,$B$2:$B$61,$A$2:$A$61,0.95,6,1)</f>
        <v>1361210.5014886677</v>
      </c>
    </row>
    <row r="66" spans="1:5" x14ac:dyDescent="0.3">
      <c r="A66" s="1">
        <v>45778</v>
      </c>
      <c r="C66">
        <f>_xlfn.FORECAST.ETS(A66,$B$2:$B$61,$A$2:$A$61,6,1)</f>
        <v>1127125.8091097032</v>
      </c>
      <c r="D66" s="2">
        <f>C66-_xlfn.FORECAST.ETS.CONFINT(A66,$B$2:$B$61,$A$2:$A$61,0.95,6,1)</f>
        <v>876075.72196811915</v>
      </c>
      <c r="E66" s="2">
        <f>C66+_xlfn.FORECAST.ETS.CONFINT(A66,$B$2:$B$61,$A$2:$A$61,0.95,6,1)</f>
        <v>1378175.8962512871</v>
      </c>
    </row>
    <row r="67" spans="1:5" x14ac:dyDescent="0.3">
      <c r="A67" s="1">
        <v>45809</v>
      </c>
      <c r="C67">
        <f>_xlfn.FORECAST.ETS(A67,$B$2:$B$61,$A$2:$A$61,6,1)</f>
        <v>1069185.3129229159</v>
      </c>
      <c r="D67" s="2">
        <f>C67-_xlfn.FORECAST.ETS.CONFINT(A67,$B$2:$B$61,$A$2:$A$61,0.95,6,1)</f>
        <v>816122.63053936011</v>
      </c>
      <c r="E67" s="2">
        <f>C67+_xlfn.FORECAST.ETS.CONFINT(A67,$B$2:$B$61,$A$2:$A$61,0.95,6,1)</f>
        <v>1322247.9953064716</v>
      </c>
    </row>
    <row r="68" spans="1:5" x14ac:dyDescent="0.3">
      <c r="A68" s="1">
        <v>45839</v>
      </c>
      <c r="C68">
        <f>_xlfn.FORECAST.ETS(A68,$B$2:$B$61,$A$2:$A$61,6,1)</f>
        <v>1140787.3644558077</v>
      </c>
      <c r="D68" s="2">
        <f>C68-_xlfn.FORECAST.ETS.CONFINT(A68,$B$2:$B$61,$A$2:$A$61,0.95,6,1)</f>
        <v>885666.78110641183</v>
      </c>
      <c r="E68" s="2">
        <f>C68+_xlfn.FORECAST.ETS.CONFINT(A68,$B$2:$B$61,$A$2:$A$61,0.95,6,1)</f>
        <v>1395907.9478052035</v>
      </c>
    </row>
    <row r="69" spans="1:5" x14ac:dyDescent="0.3">
      <c r="A69" s="1">
        <v>45870</v>
      </c>
      <c r="C69">
        <f>_xlfn.FORECAST.ETS(A69,$B$2:$B$61,$A$2:$A$61,6,1)</f>
        <v>1204942.7731065208</v>
      </c>
      <c r="D69" s="2">
        <f>C69-_xlfn.FORECAST.ETS.CONFINT(A69,$B$2:$B$61,$A$2:$A$61,0.95,6,1)</f>
        <v>947780.75631183223</v>
      </c>
      <c r="E69" s="2">
        <f>C69+_xlfn.FORECAST.ETS.CONFINT(A69,$B$2:$B$61,$A$2:$A$61,0.95,6,1)</f>
        <v>1462104.7899012093</v>
      </c>
    </row>
    <row r="70" spans="1:5" x14ac:dyDescent="0.3">
      <c r="A70" s="1">
        <v>45901</v>
      </c>
      <c r="C70">
        <f>_xlfn.FORECAST.ETS(A70,$B$2:$B$61,$A$2:$A$61,6,1)</f>
        <v>1172713.3939219855</v>
      </c>
      <c r="D70" s="2">
        <f>C70-_xlfn.FORECAST.ETS.CONFINT(A70,$B$2:$B$61,$A$2:$A$61,0.95,6,1)</f>
        <v>913495.57236219675</v>
      </c>
      <c r="E70" s="2">
        <f>C70+_xlfn.FORECAST.ETS.CONFINT(A70,$B$2:$B$61,$A$2:$A$61,0.95,6,1)</f>
        <v>1431931.2154817744</v>
      </c>
    </row>
    <row r="71" spans="1:5" x14ac:dyDescent="0.3">
      <c r="A71" s="1">
        <v>45931</v>
      </c>
      <c r="C71">
        <f>_xlfn.FORECAST.ETS(A71,$B$2:$B$61,$A$2:$A$61,6,1)</f>
        <v>1140806.0938591524</v>
      </c>
      <c r="D71" s="2">
        <f>C71-_xlfn.FORECAST.ETS.CONFINT(A71,$B$2:$B$61,$A$2:$A$61,0.95,6,1)</f>
        <v>879518.20916614181</v>
      </c>
      <c r="E71" s="2">
        <f>C71+_xlfn.FORECAST.ETS.CONFINT(A71,$B$2:$B$61,$A$2:$A$61,0.95,6,1)</f>
        <v>1402093.9785521629</v>
      </c>
    </row>
    <row r="72" spans="1:5" x14ac:dyDescent="0.3">
      <c r="A72" s="1">
        <v>45962</v>
      </c>
      <c r="C72">
        <f>_xlfn.FORECAST.ETS(A72,$B$2:$B$61,$A$2:$A$61,6,1)</f>
        <v>1155773.6085885174</v>
      </c>
      <c r="D72" s="2">
        <f>C72-_xlfn.FORECAST.ETS.CONFINT(A72,$B$2:$B$61,$A$2:$A$61,0.95,6,1)</f>
        <v>892401.51412274526</v>
      </c>
      <c r="E72" s="2">
        <f>C72+_xlfn.FORECAST.ETS.CONFINT(A72,$B$2:$B$61,$A$2:$A$61,0.95,6,1)</f>
        <v>1419145.7030542896</v>
      </c>
    </row>
    <row r="73" spans="1:5" x14ac:dyDescent="0.3">
      <c r="A73" s="1">
        <v>45992</v>
      </c>
      <c r="C73">
        <f>_xlfn.FORECAST.ETS(A73,$B$2:$B$61,$A$2:$A$61,6,1)</f>
        <v>1097833.1124017301</v>
      </c>
      <c r="D73" s="2">
        <f>C73-_xlfn.FORECAST.ETS.CONFINT(A73,$B$2:$B$61,$A$2:$A$61,0.95,6,1)</f>
        <v>832362.77201704471</v>
      </c>
      <c r="E73" s="2">
        <f>C73+_xlfn.FORECAST.ETS.CONFINT(A73,$B$2:$B$61,$A$2:$A$61,0.95,6,1)</f>
        <v>1363303.4527864156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D231-4695-4507-9AE6-01ED74A99C90}">
  <sheetPr>
    <tabColor rgb="FF92D050"/>
  </sheetPr>
  <dimension ref="A9:E70"/>
  <sheetViews>
    <sheetView zoomScaleNormal="100" workbookViewId="0">
      <selection activeCell="F23" sqref="F23"/>
    </sheetView>
  </sheetViews>
  <sheetFormatPr defaultRowHeight="14.4" x14ac:dyDescent="0.3"/>
  <cols>
    <col min="1" max="1" width="15.6640625" bestFit="1" customWidth="1"/>
    <col min="2" max="2" width="18.6640625" bestFit="1" customWidth="1"/>
    <col min="3" max="3" width="16.6640625" bestFit="1" customWidth="1"/>
    <col min="4" max="4" width="25.33203125" customWidth="1"/>
    <col min="5" max="5" width="12.5546875" customWidth="1"/>
    <col min="6" max="6" width="14.109375" bestFit="1" customWidth="1"/>
    <col min="7" max="7" width="10.44140625" bestFit="1" customWidth="1"/>
    <col min="9" max="9" width="13.44140625" bestFit="1" customWidth="1"/>
    <col min="11" max="11" width="13.6640625" bestFit="1" customWidth="1"/>
    <col min="12" max="12" width="12" customWidth="1"/>
  </cols>
  <sheetData>
    <row r="9" spans="1:5" ht="20.399999999999999" thickBot="1" x14ac:dyDescent="0.45">
      <c r="A9" s="4" t="s">
        <v>8</v>
      </c>
      <c r="B9" s="4"/>
      <c r="C9" s="4"/>
      <c r="D9" s="4"/>
      <c r="E9" s="4"/>
    </row>
    <row r="10" spans="1:5" ht="15" thickTop="1" x14ac:dyDescent="0.3">
      <c r="A10" t="s">
        <v>3</v>
      </c>
      <c r="B10" t="s">
        <v>4</v>
      </c>
      <c r="C10" t="s">
        <v>5</v>
      </c>
      <c r="D10" t="s">
        <v>6</v>
      </c>
      <c r="E10" t="s">
        <v>7</v>
      </c>
    </row>
    <row r="11" spans="1:5" x14ac:dyDescent="0.3">
      <c r="A11" s="1">
        <v>43831</v>
      </c>
      <c r="B11">
        <v>526372</v>
      </c>
      <c r="C11">
        <v>360811</v>
      </c>
      <c r="D11">
        <v>159847</v>
      </c>
      <c r="E11">
        <v>162100</v>
      </c>
    </row>
    <row r="12" spans="1:5" x14ac:dyDescent="0.3">
      <c r="A12" s="1">
        <v>43862</v>
      </c>
      <c r="B12">
        <v>1107281</v>
      </c>
      <c r="C12">
        <v>487792</v>
      </c>
      <c r="D12">
        <v>164772</v>
      </c>
      <c r="E12">
        <v>65807</v>
      </c>
    </row>
    <row r="13" spans="1:5" x14ac:dyDescent="0.3">
      <c r="A13" s="1">
        <v>43891</v>
      </c>
      <c r="B13">
        <v>752347</v>
      </c>
      <c r="C13">
        <v>554419</v>
      </c>
      <c r="D13">
        <v>203645</v>
      </c>
      <c r="E13">
        <v>101080</v>
      </c>
    </row>
    <row r="14" spans="1:5" x14ac:dyDescent="0.3">
      <c r="A14" s="1">
        <v>43922</v>
      </c>
      <c r="B14">
        <v>993651</v>
      </c>
      <c r="C14">
        <v>631523</v>
      </c>
      <c r="D14">
        <v>213055</v>
      </c>
      <c r="E14">
        <v>167263</v>
      </c>
    </row>
    <row r="15" spans="1:5" x14ac:dyDescent="0.3">
      <c r="A15" s="1">
        <v>43952</v>
      </c>
      <c r="B15">
        <v>855802</v>
      </c>
      <c r="C15">
        <v>527500</v>
      </c>
      <c r="D15">
        <v>183180</v>
      </c>
      <c r="E15">
        <v>54632</v>
      </c>
    </row>
    <row r="16" spans="1:5" x14ac:dyDescent="0.3">
      <c r="A16" s="1">
        <v>43983</v>
      </c>
      <c r="B16">
        <v>593700</v>
      </c>
      <c r="C16">
        <v>749904</v>
      </c>
      <c r="D16">
        <v>131299</v>
      </c>
      <c r="E16">
        <v>86911</v>
      </c>
    </row>
    <row r="17" spans="1:5" x14ac:dyDescent="0.3">
      <c r="A17" s="1">
        <v>44013</v>
      </c>
      <c r="B17">
        <v>1010814</v>
      </c>
      <c r="C17">
        <v>683570</v>
      </c>
      <c r="D17">
        <v>222228</v>
      </c>
      <c r="E17">
        <v>202623</v>
      </c>
    </row>
    <row r="18" spans="1:5" x14ac:dyDescent="0.3">
      <c r="A18" s="1">
        <v>44044</v>
      </c>
      <c r="B18">
        <v>1153429</v>
      </c>
      <c r="C18">
        <v>500080</v>
      </c>
      <c r="D18">
        <v>123697</v>
      </c>
      <c r="E18">
        <v>86981</v>
      </c>
    </row>
    <row r="19" spans="1:5" x14ac:dyDescent="0.3">
      <c r="A19" s="1">
        <v>44075</v>
      </c>
      <c r="B19">
        <v>781932</v>
      </c>
      <c r="C19">
        <v>612191</v>
      </c>
      <c r="D19">
        <v>240419</v>
      </c>
      <c r="E19">
        <v>115272</v>
      </c>
    </row>
    <row r="20" spans="1:5" x14ac:dyDescent="0.3">
      <c r="A20" s="1">
        <v>44105</v>
      </c>
      <c r="B20">
        <v>852775</v>
      </c>
      <c r="C20">
        <v>812334</v>
      </c>
      <c r="D20">
        <v>98739</v>
      </c>
      <c r="E20">
        <v>99040</v>
      </c>
    </row>
    <row r="21" spans="1:5" x14ac:dyDescent="0.3">
      <c r="A21" s="1">
        <v>44136</v>
      </c>
      <c r="B21">
        <v>683143</v>
      </c>
      <c r="C21">
        <v>618048</v>
      </c>
      <c r="D21">
        <v>166808</v>
      </c>
      <c r="E21">
        <v>76506</v>
      </c>
    </row>
    <row r="22" spans="1:5" x14ac:dyDescent="0.3">
      <c r="A22" s="1">
        <v>44166</v>
      </c>
      <c r="B22">
        <v>1211990</v>
      </c>
      <c r="C22">
        <v>469565</v>
      </c>
      <c r="D22">
        <v>162590</v>
      </c>
      <c r="E22">
        <v>200255</v>
      </c>
    </row>
    <row r="23" spans="1:5" x14ac:dyDescent="0.3">
      <c r="A23" s="1">
        <v>44197</v>
      </c>
      <c r="B23">
        <v>770158</v>
      </c>
      <c r="C23">
        <v>827445</v>
      </c>
      <c r="D23">
        <v>179226</v>
      </c>
      <c r="E23">
        <v>69354</v>
      </c>
    </row>
    <row r="24" spans="1:5" x14ac:dyDescent="0.3">
      <c r="A24" s="1">
        <v>44228</v>
      </c>
      <c r="B24">
        <v>734109</v>
      </c>
      <c r="C24">
        <v>694100</v>
      </c>
      <c r="D24">
        <v>243502</v>
      </c>
      <c r="E24">
        <v>206110</v>
      </c>
    </row>
    <row r="25" spans="1:5" x14ac:dyDescent="0.3">
      <c r="A25" s="1">
        <v>44256</v>
      </c>
      <c r="B25">
        <v>805776</v>
      </c>
      <c r="C25">
        <v>796853</v>
      </c>
      <c r="D25">
        <v>258877</v>
      </c>
      <c r="E25">
        <v>83257</v>
      </c>
    </row>
    <row r="26" spans="1:5" x14ac:dyDescent="0.3">
      <c r="A26" s="1">
        <v>44287</v>
      </c>
      <c r="B26">
        <v>994637</v>
      </c>
      <c r="C26">
        <v>422776</v>
      </c>
      <c r="D26">
        <v>161591</v>
      </c>
      <c r="E26">
        <v>169553</v>
      </c>
    </row>
    <row r="27" spans="1:5" x14ac:dyDescent="0.3">
      <c r="A27" s="1">
        <v>44317</v>
      </c>
      <c r="B27">
        <v>663086</v>
      </c>
      <c r="C27">
        <v>457735</v>
      </c>
      <c r="D27">
        <v>112443</v>
      </c>
      <c r="E27">
        <v>74857</v>
      </c>
    </row>
    <row r="28" spans="1:5" x14ac:dyDescent="0.3">
      <c r="A28" s="1">
        <v>44348</v>
      </c>
      <c r="B28">
        <v>1196595</v>
      </c>
      <c r="C28">
        <v>638824</v>
      </c>
      <c r="D28">
        <v>135426</v>
      </c>
      <c r="E28">
        <v>199592</v>
      </c>
    </row>
    <row r="29" spans="1:5" x14ac:dyDescent="0.3">
      <c r="A29" s="1">
        <v>44378</v>
      </c>
      <c r="B29">
        <v>753777</v>
      </c>
      <c r="C29">
        <v>645995</v>
      </c>
      <c r="D29">
        <v>234622</v>
      </c>
      <c r="E29">
        <v>172159</v>
      </c>
    </row>
    <row r="30" spans="1:5" x14ac:dyDescent="0.3">
      <c r="A30" s="1">
        <v>44409</v>
      </c>
      <c r="B30">
        <v>956428</v>
      </c>
      <c r="C30">
        <v>590003</v>
      </c>
      <c r="D30">
        <v>162599</v>
      </c>
      <c r="E30">
        <v>168153</v>
      </c>
    </row>
    <row r="31" spans="1:5" x14ac:dyDescent="0.3">
      <c r="A31" s="1">
        <v>44440</v>
      </c>
      <c r="B31">
        <v>927170</v>
      </c>
      <c r="C31">
        <v>625753</v>
      </c>
      <c r="D31">
        <v>267769</v>
      </c>
      <c r="E31">
        <v>207771</v>
      </c>
    </row>
    <row r="32" spans="1:5" x14ac:dyDescent="0.3">
      <c r="A32" s="1">
        <v>44470</v>
      </c>
      <c r="B32">
        <v>928694</v>
      </c>
      <c r="C32">
        <v>499091</v>
      </c>
      <c r="D32">
        <v>221986</v>
      </c>
      <c r="E32">
        <v>95458</v>
      </c>
    </row>
    <row r="33" spans="1:5" x14ac:dyDescent="0.3">
      <c r="A33" s="1">
        <v>44501</v>
      </c>
      <c r="B33">
        <v>713477</v>
      </c>
      <c r="C33">
        <v>538637</v>
      </c>
      <c r="D33">
        <v>251553</v>
      </c>
      <c r="E33">
        <v>121590</v>
      </c>
    </row>
    <row r="34" spans="1:5" x14ac:dyDescent="0.3">
      <c r="A34" s="1">
        <v>44531</v>
      </c>
      <c r="B34">
        <v>1148398</v>
      </c>
      <c r="C34">
        <v>868956</v>
      </c>
      <c r="D34">
        <v>264160</v>
      </c>
      <c r="E34">
        <v>127529</v>
      </c>
    </row>
    <row r="35" spans="1:5" x14ac:dyDescent="0.3">
      <c r="A35" s="1">
        <v>44562</v>
      </c>
      <c r="B35">
        <v>1020305</v>
      </c>
      <c r="C35">
        <v>600892</v>
      </c>
      <c r="D35">
        <v>250067</v>
      </c>
      <c r="E35">
        <v>134398</v>
      </c>
    </row>
    <row r="36" spans="1:5" x14ac:dyDescent="0.3">
      <c r="A36" s="1">
        <v>44593</v>
      </c>
      <c r="B36">
        <v>862700</v>
      </c>
      <c r="C36">
        <v>598923</v>
      </c>
      <c r="D36">
        <v>169815</v>
      </c>
      <c r="E36">
        <v>200051</v>
      </c>
    </row>
    <row r="37" spans="1:5" x14ac:dyDescent="0.3">
      <c r="A37" s="1">
        <v>44621</v>
      </c>
      <c r="B37">
        <v>1064103</v>
      </c>
      <c r="C37">
        <v>406508</v>
      </c>
      <c r="D37">
        <v>275796</v>
      </c>
      <c r="E37">
        <v>147156</v>
      </c>
    </row>
    <row r="38" spans="1:5" x14ac:dyDescent="0.3">
      <c r="A38" s="1">
        <v>44652</v>
      </c>
      <c r="B38">
        <v>755521</v>
      </c>
      <c r="C38">
        <v>677971</v>
      </c>
      <c r="D38">
        <v>151521</v>
      </c>
      <c r="E38">
        <v>219905</v>
      </c>
    </row>
    <row r="39" spans="1:5" x14ac:dyDescent="0.3">
      <c r="A39" s="1">
        <v>44682</v>
      </c>
      <c r="B39">
        <v>1047240</v>
      </c>
      <c r="C39">
        <v>621341</v>
      </c>
      <c r="D39">
        <v>171437</v>
      </c>
      <c r="E39">
        <v>154906</v>
      </c>
    </row>
    <row r="40" spans="1:5" x14ac:dyDescent="0.3">
      <c r="A40" s="1">
        <v>44713</v>
      </c>
      <c r="B40">
        <v>833522</v>
      </c>
      <c r="C40">
        <v>428724</v>
      </c>
      <c r="D40">
        <v>288322</v>
      </c>
      <c r="E40">
        <v>121147</v>
      </c>
    </row>
    <row r="41" spans="1:5" x14ac:dyDescent="0.3">
      <c r="A41" s="1">
        <v>44743</v>
      </c>
      <c r="B41">
        <v>725435</v>
      </c>
      <c r="C41">
        <v>390002</v>
      </c>
      <c r="D41">
        <v>251023</v>
      </c>
      <c r="E41">
        <v>201851</v>
      </c>
    </row>
    <row r="42" spans="1:5" x14ac:dyDescent="0.3">
      <c r="A42" s="1">
        <v>44774</v>
      </c>
      <c r="B42">
        <v>1073350</v>
      </c>
      <c r="C42">
        <v>479384</v>
      </c>
      <c r="D42">
        <v>295020</v>
      </c>
      <c r="E42">
        <v>123523</v>
      </c>
    </row>
    <row r="43" spans="1:5" x14ac:dyDescent="0.3">
      <c r="A43" s="1">
        <v>44805</v>
      </c>
      <c r="B43">
        <v>969025</v>
      </c>
      <c r="C43">
        <v>663357</v>
      </c>
      <c r="D43">
        <v>262617</v>
      </c>
      <c r="E43">
        <v>86111</v>
      </c>
    </row>
    <row r="44" spans="1:5" x14ac:dyDescent="0.3">
      <c r="A44" s="1">
        <v>44835</v>
      </c>
      <c r="B44">
        <v>1310189</v>
      </c>
      <c r="C44">
        <v>596244</v>
      </c>
      <c r="D44">
        <v>155714</v>
      </c>
      <c r="E44">
        <v>106708</v>
      </c>
    </row>
    <row r="45" spans="1:5" x14ac:dyDescent="0.3">
      <c r="A45" s="1">
        <v>44866</v>
      </c>
      <c r="B45">
        <v>1247969</v>
      </c>
      <c r="C45">
        <v>460069</v>
      </c>
      <c r="D45">
        <v>249574</v>
      </c>
      <c r="E45">
        <v>123537</v>
      </c>
    </row>
    <row r="46" spans="1:5" x14ac:dyDescent="0.3">
      <c r="A46" s="1">
        <v>44896</v>
      </c>
      <c r="B46">
        <v>966533</v>
      </c>
      <c r="C46">
        <v>727078</v>
      </c>
      <c r="D46">
        <v>294409</v>
      </c>
      <c r="E46">
        <v>95146</v>
      </c>
    </row>
    <row r="47" spans="1:5" x14ac:dyDescent="0.3">
      <c r="A47" s="1">
        <v>44927</v>
      </c>
      <c r="B47">
        <v>846072</v>
      </c>
      <c r="C47">
        <v>612678</v>
      </c>
      <c r="D47">
        <v>175059</v>
      </c>
      <c r="E47">
        <v>116943</v>
      </c>
    </row>
    <row r="48" spans="1:5" x14ac:dyDescent="0.3">
      <c r="A48" s="1">
        <v>44958</v>
      </c>
      <c r="B48">
        <v>728621</v>
      </c>
      <c r="C48">
        <v>497503</v>
      </c>
      <c r="D48">
        <v>148185</v>
      </c>
      <c r="E48">
        <v>204818</v>
      </c>
    </row>
    <row r="49" spans="1:5" x14ac:dyDescent="0.3">
      <c r="A49" s="1">
        <v>44986</v>
      </c>
      <c r="B49">
        <v>867207</v>
      </c>
      <c r="C49">
        <v>722547</v>
      </c>
      <c r="D49">
        <v>220991</v>
      </c>
      <c r="E49">
        <v>140214</v>
      </c>
    </row>
    <row r="50" spans="1:5" x14ac:dyDescent="0.3">
      <c r="A50" s="1">
        <v>45017</v>
      </c>
      <c r="B50">
        <v>967899</v>
      </c>
      <c r="C50">
        <v>730576</v>
      </c>
      <c r="D50">
        <v>214454</v>
      </c>
      <c r="E50">
        <v>130217</v>
      </c>
    </row>
    <row r="51" spans="1:5" x14ac:dyDescent="0.3">
      <c r="A51" s="1">
        <v>45047</v>
      </c>
      <c r="B51">
        <v>764964</v>
      </c>
      <c r="C51">
        <v>604296</v>
      </c>
      <c r="D51">
        <v>300641</v>
      </c>
      <c r="E51">
        <v>201275</v>
      </c>
    </row>
    <row r="52" spans="1:5" x14ac:dyDescent="0.3">
      <c r="A52" s="1">
        <v>45078</v>
      </c>
      <c r="B52">
        <v>1220022</v>
      </c>
      <c r="C52">
        <v>558282</v>
      </c>
      <c r="D52">
        <v>201564</v>
      </c>
      <c r="E52">
        <v>98573</v>
      </c>
    </row>
    <row r="53" spans="1:5" x14ac:dyDescent="0.3">
      <c r="A53" s="1">
        <v>45108</v>
      </c>
      <c r="B53">
        <v>1061138</v>
      </c>
      <c r="C53">
        <v>849451</v>
      </c>
      <c r="D53">
        <v>197078</v>
      </c>
      <c r="E53">
        <v>205179</v>
      </c>
    </row>
    <row r="54" spans="1:5" x14ac:dyDescent="0.3">
      <c r="A54" s="1">
        <v>45139</v>
      </c>
      <c r="B54">
        <v>1272991</v>
      </c>
      <c r="C54">
        <v>754566</v>
      </c>
      <c r="D54">
        <v>245513</v>
      </c>
      <c r="E54">
        <v>190365</v>
      </c>
    </row>
    <row r="55" spans="1:5" x14ac:dyDescent="0.3">
      <c r="A55" s="1">
        <v>45170</v>
      </c>
      <c r="B55">
        <v>807159</v>
      </c>
      <c r="C55">
        <v>593752</v>
      </c>
      <c r="D55">
        <v>154310</v>
      </c>
      <c r="E55">
        <v>138982</v>
      </c>
    </row>
    <row r="56" spans="1:5" x14ac:dyDescent="0.3">
      <c r="A56" s="1">
        <v>45200</v>
      </c>
      <c r="B56">
        <v>829691</v>
      </c>
      <c r="C56">
        <v>513568</v>
      </c>
      <c r="D56">
        <v>161699</v>
      </c>
      <c r="E56">
        <v>95412</v>
      </c>
    </row>
    <row r="57" spans="1:5" x14ac:dyDescent="0.3">
      <c r="A57" s="1">
        <v>45231</v>
      </c>
      <c r="B57">
        <v>811874</v>
      </c>
      <c r="C57">
        <v>718103</v>
      </c>
      <c r="D57">
        <v>311308</v>
      </c>
      <c r="E57">
        <v>229418</v>
      </c>
    </row>
    <row r="58" spans="1:5" x14ac:dyDescent="0.3">
      <c r="A58" s="1">
        <v>45261</v>
      </c>
      <c r="B58">
        <v>1253808</v>
      </c>
      <c r="C58">
        <v>501853</v>
      </c>
      <c r="D58">
        <v>171413</v>
      </c>
      <c r="E58">
        <v>243995</v>
      </c>
    </row>
    <row r="59" spans="1:5" x14ac:dyDescent="0.3">
      <c r="A59" s="1">
        <v>45292</v>
      </c>
      <c r="B59">
        <v>919075</v>
      </c>
      <c r="C59">
        <v>730392</v>
      </c>
      <c r="D59">
        <v>276355</v>
      </c>
      <c r="E59">
        <v>177442</v>
      </c>
    </row>
    <row r="60" spans="1:5" x14ac:dyDescent="0.3">
      <c r="A60" s="1">
        <v>45323</v>
      </c>
      <c r="B60">
        <v>1214001</v>
      </c>
      <c r="C60">
        <v>783865</v>
      </c>
      <c r="D60">
        <v>201472</v>
      </c>
      <c r="E60">
        <v>191344</v>
      </c>
    </row>
    <row r="61" spans="1:5" x14ac:dyDescent="0.3">
      <c r="A61" s="1">
        <v>45352</v>
      </c>
      <c r="B61">
        <v>1194123</v>
      </c>
      <c r="C61">
        <v>474936</v>
      </c>
      <c r="D61">
        <v>192904</v>
      </c>
      <c r="E61">
        <v>188604</v>
      </c>
    </row>
    <row r="62" spans="1:5" x14ac:dyDescent="0.3">
      <c r="A62" s="1">
        <v>45383</v>
      </c>
      <c r="B62">
        <v>891207</v>
      </c>
      <c r="C62">
        <v>690822</v>
      </c>
      <c r="D62">
        <v>188916</v>
      </c>
      <c r="E62">
        <v>106320</v>
      </c>
    </row>
    <row r="63" spans="1:5" x14ac:dyDescent="0.3">
      <c r="A63" s="1">
        <v>45413</v>
      </c>
      <c r="B63">
        <v>1226165</v>
      </c>
      <c r="C63">
        <v>769791</v>
      </c>
      <c r="D63">
        <v>206251</v>
      </c>
      <c r="E63">
        <v>103577</v>
      </c>
    </row>
    <row r="64" spans="1:5" x14ac:dyDescent="0.3">
      <c r="A64" s="1">
        <v>45444</v>
      </c>
      <c r="B64">
        <v>1316865</v>
      </c>
      <c r="C64">
        <v>910296</v>
      </c>
      <c r="D64">
        <v>301716</v>
      </c>
      <c r="E64">
        <v>206054</v>
      </c>
    </row>
    <row r="65" spans="1:5" x14ac:dyDescent="0.3">
      <c r="A65" s="1">
        <v>45474</v>
      </c>
      <c r="B65">
        <v>1141572</v>
      </c>
      <c r="C65">
        <v>760366</v>
      </c>
      <c r="D65">
        <v>249032</v>
      </c>
      <c r="E65">
        <v>121194</v>
      </c>
    </row>
    <row r="66" spans="1:5" x14ac:dyDescent="0.3">
      <c r="A66" s="1">
        <v>45505</v>
      </c>
      <c r="B66">
        <v>1153483</v>
      </c>
      <c r="C66">
        <v>760660</v>
      </c>
      <c r="D66">
        <v>184111</v>
      </c>
      <c r="E66">
        <v>186293</v>
      </c>
    </row>
    <row r="67" spans="1:5" x14ac:dyDescent="0.3">
      <c r="A67" s="1">
        <v>45536</v>
      </c>
      <c r="B67">
        <v>1165537</v>
      </c>
      <c r="C67">
        <v>486339</v>
      </c>
      <c r="D67">
        <v>270291</v>
      </c>
      <c r="E67">
        <v>209501</v>
      </c>
    </row>
    <row r="68" spans="1:5" x14ac:dyDescent="0.3">
      <c r="A68" s="1">
        <v>45566</v>
      </c>
      <c r="B68">
        <v>1301447</v>
      </c>
      <c r="C68">
        <v>737033</v>
      </c>
      <c r="D68">
        <v>315014</v>
      </c>
      <c r="E68">
        <v>223761</v>
      </c>
    </row>
    <row r="69" spans="1:5" x14ac:dyDescent="0.3">
      <c r="A69" s="1">
        <v>45597</v>
      </c>
      <c r="B69">
        <v>1353627</v>
      </c>
      <c r="C69">
        <v>784558</v>
      </c>
      <c r="D69">
        <v>181212</v>
      </c>
      <c r="E69">
        <v>194941</v>
      </c>
    </row>
    <row r="70" spans="1:5" x14ac:dyDescent="0.3">
      <c r="A70" s="1">
        <v>45627</v>
      </c>
      <c r="B70">
        <v>1409048</v>
      </c>
      <c r="C70">
        <v>750098</v>
      </c>
      <c r="D70">
        <v>189180</v>
      </c>
      <c r="E70">
        <v>192025</v>
      </c>
    </row>
  </sheetData>
  <mergeCells count="1">
    <mergeCell ref="A9:E9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E7F6-9322-4BEC-8D64-76DAC1D1F0CE}">
  <sheetPr>
    <tabColor theme="8"/>
  </sheetPr>
  <dimension ref="A1:H69"/>
  <sheetViews>
    <sheetView tabSelected="1" workbookViewId="0">
      <selection activeCell="E25" sqref="E25"/>
    </sheetView>
  </sheetViews>
  <sheetFormatPr defaultRowHeight="14.4" x14ac:dyDescent="0.3"/>
  <cols>
    <col min="1" max="1" width="10.109375" customWidth="1"/>
    <col min="2" max="2" width="9" bestFit="1" customWidth="1"/>
    <col min="3" max="3" width="10.109375" customWidth="1"/>
    <col min="4" max="4" width="23.109375" customWidth="1"/>
    <col min="5" max="5" width="23.33203125" customWidth="1"/>
    <col min="7" max="7" width="10" customWidth="1"/>
    <col min="8" max="8" width="7.5546875" customWidth="1"/>
  </cols>
  <sheetData>
    <row r="1" spans="1:8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">
        <v>15</v>
      </c>
      <c r="H1" t="s">
        <v>16</v>
      </c>
    </row>
    <row r="2" spans="1:8" x14ac:dyDescent="0.3">
      <c r="A2" s="1">
        <v>43831</v>
      </c>
      <c r="B2">
        <v>526372</v>
      </c>
      <c r="G2" t="s">
        <v>17</v>
      </c>
      <c r="H2" s="3">
        <f>_xlfn.FORECAST.ETS.STAT($B$2:$B$61,$A$2:$A$61,1,6,1)</f>
        <v>0.126</v>
      </c>
    </row>
    <row r="3" spans="1:8" x14ac:dyDescent="0.3">
      <c r="A3" s="1">
        <v>43862</v>
      </c>
      <c r="B3">
        <v>1107281</v>
      </c>
      <c r="G3" t="s">
        <v>18</v>
      </c>
      <c r="H3" s="3">
        <f>_xlfn.FORECAST.ETS.STAT($B$2:$B$61,$A$2:$A$61,2,6,1)</f>
        <v>1E-3</v>
      </c>
    </row>
    <row r="4" spans="1:8" x14ac:dyDescent="0.3">
      <c r="A4" s="1">
        <v>43891</v>
      </c>
      <c r="B4">
        <v>752347</v>
      </c>
      <c r="G4" t="s">
        <v>19</v>
      </c>
      <c r="H4" s="3">
        <f>_xlfn.FORECAST.ETS.STAT($B$2:$B$61,$A$2:$A$61,3,6,1)</f>
        <v>1E-3</v>
      </c>
    </row>
    <row r="5" spans="1:8" x14ac:dyDescent="0.3">
      <c r="A5" s="1">
        <v>43922</v>
      </c>
      <c r="B5">
        <v>993651</v>
      </c>
      <c r="G5" t="s">
        <v>20</v>
      </c>
      <c r="H5" s="3">
        <f>_xlfn.FORECAST.ETS.STAT($B$2:$B$61,$A$2:$A$61,4,6,1)</f>
        <v>0.60458054019220075</v>
      </c>
    </row>
    <row r="6" spans="1:8" x14ac:dyDescent="0.3">
      <c r="A6" s="1">
        <v>43952</v>
      </c>
      <c r="B6">
        <v>855802</v>
      </c>
      <c r="G6" t="s">
        <v>21</v>
      </c>
      <c r="H6" s="3">
        <f>_xlfn.FORECAST.ETS.STAT($B$2:$B$61,$A$2:$A$61,5,6,1)</f>
        <v>0.12897177120603723</v>
      </c>
    </row>
    <row r="7" spans="1:8" x14ac:dyDescent="0.3">
      <c r="A7" s="1">
        <v>43983</v>
      </c>
      <c r="B7">
        <v>593700</v>
      </c>
      <c r="G7" t="s">
        <v>22</v>
      </c>
      <c r="H7" s="3">
        <f>_xlfn.FORECAST.ETS.STAT($B$2:$B$61,$A$2:$A$61,6,6,1)</f>
        <v>144170.66820956147</v>
      </c>
    </row>
    <row r="8" spans="1:8" x14ac:dyDescent="0.3">
      <c r="A8" s="1">
        <v>44013</v>
      </c>
      <c r="B8">
        <v>1010814</v>
      </c>
      <c r="G8" t="s">
        <v>23</v>
      </c>
      <c r="H8" s="3">
        <f>_xlfn.FORECAST.ETS.STAT($B$2:$B$61,$A$2:$A$61,7,6,1)</f>
        <v>173023.65496227765</v>
      </c>
    </row>
    <row r="9" spans="1:8" x14ac:dyDescent="0.3">
      <c r="A9" s="1">
        <v>44044</v>
      </c>
      <c r="B9">
        <v>1153429</v>
      </c>
    </row>
    <row r="10" spans="1:8" x14ac:dyDescent="0.3">
      <c r="A10" s="1">
        <v>44075</v>
      </c>
      <c r="B10">
        <v>781932</v>
      </c>
    </row>
    <row r="11" spans="1:8" x14ac:dyDescent="0.3">
      <c r="A11" s="1">
        <v>44105</v>
      </c>
      <c r="B11">
        <v>852775</v>
      </c>
    </row>
    <row r="12" spans="1:8" x14ac:dyDescent="0.3">
      <c r="A12" s="1">
        <v>44136</v>
      </c>
      <c r="B12">
        <v>683143</v>
      </c>
    </row>
    <row r="13" spans="1:8" x14ac:dyDescent="0.3">
      <c r="A13" s="1">
        <v>44166</v>
      </c>
      <c r="B13">
        <v>1211990</v>
      </c>
    </row>
    <row r="14" spans="1:8" x14ac:dyDescent="0.3">
      <c r="A14" s="1">
        <v>44197</v>
      </c>
      <c r="B14">
        <v>770158</v>
      </c>
    </row>
    <row r="15" spans="1:8" x14ac:dyDescent="0.3">
      <c r="A15" s="1">
        <v>44228</v>
      </c>
      <c r="B15">
        <v>734109</v>
      </c>
    </row>
    <row r="16" spans="1:8" x14ac:dyDescent="0.3">
      <c r="A16" s="1">
        <v>44256</v>
      </c>
      <c r="B16">
        <v>805776</v>
      </c>
    </row>
    <row r="17" spans="1:2" x14ac:dyDescent="0.3">
      <c r="A17" s="1">
        <v>44287</v>
      </c>
      <c r="B17">
        <v>994637</v>
      </c>
    </row>
    <row r="18" spans="1:2" x14ac:dyDescent="0.3">
      <c r="A18" s="1">
        <v>44317</v>
      </c>
      <c r="B18">
        <v>663086</v>
      </c>
    </row>
    <row r="19" spans="1:2" x14ac:dyDescent="0.3">
      <c r="A19" s="1">
        <v>44348</v>
      </c>
      <c r="B19">
        <v>1196595</v>
      </c>
    </row>
    <row r="20" spans="1:2" x14ac:dyDescent="0.3">
      <c r="A20" s="1">
        <v>44378</v>
      </c>
      <c r="B20">
        <v>753777</v>
      </c>
    </row>
    <row r="21" spans="1:2" x14ac:dyDescent="0.3">
      <c r="A21" s="1">
        <v>44409</v>
      </c>
      <c r="B21">
        <v>956428</v>
      </c>
    </row>
    <row r="22" spans="1:2" x14ac:dyDescent="0.3">
      <c r="A22" s="1">
        <v>44440</v>
      </c>
      <c r="B22">
        <v>927170</v>
      </c>
    </row>
    <row r="23" spans="1:2" x14ac:dyDescent="0.3">
      <c r="A23" s="1">
        <v>44470</v>
      </c>
      <c r="B23">
        <v>928694</v>
      </c>
    </row>
    <row r="24" spans="1:2" x14ac:dyDescent="0.3">
      <c r="A24" s="1">
        <v>44501</v>
      </c>
      <c r="B24">
        <v>713477</v>
      </c>
    </row>
    <row r="25" spans="1:2" x14ac:dyDescent="0.3">
      <c r="A25" s="1">
        <v>44531</v>
      </c>
      <c r="B25">
        <v>1148398</v>
      </c>
    </row>
    <row r="26" spans="1:2" x14ac:dyDescent="0.3">
      <c r="A26" s="1">
        <v>44562</v>
      </c>
      <c r="B26">
        <v>1020305</v>
      </c>
    </row>
    <row r="27" spans="1:2" x14ac:dyDescent="0.3">
      <c r="A27" s="1">
        <v>44593</v>
      </c>
      <c r="B27">
        <v>862700</v>
      </c>
    </row>
    <row r="28" spans="1:2" x14ac:dyDescent="0.3">
      <c r="A28" s="1">
        <v>44621</v>
      </c>
      <c r="B28">
        <v>1064103</v>
      </c>
    </row>
    <row r="29" spans="1:2" x14ac:dyDescent="0.3">
      <c r="A29" s="1">
        <v>44652</v>
      </c>
      <c r="B29">
        <v>755521</v>
      </c>
    </row>
    <row r="30" spans="1:2" x14ac:dyDescent="0.3">
      <c r="A30" s="1">
        <v>44682</v>
      </c>
      <c r="B30">
        <v>1047240</v>
      </c>
    </row>
    <row r="31" spans="1:2" x14ac:dyDescent="0.3">
      <c r="A31" s="1">
        <v>44713</v>
      </c>
      <c r="B31">
        <v>833522</v>
      </c>
    </row>
    <row r="32" spans="1:2" x14ac:dyDescent="0.3">
      <c r="A32" s="1">
        <v>44743</v>
      </c>
      <c r="B32">
        <v>725435</v>
      </c>
    </row>
    <row r="33" spans="1:2" x14ac:dyDescent="0.3">
      <c r="A33" s="1">
        <v>44774</v>
      </c>
      <c r="B33">
        <v>1073350</v>
      </c>
    </row>
    <row r="34" spans="1:2" x14ac:dyDescent="0.3">
      <c r="A34" s="1">
        <v>44805</v>
      </c>
      <c r="B34">
        <v>969025</v>
      </c>
    </row>
    <row r="35" spans="1:2" x14ac:dyDescent="0.3">
      <c r="A35" s="1">
        <v>44835</v>
      </c>
      <c r="B35">
        <v>1310189</v>
      </c>
    </row>
    <row r="36" spans="1:2" x14ac:dyDescent="0.3">
      <c r="A36" s="1">
        <v>44866</v>
      </c>
      <c r="B36">
        <v>1247969</v>
      </c>
    </row>
    <row r="37" spans="1:2" x14ac:dyDescent="0.3">
      <c r="A37" s="1">
        <v>44896</v>
      </c>
      <c r="B37">
        <v>966533</v>
      </c>
    </row>
    <row r="38" spans="1:2" x14ac:dyDescent="0.3">
      <c r="A38" s="1">
        <v>44927</v>
      </c>
      <c r="B38">
        <v>846072</v>
      </c>
    </row>
    <row r="39" spans="1:2" x14ac:dyDescent="0.3">
      <c r="A39" s="1">
        <v>44958</v>
      </c>
      <c r="B39">
        <v>728621</v>
      </c>
    </row>
    <row r="40" spans="1:2" x14ac:dyDescent="0.3">
      <c r="A40" s="1">
        <v>44986</v>
      </c>
      <c r="B40">
        <v>867207</v>
      </c>
    </row>
    <row r="41" spans="1:2" x14ac:dyDescent="0.3">
      <c r="A41" s="1">
        <v>45017</v>
      </c>
      <c r="B41">
        <v>967899</v>
      </c>
    </row>
    <row r="42" spans="1:2" x14ac:dyDescent="0.3">
      <c r="A42" s="1">
        <v>45047</v>
      </c>
      <c r="B42">
        <v>764964</v>
      </c>
    </row>
    <row r="43" spans="1:2" x14ac:dyDescent="0.3">
      <c r="A43" s="1">
        <v>45078</v>
      </c>
      <c r="B43">
        <v>1220022</v>
      </c>
    </row>
    <row r="44" spans="1:2" x14ac:dyDescent="0.3">
      <c r="A44" s="1">
        <v>45108</v>
      </c>
      <c r="B44">
        <v>1061138</v>
      </c>
    </row>
    <row r="45" spans="1:2" x14ac:dyDescent="0.3">
      <c r="A45" s="1">
        <v>45139</v>
      </c>
      <c r="B45">
        <v>1272991</v>
      </c>
    </row>
    <row r="46" spans="1:2" x14ac:dyDescent="0.3">
      <c r="A46" s="1">
        <v>45170</v>
      </c>
      <c r="B46">
        <v>807159</v>
      </c>
    </row>
    <row r="47" spans="1:2" x14ac:dyDescent="0.3">
      <c r="A47" s="1">
        <v>45200</v>
      </c>
      <c r="B47">
        <v>829691</v>
      </c>
    </row>
    <row r="48" spans="1:2" x14ac:dyDescent="0.3">
      <c r="A48" s="1">
        <v>45231</v>
      </c>
      <c r="B48">
        <v>811874</v>
      </c>
    </row>
    <row r="49" spans="1:5" x14ac:dyDescent="0.3">
      <c r="A49" s="1">
        <v>45261</v>
      </c>
      <c r="B49">
        <v>1253808</v>
      </c>
    </row>
    <row r="50" spans="1:5" x14ac:dyDescent="0.3">
      <c r="A50" s="1">
        <v>45292</v>
      </c>
      <c r="B50">
        <v>919075</v>
      </c>
    </row>
    <row r="51" spans="1:5" x14ac:dyDescent="0.3">
      <c r="A51" s="1">
        <v>45323</v>
      </c>
      <c r="B51">
        <v>1214001</v>
      </c>
    </row>
    <row r="52" spans="1:5" x14ac:dyDescent="0.3">
      <c r="A52" s="1">
        <v>45352</v>
      </c>
      <c r="B52">
        <v>1194123</v>
      </c>
    </row>
    <row r="53" spans="1:5" x14ac:dyDescent="0.3">
      <c r="A53" s="1">
        <v>45383</v>
      </c>
      <c r="B53">
        <v>891207</v>
      </c>
    </row>
    <row r="54" spans="1:5" x14ac:dyDescent="0.3">
      <c r="A54" s="1">
        <v>45413</v>
      </c>
      <c r="B54">
        <v>1226165</v>
      </c>
    </row>
    <row r="55" spans="1:5" x14ac:dyDescent="0.3">
      <c r="A55" s="1">
        <v>45444</v>
      </c>
      <c r="B55">
        <v>1316865</v>
      </c>
    </row>
    <row r="56" spans="1:5" x14ac:dyDescent="0.3">
      <c r="A56" s="1">
        <v>45474</v>
      </c>
      <c r="B56">
        <v>1141572</v>
      </c>
    </row>
    <row r="57" spans="1:5" x14ac:dyDescent="0.3">
      <c r="A57" s="1">
        <v>45505</v>
      </c>
      <c r="B57">
        <v>1153483</v>
      </c>
    </row>
    <row r="58" spans="1:5" x14ac:dyDescent="0.3">
      <c r="A58" s="1">
        <v>45536</v>
      </c>
      <c r="B58">
        <v>1165537</v>
      </c>
    </row>
    <row r="59" spans="1:5" x14ac:dyDescent="0.3">
      <c r="A59" s="1">
        <v>45566</v>
      </c>
      <c r="B59">
        <v>1301447</v>
      </c>
    </row>
    <row r="60" spans="1:5" x14ac:dyDescent="0.3">
      <c r="A60" s="1">
        <v>45597</v>
      </c>
      <c r="B60">
        <v>1353627</v>
      </c>
    </row>
    <row r="61" spans="1:5" x14ac:dyDescent="0.3">
      <c r="A61" s="1">
        <v>45627</v>
      </c>
      <c r="B61">
        <v>1409048</v>
      </c>
      <c r="C61">
        <v>1409048</v>
      </c>
      <c r="D61" s="2">
        <v>1409048</v>
      </c>
      <c r="E61" s="2">
        <v>1409048</v>
      </c>
    </row>
    <row r="62" spans="1:5" x14ac:dyDescent="0.3">
      <c r="A62" s="1">
        <v>45658</v>
      </c>
      <c r="C62">
        <f>_xlfn.FORECAST.ETS(A62,$B$2:$B$61,$A$2:$A$61,6,1)</f>
        <v>1212580.4958319569</v>
      </c>
      <c r="D62" s="2">
        <f>C62-_xlfn.FORECAST.ETS.CONFINT(A62,$B$2:$B$61,$A$2:$A$61,0.95,6,1)</f>
        <v>831778.57714344771</v>
      </c>
      <c r="E62" s="2">
        <f>C62+_xlfn.FORECAST.ETS.CONFINT(A62,$B$2:$B$61,$A$2:$A$61,0.95,6,1)</f>
        <v>1593382.414520466</v>
      </c>
    </row>
    <row r="63" spans="1:5" x14ac:dyDescent="0.3">
      <c r="A63" s="1">
        <v>45689</v>
      </c>
      <c r="C63">
        <f>_xlfn.FORECAST.ETS(A63,$B$2:$B$61,$A$2:$A$61,6,1)</f>
        <v>1318051.2474490029</v>
      </c>
      <c r="D63" s="2">
        <f>C63-_xlfn.FORECAST.ETS.CONFINT(A63,$B$2:$B$61,$A$2:$A$61,0.95,6,1)</f>
        <v>934190.63576769968</v>
      </c>
      <c r="E63" s="2">
        <f>C63+_xlfn.FORECAST.ETS.CONFINT(A63,$B$2:$B$61,$A$2:$A$61,0.95,6,1)</f>
        <v>1701911.8591303062</v>
      </c>
    </row>
    <row r="64" spans="1:5" x14ac:dyDescent="0.3">
      <c r="A64" s="1">
        <v>45717</v>
      </c>
      <c r="C64">
        <f>_xlfn.FORECAST.ETS(A64,$B$2:$B$61,$A$2:$A$61,6,1)</f>
        <v>1167406.9356853017</v>
      </c>
      <c r="D64" s="2">
        <f>C64-_xlfn.FORECAST.ETS.CONFINT(A64,$B$2:$B$61,$A$2:$A$61,0.95,6,1)</f>
        <v>780464.02684775204</v>
      </c>
      <c r="E64" s="2">
        <f>C64+_xlfn.FORECAST.ETS.CONFINT(A64,$B$2:$B$61,$A$2:$A$61,0.95,6,1)</f>
        <v>1554349.8445228513</v>
      </c>
    </row>
    <row r="65" spans="1:5" x14ac:dyDescent="0.3">
      <c r="A65" s="1">
        <v>45748</v>
      </c>
      <c r="C65">
        <f>_xlfn.FORECAST.ETS(A65,$B$2:$B$61,$A$2:$A$61,6,1)</f>
        <v>1334641.9968815274</v>
      </c>
      <c r="D65" s="2">
        <f>C65-_xlfn.FORECAST.ETS.CONFINT(A65,$B$2:$B$61,$A$2:$A$61,0.95,6,1)</f>
        <v>944593.37453424581</v>
      </c>
      <c r="E65" s="2">
        <f>C65+_xlfn.FORECAST.ETS.CONFINT(A65,$B$2:$B$61,$A$2:$A$61,0.95,6,1)</f>
        <v>1724690.6192288089</v>
      </c>
    </row>
    <row r="66" spans="1:5" x14ac:dyDescent="0.3">
      <c r="A66" s="1">
        <v>45778</v>
      </c>
      <c r="C66">
        <f>_xlfn.FORECAST.ETS(A66,$B$2:$B$61,$A$2:$A$61,6,1)</f>
        <v>1143528.2563425552</v>
      </c>
      <c r="D66" s="2">
        <f>C66-_xlfn.FORECAST.ETS.CONFINT(A66,$B$2:$B$61,$A$2:$A$61,0.95,6,1)</f>
        <v>750350.69021423312</v>
      </c>
      <c r="E66" s="2">
        <f>C66+_xlfn.FORECAST.ETS.CONFINT(A66,$B$2:$B$61,$A$2:$A$61,0.95,6,1)</f>
        <v>1536705.8224708773</v>
      </c>
    </row>
    <row r="67" spans="1:5" x14ac:dyDescent="0.3">
      <c r="A67" s="1">
        <v>45809</v>
      </c>
      <c r="C67">
        <f>_xlfn.FORECAST.ETS(A67,$B$2:$B$61,$A$2:$A$61,6,1)</f>
        <v>1404723.6461798421</v>
      </c>
      <c r="D67" s="2">
        <f>C67-_xlfn.FORECAST.ETS.CONFINT(A67,$B$2:$B$61,$A$2:$A$61,0.95,6,1)</f>
        <v>1008394.0903117451</v>
      </c>
      <c r="E67" s="2">
        <f>C67+_xlfn.FORECAST.ETS.CONFINT(A67,$B$2:$B$61,$A$2:$A$61,0.95,6,1)</f>
        <v>1801053.2020479389</v>
      </c>
    </row>
    <row r="68" spans="1:5" x14ac:dyDescent="0.3">
      <c r="A68" s="1">
        <v>45839</v>
      </c>
      <c r="C68">
        <f>_xlfn.FORECAST.ETS(A68,$B$2:$B$61,$A$2:$A$61,6,1)</f>
        <v>1261221.3298760704</v>
      </c>
      <c r="D68" s="2">
        <f>C68-_xlfn.FORECAST.ETS.CONFINT(A68,$B$2:$B$61,$A$2:$A$61,0.95,6,1)</f>
        <v>861668.82952587958</v>
      </c>
      <c r="E68" s="2">
        <f>C68+_xlfn.FORECAST.ETS.CONFINT(A68,$B$2:$B$61,$A$2:$A$61,0.95,6,1)</f>
        <v>1660773.8302262612</v>
      </c>
    </row>
    <row r="69" spans="1:5" x14ac:dyDescent="0.3">
      <c r="A69" s="1">
        <v>45869</v>
      </c>
      <c r="C69">
        <f>_xlfn.FORECAST.ETS(A69,$B$2:$B$61,$A$2:$A$61,6,1)</f>
        <v>1363289.7991828891</v>
      </c>
      <c r="D69" s="2">
        <f>C69-_xlfn.FORECAST.ETS.CONFINT(A69,$B$2:$B$61,$A$2:$A$61,0.95,6,1)</f>
        <v>960642.88241499825</v>
      </c>
      <c r="E69" s="2">
        <f>C69+_xlfn.FORECAST.ETS.CONFINT(A69,$B$2:$B$61,$A$2:$A$61,0.95,6,1)</f>
        <v>1765936.7159507798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Client's Requirement</vt:lpstr>
      <vt:lpstr>Forecast Sheet</vt:lpstr>
      <vt:lpstr>Home Work</vt:lpstr>
      <vt:lpstr>Forecast For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2025-02-14T15:26:34Z</dcterms:created>
  <dcterms:modified xsi:type="dcterms:W3CDTF">2025-02-21T17:03:25Z</dcterms:modified>
</cp:coreProperties>
</file>