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68FF485-4B8E-45A2-9993-11890E5A5D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DEX" sheetId="1" r:id="rId1"/>
    <sheet name="Dashboard 1-Basic" sheetId="3" r:id="rId2"/>
    <sheet name="Dashboard 2- Star &amp; Bar Effect" sheetId="4" r:id="rId3"/>
    <sheet name="Dashboard 3- Speedometer" sheetId="9" r:id="rId4"/>
    <sheet name="Dashboard 4- Traffic Signal" sheetId="7" r:id="rId5"/>
    <sheet name="Dashboard 5-Battery%" sheetId="17" r:id="rId6"/>
    <sheet name="Pointer data" sheetId="10" r:id="rId7"/>
    <sheet name="Master Data 5 (Battery%)" sheetId="14" r:id="rId8"/>
    <sheet name="Master Data 4 (Traffic Signal)" sheetId="6" r:id="rId9"/>
    <sheet name="Master Data 3 (Speedometer)" sheetId="8" r:id="rId10"/>
    <sheet name="Master Data 2 (Star&amp;Bar)" sheetId="5" r:id="rId11"/>
    <sheet name="Master Data 1 (Basic)" sheetId="2" r:id="rId12"/>
  </sheets>
  <externalReferences>
    <externalReference r:id="rId13"/>
    <externalReference r:id="rId14"/>
    <externalReference r:id="rId15"/>
    <externalReference r:id="rId1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7" l="1"/>
  <c r="J4" i="17"/>
  <c r="I4" i="17"/>
  <c r="H4" i="17"/>
  <c r="G4" i="17"/>
  <c r="F4" i="17"/>
  <c r="E4" i="17"/>
  <c r="D4" i="17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B5" i="9"/>
  <c r="J5" i="9" s="1"/>
  <c r="J4" i="9"/>
  <c r="I4" i="9"/>
  <c r="H4" i="9"/>
  <c r="G4" i="9"/>
  <c r="F4" i="9"/>
  <c r="E4" i="9"/>
  <c r="D4" i="9"/>
  <c r="J5" i="17" l="1"/>
  <c r="C5" i="17"/>
  <c r="A1" i="17" s="1"/>
  <c r="D5" i="17"/>
  <c r="E5" i="17"/>
  <c r="F5" i="17"/>
  <c r="G5" i="17"/>
  <c r="H5" i="17"/>
  <c r="I5" i="17"/>
  <c r="C5" i="9"/>
  <c r="A1" i="9" s="1"/>
  <c r="D5" i="9"/>
  <c r="E5" i="9"/>
  <c r="F5" i="9"/>
  <c r="G5" i="9"/>
  <c r="H5" i="9"/>
  <c r="I5" i="9"/>
  <c r="K5" i="9" l="1"/>
  <c r="C3" i="10" s="1"/>
  <c r="C5" i="10" s="1"/>
  <c r="K5" i="17"/>
  <c r="Z16" i="17" s="1"/>
  <c r="B5" i="7"/>
  <c r="J5" i="7" s="1"/>
  <c r="J4" i="7"/>
  <c r="I4" i="7"/>
  <c r="H4" i="7"/>
  <c r="G4" i="7"/>
  <c r="F4" i="7"/>
  <c r="E4" i="7"/>
  <c r="D4" i="7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C5" i="7" l="1"/>
  <c r="A1" i="7" s="1"/>
  <c r="D5" i="7"/>
  <c r="E5" i="7"/>
  <c r="F5" i="7"/>
  <c r="G5" i="7"/>
  <c r="H5" i="7"/>
  <c r="I5" i="7"/>
  <c r="K5" i="7" l="1"/>
  <c r="T13" i="7" s="1"/>
  <c r="T11" i="7" l="1"/>
  <c r="T12" i="7"/>
  <c r="A21" i="4"/>
  <c r="C21" i="4" s="1"/>
  <c r="A20" i="4"/>
  <c r="C20" i="4" s="1"/>
  <c r="A19" i="4"/>
  <c r="C19" i="4" s="1"/>
  <c r="A18" i="4"/>
  <c r="C18" i="4" s="1"/>
  <c r="A17" i="4"/>
  <c r="C17" i="4" s="1"/>
  <c r="A16" i="4"/>
  <c r="C16" i="4" s="1"/>
  <c r="A15" i="4"/>
  <c r="C15" i="4" s="1"/>
  <c r="A14" i="4"/>
  <c r="C14" i="4" s="1"/>
  <c r="A13" i="4"/>
  <c r="C13" i="4" s="1"/>
  <c r="A12" i="4"/>
  <c r="C12" i="4" s="1"/>
  <c r="A11" i="4"/>
  <c r="C11" i="4" s="1"/>
  <c r="A10" i="4"/>
  <c r="C10" i="4" s="1"/>
  <c r="A9" i="4"/>
  <c r="C9" i="4" s="1"/>
  <c r="A8" i="4"/>
  <c r="C8" i="4" s="1"/>
  <c r="A7" i="4"/>
  <c r="C7" i="4" s="1"/>
  <c r="A6" i="4"/>
  <c r="C6" i="4" s="1"/>
  <c r="A5" i="4"/>
  <c r="B5" i="4" l="1"/>
  <c r="A1" i="4" s="1"/>
  <c r="C5" i="4"/>
  <c r="H6" i="4"/>
  <c r="D6" i="4"/>
  <c r="H7" i="4"/>
  <c r="D7" i="4"/>
  <c r="H8" i="4"/>
  <c r="D8" i="4"/>
  <c r="H9" i="4"/>
  <c r="D9" i="4"/>
  <c r="H10" i="4"/>
  <c r="D10" i="4"/>
  <c r="H11" i="4"/>
  <c r="D11" i="4"/>
  <c r="H12" i="4"/>
  <c r="D12" i="4"/>
  <c r="H13" i="4"/>
  <c r="D13" i="4"/>
  <c r="H14" i="4"/>
  <c r="D14" i="4"/>
  <c r="H15" i="4"/>
  <c r="D15" i="4"/>
  <c r="H16" i="4"/>
  <c r="D16" i="4"/>
  <c r="H17" i="4"/>
  <c r="D17" i="4"/>
  <c r="H18" i="4"/>
  <c r="D18" i="4"/>
  <c r="H19" i="4"/>
  <c r="D19" i="4"/>
  <c r="H20" i="4"/>
  <c r="D20" i="4"/>
  <c r="H21" i="4"/>
  <c r="D21" i="4"/>
  <c r="B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H5" i="4" l="1"/>
  <c r="D5" i="4"/>
  <c r="B5" i="3"/>
  <c r="J4" i="3"/>
  <c r="I4" i="3"/>
  <c r="H4" i="3"/>
  <c r="G4" i="3"/>
  <c r="F4" i="3"/>
  <c r="E4" i="3"/>
  <c r="D4" i="3"/>
  <c r="D5" i="3" l="1"/>
  <c r="E5" i="3"/>
  <c r="F5" i="3"/>
  <c r="G5" i="3"/>
  <c r="H5" i="3"/>
  <c r="I5" i="3"/>
  <c r="J5" i="3"/>
  <c r="C5" i="3"/>
  <c r="A1" i="3" s="1"/>
</calcChain>
</file>

<file path=xl/sharedStrings.xml><?xml version="1.0" encoding="utf-8"?>
<sst xmlns="http://schemas.openxmlformats.org/spreadsheetml/2006/main" count="243" uniqueCount="87">
  <si>
    <t>Emp ID</t>
  </si>
  <si>
    <t>Name</t>
  </si>
  <si>
    <t>Sun</t>
  </si>
  <si>
    <t>Mon</t>
  </si>
  <si>
    <t>Tue</t>
  </si>
  <si>
    <t>Wed</t>
  </si>
  <si>
    <t>Thu</t>
  </si>
  <si>
    <t>Fri</t>
  </si>
  <si>
    <t>Sat</t>
  </si>
  <si>
    <t>Axis121</t>
  </si>
  <si>
    <t>Deepak Malik</t>
  </si>
  <si>
    <t>Axis122</t>
  </si>
  <si>
    <t>Vipul Bhattanagar</t>
  </si>
  <si>
    <t>Axis123</t>
  </si>
  <si>
    <t>Priyanshu Singh</t>
  </si>
  <si>
    <t>Axis124</t>
  </si>
  <si>
    <t>Raghav Sharma</t>
  </si>
  <si>
    <t>Axis125</t>
  </si>
  <si>
    <t>Ram Sharma</t>
  </si>
  <si>
    <t>Axis126</t>
  </si>
  <si>
    <t>Gaurav Vashisht</t>
  </si>
  <si>
    <t>Axis127</t>
  </si>
  <si>
    <t>Rupam Das</t>
  </si>
  <si>
    <t>Axis128</t>
  </si>
  <si>
    <t>Harsh Arora</t>
  </si>
  <si>
    <t>Axis129</t>
  </si>
  <si>
    <t>Rishabh Nagar</t>
  </si>
  <si>
    <t>Axis130</t>
  </si>
  <si>
    <t>Gautam Raisingh</t>
  </si>
  <si>
    <t>Axis131</t>
  </si>
  <si>
    <t>Harish Bisht</t>
  </si>
  <si>
    <t>Axis132</t>
  </si>
  <si>
    <t>Aryan Khanna</t>
  </si>
  <si>
    <t>Axis133</t>
  </si>
  <si>
    <t>Shubham Shreshta</t>
  </si>
  <si>
    <t>Axis134</t>
  </si>
  <si>
    <t>Amar Singh</t>
  </si>
  <si>
    <t>Axis135</t>
  </si>
  <si>
    <t>Shrikant Shekhawat</t>
  </si>
  <si>
    <t>Bar Representation of Performance</t>
  </si>
  <si>
    <t>Star Effect</t>
  </si>
  <si>
    <t>│</t>
  </si>
  <si>
    <t>ǀ</t>
  </si>
  <si>
    <t>҉</t>
  </si>
  <si>
    <t>҉҉</t>
  </si>
  <si>
    <t>҉҉҉</t>
  </si>
  <si>
    <t>҉҉҉҉</t>
  </si>
  <si>
    <t>҉҉҉҉҉</t>
  </si>
  <si>
    <t>E&amp;Y111</t>
  </si>
  <si>
    <t>E&amp;Y112</t>
  </si>
  <si>
    <t>E&amp;Y113</t>
  </si>
  <si>
    <t>E&amp;Y114</t>
  </si>
  <si>
    <t>E&amp;Y115</t>
  </si>
  <si>
    <t>E&amp;Y116</t>
  </si>
  <si>
    <t>E&amp;Y117</t>
  </si>
  <si>
    <t>E&amp;Y118</t>
  </si>
  <si>
    <t>E&amp;Y119</t>
  </si>
  <si>
    <t>E&amp;Y120</t>
  </si>
  <si>
    <t>E&amp;Y121</t>
  </si>
  <si>
    <t>E&amp;Y122</t>
  </si>
  <si>
    <t>E&amp;Y123</t>
  </si>
  <si>
    <t>E&amp;Y124</t>
  </si>
  <si>
    <t>E&amp;Y125</t>
  </si>
  <si>
    <t>E&amp;Y126</t>
  </si>
  <si>
    <t>Vikas Sharma</t>
  </si>
  <si>
    <t>E&amp;Y127</t>
  </si>
  <si>
    <t>Jatin Chaturvedi</t>
  </si>
  <si>
    <t>Average</t>
  </si>
  <si>
    <t>&gt;80 Green</t>
  </si>
  <si>
    <t>50-80 Yellow</t>
  </si>
  <si>
    <t>&gt;50 Red</t>
  </si>
  <si>
    <t>data 1</t>
  </si>
  <si>
    <t>data 2</t>
  </si>
  <si>
    <t>values</t>
  </si>
  <si>
    <t>pointer</t>
  </si>
  <si>
    <t>calculations</t>
  </si>
  <si>
    <t>Dashboard 1</t>
  </si>
  <si>
    <t>Dashboard 2</t>
  </si>
  <si>
    <t>Dashboard 3</t>
  </si>
  <si>
    <t>Dashboard 4</t>
  </si>
  <si>
    <t>Dashboard 5</t>
  </si>
  <si>
    <t>JUMP TO…</t>
  </si>
  <si>
    <t>(BASIC)</t>
  </si>
  <si>
    <t>(STAR AND BAR EFFECT)</t>
  </si>
  <si>
    <t>(SPEEDOMETER)</t>
  </si>
  <si>
    <t>(TRAFFIC SIGNAL)</t>
  </si>
  <si>
    <t>(BATTERY%)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</si>
</sst>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i/>
      <sz val="11"/>
      <color rgb="FFFF0000"/>
      <name val="Webdings"/>
      <family val="1"/>
      <charset val="2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8"/>
      <color theme="1" tint="0.1499984740745262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FFFF00"/>
      <name val="Calibri"/>
      <family val="2"/>
      <scheme val="minor"/>
    </font>
    <font>
      <b/>
      <u/>
      <sz val="22"/>
      <color theme="5"/>
      <name val="Calibri"/>
      <family val="2"/>
      <scheme val="minor"/>
    </font>
    <font>
      <b/>
      <u/>
      <sz val="2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3" borderId="0" xfId="0" applyFill="1"/>
    <xf numFmtId="0" fontId="4" fillId="4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3" fillId="0" borderId="0" xfId="0" applyFont="1"/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9" xfId="0" applyFont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2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6" borderId="1" xfId="0" applyFont="1" applyFill="1" applyBorder="1"/>
    <xf numFmtId="0" fontId="23" fillId="6" borderId="7" xfId="0" applyFont="1" applyFill="1" applyBorder="1"/>
    <xf numFmtId="0" fontId="23" fillId="6" borderId="16" xfId="0" applyFont="1" applyFill="1" applyBorder="1"/>
    <xf numFmtId="0" fontId="23" fillId="0" borderId="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9" fontId="0" fillId="0" borderId="0" xfId="1" applyFont="1"/>
    <xf numFmtId="0" fontId="19" fillId="0" borderId="1" xfId="0" applyFont="1" applyBorder="1"/>
    <xf numFmtId="0" fontId="19" fillId="0" borderId="21" xfId="0" applyFont="1" applyBorder="1"/>
    <xf numFmtId="0" fontId="19" fillId="0" borderId="17" xfId="0" applyFont="1" applyBorder="1"/>
    <xf numFmtId="0" fontId="19" fillId="0" borderId="22" xfId="0" applyFont="1" applyBorder="1"/>
    <xf numFmtId="0" fontId="17" fillId="7" borderId="19" xfId="0" applyFont="1" applyFill="1" applyBorder="1"/>
    <xf numFmtId="0" fontId="17" fillId="2" borderId="19" xfId="0" applyFont="1" applyFill="1" applyBorder="1"/>
    <xf numFmtId="0" fontId="17" fillId="8" borderId="20" xfId="0" applyFont="1" applyFill="1" applyBorder="1"/>
    <xf numFmtId="0" fontId="11" fillId="0" borderId="0" xfId="0" applyFont="1"/>
    <xf numFmtId="0" fontId="26" fillId="14" borderId="28" xfId="2" applyFont="1" applyFill="1" applyBorder="1"/>
    <xf numFmtId="0" fontId="26" fillId="4" borderId="29" xfId="2" applyFont="1" applyFill="1" applyBorder="1"/>
    <xf numFmtId="0" fontId="27" fillId="13" borderId="29" xfId="2" applyFont="1" applyFill="1" applyBorder="1"/>
    <xf numFmtId="0" fontId="28" fillId="15" borderId="29" xfId="2" applyFont="1" applyFill="1" applyBorder="1"/>
    <xf numFmtId="0" fontId="29" fillId="12" borderId="30" xfId="2" applyFont="1" applyFill="1" applyBorder="1"/>
    <xf numFmtId="0" fontId="24" fillId="0" borderId="26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22" fillId="2" borderId="1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2" fillId="2" borderId="25" xfId="0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horizontal="center"/>
    </xf>
    <xf numFmtId="0" fontId="18" fillId="8" borderId="23" xfId="0" applyFont="1" applyFill="1" applyBorder="1" applyAlignment="1">
      <alignment horizontal="center"/>
    </xf>
    <xf numFmtId="0" fontId="18" fillId="8" borderId="24" xfId="0" applyFont="1" applyFill="1" applyBorder="1" applyAlignment="1">
      <alignment horizontal="center"/>
    </xf>
    <xf numFmtId="0" fontId="17" fillId="8" borderId="20" xfId="0" applyFont="1" applyFill="1" applyBorder="1" applyAlignment="1">
      <alignment horizontal="center"/>
    </xf>
    <xf numFmtId="0" fontId="17" fillId="8" borderId="24" xfId="0" applyFont="1" applyFill="1" applyBorder="1" applyAlignment="1">
      <alignment horizontal="center"/>
    </xf>
    <xf numFmtId="0" fontId="5" fillId="9" borderId="1" xfId="0" applyFont="1" applyFill="1" applyBorder="1"/>
    <xf numFmtId="0" fontId="6" fillId="10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">
    <dxf>
      <font>
        <color theme="9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'Dashboard 1-Basic'!$C$5</c:f>
              <c:strCache>
                <c:ptCount val="1"/>
                <c:pt idx="0">
                  <c:v>Shubham Shreshta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1-Basic'!$D$4:$J$4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'Dashboard 1-Basic'!$D$5:$J$5</c:f>
              <c:numCache>
                <c:formatCode>General</c:formatCode>
                <c:ptCount val="7"/>
                <c:pt idx="0">
                  <c:v>96</c:v>
                </c:pt>
                <c:pt idx="1">
                  <c:v>84</c:v>
                </c:pt>
                <c:pt idx="2">
                  <c:v>74</c:v>
                </c:pt>
                <c:pt idx="3">
                  <c:v>46</c:v>
                </c:pt>
                <c:pt idx="4">
                  <c:v>74</c:v>
                </c:pt>
                <c:pt idx="5">
                  <c:v>62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F-446A-8266-B9ABF10BD2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64485928"/>
        <c:axId val="264485536"/>
        <c:axId val="0"/>
      </c:bar3DChart>
      <c:catAx>
        <c:axId val="26448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85536"/>
        <c:crosses val="autoZero"/>
        <c:auto val="1"/>
        <c:lblAlgn val="ctr"/>
        <c:lblOffset val="100"/>
        <c:noMultiLvlLbl val="0"/>
      </c:catAx>
      <c:valAx>
        <c:axId val="26448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448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'Dashboard 5-Battery%'!$C$5</c:f>
              <c:strCache>
                <c:ptCount val="1"/>
                <c:pt idx="0">
                  <c:v>Shrikant Shekhawat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5-Battery%'!$D$4:$J$4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'Dashboard 5-Battery%'!$D$5:$J$5</c:f>
              <c:numCache>
                <c:formatCode>General</c:formatCode>
                <c:ptCount val="7"/>
                <c:pt idx="0">
                  <c:v>17</c:v>
                </c:pt>
                <c:pt idx="1">
                  <c:v>74</c:v>
                </c:pt>
                <c:pt idx="2">
                  <c:v>38</c:v>
                </c:pt>
                <c:pt idx="3">
                  <c:v>96</c:v>
                </c:pt>
                <c:pt idx="4">
                  <c:v>55</c:v>
                </c:pt>
                <c:pt idx="5">
                  <c:v>53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F-4ADD-8064-DFCC1CDB1E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93984600"/>
        <c:axId val="393982248"/>
        <c:axId val="0"/>
      </c:bar3DChart>
      <c:catAx>
        <c:axId val="39398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2248"/>
        <c:crosses val="autoZero"/>
        <c:auto val="1"/>
        <c:lblAlgn val="ctr"/>
        <c:lblOffset val="100"/>
        <c:noMultiLvlLbl val="0"/>
      </c:catAx>
      <c:valAx>
        <c:axId val="393982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398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5335296828354"/>
          <c:y val="3.1771617840568471E-2"/>
          <c:w val="0.75242171064494801"/>
          <c:h val="0.80217926288753472"/>
        </c:manualLayout>
      </c:layout>
      <c:lineChart>
        <c:grouping val="standard"/>
        <c:varyColors val="0"/>
        <c:ser>
          <c:idx val="0"/>
          <c:order val="0"/>
          <c:tx>
            <c:strRef>
              <c:f>'Dashboard 5-Battery%'!$C$5</c:f>
              <c:strCache>
                <c:ptCount val="1"/>
                <c:pt idx="0">
                  <c:v>Shrikant Shekhawat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5-Battery%'!$D$4:$J$4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'Dashboard 5-Battery%'!$D$5:$J$5</c:f>
              <c:numCache>
                <c:formatCode>General</c:formatCode>
                <c:ptCount val="7"/>
                <c:pt idx="0">
                  <c:v>17</c:v>
                </c:pt>
                <c:pt idx="1">
                  <c:v>74</c:v>
                </c:pt>
                <c:pt idx="2">
                  <c:v>38</c:v>
                </c:pt>
                <c:pt idx="3">
                  <c:v>96</c:v>
                </c:pt>
                <c:pt idx="4">
                  <c:v>55</c:v>
                </c:pt>
                <c:pt idx="5">
                  <c:v>53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7-4A57-82D2-BA0274807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86168"/>
        <c:axId val="393985384"/>
      </c:lineChart>
      <c:catAx>
        <c:axId val="393986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5384"/>
        <c:crosses val="autoZero"/>
        <c:auto val="1"/>
        <c:lblAlgn val="ctr"/>
        <c:lblOffset val="100"/>
        <c:noMultiLvlLbl val="0"/>
      </c:catAx>
      <c:valAx>
        <c:axId val="3939853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'Dashboard 5-Battery%'!$C$5</c:f>
              <c:strCache>
                <c:ptCount val="1"/>
                <c:pt idx="0">
                  <c:v>Shrikant Shekhawat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FC2-4B81-BBC6-6F0BCA5E67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FC2-4B81-BBC6-6F0BCA5E67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FC2-4B81-BBC6-6F0BCA5E67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FC2-4B81-BBC6-6F0BCA5E67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FC2-4B81-BBC6-6F0BCA5E673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FC2-4B81-BBC6-6F0BCA5E673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FC2-4B81-BBC6-6F0BCA5E6732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5-Battery%'!$D$4:$J$4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'Dashboard 5-Battery%'!$D$5:$J$5</c:f>
              <c:numCache>
                <c:formatCode>General</c:formatCode>
                <c:ptCount val="7"/>
                <c:pt idx="0">
                  <c:v>17</c:v>
                </c:pt>
                <c:pt idx="1">
                  <c:v>74</c:v>
                </c:pt>
                <c:pt idx="2">
                  <c:v>38</c:v>
                </c:pt>
                <c:pt idx="3">
                  <c:v>96</c:v>
                </c:pt>
                <c:pt idx="4">
                  <c:v>55</c:v>
                </c:pt>
                <c:pt idx="5">
                  <c:v>53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C2-4B81-BBC6-6F0BCA5E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tx1"/>
                </a:gs>
                <a:gs pos="49000">
                  <a:schemeClr val="bg1"/>
                </a:gs>
                <a:gs pos="97000">
                  <a:schemeClr val="accent6">
                    <a:lumMod val="70000"/>
                  </a:schemeClr>
                </a:gs>
              </a:gsLst>
              <a:lin ang="0" scaled="1"/>
              <a:tileRect/>
            </a:gradFill>
            <a:ln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9000">
                    <a:schemeClr val="bg1"/>
                  </a:gs>
                  <a:gs pos="97000">
                    <a:schemeClr val="accent6">
                      <a:lumMod val="70000"/>
                    </a:schemeClr>
                  </a:gs>
                </a:gsLst>
                <a:lin ang="0" scaled="1"/>
                <a:tileRect/>
              </a:gradFill>
              <a:ln>
                <a:gradFill flip="none" rotWithShape="1">
                  <a:gsLst>
                    <a:gs pos="0">
                      <a:schemeClr val="accent6">
                        <a:lumMod val="40000"/>
                        <a:lumOff val="60000"/>
                      </a:schemeClr>
                    </a:gs>
                    <a:gs pos="46000">
                      <a:schemeClr val="accent6">
                        <a:lumMod val="95000"/>
                        <a:lumOff val="5000"/>
                      </a:schemeClr>
                    </a:gs>
                    <a:gs pos="100000">
                      <a:schemeClr val="accent6">
                        <a:lumMod val="60000"/>
                      </a:schemeClr>
                    </a:gs>
                  </a:gsLst>
                  <a:lin ang="2700000" scaled="1"/>
                  <a:tileRect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38-4236-B516-0F646B696E6D}"/>
              </c:ext>
            </c:extLst>
          </c:dPt>
          <c:dLbls>
            <c:dLbl>
              <c:idx val="0"/>
              <c:layout>
                <c:manualLayout>
                  <c:x val="2.9914529914529916E-2"/>
                  <c:y val="1.55296700547783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0615384615384618"/>
                      <c:h val="0.58151958782264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938-4236-B516-0F646B696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'Dashboard 5-Battery%'!$Z$16</c:f>
              <c:numCache>
                <c:formatCode>0%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8-4236-B516-0F646B69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4484360"/>
        <c:axId val="264479264"/>
      </c:barChart>
      <c:catAx>
        <c:axId val="264484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64479264"/>
        <c:crosses val="autoZero"/>
        <c:auto val="1"/>
        <c:lblAlgn val="ctr"/>
        <c:lblOffset val="100"/>
        <c:noMultiLvlLbl val="0"/>
      </c:catAx>
      <c:valAx>
        <c:axId val="26447926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84360"/>
        <c:crosses val="autoZero"/>
        <c:crossBetween val="between"/>
      </c:valAx>
      <c:spPr>
        <a:solidFill>
          <a:schemeClr val="bg2">
            <a:lumMod val="90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5335296828354"/>
          <c:y val="3.1771617840568471E-2"/>
          <c:w val="0.75242171064494801"/>
          <c:h val="0.80217926288753472"/>
        </c:manualLayout>
      </c:layout>
      <c:lineChart>
        <c:grouping val="standard"/>
        <c:varyColors val="0"/>
        <c:ser>
          <c:idx val="0"/>
          <c:order val="0"/>
          <c:tx>
            <c:strRef>
              <c:f>'Dashboard 1-Basic'!$C$5</c:f>
              <c:strCache>
                <c:ptCount val="1"/>
                <c:pt idx="0">
                  <c:v>Shubham Shreshta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1-Basic'!$D$4:$J$4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'Dashboard 1-Basic'!$D$5:$J$5</c:f>
              <c:numCache>
                <c:formatCode>General</c:formatCode>
                <c:ptCount val="7"/>
                <c:pt idx="0">
                  <c:v>96</c:v>
                </c:pt>
                <c:pt idx="1">
                  <c:v>84</c:v>
                </c:pt>
                <c:pt idx="2">
                  <c:v>74</c:v>
                </c:pt>
                <c:pt idx="3">
                  <c:v>46</c:v>
                </c:pt>
                <c:pt idx="4">
                  <c:v>74</c:v>
                </c:pt>
                <c:pt idx="5">
                  <c:v>62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F-4624-84FF-B79D770B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484752"/>
        <c:axId val="264667920"/>
      </c:lineChart>
      <c:catAx>
        <c:axId val="264484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67920"/>
        <c:crosses val="autoZero"/>
        <c:auto val="1"/>
        <c:lblAlgn val="ctr"/>
        <c:lblOffset val="100"/>
        <c:noMultiLvlLbl val="0"/>
      </c:catAx>
      <c:valAx>
        <c:axId val="2646679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8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'Dashboard 1-Basic'!$C$5</c:f>
              <c:strCache>
                <c:ptCount val="1"/>
                <c:pt idx="0">
                  <c:v>Shubham Shreshta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E29-4947-B6F8-92D0FD8DA0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E29-4947-B6F8-92D0FD8DA0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E29-4947-B6F8-92D0FD8DA0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E29-4947-B6F8-92D0FD8DA0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E29-4947-B6F8-92D0FD8DA0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E29-4947-B6F8-92D0FD8DA0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E29-4947-B6F8-92D0FD8DA044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1-Basic'!$D$4:$J$4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'Dashboard 1-Basic'!$D$5:$J$5</c:f>
              <c:numCache>
                <c:formatCode>General</c:formatCode>
                <c:ptCount val="7"/>
                <c:pt idx="0">
                  <c:v>96</c:v>
                </c:pt>
                <c:pt idx="1">
                  <c:v>84</c:v>
                </c:pt>
                <c:pt idx="2">
                  <c:v>74</c:v>
                </c:pt>
                <c:pt idx="3">
                  <c:v>46</c:v>
                </c:pt>
                <c:pt idx="4">
                  <c:v>74</c:v>
                </c:pt>
                <c:pt idx="5">
                  <c:v>62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29-4947-B6F8-92D0FD8D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2- Star &amp; Bar Effect'!$C$4</c:f>
              <c:strCache>
                <c:ptCount val="1"/>
                <c:pt idx="0">
                  <c:v>Mon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'Dashboard 2- Star &amp; Bar Effect'!$B$5:$B$21</c:f>
              <c:strCache>
                <c:ptCount val="17"/>
                <c:pt idx="0">
                  <c:v>Deepak Malik</c:v>
                </c:pt>
                <c:pt idx="1">
                  <c:v>Vipul Bhattanagar</c:v>
                </c:pt>
                <c:pt idx="2">
                  <c:v>Priyanshu Singh</c:v>
                </c:pt>
                <c:pt idx="3">
                  <c:v>Raghav Sharma</c:v>
                </c:pt>
                <c:pt idx="4">
                  <c:v>Ram Sharma</c:v>
                </c:pt>
                <c:pt idx="5">
                  <c:v>Gaurav Vashisht</c:v>
                </c:pt>
                <c:pt idx="6">
                  <c:v>Rupam Das</c:v>
                </c:pt>
                <c:pt idx="7">
                  <c:v>Harsh Arora</c:v>
                </c:pt>
                <c:pt idx="8">
                  <c:v>Rishabh Nagar</c:v>
                </c:pt>
                <c:pt idx="9">
                  <c:v>Gautam Raisingh</c:v>
                </c:pt>
                <c:pt idx="10">
                  <c:v>Harish Bisht</c:v>
                </c:pt>
                <c:pt idx="11">
                  <c:v>Aryan Khanna</c:v>
                </c:pt>
                <c:pt idx="12">
                  <c:v>Shubham Shreshta</c:v>
                </c:pt>
                <c:pt idx="13">
                  <c:v>Amar Singh</c:v>
                </c:pt>
                <c:pt idx="14">
                  <c:v>Shrikant Shekhawat</c:v>
                </c:pt>
                <c:pt idx="15">
                  <c:v>Vikas Sharma</c:v>
                </c:pt>
                <c:pt idx="16">
                  <c:v>Jatin Chaturvedi</c:v>
                </c:pt>
              </c:strCache>
            </c:strRef>
          </c:cat>
          <c:val>
            <c:numRef>
              <c:f>'Dashboard 2- Star &amp; Bar Effect'!$C$5:$C$21</c:f>
              <c:numCache>
                <c:formatCode>General</c:formatCode>
                <c:ptCount val="17"/>
                <c:pt idx="0">
                  <c:v>29</c:v>
                </c:pt>
                <c:pt idx="1">
                  <c:v>32</c:v>
                </c:pt>
                <c:pt idx="2">
                  <c:v>62</c:v>
                </c:pt>
                <c:pt idx="3">
                  <c:v>58</c:v>
                </c:pt>
                <c:pt idx="4">
                  <c:v>55</c:v>
                </c:pt>
                <c:pt idx="5">
                  <c:v>11</c:v>
                </c:pt>
                <c:pt idx="6">
                  <c:v>29</c:v>
                </c:pt>
                <c:pt idx="7">
                  <c:v>43</c:v>
                </c:pt>
                <c:pt idx="8">
                  <c:v>35</c:v>
                </c:pt>
                <c:pt idx="9">
                  <c:v>12</c:v>
                </c:pt>
                <c:pt idx="10">
                  <c:v>51</c:v>
                </c:pt>
                <c:pt idx="11">
                  <c:v>64</c:v>
                </c:pt>
                <c:pt idx="12">
                  <c:v>94</c:v>
                </c:pt>
                <c:pt idx="13">
                  <c:v>83</c:v>
                </c:pt>
                <c:pt idx="14">
                  <c:v>77</c:v>
                </c:pt>
                <c:pt idx="15">
                  <c:v>30</c:v>
                </c:pt>
                <c:pt idx="1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3-43F3-90B2-0A54477C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4480832"/>
        <c:axId val="264480440"/>
      </c:barChart>
      <c:catAx>
        <c:axId val="26448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80440"/>
        <c:crosses val="autoZero"/>
        <c:auto val="1"/>
        <c:lblAlgn val="ctr"/>
        <c:lblOffset val="100"/>
        <c:noMultiLvlLbl val="0"/>
      </c:catAx>
      <c:valAx>
        <c:axId val="26448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'Dashboard 3- Speedometer'!$C$5</c:f>
              <c:strCache>
                <c:ptCount val="1"/>
                <c:pt idx="0">
                  <c:v>Shrikant Shekhawat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3- Speedometer'!$D$4:$J$4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'Dashboard 3- Speedometer'!$D$5:$J$5</c:f>
              <c:numCache>
                <c:formatCode>General</c:formatCode>
                <c:ptCount val="7"/>
                <c:pt idx="0">
                  <c:v>41</c:v>
                </c:pt>
                <c:pt idx="1">
                  <c:v>59</c:v>
                </c:pt>
                <c:pt idx="2">
                  <c:v>41</c:v>
                </c:pt>
                <c:pt idx="3">
                  <c:v>39</c:v>
                </c:pt>
                <c:pt idx="4">
                  <c:v>2</c:v>
                </c:pt>
                <c:pt idx="5">
                  <c:v>62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5-4ADE-94EE-754F80D7B9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69549224"/>
        <c:axId val="269550008"/>
        <c:axId val="0"/>
      </c:bar3DChart>
      <c:catAx>
        <c:axId val="26954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50008"/>
        <c:crosses val="autoZero"/>
        <c:auto val="1"/>
        <c:lblAlgn val="ctr"/>
        <c:lblOffset val="100"/>
        <c:noMultiLvlLbl val="0"/>
      </c:catAx>
      <c:valAx>
        <c:axId val="269550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954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'Dashboard 3- Speedometer'!$C$5</c:f>
              <c:strCache>
                <c:ptCount val="1"/>
                <c:pt idx="0">
                  <c:v>Shrikant Shekhawat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5AF-41BC-9F9B-825F949BD4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5AF-41BC-9F9B-825F949BD4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5AF-41BC-9F9B-825F949BD4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5AF-41BC-9F9B-825F949BD4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5AF-41BC-9F9B-825F949BD4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5AF-41BC-9F9B-825F949BD4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5AF-41BC-9F9B-825F949BD426}"/>
              </c:ext>
            </c:extLst>
          </c:dPt>
          <c:dLbls>
            <c:dLbl>
              <c:idx val="6"/>
              <c:layout>
                <c:manualLayout>
                  <c:x val="6.4938694213438524E-3"/>
                  <c:y val="6.5759960768536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AF-41BC-9F9B-825F949BD426}"/>
                </c:ext>
              </c:extLst>
            </c:dLbl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3- Speedometer'!$D$4:$J$4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'Dashboard 3- Speedometer'!$D$5:$J$5</c:f>
              <c:numCache>
                <c:formatCode>General</c:formatCode>
                <c:ptCount val="7"/>
                <c:pt idx="0">
                  <c:v>41</c:v>
                </c:pt>
                <c:pt idx="1">
                  <c:v>59</c:v>
                </c:pt>
                <c:pt idx="2">
                  <c:v>41</c:v>
                </c:pt>
                <c:pt idx="3">
                  <c:v>39</c:v>
                </c:pt>
                <c:pt idx="4">
                  <c:v>2</c:v>
                </c:pt>
                <c:pt idx="5">
                  <c:v>62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AF-41BC-9F9B-825F949B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F0-4534-A1D5-FEB8E2F8A1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F0-4534-A1D5-FEB8E2F8A1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F0-4534-A1D5-FEB8E2F8A18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F0-4534-A1D5-FEB8E2F8A18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F0-4534-A1D5-FEB8E2F8A18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2F0-4534-A1D5-FEB8E2F8A18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2F0-4534-A1D5-FEB8E2F8A18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2F0-4534-A1D5-FEB8E2F8A18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2F0-4534-A1D5-FEB8E2F8A18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2F0-4534-A1D5-FEB8E2F8A188}"/>
              </c:ext>
            </c:extLst>
          </c:dPt>
          <c:dPt>
            <c:idx val="1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F0-4534-A1D5-FEB8E2F8A188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2F0-4534-A1D5-FEB8E2F8A1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2F0-4534-A1D5-FEB8E2F8A1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2F0-4534-A1D5-FEB8E2F8A1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2F0-4534-A1D5-FEB8E2F8A1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2F0-4534-A1D5-FEB8E2F8A1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2F0-4534-A1D5-FEB8E2F8A1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2F0-4534-A1D5-FEB8E2F8A1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C2F0-4534-A1D5-FEB8E2F8A1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C2F0-4534-A1D5-FEB8E2F8A18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2F0-4534-A1D5-FEB8E2F8A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effectLst>
                      <a:glow rad="2286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'Pointer data'!$A$3:$A$13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F0-4534-A1D5-FEB8E2F8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5"/>
      </c:doughnutChart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2F0-4534-A1D5-FEB8E2F8A1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2F0-4534-A1D5-FEB8E2F8A188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C2F0-4534-A1D5-FEB8E2F8A188}"/>
              </c:ext>
            </c:extLst>
          </c:dPt>
          <c:val>
            <c:numRef>
              <c:f>'Pointer data'!$C$3:$C$5</c:f>
              <c:numCache>
                <c:formatCode>General</c:formatCode>
                <c:ptCount val="3"/>
                <c:pt idx="0">
                  <c:v>37</c:v>
                </c:pt>
                <c:pt idx="1">
                  <c:v>1</c:v>
                </c:pt>
                <c:pt idx="2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2F0-4534-A1D5-FEB8E2F8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'Dashboard 4- Traffic Signal'!$C$5</c:f>
              <c:strCache>
                <c:ptCount val="1"/>
                <c:pt idx="0">
                  <c:v>Gaurav Vashisht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tx1"/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4- Traffic Signal'!$D$4:$J$4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'Dashboard 4- Traffic Signal'!$D$5:$J$5</c:f>
              <c:numCache>
                <c:formatCode>General</c:formatCode>
                <c:ptCount val="7"/>
                <c:pt idx="0">
                  <c:v>98</c:v>
                </c:pt>
                <c:pt idx="1">
                  <c:v>71</c:v>
                </c:pt>
                <c:pt idx="2">
                  <c:v>77</c:v>
                </c:pt>
                <c:pt idx="3">
                  <c:v>22</c:v>
                </c:pt>
                <c:pt idx="4">
                  <c:v>26</c:v>
                </c:pt>
                <c:pt idx="5">
                  <c:v>38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0-4D5F-9870-13DAA3B9E0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69543344"/>
        <c:axId val="269546088"/>
        <c:axId val="0"/>
      </c:bar3DChart>
      <c:catAx>
        <c:axId val="2695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088"/>
        <c:crosses val="autoZero"/>
        <c:auto val="1"/>
        <c:lblAlgn val="ctr"/>
        <c:lblOffset val="100"/>
        <c:noMultiLvlLbl val="0"/>
      </c:catAx>
      <c:valAx>
        <c:axId val="269546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95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'Dashboard 4- Traffic Signal'!$C$5</c:f>
              <c:strCache>
                <c:ptCount val="1"/>
                <c:pt idx="0">
                  <c:v>Gaurav Vashisht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FDF-40CA-806D-DBB2854BB5C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FDF-40CA-806D-DBB2854BB5C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FDF-40CA-806D-DBB2854BB5C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FDF-40CA-806D-DBB2854BB5C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FDF-40CA-806D-DBB2854BB5C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FDF-40CA-806D-DBB2854BB5C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FDF-40CA-806D-DBB2854BB5C2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'Dashboard 4- Traffic Signal'!$D$4:$J$4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'Dashboard 4- Traffic Signal'!$D$5:$J$5</c:f>
              <c:numCache>
                <c:formatCode>General</c:formatCode>
                <c:ptCount val="7"/>
                <c:pt idx="0">
                  <c:v>98</c:v>
                </c:pt>
                <c:pt idx="1">
                  <c:v>71</c:v>
                </c:pt>
                <c:pt idx="2">
                  <c:v>77</c:v>
                </c:pt>
                <c:pt idx="3">
                  <c:v>22</c:v>
                </c:pt>
                <c:pt idx="4">
                  <c:v>26</c:v>
                </c:pt>
                <c:pt idx="5">
                  <c:v>38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DF-40CA-806D-DBB2854B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pin" dx="22" fmlaLink="$A$4" max="15" page="10" val="13"/>
</file>

<file path=xl/ctrlProps/ctrlProp2.xml><?xml version="1.0" encoding="utf-8"?>
<formControlPr xmlns="http://schemas.microsoft.com/office/spreadsheetml/2009/9/main" objectType="List" dx="22" fmlaLink="$A$4" fmlaRange="'Master Data 3 (Speedometer)'!$B$2:$B$16" noThreeD="1" sel="13" val="0"/>
</file>

<file path=xl/ctrlProps/ctrlProp3.xml><?xml version="1.0" encoding="utf-8"?>
<formControlPr xmlns="http://schemas.microsoft.com/office/spreadsheetml/2009/9/main" objectType="Spin" dx="22" fmlaLink="$A$4" max="15" page="10" val="15"/>
</file>

<file path=xl/ctrlProps/ctrlProp4.xml><?xml version="1.0" encoding="utf-8"?>
<formControlPr xmlns="http://schemas.microsoft.com/office/spreadsheetml/2009/9/main" objectType="List" dx="22" fmlaLink="$A$4" fmlaRange="'Master Data 4 (Traffic Signal)'!$B$2:$B$16" noThreeD="1" sel="15" val="0"/>
</file>

<file path=xl/ctrlProps/ctrlProp5.xml><?xml version="1.0" encoding="utf-8"?>
<formControlPr xmlns="http://schemas.microsoft.com/office/spreadsheetml/2009/9/main" objectType="Spin" dx="22" fmlaLink="$A$4" max="15" page="10" val="6"/>
</file>

<file path=xl/ctrlProps/ctrlProp6.xml><?xml version="1.0" encoding="utf-8"?>
<formControlPr xmlns="http://schemas.microsoft.com/office/spreadsheetml/2009/9/main" objectType="List" dx="22" fmlaLink="$A$4" fmlaRange="'Master Data 4 (Traffic Signal)'!$B$2:$B$16" noThreeD="1" sel="6" val="0"/>
</file>

<file path=xl/ctrlProps/ctrlProp7.xml><?xml version="1.0" encoding="utf-8"?>
<formControlPr xmlns="http://schemas.microsoft.com/office/spreadsheetml/2009/9/main" objectType="Spin" dx="22" fmlaLink="$A$4" max="15" page="10" val="15"/>
</file>

<file path=xl/ctrlProps/ctrlProp8.xml><?xml version="1.0" encoding="utf-8"?>
<formControlPr xmlns="http://schemas.microsoft.com/office/spreadsheetml/2009/9/main" objectType="List" dx="22" fmlaLink="$A$4" fmlaRange="'Master Data 3 (Speedometer)'!$B$2:$B$16" noThreeD="1" sel="15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hyperlink" Target="#INDEX!A1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323850</xdr:rowOff>
    </xdr:from>
    <xdr:to>
      <xdr:col>3</xdr:col>
      <xdr:colOff>9525</xdr:colOff>
      <xdr:row>2</xdr:row>
      <xdr:rowOff>219075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00" y="323850"/>
          <a:ext cx="885825" cy="542925"/>
        </a:xfrm>
        <a:prstGeom prst="bentConnector3">
          <a:avLst>
            <a:gd name="adj1" fmla="val -3817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2</xdr:row>
      <xdr:rowOff>0</xdr:rowOff>
    </xdr:from>
    <xdr:to>
      <xdr:col>3</xdr:col>
      <xdr:colOff>9525</xdr:colOff>
      <xdr:row>3</xdr:row>
      <xdr:rowOff>180975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952500" y="647700"/>
          <a:ext cx="885825" cy="542925"/>
        </a:xfrm>
        <a:prstGeom prst="bentConnector3">
          <a:avLst>
            <a:gd name="adj1" fmla="val -38172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4</xdr:row>
      <xdr:rowOff>219075</xdr:rowOff>
    </xdr:from>
    <xdr:to>
      <xdr:col>3</xdr:col>
      <xdr:colOff>9525</xdr:colOff>
      <xdr:row>6</xdr:row>
      <xdr:rowOff>209550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38175" y="1590675"/>
          <a:ext cx="1200150" cy="714375"/>
        </a:xfrm>
        <a:prstGeom prst="bentConnector3">
          <a:avLst>
            <a:gd name="adj1" fmla="val -158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3</xdr:row>
      <xdr:rowOff>180975</xdr:rowOff>
    </xdr:from>
    <xdr:to>
      <xdr:col>3</xdr:col>
      <xdr:colOff>19050</xdr:colOff>
      <xdr:row>4</xdr:row>
      <xdr:rowOff>219075</xdr:rowOff>
    </xdr:to>
    <xdr:cxnSp macro="">
      <xdr:nvCxnSpPr>
        <xdr:cNvPr id="28" name="Elb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923925" y="1190625"/>
          <a:ext cx="923925" cy="400050"/>
        </a:xfrm>
        <a:prstGeom prst="bentConnector3">
          <a:avLst>
            <a:gd name="adj1" fmla="val -3350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3</xdr:row>
      <xdr:rowOff>190500</xdr:rowOff>
    </xdr:from>
    <xdr:to>
      <xdr:col>3</xdr:col>
      <xdr:colOff>9525</xdr:colOff>
      <xdr:row>5</xdr:row>
      <xdr:rowOff>209550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676275" y="1200150"/>
          <a:ext cx="1162050" cy="742950"/>
        </a:xfrm>
        <a:prstGeom prst="bentConnector3">
          <a:avLst>
            <a:gd name="adj1" fmla="val -491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3</xdr:col>
      <xdr:colOff>314324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305166</xdr:colOff>
      <xdr:row>5</xdr:row>
      <xdr:rowOff>9525</xdr:rowOff>
    </xdr:from>
    <xdr:to>
      <xdr:col>7</xdr:col>
      <xdr:colOff>267066</xdr:colOff>
      <xdr:row>22</xdr:row>
      <xdr:rowOff>6960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285751</xdr:colOff>
      <xdr:row>5</xdr:row>
      <xdr:rowOff>19050</xdr:rowOff>
    </xdr:from>
    <xdr:to>
      <xdr:col>10</xdr:col>
      <xdr:colOff>1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12700</xdr:rowOff>
        </xdr:from>
        <xdr:to>
          <xdr:col>10</xdr:col>
          <xdr:colOff>1555750</xdr:colOff>
          <xdr:row>23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2</xdr:row>
          <xdr:rowOff>184150</xdr:rowOff>
        </xdr:from>
        <xdr:to>
          <xdr:col>10</xdr:col>
          <xdr:colOff>1562100</xdr:colOff>
          <xdr:row>21</xdr:row>
          <xdr:rowOff>184150</xdr:rowOff>
        </xdr:to>
        <xdr:sp macro="" textlink="">
          <xdr:nvSpPr>
            <xdr:cNvPr id="1026" name="List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609600</xdr:colOff>
      <xdr:row>0</xdr:row>
      <xdr:rowOff>57150</xdr:rowOff>
    </xdr:from>
    <xdr:to>
      <xdr:col>10</xdr:col>
      <xdr:colOff>1390650</xdr:colOff>
      <xdr:row>2</xdr:row>
      <xdr:rowOff>142875</xdr:rowOff>
    </xdr:to>
    <xdr:sp macro="" textlink="">
      <xdr:nvSpPr>
        <xdr:cNvPr id="7" name="Curved Left Arrow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734675" y="57150"/>
          <a:ext cx="781050" cy="466725"/>
        </a:xfrm>
        <a:prstGeom prst="curvedLeftArrow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RETURN</a:t>
          </a:r>
          <a:r>
            <a:rPr lang="en-US" sz="1100" b="1" baseline="0">
              <a:solidFill>
                <a:schemeClr val="tx1"/>
              </a:solidFill>
            </a:rPr>
            <a:t> TO INDEX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587373</xdr:colOff>
      <xdr:row>3</xdr:row>
      <xdr:rowOff>0</xdr:rowOff>
    </xdr:from>
    <xdr:to>
      <xdr:col>14</xdr:col>
      <xdr:colOff>603249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35719</xdr:colOff>
      <xdr:row>0</xdr:row>
      <xdr:rowOff>107156</xdr:rowOff>
    </xdr:from>
    <xdr:to>
      <xdr:col>12</xdr:col>
      <xdr:colOff>352425</xdr:colOff>
      <xdr:row>2</xdr:row>
      <xdr:rowOff>173831</xdr:rowOff>
    </xdr:to>
    <xdr:sp macro="" textlink="">
      <xdr:nvSpPr>
        <xdr:cNvPr id="3" name="Curved Lef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739813" y="107156"/>
          <a:ext cx="923925" cy="447675"/>
        </a:xfrm>
        <a:prstGeom prst="curvedLeftArrow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RETURN</a:t>
          </a:r>
          <a:r>
            <a:rPr lang="en-US" sz="1100" b="1" baseline="0">
              <a:solidFill>
                <a:schemeClr val="tx1"/>
              </a:solidFill>
            </a:rPr>
            <a:t> TO INDEX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3</xdr:col>
      <xdr:colOff>508000</xdr:colOff>
      <xdr:row>18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285751</xdr:colOff>
      <xdr:row>5</xdr:row>
      <xdr:rowOff>19051</xdr:rowOff>
    </xdr:from>
    <xdr:to>
      <xdr:col>11</xdr:col>
      <xdr:colOff>1</xdr:colOff>
      <xdr:row>18</xdr:row>
      <xdr:rowOff>137583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21</xdr:row>
          <xdr:rowOff>12700</xdr:rowOff>
        </xdr:from>
        <xdr:to>
          <xdr:col>13</xdr:col>
          <xdr:colOff>19050</xdr:colOff>
          <xdr:row>22</xdr:row>
          <xdr:rowOff>165100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12700</xdr:rowOff>
        </xdr:from>
        <xdr:to>
          <xdr:col>12</xdr:col>
          <xdr:colOff>342900</xdr:colOff>
          <xdr:row>24</xdr:row>
          <xdr:rowOff>133350</xdr:rowOff>
        </xdr:to>
        <xdr:sp macro="" textlink="">
          <xdr:nvSpPr>
            <xdr:cNvPr id="4098" name="List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518584</xdr:colOff>
      <xdr:row>5</xdr:row>
      <xdr:rowOff>21166</xdr:rowOff>
    </xdr:from>
    <xdr:to>
      <xdr:col>7</xdr:col>
      <xdr:colOff>497418</xdr:colOff>
      <xdr:row>18</xdr:row>
      <xdr:rowOff>137583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476249</xdr:colOff>
      <xdr:row>0</xdr:row>
      <xdr:rowOff>74083</xdr:rowOff>
    </xdr:from>
    <xdr:to>
      <xdr:col>12</xdr:col>
      <xdr:colOff>13758</xdr:colOff>
      <xdr:row>2</xdr:row>
      <xdr:rowOff>140758</xdr:rowOff>
    </xdr:to>
    <xdr:sp macro="" textlink="">
      <xdr:nvSpPr>
        <xdr:cNvPr id="8" name="Curved Left Arrow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1800416" y="74083"/>
          <a:ext cx="923925" cy="447675"/>
        </a:xfrm>
        <a:prstGeom prst="curvedLeftArrow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RETURN</a:t>
          </a:r>
          <a:r>
            <a:rPr lang="en-US" sz="1100" b="1" baseline="0">
              <a:solidFill>
                <a:schemeClr val="tx1"/>
              </a:solidFill>
            </a:rPr>
            <a:t> TO INDEX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0.08116</cdr:x>
      <cdr:y>0.57773</cdr:y>
    </cdr:from>
    <cdr:to>
      <cdr:x>0.91304</cdr:x>
      <cdr:y>0.71926</cdr:y>
    </cdr:to>
    <cdr:sp macro="" textlink="">
      <cdr:nvSpPr>
        <cdr:cNvPr id="2" name="Rounded Rectangle 1"/>
        <cdr:cNvSpPr/>
      </cdr:nvSpPr>
      <cdr:spPr>
        <a:xfrm xmlns:a="http://schemas.openxmlformats.org/drawingml/2006/main">
          <a:off x="296332" y="2635251"/>
          <a:ext cx="3037417" cy="645583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bg1">
            <a:lumMod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chemeClr val="tx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a:rPr>
            <a:t>PERFORMANCE</a:t>
          </a:r>
          <a:r>
            <a:rPr lang="en-US" sz="1600" b="1" baseline="0">
              <a:solidFill>
                <a:schemeClr val="tx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a:rPr>
            <a:t> SPEEDOMETER</a:t>
          </a:r>
          <a:endParaRPr lang="en-US" sz="1100" b="1">
            <a:solidFill>
              <a:schemeClr val="tx1"/>
            </a:solidFill>
            <a:effectLst>
              <a:glow rad="228600">
                <a:schemeClr val="accent4">
                  <a:satMod val="175000"/>
                  <a:alpha val="40000"/>
                </a:schemeClr>
              </a:glow>
            </a:effectLst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3</xdr:col>
      <xdr:colOff>314324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285751</xdr:colOff>
      <xdr:row>5</xdr:row>
      <xdr:rowOff>19050</xdr:rowOff>
    </xdr:from>
    <xdr:to>
      <xdr:col>11</xdr:col>
      <xdr:colOff>1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12700</xdr:rowOff>
        </xdr:from>
        <xdr:to>
          <xdr:col>12</xdr:col>
          <xdr:colOff>793750</xdr:colOff>
          <xdr:row>23</xdr:row>
          <xdr:rowOff>190500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1504950</xdr:colOff>
          <xdr:row>3</xdr:row>
          <xdr:rowOff>12700</xdr:rowOff>
        </xdr:from>
        <xdr:to>
          <xdr:col>12</xdr:col>
          <xdr:colOff>12700</xdr:colOff>
          <xdr:row>21</xdr:row>
          <xdr:rowOff>184150</xdr:rowOff>
        </xdr:to>
        <xdr:sp macro="" textlink="">
          <xdr:nvSpPr>
            <xdr:cNvPr id="3074" name="List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842120</xdr:colOff>
      <xdr:row>5</xdr:row>
      <xdr:rowOff>83736</xdr:rowOff>
    </xdr:from>
    <xdr:to>
      <xdr:col>6</xdr:col>
      <xdr:colOff>434801</xdr:colOff>
      <xdr:row>21</xdr:row>
      <xdr:rowOff>67979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022" t="5362" r="19887" b="2860"/>
        <a:stretch/>
      </xdr:blipFill>
      <xdr:spPr>
        <a:xfrm>
          <a:off x="3080495" y="1102911"/>
          <a:ext cx="1945356" cy="2946518"/>
        </a:xfrm>
        <a:prstGeom prst="rect">
          <a:avLst/>
        </a:prstGeom>
      </xdr:spPr>
    </xdr:pic>
    <xdr:clientData/>
  </xdr:twoCellAnchor>
  <xdr:twoCellAnchor>
    <xdr:from>
      <xdr:col>4</xdr:col>
      <xdr:colOff>545612</xdr:colOff>
      <xdr:row>11</xdr:row>
      <xdr:rowOff>63603</xdr:rowOff>
    </xdr:from>
    <xdr:to>
      <xdr:col>5</xdr:col>
      <xdr:colOff>617729</xdr:colOff>
      <xdr:row>14</xdr:row>
      <xdr:rowOff>120545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669812" y="2082903"/>
          <a:ext cx="729342" cy="628442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515974</xdr:colOff>
      <xdr:row>15</xdr:row>
      <xdr:rowOff>138950</xdr:rowOff>
    </xdr:from>
    <xdr:to>
      <xdr:col>5</xdr:col>
      <xdr:colOff>651661</xdr:colOff>
      <xdr:row>19</xdr:row>
      <xdr:rowOff>138948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3640174" y="2920250"/>
          <a:ext cx="792912" cy="76199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825500</xdr:colOff>
      <xdr:row>10</xdr:row>
      <xdr:rowOff>25399</xdr:rowOff>
    </xdr:from>
    <xdr:to>
      <xdr:col>6</xdr:col>
      <xdr:colOff>438150</xdr:colOff>
      <xdr:row>15</xdr:row>
      <xdr:rowOff>139700</xdr:rowOff>
    </xdr:to>
    <xdr:sp macro="" textlink="$T$13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3517900" y="1828799"/>
          <a:ext cx="2076450" cy="10350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03C4177-9F7D-4A03-B318-15DF9CF2C6AD}" type="TxLink">
            <a:rPr lang="en-US" sz="9600" b="0" i="0" u="none" strike="noStrike">
              <a:solidFill>
                <a:srgbClr val="FFFF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  <a:latin typeface="Webdings" panose="05030102010509060703" pitchFamily="18" charset="2"/>
              <a:cs typeface="Calibri"/>
            </a:rPr>
            <a:pPr algn="ctr"/>
            <a:t>=</a:t>
          </a:fld>
          <a:endParaRPr lang="en-US" sz="9600">
            <a:solidFill>
              <a:srgbClr val="FFFF00"/>
            </a:solidFill>
            <a:effectLst>
              <a:glow rad="228600">
                <a:schemeClr val="accent4">
                  <a:satMod val="175000"/>
                  <a:alpha val="40000"/>
                </a:schemeClr>
              </a:glow>
            </a:effectLst>
            <a:latin typeface="Webdings" panose="05030102010509060703" pitchFamily="18" charset="2"/>
          </a:endParaRPr>
        </a:p>
      </xdr:txBody>
    </xdr:sp>
    <xdr:clientData/>
  </xdr:twoCellAnchor>
  <xdr:twoCellAnchor>
    <xdr:from>
      <xdr:col>4</xdr:col>
      <xdr:colOff>53975</xdr:colOff>
      <xdr:row>14</xdr:row>
      <xdr:rowOff>165100</xdr:rowOff>
    </xdr:from>
    <xdr:to>
      <xdr:col>6</xdr:col>
      <xdr:colOff>263525</xdr:colOff>
      <xdr:row>20</xdr:row>
      <xdr:rowOff>79374</xdr:rowOff>
    </xdr:to>
    <xdr:sp macro="" textlink="$T$11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673475" y="2705100"/>
          <a:ext cx="1746250" cy="1019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612F367-2CEA-44AD-AE46-69E63C219A55}" type="TxLink">
            <a:rPr lang="en-US" sz="11000" b="0" i="0" u="none" strike="noStrike">
              <a:solidFill>
                <a:srgbClr val="00FF00"/>
              </a:solidFill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  <a:latin typeface="Webdings" panose="05030102010509060703" pitchFamily="18" charset="2"/>
              <a:cs typeface="Calibri"/>
            </a:rPr>
            <a:pPr algn="ctr"/>
            <a:t> </a:t>
          </a:fld>
          <a:endParaRPr lang="en-US" sz="11000">
            <a:solidFill>
              <a:srgbClr val="00FF00"/>
            </a:soli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  <a:latin typeface="Webdings" panose="05030102010509060703" pitchFamily="18" charset="2"/>
          </a:endParaRPr>
        </a:p>
      </xdr:txBody>
    </xdr:sp>
    <xdr:clientData/>
  </xdr:twoCellAnchor>
  <xdr:twoCellAnchor>
    <xdr:from>
      <xdr:col>4</xdr:col>
      <xdr:colOff>532912</xdr:colOff>
      <xdr:row>6</xdr:row>
      <xdr:rowOff>95353</xdr:rowOff>
    </xdr:from>
    <xdr:to>
      <xdr:col>5</xdr:col>
      <xdr:colOff>605029</xdr:colOff>
      <xdr:row>10</xdr:row>
      <xdr:rowOff>104670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657112" y="1305028"/>
          <a:ext cx="729342" cy="628442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819150</xdr:colOff>
      <xdr:row>5</xdr:row>
      <xdr:rowOff>57150</xdr:rowOff>
    </xdr:from>
    <xdr:to>
      <xdr:col>6</xdr:col>
      <xdr:colOff>457200</xdr:colOff>
      <xdr:row>11</xdr:row>
      <xdr:rowOff>76200</xdr:rowOff>
    </xdr:to>
    <xdr:sp macro="" textlink="$T$12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3057525" y="1076325"/>
          <a:ext cx="1933575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3B13323-6198-4284-9902-D14264675ED5}" type="TxLink">
            <a:rPr lang="en-US" sz="9200" b="0" i="0" u="none" strike="noStrike">
              <a:ln>
                <a:noFill/>
              </a:ln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  <a:latin typeface="Webdings" panose="05030102010509060703" pitchFamily="18" charset="2"/>
              <a:cs typeface="Calibri"/>
            </a:rPr>
            <a:pPr algn="ctr"/>
            <a:t> </a:t>
          </a:fld>
          <a:endParaRPr lang="en-US" sz="9200">
            <a:ln>
              <a:noFill/>
            </a:ln>
            <a:solidFill>
              <a:srgbClr val="FF00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</a:effectLst>
            <a:latin typeface="Webdings" panose="05030102010509060703" pitchFamily="18" charset="2"/>
          </a:endParaRPr>
        </a:p>
      </xdr:txBody>
    </xdr:sp>
    <xdr:clientData/>
  </xdr:twoCellAnchor>
  <xdr:twoCellAnchor>
    <xdr:from>
      <xdr:col>3</xdr:col>
      <xdr:colOff>349250</xdr:colOff>
      <xdr:row>5</xdr:row>
      <xdr:rowOff>74084</xdr:rowOff>
    </xdr:from>
    <xdr:to>
      <xdr:col>3</xdr:col>
      <xdr:colOff>836084</xdr:colOff>
      <xdr:row>21</xdr:row>
      <xdr:rowOff>52917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2587625" y="1093259"/>
          <a:ext cx="486834" cy="2941108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ln>
                <a:solidFill>
                  <a:srgbClr val="00FF00"/>
                </a:solidFill>
              </a:ln>
            </a:rPr>
            <a:t>P</a:t>
          </a:r>
        </a:p>
        <a:p>
          <a:pPr algn="l"/>
          <a:r>
            <a:rPr lang="en-US" sz="1600">
              <a:ln>
                <a:solidFill>
                  <a:srgbClr val="00FF00"/>
                </a:solidFill>
              </a:ln>
            </a:rPr>
            <a:t>E</a:t>
          </a:r>
        </a:p>
        <a:p>
          <a:pPr algn="l"/>
          <a:r>
            <a:rPr lang="en-US" sz="1600">
              <a:ln>
                <a:solidFill>
                  <a:srgbClr val="00FF00"/>
                </a:solidFill>
              </a:ln>
            </a:rPr>
            <a:t>R</a:t>
          </a:r>
        </a:p>
        <a:p>
          <a:pPr algn="l"/>
          <a:r>
            <a:rPr lang="en-US" sz="1600">
              <a:ln>
                <a:solidFill>
                  <a:srgbClr val="00FF00"/>
                </a:solidFill>
              </a:ln>
            </a:rPr>
            <a:t>F</a:t>
          </a:r>
        </a:p>
        <a:p>
          <a:pPr algn="l"/>
          <a:r>
            <a:rPr lang="en-US" sz="1600">
              <a:ln>
                <a:solidFill>
                  <a:srgbClr val="00FF00"/>
                </a:solidFill>
              </a:ln>
            </a:rPr>
            <a:t>O</a:t>
          </a:r>
        </a:p>
        <a:p>
          <a:pPr algn="l"/>
          <a:r>
            <a:rPr lang="en-US" sz="1600">
              <a:ln>
                <a:solidFill>
                  <a:srgbClr val="00FF00"/>
                </a:solidFill>
              </a:ln>
            </a:rPr>
            <a:t>R</a:t>
          </a:r>
        </a:p>
        <a:p>
          <a:pPr algn="l"/>
          <a:r>
            <a:rPr lang="en-US" sz="1600">
              <a:ln>
                <a:solidFill>
                  <a:srgbClr val="00FF00"/>
                </a:solidFill>
              </a:ln>
            </a:rPr>
            <a:t>M</a:t>
          </a:r>
        </a:p>
        <a:p>
          <a:pPr algn="l"/>
          <a:r>
            <a:rPr lang="en-US" sz="1600">
              <a:ln>
                <a:solidFill>
                  <a:srgbClr val="00FF00"/>
                </a:solidFill>
              </a:ln>
            </a:rPr>
            <a:t>A</a:t>
          </a:r>
        </a:p>
        <a:p>
          <a:pPr algn="l"/>
          <a:r>
            <a:rPr lang="en-US" sz="1600">
              <a:ln>
                <a:solidFill>
                  <a:srgbClr val="00FF00"/>
                </a:solidFill>
              </a:ln>
            </a:rPr>
            <a:t>N</a:t>
          </a:r>
        </a:p>
        <a:p>
          <a:pPr algn="l"/>
          <a:r>
            <a:rPr lang="en-US" sz="1600">
              <a:ln>
                <a:solidFill>
                  <a:srgbClr val="00FF00"/>
                </a:solidFill>
              </a:ln>
            </a:rPr>
            <a:t>C</a:t>
          </a:r>
        </a:p>
        <a:p>
          <a:pPr algn="l"/>
          <a:r>
            <a:rPr lang="en-US" sz="1600">
              <a:ln>
                <a:solidFill>
                  <a:srgbClr val="00FF00"/>
                </a:solidFill>
              </a:ln>
            </a:rPr>
            <a:t>E</a:t>
          </a:r>
        </a:p>
      </xdr:txBody>
    </xdr:sp>
    <xdr:clientData/>
  </xdr:twoCellAnchor>
  <xdr:twoCellAnchor>
    <xdr:from>
      <xdr:col>6</xdr:col>
      <xdr:colOff>491066</xdr:colOff>
      <xdr:row>5</xdr:row>
      <xdr:rowOff>78321</xdr:rowOff>
    </xdr:from>
    <xdr:to>
      <xdr:col>7</xdr:col>
      <xdr:colOff>173567</xdr:colOff>
      <xdr:row>21</xdr:row>
      <xdr:rowOff>179916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5024966" y="1097496"/>
          <a:ext cx="482601" cy="306387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ln>
                <a:solidFill>
                  <a:srgbClr val="00B050"/>
                </a:solidFill>
              </a:ln>
              <a:solidFill>
                <a:srgbClr val="00FF00"/>
              </a:solidFill>
            </a:rPr>
            <a:t>S</a:t>
          </a:r>
        </a:p>
        <a:p>
          <a:pPr algn="l"/>
          <a:r>
            <a:rPr lang="en-US" sz="2800">
              <a:ln>
                <a:solidFill>
                  <a:srgbClr val="00B050"/>
                </a:solidFill>
              </a:ln>
              <a:solidFill>
                <a:srgbClr val="00FF00"/>
              </a:solidFill>
            </a:rPr>
            <a:t>I</a:t>
          </a:r>
        </a:p>
        <a:p>
          <a:pPr algn="l"/>
          <a:r>
            <a:rPr lang="en-US" sz="2800">
              <a:ln>
                <a:solidFill>
                  <a:srgbClr val="00B050"/>
                </a:solidFill>
              </a:ln>
              <a:solidFill>
                <a:srgbClr val="00FF00"/>
              </a:solidFill>
            </a:rPr>
            <a:t>G</a:t>
          </a:r>
        </a:p>
        <a:p>
          <a:pPr algn="l"/>
          <a:r>
            <a:rPr lang="en-US" sz="2800">
              <a:ln>
                <a:solidFill>
                  <a:srgbClr val="00B050"/>
                </a:solidFill>
              </a:ln>
              <a:solidFill>
                <a:srgbClr val="00FF00"/>
              </a:solidFill>
            </a:rPr>
            <a:t>N</a:t>
          </a:r>
        </a:p>
        <a:p>
          <a:pPr algn="l"/>
          <a:r>
            <a:rPr lang="en-US" sz="2800">
              <a:ln>
                <a:solidFill>
                  <a:srgbClr val="00B050"/>
                </a:solidFill>
              </a:ln>
              <a:solidFill>
                <a:srgbClr val="00FF00"/>
              </a:solidFill>
            </a:rPr>
            <a:t>A</a:t>
          </a:r>
        </a:p>
        <a:p>
          <a:pPr algn="l"/>
          <a:r>
            <a:rPr lang="en-US" sz="2800">
              <a:ln>
                <a:solidFill>
                  <a:srgbClr val="00B050"/>
                </a:solidFill>
              </a:ln>
              <a:solidFill>
                <a:srgbClr val="00FF00"/>
              </a:solidFill>
            </a:rPr>
            <a:t>L</a:t>
          </a:r>
        </a:p>
      </xdr:txBody>
    </xdr:sp>
    <xdr:clientData/>
  </xdr:twoCellAnchor>
  <xdr:twoCellAnchor>
    <xdr:from>
      <xdr:col>11</xdr:col>
      <xdr:colOff>409575</xdr:colOff>
      <xdr:row>0</xdr:row>
      <xdr:rowOff>66675</xdr:rowOff>
    </xdr:from>
    <xdr:to>
      <xdr:col>11</xdr:col>
      <xdr:colOff>1333500</xdr:colOff>
      <xdr:row>2</xdr:row>
      <xdr:rowOff>95250</xdr:rowOff>
    </xdr:to>
    <xdr:sp macro="" textlink="">
      <xdr:nvSpPr>
        <xdr:cNvPr id="16" name="Curved Left Arrow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0553700" y="66675"/>
          <a:ext cx="923925" cy="447675"/>
        </a:xfrm>
        <a:prstGeom prst="curvedLeftArrow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RETURN</a:t>
          </a:r>
          <a:r>
            <a:rPr lang="en-US" sz="1100" b="1" baseline="0">
              <a:solidFill>
                <a:schemeClr val="tx1"/>
              </a:solidFill>
            </a:rPr>
            <a:t> TO INDEX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23812</xdr:rowOff>
    </xdr:from>
    <xdr:to>
      <xdr:col>2</xdr:col>
      <xdr:colOff>1390651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676274</xdr:colOff>
      <xdr:row>5</xdr:row>
      <xdr:rowOff>9525</xdr:rowOff>
    </xdr:from>
    <xdr:to>
      <xdr:col>7</xdr:col>
      <xdr:colOff>695690</xdr:colOff>
      <xdr:row>22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695325</xdr:colOff>
      <xdr:row>5</xdr:row>
      <xdr:rowOff>19050</xdr:rowOff>
    </xdr:from>
    <xdr:to>
      <xdr:col>11</xdr:col>
      <xdr:colOff>1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12700</xdr:rowOff>
        </xdr:from>
        <xdr:to>
          <xdr:col>11</xdr:col>
          <xdr:colOff>1555750</xdr:colOff>
          <xdr:row>23</xdr:row>
          <xdr:rowOff>190500</xdr:rowOff>
        </xdr:to>
        <xdr:sp macro="" textlink="">
          <xdr:nvSpPr>
            <xdr:cNvPr id="14337" name="Spinner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3</xdr:row>
          <xdr:rowOff>0</xdr:rowOff>
        </xdr:from>
        <xdr:to>
          <xdr:col>11</xdr:col>
          <xdr:colOff>1371600</xdr:colOff>
          <xdr:row>21</xdr:row>
          <xdr:rowOff>184150</xdr:rowOff>
        </xdr:to>
        <xdr:sp macro="" textlink="">
          <xdr:nvSpPr>
            <xdr:cNvPr id="14338" name="List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5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</xdr:colOff>
      <xdr:row>6</xdr:row>
      <xdr:rowOff>9525</xdr:rowOff>
    </xdr:from>
    <xdr:to>
      <xdr:col>4</xdr:col>
      <xdr:colOff>600076</xdr:colOff>
      <xdr:row>21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742951</xdr:colOff>
      <xdr:row>6</xdr:row>
      <xdr:rowOff>9525</xdr:rowOff>
    </xdr:from>
    <xdr:to>
      <xdr:col>4</xdr:col>
      <xdr:colOff>123826</xdr:colOff>
      <xdr:row>6</xdr:row>
      <xdr:rowOff>161925</xdr:rowOff>
    </xdr:to>
    <xdr:sp macro="" textlink="">
      <xdr:nvSpPr>
        <xdr:cNvPr id="8" name="Snip Same Side Corner Rectangl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3743326" y="1171575"/>
          <a:ext cx="266700" cy="152400"/>
        </a:xfrm>
        <a:prstGeom prst="snip2SameRect">
          <a:avLst/>
        </a:prstGeom>
        <a:gradFill flip="none" rotWithShape="1">
          <a:gsLst>
            <a:gs pos="0">
              <a:schemeClr val="tx1"/>
            </a:gs>
            <a:gs pos="53000">
              <a:schemeClr val="bg1"/>
            </a:gs>
            <a:gs pos="100000">
              <a:schemeClr val="accent6">
                <a:lumMod val="6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380999</xdr:colOff>
      <xdr:row>0</xdr:row>
      <xdr:rowOff>47625</xdr:rowOff>
    </xdr:from>
    <xdr:to>
      <xdr:col>11</xdr:col>
      <xdr:colOff>1304924</xdr:colOff>
      <xdr:row>2</xdr:row>
      <xdr:rowOff>114300</xdr:rowOff>
    </xdr:to>
    <xdr:sp macro="" textlink="">
      <xdr:nvSpPr>
        <xdr:cNvPr id="7" name="Curved Left Arrow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0782299" y="47625"/>
          <a:ext cx="923925" cy="447675"/>
        </a:xfrm>
        <a:prstGeom prst="curvedLeftArrow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RETURN</a:t>
          </a:r>
          <a:r>
            <a:rPr lang="en-US" sz="1100" b="1" baseline="0">
              <a:solidFill>
                <a:schemeClr val="tx1"/>
              </a:solidFill>
            </a:rPr>
            <a:t> TO INDEX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0.28662</cdr:x>
      <cdr:y>0.93967</cdr:y>
    </cdr:from>
    <cdr:to>
      <cdr:x>0.92357</cdr:x>
      <cdr:y>0.99002</cdr:y>
    </cdr:to>
    <cdr:sp macro="" textlink="">
      <cdr:nvSpPr>
        <cdr:cNvPr id="2" name="Snip Same Side Corner Rectangle 1"/>
        <cdr:cNvSpPr/>
      </cdr:nvSpPr>
      <cdr:spPr>
        <a:xfrm xmlns:a="http://schemas.openxmlformats.org/drawingml/2006/main">
          <a:off x="425895" y="2689580"/>
          <a:ext cx="946433" cy="144108"/>
        </a:xfrm>
        <a:prstGeom xmlns:a="http://schemas.openxmlformats.org/drawingml/2006/main" prst="snip2SameRect">
          <a:avLst/>
        </a:prstGeom>
        <a:gradFill xmlns:a="http://schemas.openxmlformats.org/drawingml/2006/main" flip="none" rotWithShape="1">
          <a:gsLst>
            <a:gs pos="0">
              <a:schemeClr val="tx1"/>
            </a:gs>
            <a:gs pos="53000">
              <a:schemeClr val="bg1"/>
            </a:gs>
            <a:gs pos="100000">
              <a:schemeClr val="accent6">
                <a:lumMod val="60000"/>
              </a:schemeClr>
            </a:gs>
          </a:gsLst>
          <a:lin ang="0" scaled="1"/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0.28419</cdr:x>
      <cdr:y>0.02773</cdr:y>
    </cdr:from>
    <cdr:to>
      <cdr:x>0.92113</cdr:x>
      <cdr:y>0.05491</cdr:y>
    </cdr:to>
    <cdr:sp macro="" textlink="">
      <cdr:nvSpPr>
        <cdr:cNvPr id="3" name="Snip Same Side Corner Rectangle 2"/>
        <cdr:cNvSpPr/>
      </cdr:nvSpPr>
      <cdr:spPr>
        <a:xfrm xmlns:a="http://schemas.openxmlformats.org/drawingml/2006/main">
          <a:off x="422275" y="79375"/>
          <a:ext cx="946433" cy="77789"/>
        </a:xfrm>
        <a:prstGeom xmlns:a="http://schemas.openxmlformats.org/drawingml/2006/main" prst="snip2SameRect">
          <a:avLst/>
        </a:prstGeom>
        <a:gradFill xmlns:a="http://schemas.openxmlformats.org/drawingml/2006/main" flip="none" rotWithShape="1">
          <a:gsLst>
            <a:gs pos="0">
              <a:schemeClr val="tx1"/>
            </a:gs>
            <a:gs pos="53000">
              <a:schemeClr val="bg1"/>
            </a:gs>
            <a:gs pos="100000">
              <a:schemeClr val="accent6">
                <a:lumMod val="60000"/>
              </a:schemeClr>
            </a:gs>
          </a:gsLst>
          <a:lin ang="0" scaled="1"/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ll%20Dashboards\Dashboard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ll%20Dashboards\Dashboard%20with%20star%20eff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ll%20Dashboards\Speedometer%20dashboa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ll%20Dashboards\Dashboard%20with%20traffic%20sig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Sheet2"/>
    </sheetNames>
    <sheetDataSet>
      <sheetData sheetId="0">
        <row r="1">
          <cell r="A1" t="str">
            <v>Emp ID</v>
          </cell>
          <cell r="C1" t="str">
            <v>Sun</v>
          </cell>
          <cell r="D1" t="str">
            <v>Mon</v>
          </cell>
          <cell r="E1" t="str">
            <v>Tue</v>
          </cell>
          <cell r="F1" t="str">
            <v>Wed</v>
          </cell>
          <cell r="G1" t="str">
            <v>Thu</v>
          </cell>
          <cell r="H1" t="str">
            <v>Fri</v>
          </cell>
          <cell r="I1" t="str">
            <v>Sat</v>
          </cell>
        </row>
        <row r="2">
          <cell r="A2" t="str">
            <v>Axis121</v>
          </cell>
        </row>
        <row r="3">
          <cell r="A3" t="str">
            <v>Axis122</v>
          </cell>
        </row>
        <row r="4">
          <cell r="A4" t="str">
            <v>Axis123</v>
          </cell>
        </row>
        <row r="5">
          <cell r="A5" t="str">
            <v>Axis124</v>
          </cell>
        </row>
        <row r="6">
          <cell r="A6" t="str">
            <v>Axis125</v>
          </cell>
        </row>
        <row r="7">
          <cell r="A7" t="str">
            <v>Axis126</v>
          </cell>
        </row>
        <row r="8">
          <cell r="A8" t="str">
            <v>Axis127</v>
          </cell>
        </row>
        <row r="9">
          <cell r="A9" t="str">
            <v>Axis128</v>
          </cell>
        </row>
        <row r="10">
          <cell r="A10" t="str">
            <v>Axis129</v>
          </cell>
        </row>
        <row r="11">
          <cell r="A11" t="str">
            <v>Axis130</v>
          </cell>
        </row>
        <row r="12">
          <cell r="A12" t="str">
            <v>Axis131</v>
          </cell>
        </row>
        <row r="13">
          <cell r="A13" t="str">
            <v>Axis132</v>
          </cell>
        </row>
        <row r="14">
          <cell r="A14" t="str">
            <v>Axis133</v>
          </cell>
        </row>
        <row r="15">
          <cell r="A15" t="str">
            <v>Axis134</v>
          </cell>
        </row>
        <row r="16">
          <cell r="A16" t="str">
            <v>Axis135</v>
          </cell>
        </row>
      </sheetData>
      <sheetData sheetId="1">
        <row r="4">
          <cell r="D4" t="str">
            <v>Sun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4">
          <cell r="C4" t="str">
            <v>Tue</v>
          </cell>
        </row>
      </sheetData>
      <sheetData sheetId="1">
        <row r="1">
          <cell r="A1" t="str">
            <v>Emp ID</v>
          </cell>
          <cell r="B1" t="str">
            <v>Name</v>
          </cell>
          <cell r="C1" t="str">
            <v>Sun</v>
          </cell>
          <cell r="D1" t="str">
            <v>Mon</v>
          </cell>
          <cell r="E1" t="str">
            <v>Tue</v>
          </cell>
          <cell r="F1" t="str">
            <v>Wed</v>
          </cell>
          <cell r="G1" t="str">
            <v>Thu</v>
          </cell>
          <cell r="H1" t="str">
            <v>Fri</v>
          </cell>
          <cell r="I1" t="str">
            <v>Sat</v>
          </cell>
        </row>
        <row r="2">
          <cell r="A2" t="str">
            <v>E&amp;Y111</v>
          </cell>
          <cell r="B2" t="str">
            <v>Deepak Malik</v>
          </cell>
          <cell r="C2">
            <v>83</v>
          </cell>
          <cell r="D2">
            <v>29</v>
          </cell>
          <cell r="E2">
            <v>20</v>
          </cell>
          <cell r="F2">
            <v>22</v>
          </cell>
          <cell r="G2">
            <v>23</v>
          </cell>
          <cell r="H2">
            <v>8</v>
          </cell>
          <cell r="I2">
            <v>21</v>
          </cell>
        </row>
        <row r="3">
          <cell r="A3" t="str">
            <v>E&amp;Y112</v>
          </cell>
          <cell r="B3" t="str">
            <v>Vipul Bhattanagar</v>
          </cell>
          <cell r="C3">
            <v>84</v>
          </cell>
          <cell r="D3">
            <v>32</v>
          </cell>
          <cell r="E3">
            <v>87</v>
          </cell>
          <cell r="F3">
            <v>68</v>
          </cell>
          <cell r="G3">
            <v>85</v>
          </cell>
          <cell r="H3">
            <v>39</v>
          </cell>
          <cell r="I3">
            <v>32</v>
          </cell>
        </row>
        <row r="4">
          <cell r="A4" t="str">
            <v>E&amp;Y113</v>
          </cell>
          <cell r="B4" t="str">
            <v>Priyanshu Singh</v>
          </cell>
          <cell r="C4">
            <v>48</v>
          </cell>
          <cell r="D4">
            <v>62</v>
          </cell>
          <cell r="E4">
            <v>31</v>
          </cell>
          <cell r="F4">
            <v>80</v>
          </cell>
          <cell r="G4">
            <v>12</v>
          </cell>
          <cell r="H4">
            <v>98</v>
          </cell>
          <cell r="I4">
            <v>15</v>
          </cell>
        </row>
        <row r="5">
          <cell r="A5" t="str">
            <v>E&amp;Y114</v>
          </cell>
          <cell r="B5" t="str">
            <v>Raghav Sharma</v>
          </cell>
          <cell r="C5">
            <v>99</v>
          </cell>
          <cell r="D5">
            <v>58</v>
          </cell>
          <cell r="E5">
            <v>30</v>
          </cell>
          <cell r="F5">
            <v>26</v>
          </cell>
          <cell r="G5">
            <v>66</v>
          </cell>
          <cell r="H5">
            <v>5</v>
          </cell>
          <cell r="I5">
            <v>37</v>
          </cell>
        </row>
        <row r="6">
          <cell r="A6" t="str">
            <v>E&amp;Y115</v>
          </cell>
          <cell r="B6" t="str">
            <v>Ram Sharma</v>
          </cell>
          <cell r="C6">
            <v>59</v>
          </cell>
          <cell r="D6">
            <v>55</v>
          </cell>
          <cell r="E6">
            <v>16</v>
          </cell>
          <cell r="F6">
            <v>74</v>
          </cell>
          <cell r="G6">
            <v>38</v>
          </cell>
          <cell r="H6">
            <v>84</v>
          </cell>
          <cell r="I6">
            <v>72</v>
          </cell>
        </row>
        <row r="7">
          <cell r="A7" t="str">
            <v>E&amp;Y116</v>
          </cell>
          <cell r="B7" t="str">
            <v>Gaurav Vashisht</v>
          </cell>
          <cell r="C7">
            <v>82</v>
          </cell>
          <cell r="D7">
            <v>11</v>
          </cell>
          <cell r="E7">
            <v>26</v>
          </cell>
          <cell r="F7">
            <v>1</v>
          </cell>
          <cell r="G7">
            <v>65</v>
          </cell>
          <cell r="H7">
            <v>99</v>
          </cell>
          <cell r="I7">
            <v>30</v>
          </cell>
        </row>
        <row r="8">
          <cell r="A8" t="str">
            <v>E&amp;Y117</v>
          </cell>
          <cell r="B8" t="str">
            <v>Rupam Das</v>
          </cell>
          <cell r="C8">
            <v>33</v>
          </cell>
          <cell r="D8">
            <v>29</v>
          </cell>
          <cell r="E8">
            <v>37</v>
          </cell>
          <cell r="F8">
            <v>60</v>
          </cell>
          <cell r="G8">
            <v>69</v>
          </cell>
          <cell r="H8">
            <v>87</v>
          </cell>
          <cell r="I8">
            <v>70</v>
          </cell>
        </row>
        <row r="9">
          <cell r="A9" t="str">
            <v>E&amp;Y118</v>
          </cell>
          <cell r="B9" t="str">
            <v>Harsh Arora</v>
          </cell>
          <cell r="C9">
            <v>62</v>
          </cell>
          <cell r="D9">
            <v>43</v>
          </cell>
          <cell r="E9">
            <v>13</v>
          </cell>
          <cell r="F9">
            <v>70</v>
          </cell>
          <cell r="G9">
            <v>1</v>
          </cell>
          <cell r="H9">
            <v>82</v>
          </cell>
          <cell r="I9">
            <v>6</v>
          </cell>
        </row>
        <row r="10">
          <cell r="A10" t="str">
            <v>E&amp;Y119</v>
          </cell>
          <cell r="B10" t="str">
            <v>Rishabh Nagar</v>
          </cell>
          <cell r="C10">
            <v>62</v>
          </cell>
          <cell r="D10">
            <v>35</v>
          </cell>
          <cell r="E10">
            <v>33</v>
          </cell>
          <cell r="F10">
            <v>84</v>
          </cell>
          <cell r="G10">
            <v>58</v>
          </cell>
          <cell r="H10">
            <v>94</v>
          </cell>
          <cell r="I10">
            <v>30</v>
          </cell>
        </row>
        <row r="11">
          <cell r="A11" t="str">
            <v>E&amp;Y120</v>
          </cell>
          <cell r="B11" t="str">
            <v>Gautam Raisingh</v>
          </cell>
          <cell r="C11">
            <v>82</v>
          </cell>
          <cell r="D11">
            <v>12</v>
          </cell>
          <cell r="E11">
            <v>83</v>
          </cell>
          <cell r="F11">
            <v>40</v>
          </cell>
          <cell r="G11">
            <v>76</v>
          </cell>
          <cell r="H11">
            <v>35</v>
          </cell>
          <cell r="I11">
            <v>40</v>
          </cell>
        </row>
        <row r="12">
          <cell r="A12" t="str">
            <v>E&amp;Y121</v>
          </cell>
          <cell r="B12" t="str">
            <v>Harish Bisht</v>
          </cell>
          <cell r="C12">
            <v>80</v>
          </cell>
          <cell r="D12">
            <v>51</v>
          </cell>
          <cell r="E12">
            <v>72</v>
          </cell>
          <cell r="F12">
            <v>64</v>
          </cell>
          <cell r="G12">
            <v>88</v>
          </cell>
          <cell r="H12">
            <v>62</v>
          </cell>
          <cell r="I12">
            <v>85</v>
          </cell>
        </row>
        <row r="13">
          <cell r="A13" t="str">
            <v>E&amp;Y122</v>
          </cell>
          <cell r="B13" t="str">
            <v>Aryan Khanna</v>
          </cell>
          <cell r="C13">
            <v>64</v>
          </cell>
          <cell r="D13">
            <v>64</v>
          </cell>
          <cell r="E13">
            <v>97</v>
          </cell>
          <cell r="F13">
            <v>42</v>
          </cell>
          <cell r="G13">
            <v>92</v>
          </cell>
          <cell r="H13">
            <v>66</v>
          </cell>
          <cell r="I13">
            <v>57</v>
          </cell>
        </row>
        <row r="14">
          <cell r="A14" t="str">
            <v>E&amp;Y123</v>
          </cell>
          <cell r="B14" t="str">
            <v>Shubham Shreshta</v>
          </cell>
          <cell r="C14">
            <v>6</v>
          </cell>
          <cell r="D14">
            <v>94</v>
          </cell>
          <cell r="E14">
            <v>87</v>
          </cell>
          <cell r="F14">
            <v>41</v>
          </cell>
          <cell r="G14">
            <v>17</v>
          </cell>
          <cell r="H14">
            <v>29</v>
          </cell>
          <cell r="I14">
            <v>23</v>
          </cell>
        </row>
        <row r="15">
          <cell r="A15" t="str">
            <v>E&amp;Y124</v>
          </cell>
          <cell r="B15" t="str">
            <v>Amar Singh</v>
          </cell>
          <cell r="C15">
            <v>52</v>
          </cell>
          <cell r="D15">
            <v>83</v>
          </cell>
          <cell r="E15">
            <v>40</v>
          </cell>
          <cell r="F15">
            <v>70</v>
          </cell>
          <cell r="G15">
            <v>92</v>
          </cell>
          <cell r="H15">
            <v>86</v>
          </cell>
          <cell r="I15">
            <v>49</v>
          </cell>
        </row>
        <row r="16">
          <cell r="A16" t="str">
            <v>E&amp;Y125</v>
          </cell>
          <cell r="B16" t="str">
            <v>Shrikant Shekhawat</v>
          </cell>
          <cell r="C16">
            <v>28</v>
          </cell>
          <cell r="D16">
            <v>77</v>
          </cell>
          <cell r="E16">
            <v>28</v>
          </cell>
          <cell r="F16">
            <v>20</v>
          </cell>
          <cell r="G16">
            <v>84</v>
          </cell>
          <cell r="H16">
            <v>32</v>
          </cell>
          <cell r="I16">
            <v>23</v>
          </cell>
        </row>
        <row r="17">
          <cell r="A17" t="str">
            <v>E&amp;Y126</v>
          </cell>
          <cell r="B17" t="str">
            <v>Vikas Sharma</v>
          </cell>
          <cell r="C17">
            <v>94</v>
          </cell>
          <cell r="D17">
            <v>30</v>
          </cell>
          <cell r="E17">
            <v>63</v>
          </cell>
          <cell r="F17">
            <v>99</v>
          </cell>
          <cell r="G17">
            <v>49</v>
          </cell>
          <cell r="H17">
            <v>10</v>
          </cell>
          <cell r="I17">
            <v>61</v>
          </cell>
        </row>
        <row r="18">
          <cell r="A18" t="str">
            <v>E&amp;Y127</v>
          </cell>
          <cell r="B18" t="str">
            <v>Jatin Chaturvedi</v>
          </cell>
          <cell r="C18">
            <v>73</v>
          </cell>
          <cell r="D18">
            <v>64</v>
          </cell>
          <cell r="E18">
            <v>77</v>
          </cell>
          <cell r="F18">
            <v>87</v>
          </cell>
          <cell r="G18">
            <v>100</v>
          </cell>
          <cell r="H18">
            <v>66</v>
          </cell>
          <cell r="I18">
            <v>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Sheet2"/>
      <sheetName val="Sheet1"/>
    </sheetNames>
    <sheetDataSet>
      <sheetData sheetId="0">
        <row r="1">
          <cell r="A1" t="str">
            <v>Emp ID</v>
          </cell>
          <cell r="B1" t="str">
            <v>Name</v>
          </cell>
          <cell r="C1" t="str">
            <v>Sun</v>
          </cell>
          <cell r="D1" t="str">
            <v>Mon</v>
          </cell>
          <cell r="E1" t="str">
            <v>Tue</v>
          </cell>
          <cell r="F1" t="str">
            <v>Wed</v>
          </cell>
          <cell r="G1" t="str">
            <v>Thu</v>
          </cell>
          <cell r="H1" t="str">
            <v>Fri</v>
          </cell>
          <cell r="I1" t="str">
            <v>Sat</v>
          </cell>
        </row>
        <row r="2">
          <cell r="A2" t="str">
            <v>Axis121</v>
          </cell>
          <cell r="B2" t="str">
            <v>Deepak Malik</v>
          </cell>
          <cell r="C2">
            <v>82</v>
          </cell>
          <cell r="D2">
            <v>21</v>
          </cell>
          <cell r="E2">
            <v>83</v>
          </cell>
          <cell r="F2">
            <v>84</v>
          </cell>
          <cell r="G2">
            <v>45</v>
          </cell>
          <cell r="H2">
            <v>37</v>
          </cell>
          <cell r="I2">
            <v>22</v>
          </cell>
        </row>
        <row r="3">
          <cell r="A3" t="str">
            <v>Axis122</v>
          </cell>
          <cell r="B3" t="str">
            <v>Vipul Bhattanagar</v>
          </cell>
          <cell r="C3">
            <v>42</v>
          </cell>
          <cell r="D3">
            <v>43</v>
          </cell>
          <cell r="E3">
            <v>92</v>
          </cell>
          <cell r="F3">
            <v>43</v>
          </cell>
          <cell r="G3">
            <v>87</v>
          </cell>
          <cell r="H3">
            <v>50</v>
          </cell>
          <cell r="I3">
            <v>48</v>
          </cell>
        </row>
        <row r="4">
          <cell r="A4" t="str">
            <v>Axis123</v>
          </cell>
          <cell r="B4" t="str">
            <v>Priyanshu Singh</v>
          </cell>
          <cell r="C4">
            <v>3</v>
          </cell>
          <cell r="D4">
            <v>89</v>
          </cell>
          <cell r="E4">
            <v>10</v>
          </cell>
          <cell r="F4">
            <v>25</v>
          </cell>
          <cell r="G4">
            <v>28</v>
          </cell>
          <cell r="H4">
            <v>62</v>
          </cell>
          <cell r="I4">
            <v>3</v>
          </cell>
        </row>
        <row r="5">
          <cell r="A5" t="str">
            <v>Axis124</v>
          </cell>
          <cell r="B5" t="str">
            <v>Raghav Sharma</v>
          </cell>
          <cell r="C5">
            <v>13</v>
          </cell>
          <cell r="D5">
            <v>78</v>
          </cell>
          <cell r="E5">
            <v>91</v>
          </cell>
          <cell r="F5">
            <v>73</v>
          </cell>
          <cell r="G5">
            <v>8</v>
          </cell>
          <cell r="H5">
            <v>58</v>
          </cell>
          <cell r="I5">
            <v>53</v>
          </cell>
        </row>
        <row r="6">
          <cell r="A6" t="str">
            <v>Axis125</v>
          </cell>
          <cell r="B6" t="str">
            <v>Ram Sharma</v>
          </cell>
          <cell r="C6">
            <v>38</v>
          </cell>
          <cell r="D6">
            <v>8</v>
          </cell>
          <cell r="E6">
            <v>35</v>
          </cell>
          <cell r="F6">
            <v>86</v>
          </cell>
          <cell r="G6">
            <v>49</v>
          </cell>
          <cell r="H6">
            <v>32</v>
          </cell>
          <cell r="I6">
            <v>47</v>
          </cell>
        </row>
        <row r="7">
          <cell r="A7" t="str">
            <v>Axis126</v>
          </cell>
          <cell r="B7" t="str">
            <v>Gaurav Vashisht</v>
          </cell>
          <cell r="C7">
            <v>57</v>
          </cell>
          <cell r="D7">
            <v>32</v>
          </cell>
          <cell r="E7">
            <v>90</v>
          </cell>
          <cell r="F7">
            <v>96</v>
          </cell>
          <cell r="G7">
            <v>40</v>
          </cell>
          <cell r="H7">
            <v>91</v>
          </cell>
          <cell r="I7">
            <v>9</v>
          </cell>
        </row>
        <row r="8">
          <cell r="A8" t="str">
            <v>Axis127</v>
          </cell>
          <cell r="B8" t="str">
            <v>Rupam Das</v>
          </cell>
          <cell r="C8">
            <v>85</v>
          </cell>
          <cell r="D8">
            <v>61</v>
          </cell>
          <cell r="E8">
            <v>95</v>
          </cell>
          <cell r="F8">
            <v>5</v>
          </cell>
          <cell r="G8">
            <v>84</v>
          </cell>
          <cell r="H8">
            <v>81</v>
          </cell>
          <cell r="I8">
            <v>4</v>
          </cell>
        </row>
        <row r="9">
          <cell r="A9" t="str">
            <v>Axis128</v>
          </cell>
          <cell r="B9" t="str">
            <v>Harsh Arora</v>
          </cell>
          <cell r="C9">
            <v>98</v>
          </cell>
          <cell r="D9">
            <v>18</v>
          </cell>
          <cell r="E9">
            <v>73</v>
          </cell>
          <cell r="F9">
            <v>100</v>
          </cell>
          <cell r="G9">
            <v>77</v>
          </cell>
          <cell r="H9">
            <v>69</v>
          </cell>
          <cell r="I9">
            <v>18</v>
          </cell>
        </row>
        <row r="10">
          <cell r="A10" t="str">
            <v>Axis129</v>
          </cell>
          <cell r="B10" t="str">
            <v>Rishabh Nagar</v>
          </cell>
          <cell r="C10">
            <v>34</v>
          </cell>
          <cell r="D10">
            <v>65</v>
          </cell>
          <cell r="E10">
            <v>10</v>
          </cell>
          <cell r="F10">
            <v>61</v>
          </cell>
          <cell r="G10">
            <v>64</v>
          </cell>
          <cell r="H10">
            <v>19</v>
          </cell>
          <cell r="I10">
            <v>86</v>
          </cell>
        </row>
        <row r="11">
          <cell r="A11" t="str">
            <v>Axis130</v>
          </cell>
          <cell r="B11" t="str">
            <v>Gautam Raisingh</v>
          </cell>
          <cell r="C11">
            <v>18</v>
          </cell>
          <cell r="D11">
            <v>62</v>
          </cell>
          <cell r="E11">
            <v>10</v>
          </cell>
          <cell r="F11">
            <v>100</v>
          </cell>
          <cell r="G11">
            <v>76</v>
          </cell>
          <cell r="H11">
            <v>86</v>
          </cell>
          <cell r="I11">
            <v>46</v>
          </cell>
        </row>
        <row r="12">
          <cell r="A12" t="str">
            <v>Axis131</v>
          </cell>
          <cell r="B12" t="str">
            <v>Harish Bisht</v>
          </cell>
          <cell r="C12">
            <v>21</v>
          </cell>
          <cell r="D12">
            <v>21</v>
          </cell>
          <cell r="E12">
            <v>21</v>
          </cell>
          <cell r="F12">
            <v>42</v>
          </cell>
          <cell r="G12">
            <v>9</v>
          </cell>
          <cell r="H12">
            <v>18</v>
          </cell>
          <cell r="I12">
            <v>64</v>
          </cell>
        </row>
        <row r="13">
          <cell r="A13" t="str">
            <v>Axis132</v>
          </cell>
          <cell r="B13" t="str">
            <v>Aryan Khanna</v>
          </cell>
          <cell r="C13">
            <v>97</v>
          </cell>
          <cell r="D13">
            <v>3</v>
          </cell>
          <cell r="E13">
            <v>1</v>
          </cell>
          <cell r="F13">
            <v>21</v>
          </cell>
          <cell r="G13">
            <v>32</v>
          </cell>
          <cell r="H13">
            <v>15</v>
          </cell>
          <cell r="I13">
            <v>94</v>
          </cell>
        </row>
        <row r="14">
          <cell r="A14" t="str">
            <v>Axis133</v>
          </cell>
          <cell r="B14" t="str">
            <v>Shubham Shreshta</v>
          </cell>
          <cell r="C14">
            <v>31</v>
          </cell>
          <cell r="D14">
            <v>72</v>
          </cell>
          <cell r="E14">
            <v>49</v>
          </cell>
          <cell r="F14">
            <v>48</v>
          </cell>
          <cell r="G14">
            <v>22</v>
          </cell>
          <cell r="H14">
            <v>98</v>
          </cell>
          <cell r="I14">
            <v>14</v>
          </cell>
        </row>
        <row r="15">
          <cell r="A15" t="str">
            <v>Axis134</v>
          </cell>
          <cell r="B15" t="str">
            <v>Amar Singh</v>
          </cell>
          <cell r="C15">
            <v>52</v>
          </cell>
          <cell r="D15">
            <v>10</v>
          </cell>
          <cell r="E15">
            <v>26</v>
          </cell>
          <cell r="F15">
            <v>17</v>
          </cell>
          <cell r="G15">
            <v>62</v>
          </cell>
          <cell r="H15">
            <v>40</v>
          </cell>
          <cell r="I15">
            <v>82</v>
          </cell>
        </row>
        <row r="16">
          <cell r="A16" t="str">
            <v>Axis135</v>
          </cell>
          <cell r="B16" t="str">
            <v>Shrikant Shekhawat</v>
          </cell>
          <cell r="C16">
            <v>41</v>
          </cell>
          <cell r="D16">
            <v>59</v>
          </cell>
          <cell r="E16">
            <v>41</v>
          </cell>
          <cell r="F16">
            <v>39</v>
          </cell>
          <cell r="G16">
            <v>2</v>
          </cell>
          <cell r="H16">
            <v>62</v>
          </cell>
          <cell r="I16">
            <v>13</v>
          </cell>
        </row>
      </sheetData>
      <sheetData sheetId="1">
        <row r="4">
          <cell r="D4" t="str">
            <v>Sun</v>
          </cell>
        </row>
      </sheetData>
      <sheetData sheetId="2">
        <row r="3">
          <cell r="A3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Sheet2"/>
    </sheetNames>
    <sheetDataSet>
      <sheetData sheetId="0">
        <row r="1">
          <cell r="A1" t="str">
            <v>Emp ID</v>
          </cell>
          <cell r="B1" t="str">
            <v>Name</v>
          </cell>
          <cell r="C1" t="str">
            <v>Sun</v>
          </cell>
          <cell r="D1" t="str">
            <v>Mon</v>
          </cell>
          <cell r="E1" t="str">
            <v>Tue</v>
          </cell>
          <cell r="F1" t="str">
            <v>Wed</v>
          </cell>
          <cell r="G1" t="str">
            <v>Thu</v>
          </cell>
          <cell r="H1" t="str">
            <v>Fri</v>
          </cell>
          <cell r="I1" t="str">
            <v>Sat</v>
          </cell>
        </row>
        <row r="2">
          <cell r="A2" t="str">
            <v>Axis121</v>
          </cell>
          <cell r="B2" t="str">
            <v>Deepak Malik</v>
          </cell>
          <cell r="C2">
            <v>80</v>
          </cell>
          <cell r="D2">
            <v>25</v>
          </cell>
          <cell r="E2">
            <v>32</v>
          </cell>
          <cell r="F2">
            <v>40</v>
          </cell>
          <cell r="G2">
            <v>66</v>
          </cell>
          <cell r="H2">
            <v>39</v>
          </cell>
          <cell r="I2">
            <v>41</v>
          </cell>
        </row>
        <row r="3">
          <cell r="A3" t="str">
            <v>Axis122</v>
          </cell>
          <cell r="B3" t="str">
            <v>Vipul Bhattanagar</v>
          </cell>
          <cell r="C3">
            <v>87</v>
          </cell>
          <cell r="D3">
            <v>95</v>
          </cell>
          <cell r="E3">
            <v>96</v>
          </cell>
          <cell r="F3">
            <v>91</v>
          </cell>
          <cell r="G3">
            <v>100</v>
          </cell>
          <cell r="H3">
            <v>81</v>
          </cell>
          <cell r="I3">
            <v>21</v>
          </cell>
        </row>
        <row r="4">
          <cell r="A4" t="str">
            <v>Axis123</v>
          </cell>
          <cell r="B4" t="str">
            <v>Priyanshu Singh</v>
          </cell>
          <cell r="C4">
            <v>34</v>
          </cell>
          <cell r="D4">
            <v>40</v>
          </cell>
          <cell r="E4">
            <v>90</v>
          </cell>
          <cell r="F4">
            <v>89</v>
          </cell>
          <cell r="G4">
            <v>94</v>
          </cell>
          <cell r="H4">
            <v>31</v>
          </cell>
          <cell r="I4">
            <v>43</v>
          </cell>
        </row>
        <row r="5">
          <cell r="A5" t="str">
            <v>Axis124</v>
          </cell>
          <cell r="B5" t="str">
            <v>Raghav Sharma</v>
          </cell>
          <cell r="C5">
            <v>83</v>
          </cell>
          <cell r="D5">
            <v>77</v>
          </cell>
          <cell r="E5">
            <v>79</v>
          </cell>
          <cell r="F5">
            <v>84</v>
          </cell>
          <cell r="G5">
            <v>95</v>
          </cell>
          <cell r="H5">
            <v>94</v>
          </cell>
          <cell r="I5">
            <v>55</v>
          </cell>
        </row>
        <row r="6">
          <cell r="A6" t="str">
            <v>Axis125</v>
          </cell>
          <cell r="B6" t="str">
            <v>Ram Sharma</v>
          </cell>
          <cell r="C6">
            <v>34</v>
          </cell>
          <cell r="D6">
            <v>41</v>
          </cell>
          <cell r="E6">
            <v>10</v>
          </cell>
          <cell r="F6">
            <v>13</v>
          </cell>
          <cell r="G6">
            <v>11</v>
          </cell>
          <cell r="H6">
            <v>87</v>
          </cell>
          <cell r="I6">
            <v>94</v>
          </cell>
        </row>
        <row r="7">
          <cell r="A7" t="str">
            <v>Axis126</v>
          </cell>
          <cell r="B7" t="str">
            <v>Gaurav Vashisht</v>
          </cell>
          <cell r="C7">
            <v>98</v>
          </cell>
          <cell r="D7">
            <v>71</v>
          </cell>
          <cell r="E7">
            <v>77</v>
          </cell>
          <cell r="F7">
            <v>22</v>
          </cell>
          <cell r="G7">
            <v>26</v>
          </cell>
          <cell r="H7">
            <v>38</v>
          </cell>
          <cell r="I7">
            <v>29</v>
          </cell>
        </row>
        <row r="8">
          <cell r="A8" t="str">
            <v>Axis127</v>
          </cell>
          <cell r="B8" t="str">
            <v>Rupam Das</v>
          </cell>
          <cell r="C8">
            <v>89</v>
          </cell>
          <cell r="D8">
            <v>92</v>
          </cell>
          <cell r="E8">
            <v>92</v>
          </cell>
          <cell r="F8">
            <v>66</v>
          </cell>
          <cell r="G8">
            <v>80</v>
          </cell>
          <cell r="H8">
            <v>66</v>
          </cell>
          <cell r="I8">
            <v>89</v>
          </cell>
        </row>
        <row r="9">
          <cell r="A9" t="str">
            <v>Axis128</v>
          </cell>
          <cell r="B9" t="str">
            <v>Harsh Arora</v>
          </cell>
          <cell r="C9">
            <v>99</v>
          </cell>
          <cell r="D9">
            <v>77</v>
          </cell>
          <cell r="E9">
            <v>54</v>
          </cell>
          <cell r="F9">
            <v>21</v>
          </cell>
          <cell r="G9">
            <v>81</v>
          </cell>
          <cell r="H9">
            <v>64</v>
          </cell>
          <cell r="I9">
            <v>87</v>
          </cell>
        </row>
        <row r="10">
          <cell r="A10" t="str">
            <v>Axis129</v>
          </cell>
          <cell r="B10" t="str">
            <v>Rishabh Nagar</v>
          </cell>
          <cell r="C10">
            <v>30</v>
          </cell>
          <cell r="D10">
            <v>38</v>
          </cell>
          <cell r="E10">
            <v>34</v>
          </cell>
          <cell r="F10">
            <v>76</v>
          </cell>
          <cell r="G10">
            <v>79</v>
          </cell>
          <cell r="H10">
            <v>27</v>
          </cell>
          <cell r="I10">
            <v>24</v>
          </cell>
        </row>
        <row r="11">
          <cell r="A11" t="str">
            <v>Axis130</v>
          </cell>
          <cell r="B11" t="str">
            <v>Gautam Raisingh</v>
          </cell>
          <cell r="C11">
            <v>81</v>
          </cell>
          <cell r="D11">
            <v>38</v>
          </cell>
          <cell r="E11">
            <v>28</v>
          </cell>
          <cell r="F11">
            <v>24</v>
          </cell>
          <cell r="G11">
            <v>47</v>
          </cell>
          <cell r="H11">
            <v>69</v>
          </cell>
          <cell r="I11">
            <v>69</v>
          </cell>
        </row>
        <row r="12">
          <cell r="A12" t="str">
            <v>Axis131</v>
          </cell>
          <cell r="B12" t="str">
            <v>Harish Bisht</v>
          </cell>
          <cell r="C12">
            <v>39</v>
          </cell>
          <cell r="D12">
            <v>57</v>
          </cell>
          <cell r="E12">
            <v>64</v>
          </cell>
          <cell r="F12">
            <v>63</v>
          </cell>
          <cell r="G12">
            <v>55</v>
          </cell>
          <cell r="H12">
            <v>63</v>
          </cell>
          <cell r="I12">
            <v>94</v>
          </cell>
        </row>
        <row r="13">
          <cell r="A13" t="str">
            <v>Axis132</v>
          </cell>
          <cell r="B13" t="str">
            <v>Aryan Khanna</v>
          </cell>
          <cell r="C13">
            <v>26</v>
          </cell>
          <cell r="D13">
            <v>83</v>
          </cell>
          <cell r="E13">
            <v>82</v>
          </cell>
          <cell r="F13">
            <v>12</v>
          </cell>
          <cell r="G13">
            <v>54</v>
          </cell>
          <cell r="H13">
            <v>35</v>
          </cell>
          <cell r="I13">
            <v>32</v>
          </cell>
        </row>
        <row r="14">
          <cell r="A14" t="str">
            <v>Axis133</v>
          </cell>
          <cell r="B14" t="str">
            <v>Shubham Shreshta</v>
          </cell>
          <cell r="C14">
            <v>66</v>
          </cell>
          <cell r="D14">
            <v>84</v>
          </cell>
          <cell r="E14">
            <v>79</v>
          </cell>
          <cell r="F14">
            <v>53</v>
          </cell>
          <cell r="G14">
            <v>62</v>
          </cell>
          <cell r="H14">
            <v>87</v>
          </cell>
          <cell r="I14">
            <v>60</v>
          </cell>
        </row>
        <row r="15">
          <cell r="A15" t="str">
            <v>Axis134</v>
          </cell>
          <cell r="B15" t="str">
            <v>Amar Singh</v>
          </cell>
          <cell r="C15">
            <v>98</v>
          </cell>
          <cell r="D15">
            <v>35</v>
          </cell>
          <cell r="E15">
            <v>71</v>
          </cell>
          <cell r="F15">
            <v>69</v>
          </cell>
          <cell r="G15">
            <v>94</v>
          </cell>
          <cell r="H15">
            <v>52</v>
          </cell>
          <cell r="I15">
            <v>38</v>
          </cell>
        </row>
        <row r="16">
          <cell r="A16" t="str">
            <v>Axis135</v>
          </cell>
          <cell r="B16" t="str">
            <v>Shrikant Shekhawat</v>
          </cell>
          <cell r="C16">
            <v>80</v>
          </cell>
          <cell r="D16">
            <v>51</v>
          </cell>
          <cell r="E16">
            <v>53</v>
          </cell>
          <cell r="F16">
            <v>62</v>
          </cell>
          <cell r="G16">
            <v>24</v>
          </cell>
          <cell r="H16">
            <v>91</v>
          </cell>
          <cell r="I16">
            <v>93</v>
          </cell>
        </row>
      </sheetData>
      <sheetData sheetId="1">
        <row r="4">
          <cell r="D4" t="str">
            <v>Sun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7"/>
  <sheetViews>
    <sheetView tabSelected="1" workbookViewId="0">
      <selection activeCell="D3" sqref="D3"/>
    </sheetView>
  </sheetViews>
  <sheetFormatPr defaultRowHeight="14.5" x14ac:dyDescent="0.35"/>
  <cols>
    <col min="4" max="4" width="24" bestFit="1" customWidth="1"/>
    <col min="5" max="5" width="24.54296875" bestFit="1" customWidth="1"/>
  </cols>
  <sheetData>
    <row r="1" spans="2:5" ht="26.25" customHeight="1" thickBot="1" x14ac:dyDescent="0.4"/>
    <row r="2" spans="2:5" ht="24.75" customHeight="1" thickBot="1" x14ac:dyDescent="0.4">
      <c r="B2" s="44" t="s">
        <v>81</v>
      </c>
      <c r="C2" s="45"/>
    </row>
    <row r="3" spans="2:5" ht="28.5" x14ac:dyDescent="0.65">
      <c r="D3" s="39" t="s">
        <v>76</v>
      </c>
      <c r="E3" s="38" t="s">
        <v>82</v>
      </c>
    </row>
    <row r="4" spans="2:5" ht="28.5" x14ac:dyDescent="0.65">
      <c r="D4" s="40" t="s">
        <v>77</v>
      </c>
      <c r="E4" s="38" t="s">
        <v>83</v>
      </c>
    </row>
    <row r="5" spans="2:5" ht="28.5" x14ac:dyDescent="0.65">
      <c r="D5" s="41" t="s">
        <v>78</v>
      </c>
      <c r="E5" s="38" t="s">
        <v>84</v>
      </c>
    </row>
    <row r="6" spans="2:5" ht="28.5" x14ac:dyDescent="0.65">
      <c r="D6" s="42" t="s">
        <v>79</v>
      </c>
      <c r="E6" s="38" t="s">
        <v>85</v>
      </c>
    </row>
    <row r="7" spans="2:5" ht="29" thickBot="1" x14ac:dyDescent="0.7">
      <c r="D7" s="43" t="s">
        <v>80</v>
      </c>
      <c r="E7" s="38" t="s">
        <v>86</v>
      </c>
    </row>
  </sheetData>
  <mergeCells count="1">
    <mergeCell ref="B2:C2"/>
  </mergeCells>
  <hyperlinks>
    <hyperlink ref="D3" location="'Dashboard 1-Basic'!A1" display="Dashboard 1" xr:uid="{00000000-0004-0000-0000-000000000000}"/>
    <hyperlink ref="D4" location="'Dashboard 2- Star &amp; Bar Effect'!A1" display="Dashboard 2" xr:uid="{00000000-0004-0000-0000-000001000000}"/>
    <hyperlink ref="D5" location="'Dashboard 3- Speedometer'!A1" display="Dashboard 3" xr:uid="{00000000-0004-0000-0000-000002000000}"/>
    <hyperlink ref="D6" location="'Dashboard 4- Traffic Signal'!A1" display="Dashboard 4" xr:uid="{00000000-0004-0000-0000-000003000000}"/>
    <hyperlink ref="D7" location="'Dashboard 5-Battery%'!A1" display="Dashboard 5" xr:uid="{00000000-0004-0000-0000-000004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J16"/>
  <sheetViews>
    <sheetView workbookViewId="0">
      <selection activeCell="K2" sqref="K2"/>
    </sheetView>
  </sheetViews>
  <sheetFormatPr defaultRowHeight="14.5" x14ac:dyDescent="0.35"/>
  <cols>
    <col min="2" max="2" width="18.7265625" bestFit="1" customWidth="1"/>
  </cols>
  <sheetData>
    <row r="1" spans="1:10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</v>
      </c>
    </row>
    <row r="2" spans="1:10" x14ac:dyDescent="0.35">
      <c r="A2" s="4" t="s">
        <v>9</v>
      </c>
      <c r="B2" s="4" t="s">
        <v>10</v>
      </c>
      <c r="C2" s="4">
        <v>82</v>
      </c>
      <c r="D2" s="4">
        <v>21</v>
      </c>
      <c r="E2" s="4">
        <v>83</v>
      </c>
      <c r="F2" s="4">
        <v>84</v>
      </c>
      <c r="G2" s="4">
        <v>45</v>
      </c>
      <c r="H2" s="4">
        <v>37</v>
      </c>
      <c r="I2" s="4">
        <v>22</v>
      </c>
      <c r="J2" s="4">
        <f>ROUND(AVERAGE(C2:I2),0)</f>
        <v>53</v>
      </c>
    </row>
    <row r="3" spans="1:10" x14ac:dyDescent="0.35">
      <c r="A3" s="4" t="s">
        <v>11</v>
      </c>
      <c r="B3" s="4" t="s">
        <v>12</v>
      </c>
      <c r="C3" s="4">
        <v>42</v>
      </c>
      <c r="D3" s="4">
        <v>43</v>
      </c>
      <c r="E3" s="4">
        <v>92</v>
      </c>
      <c r="F3" s="4">
        <v>43</v>
      </c>
      <c r="G3" s="4">
        <v>87</v>
      </c>
      <c r="H3" s="4">
        <v>50</v>
      </c>
      <c r="I3" s="4">
        <v>48</v>
      </c>
      <c r="J3" s="4">
        <f t="shared" ref="J3:J16" si="0">ROUND(AVERAGE(C3:I3),0)</f>
        <v>58</v>
      </c>
    </row>
    <row r="4" spans="1:10" x14ac:dyDescent="0.35">
      <c r="A4" s="4" t="s">
        <v>13</v>
      </c>
      <c r="B4" s="4" t="s">
        <v>14</v>
      </c>
      <c r="C4" s="4">
        <v>3</v>
      </c>
      <c r="D4" s="4">
        <v>89</v>
      </c>
      <c r="E4" s="4">
        <v>10</v>
      </c>
      <c r="F4" s="4">
        <v>25</v>
      </c>
      <c r="G4" s="4">
        <v>28</v>
      </c>
      <c r="H4" s="4">
        <v>62</v>
      </c>
      <c r="I4" s="4">
        <v>3</v>
      </c>
      <c r="J4" s="4">
        <f t="shared" si="0"/>
        <v>31</v>
      </c>
    </row>
    <row r="5" spans="1:10" x14ac:dyDescent="0.35">
      <c r="A5" s="4" t="s">
        <v>15</v>
      </c>
      <c r="B5" s="4" t="s">
        <v>16</v>
      </c>
      <c r="C5" s="4">
        <v>13</v>
      </c>
      <c r="D5" s="4">
        <v>78</v>
      </c>
      <c r="E5" s="4">
        <v>91</v>
      </c>
      <c r="F5" s="4">
        <v>73</v>
      </c>
      <c r="G5" s="4">
        <v>8</v>
      </c>
      <c r="H5" s="4">
        <v>58</v>
      </c>
      <c r="I5" s="4">
        <v>53</v>
      </c>
      <c r="J5" s="4">
        <f t="shared" si="0"/>
        <v>53</v>
      </c>
    </row>
    <row r="6" spans="1:10" x14ac:dyDescent="0.35">
      <c r="A6" s="4" t="s">
        <v>17</v>
      </c>
      <c r="B6" s="4" t="s">
        <v>18</v>
      </c>
      <c r="C6" s="4">
        <v>38</v>
      </c>
      <c r="D6" s="4">
        <v>8</v>
      </c>
      <c r="E6" s="4">
        <v>35</v>
      </c>
      <c r="F6" s="4">
        <v>86</v>
      </c>
      <c r="G6" s="4">
        <v>49</v>
      </c>
      <c r="H6" s="4">
        <v>32</v>
      </c>
      <c r="I6" s="4">
        <v>47</v>
      </c>
      <c r="J6" s="4">
        <f t="shared" si="0"/>
        <v>42</v>
      </c>
    </row>
    <row r="7" spans="1:10" x14ac:dyDescent="0.35">
      <c r="A7" s="4" t="s">
        <v>19</v>
      </c>
      <c r="B7" s="4" t="s">
        <v>20</v>
      </c>
      <c r="C7" s="4">
        <v>57</v>
      </c>
      <c r="D7" s="4">
        <v>32</v>
      </c>
      <c r="E7" s="4">
        <v>90</v>
      </c>
      <c r="F7" s="4">
        <v>96</v>
      </c>
      <c r="G7" s="4">
        <v>40</v>
      </c>
      <c r="H7" s="4">
        <v>91</v>
      </c>
      <c r="I7" s="4">
        <v>9</v>
      </c>
      <c r="J7" s="4">
        <f t="shared" si="0"/>
        <v>59</v>
      </c>
    </row>
    <row r="8" spans="1:10" x14ac:dyDescent="0.35">
      <c r="A8" s="4" t="s">
        <v>21</v>
      </c>
      <c r="B8" s="4" t="s">
        <v>22</v>
      </c>
      <c r="C8" s="4">
        <v>85</v>
      </c>
      <c r="D8" s="4">
        <v>61</v>
      </c>
      <c r="E8" s="4">
        <v>95</v>
      </c>
      <c r="F8" s="4">
        <v>5</v>
      </c>
      <c r="G8" s="4">
        <v>84</v>
      </c>
      <c r="H8" s="4">
        <v>81</v>
      </c>
      <c r="I8" s="4">
        <v>4</v>
      </c>
      <c r="J8" s="4">
        <f t="shared" si="0"/>
        <v>59</v>
      </c>
    </row>
    <row r="9" spans="1:10" x14ac:dyDescent="0.35">
      <c r="A9" s="4" t="s">
        <v>23</v>
      </c>
      <c r="B9" s="4" t="s">
        <v>24</v>
      </c>
      <c r="C9" s="4">
        <v>98</v>
      </c>
      <c r="D9" s="4">
        <v>18</v>
      </c>
      <c r="E9" s="4">
        <v>73</v>
      </c>
      <c r="F9" s="4">
        <v>100</v>
      </c>
      <c r="G9" s="4">
        <v>77</v>
      </c>
      <c r="H9" s="4">
        <v>69</v>
      </c>
      <c r="I9" s="4">
        <v>18</v>
      </c>
      <c r="J9" s="4">
        <f t="shared" si="0"/>
        <v>65</v>
      </c>
    </row>
    <row r="10" spans="1:10" x14ac:dyDescent="0.35">
      <c r="A10" s="4" t="s">
        <v>25</v>
      </c>
      <c r="B10" s="4" t="s">
        <v>26</v>
      </c>
      <c r="C10" s="4">
        <v>34</v>
      </c>
      <c r="D10" s="4">
        <v>65</v>
      </c>
      <c r="E10" s="4">
        <v>10</v>
      </c>
      <c r="F10" s="4">
        <v>61</v>
      </c>
      <c r="G10" s="4">
        <v>64</v>
      </c>
      <c r="H10" s="4">
        <v>19</v>
      </c>
      <c r="I10" s="4">
        <v>86</v>
      </c>
      <c r="J10" s="4">
        <f t="shared" si="0"/>
        <v>48</v>
      </c>
    </row>
    <row r="11" spans="1:10" x14ac:dyDescent="0.35">
      <c r="A11" s="4" t="s">
        <v>27</v>
      </c>
      <c r="B11" s="4" t="s">
        <v>28</v>
      </c>
      <c r="C11" s="4">
        <v>18</v>
      </c>
      <c r="D11" s="4">
        <v>62</v>
      </c>
      <c r="E11" s="4">
        <v>10</v>
      </c>
      <c r="F11" s="4">
        <v>100</v>
      </c>
      <c r="G11" s="4">
        <v>76</v>
      </c>
      <c r="H11" s="4">
        <v>86</v>
      </c>
      <c r="I11" s="4">
        <v>46</v>
      </c>
      <c r="J11" s="4">
        <f t="shared" si="0"/>
        <v>57</v>
      </c>
    </row>
    <row r="12" spans="1:10" x14ac:dyDescent="0.35">
      <c r="A12" s="4" t="s">
        <v>29</v>
      </c>
      <c r="B12" s="4" t="s">
        <v>30</v>
      </c>
      <c r="C12" s="4">
        <v>21</v>
      </c>
      <c r="D12" s="4">
        <v>21</v>
      </c>
      <c r="E12" s="4">
        <v>21</v>
      </c>
      <c r="F12" s="4">
        <v>42</v>
      </c>
      <c r="G12" s="4">
        <v>9</v>
      </c>
      <c r="H12" s="4">
        <v>18</v>
      </c>
      <c r="I12" s="4">
        <v>64</v>
      </c>
      <c r="J12" s="4">
        <f t="shared" si="0"/>
        <v>28</v>
      </c>
    </row>
    <row r="13" spans="1:10" x14ac:dyDescent="0.35">
      <c r="A13" s="4" t="s">
        <v>31</v>
      </c>
      <c r="B13" s="4" t="s">
        <v>32</v>
      </c>
      <c r="C13" s="4">
        <v>97</v>
      </c>
      <c r="D13" s="4">
        <v>3</v>
      </c>
      <c r="E13" s="4">
        <v>1</v>
      </c>
      <c r="F13" s="4">
        <v>21</v>
      </c>
      <c r="G13" s="4">
        <v>32</v>
      </c>
      <c r="H13" s="4">
        <v>15</v>
      </c>
      <c r="I13" s="4">
        <v>94</v>
      </c>
      <c r="J13" s="4">
        <f t="shared" si="0"/>
        <v>38</v>
      </c>
    </row>
    <row r="14" spans="1:10" x14ac:dyDescent="0.35">
      <c r="A14" s="4" t="s">
        <v>33</v>
      </c>
      <c r="B14" s="4" t="s">
        <v>34</v>
      </c>
      <c r="C14" s="4">
        <v>31</v>
      </c>
      <c r="D14" s="4">
        <v>72</v>
      </c>
      <c r="E14" s="4">
        <v>49</v>
      </c>
      <c r="F14" s="4">
        <v>48</v>
      </c>
      <c r="G14" s="4">
        <v>22</v>
      </c>
      <c r="H14" s="4">
        <v>98</v>
      </c>
      <c r="I14" s="4">
        <v>14</v>
      </c>
      <c r="J14" s="4">
        <f t="shared" si="0"/>
        <v>48</v>
      </c>
    </row>
    <row r="15" spans="1:10" x14ac:dyDescent="0.35">
      <c r="A15" s="4" t="s">
        <v>35</v>
      </c>
      <c r="B15" s="4" t="s">
        <v>36</v>
      </c>
      <c r="C15" s="4">
        <v>52</v>
      </c>
      <c r="D15" s="4">
        <v>10</v>
      </c>
      <c r="E15" s="4">
        <v>26</v>
      </c>
      <c r="F15" s="4">
        <v>17</v>
      </c>
      <c r="G15" s="4">
        <v>62</v>
      </c>
      <c r="H15" s="4">
        <v>40</v>
      </c>
      <c r="I15" s="4">
        <v>82</v>
      </c>
      <c r="J15" s="4">
        <f t="shared" si="0"/>
        <v>41</v>
      </c>
    </row>
    <row r="16" spans="1:10" x14ac:dyDescent="0.35">
      <c r="A16" s="4" t="s">
        <v>37</v>
      </c>
      <c r="B16" s="4" t="s">
        <v>38</v>
      </c>
      <c r="C16" s="4">
        <v>41</v>
      </c>
      <c r="D16" s="4">
        <v>59</v>
      </c>
      <c r="E16" s="4">
        <v>41</v>
      </c>
      <c r="F16" s="4">
        <v>39</v>
      </c>
      <c r="G16" s="4">
        <v>2</v>
      </c>
      <c r="H16" s="4">
        <v>62</v>
      </c>
      <c r="I16" s="4">
        <v>13</v>
      </c>
      <c r="J16" s="4">
        <f t="shared" si="0"/>
        <v>37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I18"/>
  <sheetViews>
    <sheetView workbookViewId="0">
      <selection activeCell="B1" sqref="B1"/>
    </sheetView>
  </sheetViews>
  <sheetFormatPr defaultRowHeight="14.5" x14ac:dyDescent="0.35"/>
  <cols>
    <col min="2" max="2" width="18.7265625" bestFit="1" customWidth="1"/>
  </cols>
  <sheetData>
    <row r="1" spans="1:9" x14ac:dyDescent="0.3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</row>
    <row r="2" spans="1:9" x14ac:dyDescent="0.35">
      <c r="A2" s="4" t="s">
        <v>48</v>
      </c>
      <c r="B2" s="4" t="s">
        <v>10</v>
      </c>
      <c r="C2" s="4">
        <v>83</v>
      </c>
      <c r="D2" s="4">
        <v>29</v>
      </c>
      <c r="E2" s="4">
        <v>20</v>
      </c>
      <c r="F2" s="4">
        <v>22</v>
      </c>
      <c r="G2" s="4">
        <v>23</v>
      </c>
      <c r="H2" s="4">
        <v>8</v>
      </c>
      <c r="I2" s="4">
        <v>21</v>
      </c>
    </row>
    <row r="3" spans="1:9" x14ac:dyDescent="0.35">
      <c r="A3" s="4" t="s">
        <v>49</v>
      </c>
      <c r="B3" s="4" t="s">
        <v>12</v>
      </c>
      <c r="C3" s="4">
        <v>84</v>
      </c>
      <c r="D3" s="4">
        <v>32</v>
      </c>
      <c r="E3" s="4">
        <v>87</v>
      </c>
      <c r="F3" s="4">
        <v>68</v>
      </c>
      <c r="G3" s="4">
        <v>85</v>
      </c>
      <c r="H3" s="4">
        <v>39</v>
      </c>
      <c r="I3" s="4">
        <v>32</v>
      </c>
    </row>
    <row r="4" spans="1:9" x14ac:dyDescent="0.35">
      <c r="A4" s="4" t="s">
        <v>50</v>
      </c>
      <c r="B4" s="4" t="s">
        <v>14</v>
      </c>
      <c r="C4" s="4">
        <v>48</v>
      </c>
      <c r="D4" s="4">
        <v>62</v>
      </c>
      <c r="E4" s="4">
        <v>31</v>
      </c>
      <c r="F4" s="4">
        <v>80</v>
      </c>
      <c r="G4" s="4">
        <v>12</v>
      </c>
      <c r="H4" s="4">
        <v>98</v>
      </c>
      <c r="I4" s="4">
        <v>15</v>
      </c>
    </row>
    <row r="5" spans="1:9" x14ac:dyDescent="0.35">
      <c r="A5" s="4" t="s">
        <v>51</v>
      </c>
      <c r="B5" s="4" t="s">
        <v>16</v>
      </c>
      <c r="C5" s="4">
        <v>99</v>
      </c>
      <c r="D5" s="4">
        <v>58</v>
      </c>
      <c r="E5" s="4">
        <v>30</v>
      </c>
      <c r="F5" s="4">
        <v>26</v>
      </c>
      <c r="G5" s="4">
        <v>66</v>
      </c>
      <c r="H5" s="4">
        <v>5</v>
      </c>
      <c r="I5" s="4">
        <v>37</v>
      </c>
    </row>
    <row r="6" spans="1:9" x14ac:dyDescent="0.35">
      <c r="A6" s="4" t="s">
        <v>52</v>
      </c>
      <c r="B6" s="4" t="s">
        <v>18</v>
      </c>
      <c r="C6" s="4">
        <v>59</v>
      </c>
      <c r="D6" s="4">
        <v>55</v>
      </c>
      <c r="E6" s="4">
        <v>16</v>
      </c>
      <c r="F6" s="4">
        <v>74</v>
      </c>
      <c r="G6" s="4">
        <v>38</v>
      </c>
      <c r="H6" s="4">
        <v>84</v>
      </c>
      <c r="I6" s="4">
        <v>72</v>
      </c>
    </row>
    <row r="7" spans="1:9" x14ac:dyDescent="0.35">
      <c r="A7" s="4" t="s">
        <v>53</v>
      </c>
      <c r="B7" s="4" t="s">
        <v>20</v>
      </c>
      <c r="C7" s="4">
        <v>82</v>
      </c>
      <c r="D7" s="4">
        <v>11</v>
      </c>
      <c r="E7" s="4">
        <v>26</v>
      </c>
      <c r="F7" s="4">
        <v>1</v>
      </c>
      <c r="G7" s="4">
        <v>65</v>
      </c>
      <c r="H7" s="4">
        <v>99</v>
      </c>
      <c r="I7" s="4">
        <v>30</v>
      </c>
    </row>
    <row r="8" spans="1:9" x14ac:dyDescent="0.35">
      <c r="A8" s="4" t="s">
        <v>54</v>
      </c>
      <c r="B8" s="4" t="s">
        <v>22</v>
      </c>
      <c r="C8" s="4">
        <v>33</v>
      </c>
      <c r="D8" s="4">
        <v>29</v>
      </c>
      <c r="E8" s="4">
        <v>37</v>
      </c>
      <c r="F8" s="4">
        <v>60</v>
      </c>
      <c r="G8" s="4">
        <v>69</v>
      </c>
      <c r="H8" s="4">
        <v>87</v>
      </c>
      <c r="I8" s="4">
        <v>70</v>
      </c>
    </row>
    <row r="9" spans="1:9" x14ac:dyDescent="0.35">
      <c r="A9" s="4" t="s">
        <v>55</v>
      </c>
      <c r="B9" s="4" t="s">
        <v>24</v>
      </c>
      <c r="C9" s="4">
        <v>62</v>
      </c>
      <c r="D9" s="4">
        <v>43</v>
      </c>
      <c r="E9" s="4">
        <v>13</v>
      </c>
      <c r="F9" s="4">
        <v>70</v>
      </c>
      <c r="G9" s="4">
        <v>1</v>
      </c>
      <c r="H9" s="4">
        <v>82</v>
      </c>
      <c r="I9" s="4">
        <v>6</v>
      </c>
    </row>
    <row r="10" spans="1:9" x14ac:dyDescent="0.35">
      <c r="A10" s="4" t="s">
        <v>56</v>
      </c>
      <c r="B10" s="4" t="s">
        <v>26</v>
      </c>
      <c r="C10" s="4">
        <v>62</v>
      </c>
      <c r="D10" s="4">
        <v>35</v>
      </c>
      <c r="E10" s="4">
        <v>33</v>
      </c>
      <c r="F10" s="4">
        <v>84</v>
      </c>
      <c r="G10" s="4">
        <v>58</v>
      </c>
      <c r="H10" s="4">
        <v>94</v>
      </c>
      <c r="I10" s="4">
        <v>30</v>
      </c>
    </row>
    <row r="11" spans="1:9" x14ac:dyDescent="0.35">
      <c r="A11" s="4" t="s">
        <v>57</v>
      </c>
      <c r="B11" s="4" t="s">
        <v>28</v>
      </c>
      <c r="C11" s="4">
        <v>82</v>
      </c>
      <c r="D11" s="4">
        <v>12</v>
      </c>
      <c r="E11" s="4">
        <v>83</v>
      </c>
      <c r="F11" s="4">
        <v>40</v>
      </c>
      <c r="G11" s="4">
        <v>76</v>
      </c>
      <c r="H11" s="4">
        <v>35</v>
      </c>
      <c r="I11" s="4">
        <v>40</v>
      </c>
    </row>
    <row r="12" spans="1:9" x14ac:dyDescent="0.35">
      <c r="A12" s="4" t="s">
        <v>58</v>
      </c>
      <c r="B12" s="4" t="s">
        <v>30</v>
      </c>
      <c r="C12" s="4">
        <v>80</v>
      </c>
      <c r="D12" s="4">
        <v>51</v>
      </c>
      <c r="E12" s="4">
        <v>72</v>
      </c>
      <c r="F12" s="4">
        <v>64</v>
      </c>
      <c r="G12" s="4">
        <v>88</v>
      </c>
      <c r="H12" s="4">
        <v>62</v>
      </c>
      <c r="I12" s="4">
        <v>85</v>
      </c>
    </row>
    <row r="13" spans="1:9" x14ac:dyDescent="0.35">
      <c r="A13" s="4" t="s">
        <v>59</v>
      </c>
      <c r="B13" s="4" t="s">
        <v>32</v>
      </c>
      <c r="C13" s="4">
        <v>64</v>
      </c>
      <c r="D13" s="4">
        <v>64</v>
      </c>
      <c r="E13" s="4">
        <v>97</v>
      </c>
      <c r="F13" s="4">
        <v>42</v>
      </c>
      <c r="G13" s="4">
        <v>92</v>
      </c>
      <c r="H13" s="4">
        <v>66</v>
      </c>
      <c r="I13" s="4">
        <v>57</v>
      </c>
    </row>
    <row r="14" spans="1:9" x14ac:dyDescent="0.35">
      <c r="A14" s="4" t="s">
        <v>60</v>
      </c>
      <c r="B14" s="4" t="s">
        <v>34</v>
      </c>
      <c r="C14" s="4">
        <v>6</v>
      </c>
      <c r="D14" s="4">
        <v>94</v>
      </c>
      <c r="E14" s="4">
        <v>87</v>
      </c>
      <c r="F14" s="4">
        <v>41</v>
      </c>
      <c r="G14" s="4">
        <v>17</v>
      </c>
      <c r="H14" s="4">
        <v>29</v>
      </c>
      <c r="I14" s="4">
        <v>23</v>
      </c>
    </row>
    <row r="15" spans="1:9" x14ac:dyDescent="0.35">
      <c r="A15" s="4" t="s">
        <v>61</v>
      </c>
      <c r="B15" s="4" t="s">
        <v>36</v>
      </c>
      <c r="C15" s="4">
        <v>52</v>
      </c>
      <c r="D15" s="4">
        <v>83</v>
      </c>
      <c r="E15" s="4">
        <v>40</v>
      </c>
      <c r="F15" s="4">
        <v>70</v>
      </c>
      <c r="G15" s="4">
        <v>92</v>
      </c>
      <c r="H15" s="4">
        <v>86</v>
      </c>
      <c r="I15" s="4">
        <v>49</v>
      </c>
    </row>
    <row r="16" spans="1:9" x14ac:dyDescent="0.35">
      <c r="A16" s="4" t="s">
        <v>62</v>
      </c>
      <c r="B16" s="4" t="s">
        <v>38</v>
      </c>
      <c r="C16" s="4">
        <v>28</v>
      </c>
      <c r="D16" s="4">
        <v>77</v>
      </c>
      <c r="E16" s="4">
        <v>28</v>
      </c>
      <c r="F16" s="4">
        <v>20</v>
      </c>
      <c r="G16" s="4">
        <v>84</v>
      </c>
      <c r="H16" s="4">
        <v>32</v>
      </c>
      <c r="I16" s="4">
        <v>23</v>
      </c>
    </row>
    <row r="17" spans="1:9" x14ac:dyDescent="0.35">
      <c r="A17" s="4" t="s">
        <v>63</v>
      </c>
      <c r="B17" s="4" t="s">
        <v>64</v>
      </c>
      <c r="C17" s="4">
        <v>94</v>
      </c>
      <c r="D17" s="4">
        <v>30</v>
      </c>
      <c r="E17" s="4">
        <v>63</v>
      </c>
      <c r="F17" s="4">
        <v>99</v>
      </c>
      <c r="G17" s="4">
        <v>49</v>
      </c>
      <c r="H17" s="4">
        <v>10</v>
      </c>
      <c r="I17" s="4">
        <v>61</v>
      </c>
    </row>
    <row r="18" spans="1:9" x14ac:dyDescent="0.35">
      <c r="A18" s="4" t="s">
        <v>65</v>
      </c>
      <c r="B18" s="4" t="s">
        <v>66</v>
      </c>
      <c r="C18" s="4">
        <v>73</v>
      </c>
      <c r="D18" s="4">
        <v>64</v>
      </c>
      <c r="E18" s="4">
        <v>77</v>
      </c>
      <c r="F18" s="4">
        <v>87</v>
      </c>
      <c r="G18" s="4">
        <v>100</v>
      </c>
      <c r="H18" s="4">
        <v>66</v>
      </c>
      <c r="I18" s="4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I16"/>
  <sheetViews>
    <sheetView workbookViewId="0">
      <selection activeCell="D2" sqref="D2"/>
    </sheetView>
  </sheetViews>
  <sheetFormatPr defaultRowHeight="14.5" x14ac:dyDescent="0.35"/>
  <cols>
    <col min="2" max="2" width="18.7265625" bestFit="1" customWidth="1"/>
  </cols>
  <sheetData>
    <row r="1" spans="1:9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4" t="s">
        <v>9</v>
      </c>
      <c r="B2" s="4" t="s">
        <v>10</v>
      </c>
      <c r="C2" s="4">
        <v>44</v>
      </c>
      <c r="D2" s="4">
        <v>16</v>
      </c>
      <c r="E2" s="4">
        <v>66</v>
      </c>
      <c r="F2" s="4">
        <v>91</v>
      </c>
      <c r="G2" s="4">
        <v>35</v>
      </c>
      <c r="H2" s="4">
        <v>43</v>
      </c>
      <c r="I2" s="4">
        <v>42</v>
      </c>
    </row>
    <row r="3" spans="1:9" x14ac:dyDescent="0.35">
      <c r="A3" s="4" t="s">
        <v>11</v>
      </c>
      <c r="B3" s="4" t="s">
        <v>12</v>
      </c>
      <c r="C3" s="4">
        <v>19</v>
      </c>
      <c r="D3" s="4">
        <v>26</v>
      </c>
      <c r="E3" s="4">
        <v>28</v>
      </c>
      <c r="F3" s="4">
        <v>26</v>
      </c>
      <c r="G3" s="4">
        <v>12</v>
      </c>
      <c r="H3" s="4">
        <v>64</v>
      </c>
      <c r="I3" s="4">
        <v>50</v>
      </c>
    </row>
    <row r="4" spans="1:9" x14ac:dyDescent="0.35">
      <c r="A4" s="4" t="s">
        <v>13</v>
      </c>
      <c r="B4" s="4" t="s">
        <v>14</v>
      </c>
      <c r="C4" s="4">
        <v>66</v>
      </c>
      <c r="D4" s="4">
        <v>28</v>
      </c>
      <c r="E4" s="4">
        <v>10</v>
      </c>
      <c r="F4" s="4">
        <v>44</v>
      </c>
      <c r="G4" s="4">
        <v>54</v>
      </c>
      <c r="H4" s="4">
        <v>89</v>
      </c>
      <c r="I4" s="4">
        <v>34</v>
      </c>
    </row>
    <row r="5" spans="1:9" x14ac:dyDescent="0.35">
      <c r="A5" s="4" t="s">
        <v>15</v>
      </c>
      <c r="B5" s="4" t="s">
        <v>16</v>
      </c>
      <c r="C5" s="4">
        <v>40</v>
      </c>
      <c r="D5" s="4">
        <v>22</v>
      </c>
      <c r="E5" s="4">
        <v>47</v>
      </c>
      <c r="F5" s="4">
        <v>40</v>
      </c>
      <c r="G5" s="4">
        <v>60</v>
      </c>
      <c r="H5" s="4">
        <v>32</v>
      </c>
      <c r="I5" s="4">
        <v>46</v>
      </c>
    </row>
    <row r="6" spans="1:9" x14ac:dyDescent="0.35">
      <c r="A6" s="4" t="s">
        <v>17</v>
      </c>
      <c r="B6" s="4" t="s">
        <v>18</v>
      </c>
      <c r="C6" s="4">
        <v>13</v>
      </c>
      <c r="D6" s="4">
        <v>16</v>
      </c>
      <c r="E6" s="4">
        <v>89</v>
      </c>
      <c r="F6" s="4">
        <v>85</v>
      </c>
      <c r="G6" s="4">
        <v>74</v>
      </c>
      <c r="H6" s="4">
        <v>26</v>
      </c>
      <c r="I6" s="4">
        <v>88</v>
      </c>
    </row>
    <row r="7" spans="1:9" x14ac:dyDescent="0.35">
      <c r="A7" s="4" t="s">
        <v>19</v>
      </c>
      <c r="B7" s="4" t="s">
        <v>20</v>
      </c>
      <c r="C7" s="4">
        <v>30</v>
      </c>
      <c r="D7" s="4">
        <v>69</v>
      </c>
      <c r="E7" s="4">
        <v>16</v>
      </c>
      <c r="F7" s="4">
        <v>80</v>
      </c>
      <c r="G7" s="4">
        <v>39</v>
      </c>
      <c r="H7" s="4">
        <v>28</v>
      </c>
      <c r="I7" s="4">
        <v>14</v>
      </c>
    </row>
    <row r="8" spans="1:9" x14ac:dyDescent="0.35">
      <c r="A8" s="4" t="s">
        <v>21</v>
      </c>
      <c r="B8" s="4" t="s">
        <v>22</v>
      </c>
      <c r="C8" s="4">
        <v>89</v>
      </c>
      <c r="D8" s="4">
        <v>37</v>
      </c>
      <c r="E8" s="4">
        <v>52</v>
      </c>
      <c r="F8" s="4">
        <v>18</v>
      </c>
      <c r="G8" s="4">
        <v>82</v>
      </c>
      <c r="H8" s="4">
        <v>50</v>
      </c>
      <c r="I8" s="4">
        <v>49</v>
      </c>
    </row>
    <row r="9" spans="1:9" x14ac:dyDescent="0.35">
      <c r="A9" s="4" t="s">
        <v>23</v>
      </c>
      <c r="B9" s="4" t="s">
        <v>24</v>
      </c>
      <c r="C9" s="4">
        <v>71</v>
      </c>
      <c r="D9" s="4">
        <v>72</v>
      </c>
      <c r="E9" s="4">
        <v>23</v>
      </c>
      <c r="F9" s="4">
        <v>81</v>
      </c>
      <c r="G9" s="4">
        <v>70</v>
      </c>
      <c r="H9" s="4">
        <v>77</v>
      </c>
      <c r="I9" s="4">
        <v>88</v>
      </c>
    </row>
    <row r="10" spans="1:9" x14ac:dyDescent="0.35">
      <c r="A10" s="4" t="s">
        <v>25</v>
      </c>
      <c r="B10" s="4" t="s">
        <v>26</v>
      </c>
      <c r="C10" s="4">
        <v>19</v>
      </c>
      <c r="D10" s="4">
        <v>98</v>
      </c>
      <c r="E10" s="4">
        <v>19</v>
      </c>
      <c r="F10" s="4">
        <v>49</v>
      </c>
      <c r="G10" s="4">
        <v>35</v>
      </c>
      <c r="H10" s="4">
        <v>58</v>
      </c>
      <c r="I10" s="4">
        <v>19</v>
      </c>
    </row>
    <row r="11" spans="1:9" x14ac:dyDescent="0.35">
      <c r="A11" s="4" t="s">
        <v>27</v>
      </c>
      <c r="B11" s="4" t="s">
        <v>28</v>
      </c>
      <c r="C11" s="4">
        <v>26</v>
      </c>
      <c r="D11" s="4">
        <v>31</v>
      </c>
      <c r="E11" s="4">
        <v>81</v>
      </c>
      <c r="F11" s="4">
        <v>69</v>
      </c>
      <c r="G11" s="4">
        <v>49</v>
      </c>
      <c r="H11" s="4">
        <v>66</v>
      </c>
      <c r="I11" s="4">
        <v>33</v>
      </c>
    </row>
    <row r="12" spans="1:9" x14ac:dyDescent="0.35">
      <c r="A12" s="4" t="s">
        <v>29</v>
      </c>
      <c r="B12" s="4" t="s">
        <v>30</v>
      </c>
      <c r="C12" s="4">
        <v>90</v>
      </c>
      <c r="D12" s="4">
        <v>21</v>
      </c>
      <c r="E12" s="4">
        <v>23</v>
      </c>
      <c r="F12" s="4">
        <v>25</v>
      </c>
      <c r="G12" s="4">
        <v>39</v>
      </c>
      <c r="H12" s="4">
        <v>51</v>
      </c>
      <c r="I12" s="4">
        <v>95</v>
      </c>
    </row>
    <row r="13" spans="1:9" x14ac:dyDescent="0.35">
      <c r="A13" s="4" t="s">
        <v>31</v>
      </c>
      <c r="B13" s="4" t="s">
        <v>32</v>
      </c>
      <c r="C13" s="4">
        <v>59</v>
      </c>
      <c r="D13" s="4">
        <v>84</v>
      </c>
      <c r="E13" s="4">
        <v>50</v>
      </c>
      <c r="F13" s="4">
        <v>100</v>
      </c>
      <c r="G13" s="4">
        <v>82</v>
      </c>
      <c r="H13" s="4">
        <v>46</v>
      </c>
      <c r="I13" s="4">
        <v>73</v>
      </c>
    </row>
    <row r="14" spans="1:9" x14ac:dyDescent="0.35">
      <c r="A14" s="4" t="s">
        <v>33</v>
      </c>
      <c r="B14" s="4" t="s">
        <v>34</v>
      </c>
      <c r="C14" s="4">
        <v>96</v>
      </c>
      <c r="D14" s="4">
        <v>84</v>
      </c>
      <c r="E14" s="4">
        <v>74</v>
      </c>
      <c r="F14" s="4">
        <v>46</v>
      </c>
      <c r="G14" s="4">
        <v>74</v>
      </c>
      <c r="H14" s="4">
        <v>62</v>
      </c>
      <c r="I14" s="4">
        <v>71</v>
      </c>
    </row>
    <row r="15" spans="1:9" x14ac:dyDescent="0.35">
      <c r="A15" s="4" t="s">
        <v>35</v>
      </c>
      <c r="B15" s="4" t="s">
        <v>36</v>
      </c>
      <c r="C15" s="4">
        <v>63</v>
      </c>
      <c r="D15" s="4">
        <v>63</v>
      </c>
      <c r="E15" s="4">
        <v>90</v>
      </c>
      <c r="F15" s="4">
        <v>15</v>
      </c>
      <c r="G15" s="4">
        <v>87</v>
      </c>
      <c r="H15" s="4">
        <v>17</v>
      </c>
      <c r="I15" s="4">
        <v>100</v>
      </c>
    </row>
    <row r="16" spans="1:9" x14ac:dyDescent="0.35">
      <c r="A16" s="4" t="s">
        <v>37</v>
      </c>
      <c r="B16" s="4" t="s">
        <v>38</v>
      </c>
      <c r="C16" s="4">
        <v>17</v>
      </c>
      <c r="D16" s="4">
        <v>74</v>
      </c>
      <c r="E16" s="4">
        <v>38</v>
      </c>
      <c r="F16" s="4">
        <v>96</v>
      </c>
      <c r="G16" s="4">
        <v>55</v>
      </c>
      <c r="H16" s="4">
        <v>53</v>
      </c>
      <c r="I16" s="4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24"/>
  <sheetViews>
    <sheetView zoomScaleNormal="100" workbookViewId="0">
      <selection sqref="A1:L3"/>
    </sheetView>
  </sheetViews>
  <sheetFormatPr defaultRowHeight="14.5" x14ac:dyDescent="0.35"/>
  <cols>
    <col min="2" max="2" width="16.26953125" customWidth="1"/>
    <col min="3" max="3" width="18.26953125" customWidth="1"/>
    <col min="4" max="4" width="13.26953125" customWidth="1"/>
    <col min="5" max="5" width="14" customWidth="1"/>
    <col min="6" max="6" width="11.1796875" customWidth="1"/>
    <col min="7" max="7" width="14.7265625" customWidth="1"/>
    <col min="8" max="8" width="14" customWidth="1"/>
    <col min="9" max="9" width="20.26953125" customWidth="1"/>
    <col min="10" max="10" width="20.7265625" customWidth="1"/>
    <col min="11" max="11" width="23.81640625" customWidth="1"/>
    <col min="12" max="12" width="12.1796875" hidden="1" customWidth="1"/>
  </cols>
  <sheetData>
    <row r="1" spans="1:12" ht="15" customHeight="1" x14ac:dyDescent="0.35">
      <c r="A1" s="46" t="str">
        <f>"Weekly Report of 1st month of December for "&amp;C5</f>
        <v>Weekly Report of 1st month of December for Shubham Shreshta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/>
    </row>
    <row r="2" spans="1:12" ht="15" customHeight="1" x14ac:dyDescent="0.35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1:12" ht="15" customHeight="1" thickBot="1" x14ac:dyDescent="0.4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1"/>
    </row>
    <row r="4" spans="1:12" ht="15.5" x14ac:dyDescent="0.35">
      <c r="A4" s="52">
        <v>13</v>
      </c>
      <c r="B4" s="10" t="s">
        <v>0</v>
      </c>
      <c r="C4" s="17" t="s">
        <v>1</v>
      </c>
      <c r="D4" s="17" t="str">
        <f>'[1]Master Data'!C1</f>
        <v>Sun</v>
      </c>
      <c r="E4" s="17" t="str">
        <f>'[1]Master Data'!D1</f>
        <v>Mon</v>
      </c>
      <c r="F4" s="17" t="str">
        <f>'[1]Master Data'!E1</f>
        <v>Tue</v>
      </c>
      <c r="G4" s="17" t="str">
        <f>'[1]Master Data'!F1</f>
        <v>Wed</v>
      </c>
      <c r="H4" s="17" t="str">
        <f>'[1]Master Data'!G1</f>
        <v>Thu</v>
      </c>
      <c r="I4" s="17" t="str">
        <f>'[1]Master Data'!H1</f>
        <v>Fri</v>
      </c>
      <c r="J4" s="18" t="str">
        <f>'[1]Master Data'!I1</f>
        <v>Sat</v>
      </c>
      <c r="K4" s="53"/>
      <c r="L4" s="54"/>
    </row>
    <row r="5" spans="1:12" ht="15.5" x14ac:dyDescent="0.35">
      <c r="A5" s="52"/>
      <c r="B5" s="11" t="str">
        <f>INDEX('[1]Master Data'!A2:A16,A4,1)</f>
        <v>Axis133</v>
      </c>
      <c r="C5" s="11" t="str">
        <f>VLOOKUP($B5,'Master Data 1 (Basic)'!$A$1:$I$16,MATCH('Dashboard 1-Basic'!C$4,'Master Data 1 (Basic)'!$A$1:$I$1,0),0)</f>
        <v>Shubham Shreshta</v>
      </c>
      <c r="D5" s="11">
        <f>VLOOKUP($B5,'Master Data 1 (Basic)'!$A$1:$I$16,MATCH('Dashboard 1-Basic'!D$4,'Master Data 1 (Basic)'!$A$1:$I$1,0),0)</f>
        <v>96</v>
      </c>
      <c r="E5" s="11">
        <f>VLOOKUP($B5,'Master Data 1 (Basic)'!$A$1:$I$16,MATCH('Dashboard 1-Basic'!E$4,'Master Data 1 (Basic)'!$A$1:$I$1,0),0)</f>
        <v>84</v>
      </c>
      <c r="F5" s="11">
        <f>VLOOKUP($B5,'Master Data 1 (Basic)'!$A$1:$I$16,MATCH('Dashboard 1-Basic'!F$4,'Master Data 1 (Basic)'!$A$1:$I$1,0),0)</f>
        <v>74</v>
      </c>
      <c r="G5" s="11">
        <f>VLOOKUP($B5,'Master Data 1 (Basic)'!$A$1:$I$16,MATCH('Dashboard 1-Basic'!G$4,'Master Data 1 (Basic)'!$A$1:$I$1,0),0)</f>
        <v>46</v>
      </c>
      <c r="H5" s="11">
        <f>VLOOKUP($B5,'Master Data 1 (Basic)'!$A$1:$I$16,MATCH('Dashboard 1-Basic'!H$4,'Master Data 1 (Basic)'!$A$1:$I$1,0),0)</f>
        <v>74</v>
      </c>
      <c r="I5" s="11">
        <f>VLOOKUP($B5,'Master Data 1 (Basic)'!$A$1:$I$16,MATCH('Dashboard 1-Basic'!I$4,'Master Data 1 (Basic)'!$A$1:$I$1,0),0)</f>
        <v>62</v>
      </c>
      <c r="J5" s="11">
        <f>VLOOKUP($B5,'Master Data 1 (Basic)'!$A$1:$I$16,MATCH('Dashboard 1-Basic'!J$4,'Master Data 1 (Basic)'!$A$1:$I$1,0),0)</f>
        <v>71</v>
      </c>
      <c r="K5" s="55"/>
      <c r="L5" s="56"/>
    </row>
    <row r="6" spans="1:12" x14ac:dyDescent="0.35">
      <c r="A6" s="55"/>
      <c r="B6" s="59"/>
      <c r="C6" s="59"/>
      <c r="D6" s="59"/>
      <c r="E6" s="59"/>
      <c r="F6" s="59"/>
      <c r="G6" s="59"/>
      <c r="H6" s="59"/>
      <c r="I6" s="59"/>
      <c r="J6" s="59"/>
      <c r="K6" s="55"/>
      <c r="L6" s="56"/>
    </row>
    <row r="7" spans="1:12" x14ac:dyDescent="0.35">
      <c r="A7" s="55"/>
      <c r="B7" s="59"/>
      <c r="C7" s="59"/>
      <c r="D7" s="59"/>
      <c r="E7" s="59"/>
      <c r="F7" s="59"/>
      <c r="G7" s="59"/>
      <c r="H7" s="59"/>
      <c r="I7" s="59"/>
      <c r="J7" s="56"/>
      <c r="K7" s="55"/>
      <c r="L7" s="56"/>
    </row>
    <row r="8" spans="1:12" x14ac:dyDescent="0.35">
      <c r="A8" s="55"/>
      <c r="B8" s="59"/>
      <c r="C8" s="59"/>
      <c r="D8" s="59"/>
      <c r="E8" s="59"/>
      <c r="F8" s="59"/>
      <c r="G8" s="59"/>
      <c r="H8" s="59"/>
      <c r="I8" s="59"/>
      <c r="J8" s="56"/>
      <c r="K8" s="55"/>
      <c r="L8" s="56"/>
    </row>
    <row r="9" spans="1:12" x14ac:dyDescent="0.35">
      <c r="A9" s="55"/>
      <c r="B9" s="59"/>
      <c r="C9" s="59"/>
      <c r="D9" s="59"/>
      <c r="E9" s="59"/>
      <c r="F9" s="59"/>
      <c r="G9" s="59"/>
      <c r="H9" s="59"/>
      <c r="I9" s="59"/>
      <c r="J9" s="56"/>
      <c r="K9" s="55"/>
      <c r="L9" s="56"/>
    </row>
    <row r="10" spans="1:12" x14ac:dyDescent="0.35">
      <c r="A10" s="55"/>
      <c r="B10" s="59"/>
      <c r="C10" s="59"/>
      <c r="D10" s="59"/>
      <c r="E10" s="59"/>
      <c r="F10" s="59"/>
      <c r="G10" s="59"/>
      <c r="H10" s="59"/>
      <c r="I10" s="59"/>
      <c r="J10" s="56"/>
      <c r="K10" s="55"/>
      <c r="L10" s="56"/>
    </row>
    <row r="11" spans="1:12" x14ac:dyDescent="0.35">
      <c r="A11" s="55"/>
      <c r="B11" s="59"/>
      <c r="C11" s="59"/>
      <c r="D11" s="59"/>
      <c r="E11" s="59"/>
      <c r="F11" s="59"/>
      <c r="G11" s="59"/>
      <c r="H11" s="59"/>
      <c r="I11" s="59"/>
      <c r="J11" s="56"/>
      <c r="K11" s="55"/>
      <c r="L11" s="56"/>
    </row>
    <row r="12" spans="1:12" x14ac:dyDescent="0.35">
      <c r="A12" s="55"/>
      <c r="B12" s="59"/>
      <c r="C12" s="59"/>
      <c r="D12" s="59"/>
      <c r="E12" s="59"/>
      <c r="F12" s="59"/>
      <c r="G12" s="59"/>
      <c r="H12" s="59"/>
      <c r="I12" s="59"/>
      <c r="J12" s="56"/>
      <c r="K12" s="55"/>
      <c r="L12" s="56"/>
    </row>
    <row r="13" spans="1:12" x14ac:dyDescent="0.35">
      <c r="A13" s="55"/>
      <c r="B13" s="59"/>
      <c r="C13" s="59"/>
      <c r="D13" s="59"/>
      <c r="E13" s="59"/>
      <c r="F13" s="59"/>
      <c r="G13" s="59"/>
      <c r="H13" s="59"/>
      <c r="I13" s="59"/>
      <c r="J13" s="56"/>
      <c r="K13" s="55"/>
      <c r="L13" s="56"/>
    </row>
    <row r="14" spans="1:12" x14ac:dyDescent="0.35">
      <c r="A14" s="55"/>
      <c r="B14" s="59"/>
      <c r="C14" s="59"/>
      <c r="D14" s="59"/>
      <c r="E14" s="59"/>
      <c r="F14" s="59"/>
      <c r="G14" s="59"/>
      <c r="H14" s="59"/>
      <c r="I14" s="59"/>
      <c r="J14" s="56"/>
      <c r="K14" s="55"/>
      <c r="L14" s="56"/>
    </row>
    <row r="15" spans="1:12" x14ac:dyDescent="0.35">
      <c r="A15" s="55"/>
      <c r="B15" s="59"/>
      <c r="C15" s="59"/>
      <c r="D15" s="59"/>
      <c r="E15" s="59"/>
      <c r="F15" s="59"/>
      <c r="G15" s="59"/>
      <c r="H15" s="59"/>
      <c r="I15" s="59"/>
      <c r="J15" s="56"/>
      <c r="K15" s="55"/>
      <c r="L15" s="56"/>
    </row>
    <row r="16" spans="1:12" x14ac:dyDescent="0.35">
      <c r="A16" s="55"/>
      <c r="B16" s="59"/>
      <c r="C16" s="59"/>
      <c r="D16" s="59"/>
      <c r="E16" s="59"/>
      <c r="F16" s="59"/>
      <c r="G16" s="59"/>
      <c r="H16" s="59"/>
      <c r="I16" s="59"/>
      <c r="J16" s="56"/>
      <c r="K16" s="55"/>
      <c r="L16" s="56"/>
    </row>
    <row r="17" spans="1:12" x14ac:dyDescent="0.35">
      <c r="A17" s="55"/>
      <c r="B17" s="59"/>
      <c r="C17" s="59"/>
      <c r="D17" s="59"/>
      <c r="E17" s="59"/>
      <c r="F17" s="59"/>
      <c r="G17" s="59"/>
      <c r="H17" s="59"/>
      <c r="I17" s="59"/>
      <c r="J17" s="56"/>
      <c r="K17" s="55"/>
      <c r="L17" s="56"/>
    </row>
    <row r="18" spans="1:12" x14ac:dyDescent="0.35">
      <c r="A18" s="55"/>
      <c r="B18" s="59"/>
      <c r="C18" s="59"/>
      <c r="D18" s="59"/>
      <c r="E18" s="59"/>
      <c r="F18" s="59"/>
      <c r="G18" s="59"/>
      <c r="H18" s="59"/>
      <c r="I18" s="59"/>
      <c r="J18" s="56"/>
      <c r="K18" s="55"/>
      <c r="L18" s="56"/>
    </row>
    <row r="19" spans="1:12" x14ac:dyDescent="0.35">
      <c r="A19" s="55"/>
      <c r="B19" s="59"/>
      <c r="C19" s="59"/>
      <c r="D19" s="59"/>
      <c r="E19" s="59"/>
      <c r="F19" s="59"/>
      <c r="G19" s="59"/>
      <c r="H19" s="59"/>
      <c r="I19" s="59"/>
      <c r="J19" s="56"/>
      <c r="K19" s="55"/>
      <c r="L19" s="56"/>
    </row>
    <row r="20" spans="1:12" x14ac:dyDescent="0.35">
      <c r="A20" s="55"/>
      <c r="B20" s="59"/>
      <c r="C20" s="59"/>
      <c r="D20" s="59"/>
      <c r="E20" s="59"/>
      <c r="F20" s="59"/>
      <c r="G20" s="59"/>
      <c r="H20" s="59"/>
      <c r="I20" s="59"/>
      <c r="J20" s="56"/>
      <c r="K20" s="55"/>
      <c r="L20" s="56"/>
    </row>
    <row r="21" spans="1:12" x14ac:dyDescent="0.35">
      <c r="A21" s="55"/>
      <c r="B21" s="59"/>
      <c r="C21" s="59"/>
      <c r="D21" s="59"/>
      <c r="E21" s="59"/>
      <c r="F21" s="59"/>
      <c r="G21" s="59"/>
      <c r="H21" s="59"/>
      <c r="I21" s="59"/>
      <c r="J21" s="56"/>
      <c r="K21" s="55"/>
      <c r="L21" s="56"/>
    </row>
    <row r="22" spans="1:12" ht="15" thickBot="1" x14ac:dyDescent="0.4">
      <c r="A22" s="57"/>
      <c r="B22" s="60"/>
      <c r="C22" s="60"/>
      <c r="D22" s="60"/>
      <c r="E22" s="60"/>
      <c r="F22" s="60"/>
      <c r="G22" s="60"/>
      <c r="H22" s="60"/>
      <c r="I22" s="60"/>
      <c r="J22" s="58"/>
      <c r="K22" s="57"/>
      <c r="L22" s="58"/>
    </row>
    <row r="23" spans="1:12" ht="27" customHeight="1" x14ac:dyDescent="0.35">
      <c r="A23" s="53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54"/>
    </row>
    <row r="24" spans="1:12" ht="15" thickBot="1" x14ac:dyDescent="0.4">
      <c r="A24" s="57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58"/>
    </row>
  </sheetData>
  <mergeCells count="5">
    <mergeCell ref="A1:L3"/>
    <mergeCell ref="A4:A5"/>
    <mergeCell ref="K4:L22"/>
    <mergeCell ref="A6:J22"/>
    <mergeCell ref="A23:L2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0</xdr:col>
                    <xdr:colOff>0</xdr:colOff>
                    <xdr:row>22</xdr:row>
                    <xdr:rowOff>12700</xdr:rowOff>
                  </from>
                  <to>
                    <xdr:col>10</xdr:col>
                    <xdr:colOff>1555750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List Box 2">
              <controlPr defaultSize="0" autoLine="0" autoPict="0">
                <anchor moveWithCells="1">
                  <from>
                    <xdr:col>10</xdr:col>
                    <xdr:colOff>12700</xdr:colOff>
                    <xdr:row>2</xdr:row>
                    <xdr:rowOff>184150</xdr:rowOff>
                  </from>
                  <to>
                    <xdr:col>10</xdr:col>
                    <xdr:colOff>1562100</xdr:colOff>
                    <xdr:row>21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29"/>
  <sheetViews>
    <sheetView zoomScale="70" zoomScaleNormal="70" workbookViewId="0">
      <selection activeCell="D13" sqref="D13:G13"/>
    </sheetView>
  </sheetViews>
  <sheetFormatPr defaultRowHeight="14.5" x14ac:dyDescent="0.35"/>
  <cols>
    <col min="1" max="1" width="11.453125" bestFit="1" customWidth="1"/>
    <col min="2" max="2" width="26" customWidth="1"/>
    <col min="3" max="3" width="9.1796875" customWidth="1"/>
    <col min="4" max="4" width="0.1796875" customWidth="1"/>
    <col min="7" max="7" width="104.26953125" customWidth="1"/>
    <col min="9" max="9" width="8.81640625" customWidth="1"/>
  </cols>
  <sheetData>
    <row r="1" spans="1:15" x14ac:dyDescent="0.35">
      <c r="A1" s="62" t="str">
        <f>"Weekly Report of first week January 2022 for " &amp; B5</f>
        <v>Weekly Report of first week January 2022 for Deepak Malik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1:15" ht="22.5" customHeight="1" thickBot="1" x14ac:dyDescent="0.4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0"/>
    </row>
    <row r="4" spans="1:15" ht="29.25" customHeight="1" x14ac:dyDescent="0.7">
      <c r="A4" s="35" t="s">
        <v>0</v>
      </c>
      <c r="B4" s="36" t="s">
        <v>1</v>
      </c>
      <c r="C4" s="37" t="s">
        <v>3</v>
      </c>
      <c r="D4" s="71" t="s">
        <v>39</v>
      </c>
      <c r="E4" s="72"/>
      <c r="F4" s="72"/>
      <c r="G4" s="73"/>
      <c r="H4" s="74" t="s">
        <v>40</v>
      </c>
      <c r="I4" s="75"/>
      <c r="J4" s="59"/>
      <c r="K4" s="59"/>
      <c r="L4" s="59"/>
      <c r="M4" s="56"/>
    </row>
    <row r="5" spans="1:15" ht="21" x14ac:dyDescent="0.5">
      <c r="A5" s="31" t="str">
        <f>[2]Sheet2!A2</f>
        <v>E&amp;Y111</v>
      </c>
      <c r="B5" s="32" t="str">
        <f>VLOOKUP('Dashboard 2- Star &amp; Bar Effect'!$A5,[2]Sheet2!$A$1:$I$18,MATCH('Dashboard 2- Star &amp; Bar Effect'!$B4,[2]Sheet2!A1:I1,0),0)</f>
        <v>Deepak Malik</v>
      </c>
      <c r="C5" s="32">
        <f>VLOOKUP($A5,[2]Sheet2!$A$1:$I$18,MATCH('Dashboard 2- Star &amp; Bar Effect'!C$4,[2]Sheet2!$A$1:$I$1,0),0)</f>
        <v>29</v>
      </c>
      <c r="D5" s="76" t="str">
        <f t="shared" ref="D5:D21" si="0">REPT($A$22,C5)</f>
        <v>ǀǀǀǀǀǀǀǀǀǀǀǀǀǀǀǀǀǀǀǀǀǀǀǀǀǀǀǀǀ</v>
      </c>
      <c r="E5" s="76"/>
      <c r="F5" s="76"/>
      <c r="G5" s="76"/>
      <c r="H5" s="77" t="str">
        <f>VLOOKUP(C5,$H$25:$I$29,2,TRUE)</f>
        <v>҉</v>
      </c>
      <c r="I5" s="77"/>
      <c r="J5" s="59"/>
      <c r="K5" s="59"/>
      <c r="L5" s="59"/>
      <c r="M5" s="56"/>
    </row>
    <row r="6" spans="1:15" ht="21" x14ac:dyDescent="0.5">
      <c r="A6" s="31" t="str">
        <f>[2]Sheet2!A3</f>
        <v>E&amp;Y112</v>
      </c>
      <c r="B6" s="32" t="str">
        <f>VLOOKUP('Dashboard 2- Star &amp; Bar Effect'!$A6,[2]Sheet2!$A$1:$I$18,MATCH('Dashboard 2- Star &amp; Bar Effect'!$B5,[2]Sheet2!A2:I2,0),0)</f>
        <v>Vipul Bhattanagar</v>
      </c>
      <c r="C6" s="32">
        <f>VLOOKUP($A6,[2]Sheet2!$A$1:$I$18,MATCH('Dashboard 2- Star &amp; Bar Effect'!C$4,[2]Sheet2!$A$1:$I$1,0),0)</f>
        <v>32</v>
      </c>
      <c r="D6" s="76" t="str">
        <f t="shared" si="0"/>
        <v>ǀǀǀǀǀǀǀǀǀǀǀǀǀǀǀǀǀǀǀǀǀǀǀǀǀǀǀǀǀǀǀǀ</v>
      </c>
      <c r="E6" s="76"/>
      <c r="F6" s="76"/>
      <c r="G6" s="76"/>
      <c r="H6" s="77" t="str">
        <f t="shared" ref="H6:H21" si="1">VLOOKUP(C6,$H$25:$I$29,2,TRUE)</f>
        <v>҉҉</v>
      </c>
      <c r="I6" s="77"/>
      <c r="J6" s="59"/>
      <c r="K6" s="59"/>
      <c r="L6" s="59"/>
      <c r="M6" s="56"/>
    </row>
    <row r="7" spans="1:15" ht="21" x14ac:dyDescent="0.5">
      <c r="A7" s="31" t="str">
        <f>[2]Sheet2!A4</f>
        <v>E&amp;Y113</v>
      </c>
      <c r="B7" s="32" t="str">
        <f>VLOOKUP('Dashboard 2- Star &amp; Bar Effect'!$A7,[2]Sheet2!$A$1:$I$18,MATCH('Dashboard 2- Star &amp; Bar Effect'!$B6,[2]Sheet2!A3:I3,0),0)</f>
        <v>Priyanshu Singh</v>
      </c>
      <c r="C7" s="32">
        <f>VLOOKUP($A7,[2]Sheet2!$A$1:$I$18,MATCH('Dashboard 2- Star &amp; Bar Effect'!C$4,[2]Sheet2!$A$1:$I$1,0),0)</f>
        <v>62</v>
      </c>
      <c r="D7" s="76" t="str">
        <f t="shared" si="0"/>
        <v>ǀǀǀǀǀǀǀǀǀǀǀǀǀǀǀǀǀǀǀǀǀǀǀǀǀǀǀǀǀǀǀǀǀǀǀǀǀǀǀǀǀǀǀǀǀǀǀǀǀǀǀǀǀǀǀǀǀǀǀǀǀǀ</v>
      </c>
      <c r="E7" s="76"/>
      <c r="F7" s="76"/>
      <c r="G7" s="76"/>
      <c r="H7" s="77" t="str">
        <f t="shared" si="1"/>
        <v>҉҉҉</v>
      </c>
      <c r="I7" s="77"/>
      <c r="J7" s="59"/>
      <c r="K7" s="59"/>
      <c r="L7" s="59"/>
      <c r="M7" s="56"/>
    </row>
    <row r="8" spans="1:15" ht="21" x14ac:dyDescent="0.5">
      <c r="A8" s="31" t="str">
        <f>[2]Sheet2!A5</f>
        <v>E&amp;Y114</v>
      </c>
      <c r="B8" s="32" t="str">
        <f>VLOOKUP('Dashboard 2- Star &amp; Bar Effect'!$A8,[2]Sheet2!$A$1:$I$18,MATCH('Dashboard 2- Star &amp; Bar Effect'!$B7,[2]Sheet2!A4:I4,0),0)</f>
        <v>Raghav Sharma</v>
      </c>
      <c r="C8" s="32">
        <f>VLOOKUP($A8,[2]Sheet2!$A$1:$I$18,MATCH('Dashboard 2- Star &amp; Bar Effect'!C$4,[2]Sheet2!$A$1:$I$1,0),0)</f>
        <v>58</v>
      </c>
      <c r="D8" s="76" t="str">
        <f t="shared" si="0"/>
        <v>ǀǀǀǀǀǀǀǀǀǀǀǀǀǀǀǀǀǀǀǀǀǀǀǀǀǀǀǀǀǀǀǀǀǀǀǀǀǀǀǀǀǀǀǀǀǀǀǀǀǀǀǀǀǀǀǀǀǀ</v>
      </c>
      <c r="E8" s="76"/>
      <c r="F8" s="76"/>
      <c r="G8" s="76"/>
      <c r="H8" s="77" t="str">
        <f t="shared" si="1"/>
        <v>҉҉҉</v>
      </c>
      <c r="I8" s="77"/>
      <c r="J8" s="59"/>
      <c r="K8" s="59"/>
      <c r="L8" s="59"/>
      <c r="M8" s="56"/>
      <c r="O8" s="7" t="s">
        <v>41</v>
      </c>
    </row>
    <row r="9" spans="1:15" ht="21" x14ac:dyDescent="0.5">
      <c r="A9" s="31" t="str">
        <f>[2]Sheet2!A6</f>
        <v>E&amp;Y115</v>
      </c>
      <c r="B9" s="32" t="str">
        <f>VLOOKUP('Dashboard 2- Star &amp; Bar Effect'!$A9,[2]Sheet2!$A$1:$I$18,MATCH('Dashboard 2- Star &amp; Bar Effect'!$B8,[2]Sheet2!A5:I5,0),0)</f>
        <v>Ram Sharma</v>
      </c>
      <c r="C9" s="32">
        <f>VLOOKUP($A9,[2]Sheet2!$A$1:$I$18,MATCH('Dashboard 2- Star &amp; Bar Effect'!C$4,[2]Sheet2!$A$1:$I$1,0),0)</f>
        <v>55</v>
      </c>
      <c r="D9" s="76" t="str">
        <f t="shared" si="0"/>
        <v>ǀǀǀǀǀǀǀǀǀǀǀǀǀǀǀǀǀǀǀǀǀǀǀǀǀǀǀǀǀǀǀǀǀǀǀǀǀǀǀǀǀǀǀǀǀǀǀǀǀǀǀǀǀǀǀ</v>
      </c>
      <c r="E9" s="76"/>
      <c r="F9" s="76"/>
      <c r="G9" s="76"/>
      <c r="H9" s="77" t="str">
        <f t="shared" si="1"/>
        <v>҉҉҉</v>
      </c>
      <c r="I9" s="77"/>
      <c r="J9" s="59"/>
      <c r="K9" s="59"/>
      <c r="L9" s="59"/>
      <c r="M9" s="56"/>
    </row>
    <row r="10" spans="1:15" ht="21" x14ac:dyDescent="0.5">
      <c r="A10" s="31" t="str">
        <f>[2]Sheet2!A7</f>
        <v>E&amp;Y116</v>
      </c>
      <c r="B10" s="32" t="str">
        <f>VLOOKUP('Dashboard 2- Star &amp; Bar Effect'!$A10,[2]Sheet2!$A$1:$I$18,MATCH('Dashboard 2- Star &amp; Bar Effect'!$B9,[2]Sheet2!A6:I6,0),0)</f>
        <v>Gaurav Vashisht</v>
      </c>
      <c r="C10" s="32">
        <f>VLOOKUP($A10,[2]Sheet2!$A$1:$I$18,MATCH('Dashboard 2- Star &amp; Bar Effect'!C$4,[2]Sheet2!$A$1:$I$1,0),0)</f>
        <v>11</v>
      </c>
      <c r="D10" s="76" t="str">
        <f t="shared" si="0"/>
        <v>ǀǀǀǀǀǀǀǀǀǀǀ</v>
      </c>
      <c r="E10" s="76"/>
      <c r="F10" s="76"/>
      <c r="G10" s="76"/>
      <c r="H10" s="77" t="str">
        <f t="shared" si="1"/>
        <v>҉</v>
      </c>
      <c r="I10" s="77"/>
      <c r="J10" s="59"/>
      <c r="K10" s="59"/>
      <c r="L10" s="59"/>
      <c r="M10" s="56"/>
    </row>
    <row r="11" spans="1:15" ht="21" x14ac:dyDescent="0.5">
      <c r="A11" s="31" t="str">
        <f>[2]Sheet2!A8</f>
        <v>E&amp;Y117</v>
      </c>
      <c r="B11" s="32" t="str">
        <f>VLOOKUP('Dashboard 2- Star &amp; Bar Effect'!$A11,[2]Sheet2!$A$1:$I$18,MATCH('Dashboard 2- Star &amp; Bar Effect'!$B10,[2]Sheet2!A7:I7,0),0)</f>
        <v>Rupam Das</v>
      </c>
      <c r="C11" s="32">
        <f>VLOOKUP($A11,[2]Sheet2!$A$1:$I$18,MATCH('Dashboard 2- Star &amp; Bar Effect'!C$4,[2]Sheet2!$A$1:$I$1,0),0)</f>
        <v>29</v>
      </c>
      <c r="D11" s="76" t="str">
        <f t="shared" si="0"/>
        <v>ǀǀǀǀǀǀǀǀǀǀǀǀǀǀǀǀǀǀǀǀǀǀǀǀǀǀǀǀǀ</v>
      </c>
      <c r="E11" s="76"/>
      <c r="F11" s="76"/>
      <c r="G11" s="76"/>
      <c r="H11" s="77" t="str">
        <f t="shared" si="1"/>
        <v>҉</v>
      </c>
      <c r="I11" s="77"/>
      <c r="J11" s="59"/>
      <c r="K11" s="59"/>
      <c r="L11" s="59"/>
      <c r="M11" s="56"/>
    </row>
    <row r="12" spans="1:15" ht="21" x14ac:dyDescent="0.5">
      <c r="A12" s="31" t="str">
        <f>[2]Sheet2!A9</f>
        <v>E&amp;Y118</v>
      </c>
      <c r="B12" s="32" t="str">
        <f>VLOOKUP('Dashboard 2- Star &amp; Bar Effect'!$A12,[2]Sheet2!$A$1:$I$18,MATCH('Dashboard 2- Star &amp; Bar Effect'!$B11,[2]Sheet2!A8:I8,0),0)</f>
        <v>Harsh Arora</v>
      </c>
      <c r="C12" s="32">
        <f>VLOOKUP($A12,[2]Sheet2!$A$1:$I$18,MATCH('Dashboard 2- Star &amp; Bar Effect'!C$4,[2]Sheet2!$A$1:$I$1,0),0)</f>
        <v>43</v>
      </c>
      <c r="D12" s="76" t="str">
        <f t="shared" si="0"/>
        <v>ǀǀǀǀǀǀǀǀǀǀǀǀǀǀǀǀǀǀǀǀǀǀǀǀǀǀǀǀǀǀǀǀǀǀǀǀǀǀǀǀǀǀǀ</v>
      </c>
      <c r="E12" s="76"/>
      <c r="F12" s="76"/>
      <c r="G12" s="76"/>
      <c r="H12" s="77" t="str">
        <f t="shared" si="1"/>
        <v>҉҉</v>
      </c>
      <c r="I12" s="77"/>
      <c r="J12" s="59"/>
      <c r="K12" s="59"/>
      <c r="L12" s="59"/>
      <c r="M12" s="56"/>
    </row>
    <row r="13" spans="1:15" ht="21" x14ac:dyDescent="0.5">
      <c r="A13" s="31" t="str">
        <f>[2]Sheet2!A10</f>
        <v>E&amp;Y119</v>
      </c>
      <c r="B13" s="32" t="str">
        <f>VLOOKUP('Dashboard 2- Star &amp; Bar Effect'!$A13,[2]Sheet2!$A$1:$I$18,MATCH('Dashboard 2- Star &amp; Bar Effect'!$B12,[2]Sheet2!A9:I9,0),0)</f>
        <v>Rishabh Nagar</v>
      </c>
      <c r="C13" s="32">
        <f>VLOOKUP($A13,[2]Sheet2!$A$1:$I$18,MATCH('Dashboard 2- Star &amp; Bar Effect'!C$4,[2]Sheet2!$A$1:$I$1,0),0)</f>
        <v>35</v>
      </c>
      <c r="D13" s="76" t="str">
        <f t="shared" si="0"/>
        <v>ǀǀǀǀǀǀǀǀǀǀǀǀǀǀǀǀǀǀǀǀǀǀǀǀǀǀǀǀǀǀǀǀǀǀǀ</v>
      </c>
      <c r="E13" s="76"/>
      <c r="F13" s="76"/>
      <c r="G13" s="76"/>
      <c r="H13" s="77" t="str">
        <f t="shared" si="1"/>
        <v>҉҉</v>
      </c>
      <c r="I13" s="77"/>
      <c r="J13" s="59"/>
      <c r="K13" s="59"/>
      <c r="L13" s="59"/>
      <c r="M13" s="56"/>
    </row>
    <row r="14" spans="1:15" ht="21" x14ac:dyDescent="0.5">
      <c r="A14" s="31" t="str">
        <f>[2]Sheet2!A11</f>
        <v>E&amp;Y120</v>
      </c>
      <c r="B14" s="32" t="str">
        <f>VLOOKUP('Dashboard 2- Star &amp; Bar Effect'!$A14,[2]Sheet2!$A$1:$I$18,MATCH('Dashboard 2- Star &amp; Bar Effect'!$B13,[2]Sheet2!A10:I10,0),0)</f>
        <v>Gautam Raisingh</v>
      </c>
      <c r="C14" s="32">
        <f>VLOOKUP($A14,[2]Sheet2!$A$1:$I$18,MATCH('Dashboard 2- Star &amp; Bar Effect'!C$4,[2]Sheet2!$A$1:$I$1,0),0)</f>
        <v>12</v>
      </c>
      <c r="D14" s="76" t="str">
        <f t="shared" si="0"/>
        <v>ǀǀǀǀǀǀǀǀǀǀǀǀ</v>
      </c>
      <c r="E14" s="76"/>
      <c r="F14" s="76"/>
      <c r="G14" s="76"/>
      <c r="H14" s="77" t="str">
        <f t="shared" si="1"/>
        <v>҉</v>
      </c>
      <c r="I14" s="77"/>
      <c r="J14" s="59"/>
      <c r="K14" s="59"/>
      <c r="L14" s="59"/>
      <c r="M14" s="56"/>
    </row>
    <row r="15" spans="1:15" ht="21" x14ac:dyDescent="0.5">
      <c r="A15" s="31" t="str">
        <f>[2]Sheet2!A12</f>
        <v>E&amp;Y121</v>
      </c>
      <c r="B15" s="32" t="str">
        <f>VLOOKUP('Dashboard 2- Star &amp; Bar Effect'!$A15,[2]Sheet2!$A$1:$I$18,MATCH('Dashboard 2- Star &amp; Bar Effect'!$B14,[2]Sheet2!A11:I11,0),0)</f>
        <v>Harish Bisht</v>
      </c>
      <c r="C15" s="32">
        <f>VLOOKUP($A15,[2]Sheet2!$A$1:$I$18,MATCH('Dashboard 2- Star &amp; Bar Effect'!C$4,[2]Sheet2!$A$1:$I$1,0),0)</f>
        <v>51</v>
      </c>
      <c r="D15" s="76" t="str">
        <f t="shared" si="0"/>
        <v>ǀǀǀǀǀǀǀǀǀǀǀǀǀǀǀǀǀǀǀǀǀǀǀǀǀǀǀǀǀǀǀǀǀǀǀǀǀǀǀǀǀǀǀǀǀǀǀǀǀǀǀ</v>
      </c>
      <c r="E15" s="76"/>
      <c r="F15" s="76"/>
      <c r="G15" s="76"/>
      <c r="H15" s="77" t="str">
        <f t="shared" si="1"/>
        <v>҉҉҉</v>
      </c>
      <c r="I15" s="77"/>
      <c r="J15" s="59"/>
      <c r="K15" s="59"/>
      <c r="L15" s="59"/>
      <c r="M15" s="56"/>
    </row>
    <row r="16" spans="1:15" ht="21" x14ac:dyDescent="0.5">
      <c r="A16" s="31" t="str">
        <f>[2]Sheet2!A13</f>
        <v>E&amp;Y122</v>
      </c>
      <c r="B16" s="32" t="str">
        <f>VLOOKUP('Dashboard 2- Star &amp; Bar Effect'!$A16,[2]Sheet2!$A$1:$I$18,MATCH('Dashboard 2- Star &amp; Bar Effect'!$B15,[2]Sheet2!A12:I12,0),0)</f>
        <v>Aryan Khanna</v>
      </c>
      <c r="C16" s="32">
        <f>VLOOKUP($A16,[2]Sheet2!$A$1:$I$18,MATCH('Dashboard 2- Star &amp; Bar Effect'!C$4,[2]Sheet2!$A$1:$I$1,0),0)</f>
        <v>64</v>
      </c>
      <c r="D16" s="76" t="str">
        <f t="shared" si="0"/>
        <v>ǀǀǀǀǀǀǀǀǀǀǀǀǀǀǀǀǀǀǀǀǀǀǀǀǀǀǀǀǀǀǀǀǀǀǀǀǀǀǀǀǀǀǀǀǀǀǀǀǀǀǀǀǀǀǀǀǀǀǀǀǀǀǀǀ</v>
      </c>
      <c r="E16" s="76"/>
      <c r="F16" s="76"/>
      <c r="G16" s="76"/>
      <c r="H16" s="77" t="str">
        <f t="shared" si="1"/>
        <v>҉҉҉</v>
      </c>
      <c r="I16" s="77"/>
      <c r="J16" s="59"/>
      <c r="K16" s="59"/>
      <c r="L16" s="59"/>
      <c r="M16" s="56"/>
    </row>
    <row r="17" spans="1:15" ht="21" x14ac:dyDescent="0.5">
      <c r="A17" s="31" t="str">
        <f>[2]Sheet2!A14</f>
        <v>E&amp;Y123</v>
      </c>
      <c r="B17" s="32" t="str">
        <f>VLOOKUP('Dashboard 2- Star &amp; Bar Effect'!$A17,[2]Sheet2!$A$1:$I$18,MATCH('Dashboard 2- Star &amp; Bar Effect'!$B16,[2]Sheet2!A13:I13,0),0)</f>
        <v>Shubham Shreshta</v>
      </c>
      <c r="C17" s="32">
        <f>VLOOKUP($A17,[2]Sheet2!$A$1:$I$18,MATCH('Dashboard 2- Star &amp; Bar Effect'!C$4,[2]Sheet2!$A$1:$I$1,0),0)</f>
        <v>94</v>
      </c>
      <c r="D17" s="76" t="str">
        <f t="shared" si="0"/>
        <v>ǀǀǀǀǀǀǀǀǀǀǀǀǀǀǀǀǀǀǀǀǀǀǀǀǀǀǀǀǀǀǀǀǀǀǀǀǀǀǀǀǀǀǀǀǀǀǀǀǀǀǀǀǀǀǀǀǀǀǀǀǀǀǀǀǀǀǀǀǀǀǀǀǀǀǀǀǀǀǀǀǀǀǀǀǀǀǀǀǀǀǀǀǀǀ</v>
      </c>
      <c r="E17" s="76"/>
      <c r="F17" s="76"/>
      <c r="G17" s="76"/>
      <c r="H17" s="77" t="str">
        <f t="shared" si="1"/>
        <v>҉҉҉҉҉</v>
      </c>
      <c r="I17" s="77"/>
      <c r="J17" s="59"/>
      <c r="K17" s="59"/>
      <c r="L17" s="59"/>
      <c r="M17" s="56"/>
    </row>
    <row r="18" spans="1:15" ht="21" x14ac:dyDescent="0.5">
      <c r="A18" s="31" t="str">
        <f>[2]Sheet2!A15</f>
        <v>E&amp;Y124</v>
      </c>
      <c r="B18" s="32" t="str">
        <f>VLOOKUP('Dashboard 2- Star &amp; Bar Effect'!$A18,[2]Sheet2!$A$1:$I$18,MATCH('Dashboard 2- Star &amp; Bar Effect'!$B17,[2]Sheet2!A14:I14,0),0)</f>
        <v>Amar Singh</v>
      </c>
      <c r="C18" s="32">
        <f>VLOOKUP($A18,[2]Sheet2!$A$1:$I$18,MATCH('Dashboard 2- Star &amp; Bar Effect'!C$4,[2]Sheet2!$A$1:$I$1,0),0)</f>
        <v>83</v>
      </c>
      <c r="D18" s="76" t="str">
        <f t="shared" si="0"/>
        <v>ǀǀǀǀǀǀǀǀǀǀǀǀǀǀǀǀǀǀǀǀǀǀǀǀǀǀǀǀǀǀǀǀǀǀǀǀǀǀǀǀǀǀǀǀǀǀǀǀǀǀǀǀǀǀǀǀǀǀǀǀǀǀǀǀǀǀǀǀǀǀǀǀǀǀǀǀǀǀǀǀǀǀǀ</v>
      </c>
      <c r="E18" s="76"/>
      <c r="F18" s="76"/>
      <c r="G18" s="76"/>
      <c r="H18" s="77" t="str">
        <f t="shared" si="1"/>
        <v>҉҉҉҉</v>
      </c>
      <c r="I18" s="77"/>
      <c r="J18" s="59"/>
      <c r="K18" s="59"/>
      <c r="L18" s="59"/>
      <c r="M18" s="56"/>
    </row>
    <row r="19" spans="1:15" ht="21" x14ac:dyDescent="0.5">
      <c r="A19" s="31" t="str">
        <f>[2]Sheet2!A16</f>
        <v>E&amp;Y125</v>
      </c>
      <c r="B19" s="32" t="str">
        <f>VLOOKUP('Dashboard 2- Star &amp; Bar Effect'!$A19,[2]Sheet2!$A$1:$I$18,MATCH('Dashboard 2- Star &amp; Bar Effect'!$B18,[2]Sheet2!A15:I15,0),0)</f>
        <v>Shrikant Shekhawat</v>
      </c>
      <c r="C19" s="32">
        <f>VLOOKUP($A19,[2]Sheet2!$A$1:$I$18,MATCH('Dashboard 2- Star &amp; Bar Effect'!C$4,[2]Sheet2!$A$1:$I$1,0),0)</f>
        <v>77</v>
      </c>
      <c r="D19" s="76" t="str">
        <f t="shared" si="0"/>
        <v>ǀǀǀǀǀǀǀǀǀǀǀǀǀǀǀǀǀǀǀǀǀǀǀǀǀǀǀǀǀǀǀǀǀǀǀǀǀǀǀǀǀǀǀǀǀǀǀǀǀǀǀǀǀǀǀǀǀǀǀǀǀǀǀǀǀǀǀǀǀǀǀǀǀǀǀǀǀ</v>
      </c>
      <c r="E19" s="76"/>
      <c r="F19" s="76"/>
      <c r="G19" s="76"/>
      <c r="H19" s="77" t="str">
        <f t="shared" si="1"/>
        <v>҉҉҉҉</v>
      </c>
      <c r="I19" s="77"/>
      <c r="J19" s="59"/>
      <c r="K19" s="59"/>
      <c r="L19" s="59"/>
      <c r="M19" s="56"/>
    </row>
    <row r="20" spans="1:15" ht="21" x14ac:dyDescent="0.5">
      <c r="A20" s="31" t="str">
        <f>[2]Sheet2!A17</f>
        <v>E&amp;Y126</v>
      </c>
      <c r="B20" s="32" t="str">
        <f>VLOOKUP('Dashboard 2- Star &amp; Bar Effect'!$A20,[2]Sheet2!$A$1:$I$18,MATCH('Dashboard 2- Star &amp; Bar Effect'!$B19,[2]Sheet2!A16:I16,0),0)</f>
        <v>Vikas Sharma</v>
      </c>
      <c r="C20" s="32">
        <f>VLOOKUP($A20,[2]Sheet2!$A$1:$I$18,MATCH('Dashboard 2- Star &amp; Bar Effect'!C$4,[2]Sheet2!$A$1:$I$1,0),0)</f>
        <v>30</v>
      </c>
      <c r="D20" s="76" t="str">
        <f t="shared" si="0"/>
        <v>ǀǀǀǀǀǀǀǀǀǀǀǀǀǀǀǀǀǀǀǀǀǀǀǀǀǀǀǀǀǀ</v>
      </c>
      <c r="E20" s="76"/>
      <c r="F20" s="76"/>
      <c r="G20" s="76"/>
      <c r="H20" s="77" t="str">
        <f t="shared" si="1"/>
        <v>҉҉</v>
      </c>
      <c r="I20" s="77"/>
      <c r="J20" s="59"/>
      <c r="K20" s="59"/>
      <c r="L20" s="59"/>
      <c r="M20" s="56"/>
    </row>
    <row r="21" spans="1:15" ht="21.5" thickBot="1" x14ac:dyDescent="0.55000000000000004">
      <c r="A21" s="33" t="str">
        <f>[2]Sheet2!A18</f>
        <v>E&amp;Y127</v>
      </c>
      <c r="B21" s="34" t="str">
        <f>VLOOKUP('Dashboard 2- Star &amp; Bar Effect'!$A21,[2]Sheet2!$A$1:$I$18,MATCH('Dashboard 2- Star &amp; Bar Effect'!$B20,[2]Sheet2!A17:I17,0),0)</f>
        <v>Jatin Chaturvedi</v>
      </c>
      <c r="C21" s="34">
        <f>VLOOKUP($A21,[2]Sheet2!$A$1:$I$18,MATCH('Dashboard 2- Star &amp; Bar Effect'!C$4,[2]Sheet2!$A$1:$I$1,0),0)</f>
        <v>64</v>
      </c>
      <c r="D21" s="76" t="str">
        <f t="shared" si="0"/>
        <v>ǀǀǀǀǀǀǀǀǀǀǀǀǀǀǀǀǀǀǀǀǀǀǀǀǀǀǀǀǀǀǀǀǀǀǀǀǀǀǀǀǀǀǀǀǀǀǀǀǀǀǀǀǀǀǀǀǀǀǀǀǀǀǀǀ</v>
      </c>
      <c r="E21" s="76"/>
      <c r="F21" s="76"/>
      <c r="G21" s="76"/>
      <c r="H21" s="77" t="str">
        <f t="shared" si="1"/>
        <v>҉҉҉</v>
      </c>
      <c r="I21" s="77"/>
      <c r="J21" s="60"/>
      <c r="K21" s="60"/>
      <c r="L21" s="60"/>
      <c r="M21" s="58"/>
    </row>
    <row r="22" spans="1:15" x14ac:dyDescent="0.35">
      <c r="A22" s="59" t="s">
        <v>42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</row>
    <row r="23" spans="1:15" x14ac:dyDescent="0.3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</row>
    <row r="24" spans="1:15" x14ac:dyDescent="0.3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</row>
    <row r="25" spans="1:15" x14ac:dyDescent="0.35">
      <c r="A25" s="59"/>
      <c r="B25" s="59"/>
      <c r="C25" s="59"/>
      <c r="D25" s="59"/>
      <c r="E25" s="59"/>
      <c r="F25" s="59"/>
      <c r="G25" s="59"/>
      <c r="H25">
        <v>0</v>
      </c>
      <c r="I25" s="8" t="s">
        <v>43</v>
      </c>
    </row>
    <row r="26" spans="1:15" x14ac:dyDescent="0.35">
      <c r="H26">
        <v>30</v>
      </c>
      <c r="I26" s="8" t="s">
        <v>44</v>
      </c>
    </row>
    <row r="27" spans="1:15" x14ac:dyDescent="0.35">
      <c r="H27">
        <v>50</v>
      </c>
      <c r="I27" s="9" t="s">
        <v>45</v>
      </c>
    </row>
    <row r="28" spans="1:15" x14ac:dyDescent="0.35">
      <c r="H28">
        <v>75</v>
      </c>
      <c r="I28" s="9" t="s">
        <v>46</v>
      </c>
    </row>
    <row r="29" spans="1:15" x14ac:dyDescent="0.35">
      <c r="H29">
        <v>90</v>
      </c>
      <c r="I29" s="9" t="s">
        <v>47</v>
      </c>
    </row>
  </sheetData>
  <mergeCells count="40">
    <mergeCell ref="A22:G25"/>
    <mergeCell ref="H22:O24"/>
    <mergeCell ref="D20:G20"/>
    <mergeCell ref="H20:I20"/>
    <mergeCell ref="D21:G21"/>
    <mergeCell ref="H21:I21"/>
    <mergeCell ref="D17:G17"/>
    <mergeCell ref="H17:I17"/>
    <mergeCell ref="D18:G18"/>
    <mergeCell ref="H18:I18"/>
    <mergeCell ref="D19:G19"/>
    <mergeCell ref="H19:I19"/>
    <mergeCell ref="D14:G14"/>
    <mergeCell ref="H14:I14"/>
    <mergeCell ref="D15:G15"/>
    <mergeCell ref="H15:I15"/>
    <mergeCell ref="D16:G16"/>
    <mergeCell ref="H16:I16"/>
    <mergeCell ref="D11:G11"/>
    <mergeCell ref="H11:I11"/>
    <mergeCell ref="D12:G12"/>
    <mergeCell ref="H12:I12"/>
    <mergeCell ref="D13:G13"/>
    <mergeCell ref="H13:I13"/>
    <mergeCell ref="A1:O3"/>
    <mergeCell ref="D4:G4"/>
    <mergeCell ref="H4:I4"/>
    <mergeCell ref="J4:M21"/>
    <mergeCell ref="D5:G5"/>
    <mergeCell ref="H5:I5"/>
    <mergeCell ref="D6:G6"/>
    <mergeCell ref="H6:I6"/>
    <mergeCell ref="D7:G7"/>
    <mergeCell ref="H7:I7"/>
    <mergeCell ref="D8:G8"/>
    <mergeCell ref="H8:I8"/>
    <mergeCell ref="D9:G9"/>
    <mergeCell ref="H9:I9"/>
    <mergeCell ref="D10:G10"/>
    <mergeCell ref="H10:I10"/>
  </mergeCells>
  <conditionalFormatting sqref="D5:G21">
    <cfRule type="expression" dxfId="0" priority="1">
      <formula>$C5&gt;70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'Master Data 3 (Speedometer)'!$C$1:$I$1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M24"/>
  <sheetViews>
    <sheetView zoomScale="90" zoomScaleNormal="90" workbookViewId="0">
      <selection sqref="A1:M3"/>
    </sheetView>
  </sheetViews>
  <sheetFormatPr defaultRowHeight="14.5" x14ac:dyDescent="0.35"/>
  <cols>
    <col min="2" max="2" width="11.81640625" customWidth="1"/>
    <col min="3" max="3" width="21.1796875" customWidth="1"/>
    <col min="4" max="4" width="15.26953125" customWidth="1"/>
    <col min="5" max="5" width="14" customWidth="1"/>
    <col min="6" max="6" width="11.1796875" customWidth="1"/>
    <col min="7" max="7" width="14.7265625" customWidth="1"/>
    <col min="8" max="8" width="14.81640625" customWidth="1"/>
    <col min="9" max="9" width="15" customWidth="1"/>
    <col min="10" max="10" width="15.7265625" customWidth="1"/>
    <col min="11" max="11" width="26.81640625" customWidth="1"/>
    <col min="12" max="12" width="20.7265625" customWidth="1"/>
    <col min="13" max="13" width="5.54296875" customWidth="1"/>
  </cols>
  <sheetData>
    <row r="1" spans="1:13" ht="15" customHeight="1" x14ac:dyDescent="0.35">
      <c r="A1" s="46" t="str">
        <f>"Weekly Report of 1st month of December for "&amp;C5</f>
        <v>Weekly Report of 1st month of December for Shrikant Shekhawat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ht="15" customHeight="1" x14ac:dyDescent="0.35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ht="15" customHeight="1" thickBot="1" x14ac:dyDescent="0.4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</row>
    <row r="4" spans="1:13" ht="18.5" x14ac:dyDescent="0.45">
      <c r="A4" s="78">
        <v>15</v>
      </c>
      <c r="B4" s="12" t="s">
        <v>0</v>
      </c>
      <c r="C4" s="13" t="s">
        <v>1</v>
      </c>
      <c r="D4" s="13" t="str">
        <f>'[3]Master Data'!C1</f>
        <v>Sun</v>
      </c>
      <c r="E4" s="13" t="str">
        <f>'[3]Master Data'!D1</f>
        <v>Mon</v>
      </c>
      <c r="F4" s="13" t="str">
        <f>'[3]Master Data'!E1</f>
        <v>Tue</v>
      </c>
      <c r="G4" s="13" t="str">
        <f>'[3]Master Data'!F1</f>
        <v>Wed</v>
      </c>
      <c r="H4" s="13" t="str">
        <f>'[3]Master Data'!G1</f>
        <v>Thu</v>
      </c>
      <c r="I4" s="13" t="str">
        <f>'[3]Master Data'!H1</f>
        <v>Fri</v>
      </c>
      <c r="J4" s="13" t="str">
        <f>'[3]Master Data'!I1</f>
        <v>Sat</v>
      </c>
      <c r="K4" s="13" t="s">
        <v>67</v>
      </c>
      <c r="L4" s="79"/>
      <c r="M4" s="80"/>
    </row>
    <row r="5" spans="1:13" ht="18.5" x14ac:dyDescent="0.45">
      <c r="A5" s="78"/>
      <c r="B5" s="14" t="str">
        <f>INDEX('[3]Master Data'!A2:A16,A4,1)</f>
        <v>Axis135</v>
      </c>
      <c r="C5" s="14" t="str">
        <f>VLOOKUP($B$5,'[3]Master Data'!$A$1:$I$16,MATCH('Dashboard 3- Speedometer'!C$4,'[3]Master Data'!$A$1:$I$1,0),0)</f>
        <v>Shrikant Shekhawat</v>
      </c>
      <c r="D5" s="14">
        <f>VLOOKUP($B$5,'[3]Master Data'!$A$1:$I$16,MATCH('Dashboard 3- Speedometer'!D$4,'[3]Master Data'!$A$1:$I$1,0),0)</f>
        <v>41</v>
      </c>
      <c r="E5" s="14">
        <f>VLOOKUP($B$5,'[3]Master Data'!$A$1:$I$16,MATCH('Dashboard 3- Speedometer'!E$4,'[3]Master Data'!$A$1:$I$1,0),0)</f>
        <v>59</v>
      </c>
      <c r="F5" s="14">
        <f>VLOOKUP($B$5,'[3]Master Data'!$A$1:$I$16,MATCH('Dashboard 3- Speedometer'!F$4,'[3]Master Data'!$A$1:$I$1,0),0)</f>
        <v>41</v>
      </c>
      <c r="G5" s="14">
        <f>VLOOKUP($B$5,'[3]Master Data'!$A$1:$I$16,MATCH('Dashboard 3- Speedometer'!G$4,'[3]Master Data'!$A$1:$I$1,0),0)</f>
        <v>39</v>
      </c>
      <c r="H5" s="14">
        <f>VLOOKUP($B$5,'[3]Master Data'!$A$1:$I$16,MATCH('Dashboard 3- Speedometer'!H$4,'[3]Master Data'!$A$1:$I$1,0),0)</f>
        <v>2</v>
      </c>
      <c r="I5" s="14">
        <f>VLOOKUP($B$5,'[3]Master Data'!$A$1:$I$16,MATCH('Dashboard 3- Speedometer'!I$4,'[3]Master Data'!$A$1:$I$1,0),0)</f>
        <v>62</v>
      </c>
      <c r="J5" s="14">
        <f>VLOOKUP($B$5,'[3]Master Data'!$A$1:$I$16,MATCH('Dashboard 3- Speedometer'!J$4,'[3]Master Data'!$A$1:$I$1,0),0)</f>
        <v>13</v>
      </c>
      <c r="K5" s="14">
        <f>ROUND(AVERAGE(J5,I5,H5,G5,F5,E5,D5),0)</f>
        <v>37</v>
      </c>
      <c r="L5" s="81"/>
      <c r="M5" s="82"/>
    </row>
    <row r="6" spans="1:13" ht="18.5" x14ac:dyDescent="0.45">
      <c r="A6" s="86"/>
      <c r="B6" s="87"/>
      <c r="C6" s="87"/>
      <c r="D6" s="87"/>
      <c r="E6" s="87"/>
      <c r="F6" s="87"/>
      <c r="G6" s="87"/>
      <c r="H6" s="87"/>
      <c r="I6" s="87"/>
      <c r="J6" s="87"/>
      <c r="K6" s="15"/>
      <c r="L6" s="83"/>
      <c r="M6" s="82"/>
    </row>
    <row r="7" spans="1:13" ht="18.5" x14ac:dyDescent="0.45">
      <c r="A7" s="86"/>
      <c r="B7" s="87"/>
      <c r="C7" s="87"/>
      <c r="D7" s="87"/>
      <c r="E7" s="87"/>
      <c r="F7" s="87"/>
      <c r="G7" s="87"/>
      <c r="H7" s="87"/>
      <c r="I7" s="87"/>
      <c r="J7" s="88"/>
      <c r="K7" s="15"/>
      <c r="L7" s="83"/>
      <c r="M7" s="82"/>
    </row>
    <row r="8" spans="1:13" ht="18.5" x14ac:dyDescent="0.45">
      <c r="A8" s="86"/>
      <c r="B8" s="87"/>
      <c r="C8" s="87"/>
      <c r="D8" s="87"/>
      <c r="E8" s="87"/>
      <c r="F8" s="87"/>
      <c r="G8" s="87"/>
      <c r="H8" s="87"/>
      <c r="I8" s="87"/>
      <c r="J8" s="88"/>
      <c r="K8" s="15"/>
      <c r="L8" s="83"/>
      <c r="M8" s="82"/>
    </row>
    <row r="9" spans="1:13" ht="18.5" x14ac:dyDescent="0.45">
      <c r="A9" s="86"/>
      <c r="B9" s="87"/>
      <c r="C9" s="87"/>
      <c r="D9" s="87"/>
      <c r="E9" s="87"/>
      <c r="F9" s="87"/>
      <c r="G9" s="87"/>
      <c r="H9" s="87"/>
      <c r="I9" s="87"/>
      <c r="J9" s="88"/>
      <c r="K9" s="15"/>
      <c r="L9" s="83"/>
      <c r="M9" s="82"/>
    </row>
    <row r="10" spans="1:13" ht="18.5" x14ac:dyDescent="0.45">
      <c r="A10" s="86"/>
      <c r="B10" s="87"/>
      <c r="C10" s="87"/>
      <c r="D10" s="87"/>
      <c r="E10" s="87"/>
      <c r="F10" s="87"/>
      <c r="G10" s="87"/>
      <c r="H10" s="87"/>
      <c r="I10" s="87"/>
      <c r="J10" s="88"/>
      <c r="K10" s="15"/>
      <c r="L10" s="83"/>
      <c r="M10" s="82"/>
    </row>
    <row r="11" spans="1:13" ht="27.75" customHeight="1" x14ac:dyDescent="0.45">
      <c r="A11" s="86"/>
      <c r="B11" s="87"/>
      <c r="C11" s="87"/>
      <c r="D11" s="87"/>
      <c r="E11" s="87"/>
      <c r="F11" s="87"/>
      <c r="G11" s="87"/>
      <c r="H11" s="87"/>
      <c r="I11" s="87"/>
      <c r="J11" s="88"/>
      <c r="K11" s="15"/>
      <c r="L11" s="83"/>
      <c r="M11" s="82"/>
    </row>
    <row r="12" spans="1:13" ht="29.25" customHeight="1" x14ac:dyDescent="0.45">
      <c r="A12" s="86"/>
      <c r="B12" s="87"/>
      <c r="C12" s="87"/>
      <c r="D12" s="87"/>
      <c r="E12" s="87"/>
      <c r="F12" s="87"/>
      <c r="G12" s="87"/>
      <c r="H12" s="87"/>
      <c r="I12" s="87"/>
      <c r="J12" s="88"/>
      <c r="K12" s="15"/>
      <c r="L12" s="83"/>
      <c r="M12" s="82"/>
    </row>
    <row r="13" spans="1:13" ht="29.25" customHeight="1" x14ac:dyDescent="0.45">
      <c r="A13" s="86"/>
      <c r="B13" s="87"/>
      <c r="C13" s="87"/>
      <c r="D13" s="87"/>
      <c r="E13" s="87"/>
      <c r="F13" s="87"/>
      <c r="G13" s="87"/>
      <c r="H13" s="87"/>
      <c r="I13" s="87"/>
      <c r="J13" s="88"/>
      <c r="K13" s="15"/>
      <c r="L13" s="83"/>
      <c r="M13" s="82"/>
    </row>
    <row r="14" spans="1:13" ht="24.75" customHeight="1" x14ac:dyDescent="0.45">
      <c r="A14" s="86"/>
      <c r="B14" s="87"/>
      <c r="C14" s="87"/>
      <c r="D14" s="87"/>
      <c r="E14" s="87"/>
      <c r="F14" s="87"/>
      <c r="G14" s="87"/>
      <c r="H14" s="87"/>
      <c r="I14" s="87"/>
      <c r="J14" s="88"/>
      <c r="K14" s="15"/>
      <c r="L14" s="83"/>
      <c r="M14" s="82"/>
    </row>
    <row r="15" spans="1:13" ht="24.75" customHeight="1" x14ac:dyDescent="0.45">
      <c r="A15" s="86"/>
      <c r="B15" s="87"/>
      <c r="C15" s="87"/>
      <c r="D15" s="87"/>
      <c r="E15" s="87"/>
      <c r="F15" s="87"/>
      <c r="G15" s="87"/>
      <c r="H15" s="87"/>
      <c r="I15" s="87"/>
      <c r="J15" s="88"/>
      <c r="K15" s="15"/>
      <c r="L15" s="83"/>
      <c r="M15" s="82"/>
    </row>
    <row r="16" spans="1:13" ht="18.5" x14ac:dyDescent="0.45">
      <c r="A16" s="86"/>
      <c r="B16" s="87"/>
      <c r="C16" s="87"/>
      <c r="D16" s="87"/>
      <c r="E16" s="87"/>
      <c r="F16" s="87"/>
      <c r="G16" s="87"/>
      <c r="H16" s="87"/>
      <c r="I16" s="87"/>
      <c r="J16" s="88"/>
      <c r="K16" s="15"/>
      <c r="L16" s="83"/>
      <c r="M16" s="82"/>
    </row>
    <row r="17" spans="1:13" ht="18.5" x14ac:dyDescent="0.45">
      <c r="A17" s="86"/>
      <c r="B17" s="87"/>
      <c r="C17" s="87"/>
      <c r="D17" s="87"/>
      <c r="E17" s="87"/>
      <c r="F17" s="87"/>
      <c r="G17" s="87"/>
      <c r="H17" s="87"/>
      <c r="I17" s="87"/>
      <c r="J17" s="88"/>
      <c r="K17" s="15"/>
      <c r="L17" s="83"/>
      <c r="M17" s="82"/>
    </row>
    <row r="18" spans="1:13" ht="11.25" customHeight="1" x14ac:dyDescent="0.45">
      <c r="A18" s="86"/>
      <c r="B18" s="87"/>
      <c r="C18" s="87"/>
      <c r="D18" s="87"/>
      <c r="E18" s="87"/>
      <c r="F18" s="87"/>
      <c r="G18" s="87"/>
      <c r="H18" s="87"/>
      <c r="I18" s="87"/>
      <c r="J18" s="88"/>
      <c r="K18" s="15"/>
      <c r="L18" s="83"/>
      <c r="M18" s="82"/>
    </row>
    <row r="19" spans="1:13" ht="11.25" hidden="1" customHeight="1" x14ac:dyDescent="0.45">
      <c r="A19" s="86"/>
      <c r="B19" s="87"/>
      <c r="C19" s="87"/>
      <c r="D19" s="87"/>
      <c r="E19" s="87"/>
      <c r="F19" s="87"/>
      <c r="G19" s="87"/>
      <c r="H19" s="87"/>
      <c r="I19" s="87"/>
      <c r="J19" s="88"/>
      <c r="K19" s="15"/>
      <c r="L19" s="83"/>
      <c r="M19" s="82"/>
    </row>
    <row r="20" spans="1:13" ht="16.5" hidden="1" customHeight="1" x14ac:dyDescent="0.45">
      <c r="A20" s="86"/>
      <c r="B20" s="87"/>
      <c r="C20" s="87"/>
      <c r="D20" s="87"/>
      <c r="E20" s="87"/>
      <c r="F20" s="87"/>
      <c r="G20" s="87"/>
      <c r="H20" s="87"/>
      <c r="I20" s="87"/>
      <c r="J20" s="88"/>
      <c r="K20" s="15"/>
      <c r="L20" s="83"/>
      <c r="M20" s="82"/>
    </row>
    <row r="21" spans="1:13" ht="3.75" hidden="1" customHeight="1" x14ac:dyDescent="0.45">
      <c r="A21" s="86"/>
      <c r="B21" s="87"/>
      <c r="C21" s="87"/>
      <c r="D21" s="87"/>
      <c r="E21" s="87"/>
      <c r="F21" s="87"/>
      <c r="G21" s="87"/>
      <c r="H21" s="87"/>
      <c r="I21" s="87"/>
      <c r="J21" s="88"/>
      <c r="K21" s="15"/>
      <c r="L21" s="83"/>
      <c r="M21" s="82"/>
    </row>
    <row r="22" spans="1:13" ht="37.5" customHeight="1" thickBot="1" x14ac:dyDescent="0.5">
      <c r="A22" s="89"/>
      <c r="B22" s="90"/>
      <c r="C22" s="90"/>
      <c r="D22" s="90"/>
      <c r="E22" s="90"/>
      <c r="F22" s="90"/>
      <c r="G22" s="90"/>
      <c r="H22" s="90"/>
      <c r="I22" s="90"/>
      <c r="J22" s="91"/>
      <c r="K22" s="16"/>
      <c r="L22" s="84"/>
      <c r="M22" s="85"/>
    </row>
    <row r="23" spans="1:13" ht="13.5" customHeight="1" x14ac:dyDescent="0.35">
      <c r="A23" s="53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54"/>
    </row>
    <row r="24" spans="1:13" ht="1.5" customHeight="1" thickBot="1" x14ac:dyDescent="0.4">
      <c r="A24" s="57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58"/>
    </row>
  </sheetData>
  <mergeCells count="5">
    <mergeCell ref="A1:M3"/>
    <mergeCell ref="A4:A5"/>
    <mergeCell ref="L4:M22"/>
    <mergeCell ref="A6:J22"/>
    <mergeCell ref="A23:M2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 sizeWithCells="1">
                  <from>
                    <xdr:col>0</xdr:col>
                    <xdr:colOff>19050</xdr:colOff>
                    <xdr:row>21</xdr:row>
                    <xdr:rowOff>12700</xdr:rowOff>
                  </from>
                  <to>
                    <xdr:col>13</xdr:col>
                    <xdr:colOff>19050</xdr:colOff>
                    <xdr:row>22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List Box 2">
              <controlPr defaultSize="0" autoLine="0" autoPict="0">
                <anchor moveWithCells="1">
                  <from>
                    <xdr:col>11</xdr:col>
                    <xdr:colOff>0</xdr:colOff>
                    <xdr:row>3</xdr:row>
                    <xdr:rowOff>12700</xdr:rowOff>
                  </from>
                  <to>
                    <xdr:col>12</xdr:col>
                    <xdr:colOff>342900</xdr:colOff>
                    <xdr:row>24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A24"/>
  <sheetViews>
    <sheetView zoomScaleNormal="100" workbookViewId="0">
      <selection activeCell="T11" sqref="T11"/>
    </sheetView>
  </sheetViews>
  <sheetFormatPr defaultRowHeight="14.5" x14ac:dyDescent="0.35"/>
  <cols>
    <col min="2" max="2" width="12.81640625" customWidth="1"/>
    <col min="3" max="3" width="17" customWidth="1"/>
    <col min="4" max="4" width="13.26953125" customWidth="1"/>
    <col min="5" max="5" width="10.7265625" customWidth="1"/>
    <col min="6" max="6" width="11.26953125" customWidth="1"/>
    <col min="7" max="7" width="12" customWidth="1"/>
    <col min="8" max="8" width="13.81640625" customWidth="1"/>
    <col min="9" max="9" width="14.1796875" customWidth="1"/>
    <col min="10" max="10" width="15.26953125" customWidth="1"/>
    <col min="11" max="11" width="22.54296875" customWidth="1"/>
    <col min="12" max="12" width="23.1796875" customWidth="1"/>
    <col min="13" max="13" width="0.1796875" hidden="1" customWidth="1"/>
    <col min="14" max="14" width="12.1796875" customWidth="1"/>
  </cols>
  <sheetData>
    <row r="1" spans="1:27" ht="15" customHeight="1" x14ac:dyDescent="0.35">
      <c r="A1" s="92" t="str">
        <f>"Weekly Report of 1st month of December for "&amp;C5</f>
        <v>Weekly Report of 1st month of December for Gaurav Vashisht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27" ht="18" customHeight="1" x14ac:dyDescent="0.3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27" ht="9.75" customHeight="1" thickBot="1" x14ac:dyDescent="0.4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27" ht="16.5" customHeight="1" x14ac:dyDescent="0.4">
      <c r="A4" s="98">
        <v>6</v>
      </c>
      <c r="B4" s="22" t="s">
        <v>0</v>
      </c>
      <c r="C4" s="23" t="s">
        <v>1</v>
      </c>
      <c r="D4" s="23" t="str">
        <f>'[4]Master Data'!C1</f>
        <v>Sun</v>
      </c>
      <c r="E4" s="23" t="str">
        <f>'[4]Master Data'!D1</f>
        <v>Mon</v>
      </c>
      <c r="F4" s="23" t="str">
        <f>'[4]Master Data'!E1</f>
        <v>Tue</v>
      </c>
      <c r="G4" s="23" t="str">
        <f>'[4]Master Data'!F1</f>
        <v>Wed</v>
      </c>
      <c r="H4" s="23" t="str">
        <f>'[4]Master Data'!G1</f>
        <v>Thu</v>
      </c>
      <c r="I4" s="23" t="str">
        <f>'[4]Master Data'!H1</f>
        <v>Fri</v>
      </c>
      <c r="J4" s="24" t="str">
        <f>'[4]Master Data'!I1</f>
        <v>Sat</v>
      </c>
      <c r="K4" s="25" t="s">
        <v>67</v>
      </c>
      <c r="L4" s="61"/>
      <c r="M4" s="54"/>
    </row>
    <row r="5" spans="1:27" ht="21" customHeight="1" thickBot="1" x14ac:dyDescent="0.4">
      <c r="A5" s="98"/>
      <c r="B5" s="26" t="str">
        <f>INDEX('[4]Master Data'!A2:A16,A4,1)</f>
        <v>Axis126</v>
      </c>
      <c r="C5" s="26" t="str">
        <f>VLOOKUP($B$5,'[4]Master Data'!$A$1:$I$16,MATCH('Dashboard 4- Traffic Signal'!C$4,'[4]Master Data'!$A$1:$I$1,0),0)</f>
        <v>Gaurav Vashisht</v>
      </c>
      <c r="D5" s="27">
        <f>VLOOKUP($B$5,'[4]Master Data'!$A$1:$I$16,MATCH('Dashboard 4- Traffic Signal'!D$4,'[4]Master Data'!$A$1:$I$1,0),0)</f>
        <v>98</v>
      </c>
      <c r="E5" s="27">
        <f>VLOOKUP($B$5,'[4]Master Data'!$A$1:$I$16,MATCH('Dashboard 4- Traffic Signal'!E$4,'[4]Master Data'!$A$1:$I$1,0),0)</f>
        <v>71</v>
      </c>
      <c r="F5" s="27">
        <f>VLOOKUP($B$5,'[4]Master Data'!$A$1:$I$16,MATCH('Dashboard 4- Traffic Signal'!F$4,'[4]Master Data'!$A$1:$I$1,0),0)</f>
        <v>77</v>
      </c>
      <c r="G5" s="27">
        <f>VLOOKUP($B$5,'[4]Master Data'!$A$1:$I$16,MATCH('Dashboard 4- Traffic Signal'!G$4,'[4]Master Data'!$A$1:$I$1,0),0)</f>
        <v>22</v>
      </c>
      <c r="H5" s="27">
        <f>VLOOKUP($B$5,'[4]Master Data'!$A$1:$I$16,MATCH('Dashboard 4- Traffic Signal'!H$4,'[4]Master Data'!$A$1:$I$1,0),0)</f>
        <v>26</v>
      </c>
      <c r="I5" s="27">
        <f>VLOOKUP($B$5,'[4]Master Data'!$A$1:$I$16,MATCH('Dashboard 4- Traffic Signal'!I$4,'[4]Master Data'!$A$1:$I$1,0),0)</f>
        <v>38</v>
      </c>
      <c r="J5" s="28">
        <f>VLOOKUP($B$5,'[4]Master Data'!$A$1:$I$16,MATCH('Dashboard 4- Traffic Signal'!J$4,'[4]Master Data'!$A$1:$I$1,0),0)</f>
        <v>29</v>
      </c>
      <c r="K5" s="29">
        <f>ROUND(AVERAGE(J5,I5,H5,G5,F5,E5,D5),0)</f>
        <v>52</v>
      </c>
      <c r="L5" s="59"/>
      <c r="M5" s="56"/>
    </row>
    <row r="6" spans="1:27" x14ac:dyDescent="0.35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5"/>
      <c r="L6" s="55"/>
      <c r="M6" s="56"/>
    </row>
    <row r="7" spans="1:27" ht="9.75" customHeight="1" x14ac:dyDescent="0.35">
      <c r="A7" s="99"/>
      <c r="B7" s="100"/>
      <c r="C7" s="100"/>
      <c r="D7" s="100"/>
      <c r="E7" s="100"/>
      <c r="F7" s="100"/>
      <c r="G7" s="100"/>
      <c r="H7" s="100"/>
      <c r="I7" s="100"/>
      <c r="J7" s="101"/>
      <c r="K7" s="5"/>
      <c r="L7" s="55"/>
      <c r="M7" s="56"/>
    </row>
    <row r="8" spans="1:27" ht="9" customHeight="1" x14ac:dyDescent="0.35">
      <c r="A8" s="99"/>
      <c r="B8" s="100"/>
      <c r="C8" s="100"/>
      <c r="D8" s="100"/>
      <c r="E8" s="100"/>
      <c r="F8" s="100"/>
      <c r="G8" s="100"/>
      <c r="H8" s="100"/>
      <c r="I8" s="100"/>
      <c r="J8" s="101"/>
      <c r="K8" s="5"/>
      <c r="L8" s="55"/>
      <c r="M8" s="56"/>
    </row>
    <row r="9" spans="1:27" x14ac:dyDescent="0.35">
      <c r="A9" s="99"/>
      <c r="B9" s="100"/>
      <c r="C9" s="100"/>
      <c r="D9" s="100"/>
      <c r="E9" s="100"/>
      <c r="F9" s="100"/>
      <c r="G9" s="100"/>
      <c r="H9" s="100"/>
      <c r="I9" s="100"/>
      <c r="J9" s="101"/>
      <c r="K9" s="5"/>
      <c r="L9" s="55"/>
      <c r="M9" s="56"/>
    </row>
    <row r="10" spans="1:27" x14ac:dyDescent="0.35">
      <c r="A10" s="99"/>
      <c r="B10" s="100"/>
      <c r="C10" s="100"/>
      <c r="D10" s="100"/>
      <c r="E10" s="100"/>
      <c r="F10" s="100"/>
      <c r="G10" s="100"/>
      <c r="H10" s="100"/>
      <c r="I10" s="100"/>
      <c r="J10" s="101"/>
      <c r="K10" s="5"/>
      <c r="L10" s="55"/>
      <c r="M10" s="56"/>
    </row>
    <row r="11" spans="1:27" x14ac:dyDescent="0.35">
      <c r="A11" s="99"/>
      <c r="B11" s="100"/>
      <c r="C11" s="100"/>
      <c r="D11" s="100"/>
      <c r="E11" s="100"/>
      <c r="F11" s="100"/>
      <c r="G11" s="100"/>
      <c r="H11" s="100"/>
      <c r="I11" s="100"/>
      <c r="J11" s="101"/>
      <c r="K11" s="5"/>
      <c r="L11" s="55"/>
      <c r="M11" s="56"/>
      <c r="T11" t="str">
        <f>IF(K5&gt;80,"=","")</f>
        <v/>
      </c>
    </row>
    <row r="12" spans="1:27" x14ac:dyDescent="0.35">
      <c r="A12" s="99"/>
      <c r="B12" s="100"/>
      <c r="C12" s="100"/>
      <c r="D12" s="100"/>
      <c r="E12" s="100"/>
      <c r="F12" s="100"/>
      <c r="G12" s="100"/>
      <c r="H12" s="100"/>
      <c r="I12" s="100"/>
      <c r="J12" s="101"/>
      <c r="K12" s="5"/>
      <c r="L12" s="55"/>
      <c r="M12" s="56"/>
      <c r="T12" t="str">
        <f>IF(K5&lt;50,"=","")</f>
        <v/>
      </c>
      <c r="AA12" t="s">
        <v>68</v>
      </c>
    </row>
    <row r="13" spans="1:27" x14ac:dyDescent="0.35">
      <c r="A13" s="99"/>
      <c r="B13" s="100"/>
      <c r="C13" s="100"/>
      <c r="D13" s="100"/>
      <c r="E13" s="100"/>
      <c r="F13" s="100"/>
      <c r="G13" s="100"/>
      <c r="H13" s="100"/>
      <c r="I13" s="100"/>
      <c r="J13" s="101"/>
      <c r="K13" s="5"/>
      <c r="L13" s="55"/>
      <c r="M13" s="56"/>
      <c r="T13" t="str">
        <f>IF(AND(K5&gt;=50,K5&lt;=80),"=","")</f>
        <v>=</v>
      </c>
      <c r="AA13" t="s">
        <v>69</v>
      </c>
    </row>
    <row r="14" spans="1:27" x14ac:dyDescent="0.35">
      <c r="A14" s="99"/>
      <c r="B14" s="100"/>
      <c r="C14" s="100"/>
      <c r="D14" s="100"/>
      <c r="E14" s="100"/>
      <c r="F14" s="100"/>
      <c r="G14" s="100"/>
      <c r="H14" s="100"/>
      <c r="I14" s="100"/>
      <c r="J14" s="101"/>
      <c r="K14" s="5"/>
      <c r="L14" s="55"/>
      <c r="M14" s="56"/>
      <c r="AA14" t="s">
        <v>70</v>
      </c>
    </row>
    <row r="15" spans="1:27" x14ac:dyDescent="0.35">
      <c r="A15" s="99"/>
      <c r="B15" s="100"/>
      <c r="C15" s="100"/>
      <c r="D15" s="100"/>
      <c r="E15" s="100"/>
      <c r="F15" s="100"/>
      <c r="G15" s="100"/>
      <c r="H15" s="100"/>
      <c r="I15" s="100"/>
      <c r="J15" s="101"/>
      <c r="K15" s="5"/>
      <c r="L15" s="55"/>
      <c r="M15" s="56"/>
    </row>
    <row r="16" spans="1:27" x14ac:dyDescent="0.35">
      <c r="A16" s="99"/>
      <c r="B16" s="100"/>
      <c r="C16" s="100"/>
      <c r="D16" s="100"/>
      <c r="E16" s="100"/>
      <c r="F16" s="100"/>
      <c r="G16" s="100"/>
      <c r="H16" s="100"/>
      <c r="I16" s="100"/>
      <c r="J16" s="101"/>
      <c r="K16" s="5"/>
      <c r="L16" s="55"/>
      <c r="M16" s="56"/>
    </row>
    <row r="17" spans="1:13" x14ac:dyDescent="0.35">
      <c r="A17" s="99"/>
      <c r="B17" s="100"/>
      <c r="C17" s="100"/>
      <c r="D17" s="100"/>
      <c r="E17" s="100"/>
      <c r="F17" s="100"/>
      <c r="G17" s="100"/>
      <c r="H17" s="100"/>
      <c r="I17" s="100"/>
      <c r="J17" s="101"/>
      <c r="K17" s="5"/>
      <c r="L17" s="55"/>
      <c r="M17" s="56"/>
    </row>
    <row r="18" spans="1:13" x14ac:dyDescent="0.35">
      <c r="A18" s="99"/>
      <c r="B18" s="100"/>
      <c r="C18" s="100"/>
      <c r="D18" s="100"/>
      <c r="E18" s="100"/>
      <c r="F18" s="100"/>
      <c r="G18" s="100"/>
      <c r="H18" s="100"/>
      <c r="I18" s="100"/>
      <c r="J18" s="101"/>
      <c r="K18" s="5"/>
      <c r="L18" s="55"/>
      <c r="M18" s="56"/>
    </row>
    <row r="19" spans="1:13" x14ac:dyDescent="0.35">
      <c r="A19" s="99"/>
      <c r="B19" s="100"/>
      <c r="C19" s="100"/>
      <c r="D19" s="100"/>
      <c r="E19" s="100"/>
      <c r="F19" s="100"/>
      <c r="G19" s="100"/>
      <c r="H19" s="100"/>
      <c r="I19" s="100"/>
      <c r="J19" s="101"/>
      <c r="K19" s="5"/>
      <c r="L19" s="55"/>
      <c r="M19" s="56"/>
    </row>
    <row r="20" spans="1:13" x14ac:dyDescent="0.35">
      <c r="A20" s="99"/>
      <c r="B20" s="100"/>
      <c r="C20" s="100"/>
      <c r="D20" s="100"/>
      <c r="E20" s="100"/>
      <c r="F20" s="100"/>
      <c r="G20" s="100"/>
      <c r="H20" s="100"/>
      <c r="I20" s="100"/>
      <c r="J20" s="101"/>
      <c r="K20" s="5"/>
      <c r="L20" s="55"/>
      <c r="M20" s="56"/>
    </row>
    <row r="21" spans="1:13" ht="19.5" customHeight="1" x14ac:dyDescent="0.35">
      <c r="A21" s="99"/>
      <c r="B21" s="100"/>
      <c r="C21" s="100"/>
      <c r="D21" s="100"/>
      <c r="E21" s="100"/>
      <c r="F21" s="100"/>
      <c r="G21" s="100"/>
      <c r="H21" s="100"/>
      <c r="I21" s="100"/>
      <c r="J21" s="101"/>
      <c r="K21" s="5"/>
      <c r="L21" s="55"/>
      <c r="M21" s="56"/>
    </row>
    <row r="22" spans="1:13" ht="15" thickBot="1" x14ac:dyDescent="0.4">
      <c r="A22" s="102"/>
      <c r="B22" s="103"/>
      <c r="C22" s="103"/>
      <c r="D22" s="103"/>
      <c r="E22" s="103"/>
      <c r="F22" s="103"/>
      <c r="G22" s="103"/>
      <c r="H22" s="103"/>
      <c r="I22" s="103"/>
      <c r="J22" s="104"/>
      <c r="K22" s="6"/>
      <c r="L22" s="57"/>
      <c r="M22" s="58"/>
    </row>
    <row r="23" spans="1:13" ht="27" customHeight="1" x14ac:dyDescent="0.35">
      <c r="A23" s="53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54"/>
    </row>
    <row r="24" spans="1:13" ht="15" thickBot="1" x14ac:dyDescent="0.4">
      <c r="A24" s="57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58"/>
    </row>
  </sheetData>
  <mergeCells count="5">
    <mergeCell ref="A1:M3"/>
    <mergeCell ref="A4:A5"/>
    <mergeCell ref="L4:M22"/>
    <mergeCell ref="A6:J22"/>
    <mergeCell ref="A23:M2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0</xdr:col>
                    <xdr:colOff>0</xdr:colOff>
                    <xdr:row>22</xdr:row>
                    <xdr:rowOff>12700</xdr:rowOff>
                  </from>
                  <to>
                    <xdr:col>12</xdr:col>
                    <xdr:colOff>793750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List Box 2">
              <controlPr defaultSize="0" autoLine="0" autoPict="0">
                <anchor moveWithCells="1">
                  <from>
                    <xdr:col>10</xdr:col>
                    <xdr:colOff>1504950</xdr:colOff>
                    <xdr:row>3</xdr:row>
                    <xdr:rowOff>12700</xdr:rowOff>
                  </from>
                  <to>
                    <xdr:col>12</xdr:col>
                    <xdr:colOff>12700</xdr:colOff>
                    <xdr:row>21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Z24"/>
  <sheetViews>
    <sheetView zoomScaleNormal="100" workbookViewId="0">
      <selection sqref="A1:M3"/>
    </sheetView>
  </sheetViews>
  <sheetFormatPr defaultRowHeight="14.5" x14ac:dyDescent="0.35"/>
  <cols>
    <col min="2" max="2" width="14.81640625" customWidth="1"/>
    <col min="3" max="3" width="21" bestFit="1" customWidth="1"/>
    <col min="4" max="4" width="13.26953125" customWidth="1"/>
    <col min="5" max="5" width="14" customWidth="1"/>
    <col min="6" max="6" width="11.1796875" customWidth="1"/>
    <col min="7" max="7" width="14.7265625" customWidth="1"/>
    <col min="8" max="8" width="12.7265625" customWidth="1"/>
    <col min="9" max="9" width="14.81640625" customWidth="1"/>
    <col min="10" max="10" width="14.54296875" customWidth="1"/>
    <col min="11" max="11" width="15.7265625" customWidth="1"/>
    <col min="12" max="12" width="20.7265625" customWidth="1"/>
    <col min="13" max="13" width="12.1796875" hidden="1" customWidth="1"/>
  </cols>
  <sheetData>
    <row r="1" spans="1:26" ht="15" customHeight="1" x14ac:dyDescent="0.35">
      <c r="A1" s="105" t="str">
        <f>"Weekly Report of 1st month of December for "&amp;C5</f>
        <v>Weekly Report of 1st month of December for Shrikant Shekhawat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26" ht="15" customHeight="1" x14ac:dyDescent="0.35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26" ht="15" customHeight="1" thickBot="1" x14ac:dyDescent="0.4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26" ht="15.5" x14ac:dyDescent="0.35">
      <c r="A4" s="52">
        <v>15</v>
      </c>
      <c r="B4" s="10" t="s">
        <v>0</v>
      </c>
      <c r="C4" s="17" t="s">
        <v>1</v>
      </c>
      <c r="D4" s="17" t="str">
        <f>'[1]Master Data'!C1</f>
        <v>Sun</v>
      </c>
      <c r="E4" s="17" t="str">
        <f>'[1]Master Data'!D1</f>
        <v>Mon</v>
      </c>
      <c r="F4" s="17" t="str">
        <f>'[1]Master Data'!E1</f>
        <v>Tue</v>
      </c>
      <c r="G4" s="17" t="str">
        <f>'[1]Master Data'!F1</f>
        <v>Wed</v>
      </c>
      <c r="H4" s="17" t="str">
        <f>'[1]Master Data'!G1</f>
        <v>Thu</v>
      </c>
      <c r="I4" s="17" t="str">
        <f>'[1]Master Data'!H1</f>
        <v>Fri</v>
      </c>
      <c r="J4" s="18" t="str">
        <f>'[1]Master Data'!I1</f>
        <v>Sat</v>
      </c>
      <c r="K4" s="17" t="s">
        <v>67</v>
      </c>
      <c r="L4" s="61"/>
      <c r="M4" s="54"/>
    </row>
    <row r="5" spans="1:26" ht="15.5" x14ac:dyDescent="0.35">
      <c r="A5" s="52"/>
      <c r="B5" s="11" t="str">
        <f>INDEX('[1]Master Data'!A2:A16,A4,1)</f>
        <v>Axis135</v>
      </c>
      <c r="C5" s="11" t="str">
        <f>VLOOKUP($B5,'Master Data 1 (Basic)'!$A$1:$I$16,MATCH('Dashboard 5-Battery%'!C$4,'Master Data 1 (Basic)'!$A$1:$I$1,0),0)</f>
        <v>Shrikant Shekhawat</v>
      </c>
      <c r="D5" s="11">
        <f>VLOOKUP($B5,'Master Data 1 (Basic)'!$A$1:$I$16,MATCH('Dashboard 5-Battery%'!D$4,'Master Data 1 (Basic)'!$A$1:$I$1,0),0)</f>
        <v>17</v>
      </c>
      <c r="E5" s="11">
        <f>VLOOKUP($B5,'Master Data 1 (Basic)'!$A$1:$I$16,MATCH('Dashboard 5-Battery%'!E$4,'Master Data 1 (Basic)'!$A$1:$I$1,0),0)</f>
        <v>74</v>
      </c>
      <c r="F5" s="11">
        <f>VLOOKUP($B5,'Master Data 1 (Basic)'!$A$1:$I$16,MATCH('Dashboard 5-Battery%'!F$4,'Master Data 1 (Basic)'!$A$1:$I$1,0),0)</f>
        <v>38</v>
      </c>
      <c r="G5" s="11">
        <f>VLOOKUP($B5,'Master Data 1 (Basic)'!$A$1:$I$16,MATCH('Dashboard 5-Battery%'!G$4,'Master Data 1 (Basic)'!$A$1:$I$1,0),0)</f>
        <v>96</v>
      </c>
      <c r="H5" s="11">
        <f>VLOOKUP($B5,'Master Data 1 (Basic)'!$A$1:$I$16,MATCH('Dashboard 5-Battery%'!H$4,'Master Data 1 (Basic)'!$A$1:$I$1,0),0)</f>
        <v>55</v>
      </c>
      <c r="I5" s="11">
        <f>VLOOKUP($B5,'Master Data 1 (Basic)'!$A$1:$I$16,MATCH('Dashboard 5-Battery%'!I$4,'Master Data 1 (Basic)'!$A$1:$I$1,0),0)</f>
        <v>53</v>
      </c>
      <c r="J5" s="19">
        <f>VLOOKUP($B5,'Master Data 1 (Basic)'!$A$1:$I$16,MATCH('Dashboard 5-Battery%'!J$4,'Master Data 1 (Basic)'!$A$1:$I$1,0),0)</f>
        <v>42</v>
      </c>
      <c r="K5" s="11">
        <f>ROUND(AVERAGE(D5:J5),0)</f>
        <v>54</v>
      </c>
      <c r="L5" s="59"/>
      <c r="M5" s="56"/>
    </row>
    <row r="6" spans="1:26" x14ac:dyDescent="0.35">
      <c r="A6" s="55"/>
      <c r="B6" s="59"/>
      <c r="C6" s="59"/>
      <c r="D6" s="59"/>
      <c r="E6" s="59"/>
      <c r="F6" s="59"/>
      <c r="G6" s="59"/>
      <c r="H6" s="59"/>
      <c r="I6" s="59"/>
      <c r="J6" s="59"/>
      <c r="K6" s="5"/>
      <c r="L6" s="55"/>
      <c r="M6" s="56"/>
    </row>
    <row r="7" spans="1:26" x14ac:dyDescent="0.35">
      <c r="A7" s="55"/>
      <c r="B7" s="59"/>
      <c r="C7" s="59"/>
      <c r="D7" s="59"/>
      <c r="E7" s="59"/>
      <c r="F7" s="59"/>
      <c r="G7" s="59"/>
      <c r="H7" s="59"/>
      <c r="I7" s="59"/>
      <c r="J7" s="56"/>
      <c r="K7" s="5"/>
      <c r="L7" s="55"/>
      <c r="M7" s="56"/>
    </row>
    <row r="8" spans="1:26" x14ac:dyDescent="0.35">
      <c r="A8" s="55"/>
      <c r="B8" s="59"/>
      <c r="C8" s="59"/>
      <c r="D8" s="59"/>
      <c r="E8" s="59"/>
      <c r="F8" s="59"/>
      <c r="G8" s="59"/>
      <c r="H8" s="59"/>
      <c r="I8" s="59"/>
      <c r="J8" s="56"/>
      <c r="K8" s="5"/>
      <c r="L8" s="55"/>
      <c r="M8" s="56"/>
    </row>
    <row r="9" spans="1:26" x14ac:dyDescent="0.35">
      <c r="A9" s="55"/>
      <c r="B9" s="59"/>
      <c r="C9" s="59"/>
      <c r="D9" s="59"/>
      <c r="E9" s="59"/>
      <c r="F9" s="59"/>
      <c r="G9" s="59"/>
      <c r="H9" s="59"/>
      <c r="I9" s="59"/>
      <c r="J9" s="56"/>
      <c r="K9" s="5"/>
      <c r="L9" s="55"/>
      <c r="M9" s="56"/>
    </row>
    <row r="10" spans="1:26" x14ac:dyDescent="0.35">
      <c r="A10" s="55"/>
      <c r="B10" s="59"/>
      <c r="C10" s="59"/>
      <c r="D10" s="59"/>
      <c r="E10" s="59"/>
      <c r="F10" s="59"/>
      <c r="G10" s="59"/>
      <c r="H10" s="59"/>
      <c r="I10" s="59"/>
      <c r="J10" s="56"/>
      <c r="K10" s="5"/>
      <c r="L10" s="55"/>
      <c r="M10" s="56"/>
    </row>
    <row r="11" spans="1:26" x14ac:dyDescent="0.35">
      <c r="A11" s="55"/>
      <c r="B11" s="59"/>
      <c r="C11" s="59"/>
      <c r="D11" s="59"/>
      <c r="E11" s="59"/>
      <c r="F11" s="59"/>
      <c r="G11" s="59"/>
      <c r="H11" s="59"/>
      <c r="I11" s="59"/>
      <c r="J11" s="56"/>
      <c r="K11" s="5"/>
      <c r="L11" s="55"/>
      <c r="M11" s="56"/>
    </row>
    <row r="12" spans="1:26" x14ac:dyDescent="0.35">
      <c r="A12" s="55"/>
      <c r="B12" s="59"/>
      <c r="C12" s="59"/>
      <c r="D12" s="59"/>
      <c r="E12" s="59"/>
      <c r="F12" s="59"/>
      <c r="G12" s="59"/>
      <c r="H12" s="59"/>
      <c r="I12" s="59"/>
      <c r="J12" s="56"/>
      <c r="K12" s="5"/>
      <c r="L12" s="55"/>
      <c r="M12" s="56"/>
    </row>
    <row r="13" spans="1:26" x14ac:dyDescent="0.35">
      <c r="A13" s="55"/>
      <c r="B13" s="59"/>
      <c r="C13" s="59"/>
      <c r="D13" s="59"/>
      <c r="E13" s="59"/>
      <c r="F13" s="59"/>
      <c r="G13" s="59"/>
      <c r="H13" s="59"/>
      <c r="I13" s="59"/>
      <c r="J13" s="56"/>
      <c r="K13" s="5"/>
      <c r="L13" s="55"/>
      <c r="M13" s="56"/>
    </row>
    <row r="14" spans="1:26" x14ac:dyDescent="0.35">
      <c r="A14" s="55"/>
      <c r="B14" s="59"/>
      <c r="C14" s="59"/>
      <c r="D14" s="59"/>
      <c r="E14" s="59"/>
      <c r="F14" s="59"/>
      <c r="G14" s="59"/>
      <c r="H14" s="59"/>
      <c r="I14" s="59"/>
      <c r="J14" s="56"/>
      <c r="K14" s="5"/>
      <c r="L14" s="55"/>
      <c r="M14" s="56"/>
    </row>
    <row r="15" spans="1:26" x14ac:dyDescent="0.35">
      <c r="A15" s="55"/>
      <c r="B15" s="59"/>
      <c r="C15" s="59"/>
      <c r="D15" s="59"/>
      <c r="E15" s="59"/>
      <c r="F15" s="59"/>
      <c r="G15" s="59"/>
      <c r="H15" s="59"/>
      <c r="I15" s="59"/>
      <c r="J15" s="56"/>
      <c r="K15" s="5"/>
      <c r="L15" s="55"/>
      <c r="M15" s="56"/>
    </row>
    <row r="16" spans="1:26" x14ac:dyDescent="0.35">
      <c r="A16" s="55"/>
      <c r="B16" s="59"/>
      <c r="C16" s="59"/>
      <c r="D16" s="59"/>
      <c r="E16" s="59"/>
      <c r="F16" s="59"/>
      <c r="G16" s="59"/>
      <c r="H16" s="59"/>
      <c r="I16" s="59"/>
      <c r="J16" s="56"/>
      <c r="K16" s="5"/>
      <c r="L16" s="55"/>
      <c r="M16" s="56"/>
      <c r="Z16" s="30">
        <f>K5/100</f>
        <v>0.54</v>
      </c>
    </row>
    <row r="17" spans="1:13" x14ac:dyDescent="0.35">
      <c r="A17" s="55"/>
      <c r="B17" s="59"/>
      <c r="C17" s="59"/>
      <c r="D17" s="59"/>
      <c r="E17" s="59"/>
      <c r="F17" s="59"/>
      <c r="G17" s="59"/>
      <c r="H17" s="59"/>
      <c r="I17" s="59"/>
      <c r="J17" s="56"/>
      <c r="K17" s="5"/>
      <c r="L17" s="55"/>
      <c r="M17" s="56"/>
    </row>
    <row r="18" spans="1:13" x14ac:dyDescent="0.35">
      <c r="A18" s="55"/>
      <c r="B18" s="59"/>
      <c r="C18" s="59"/>
      <c r="D18" s="59"/>
      <c r="E18" s="59"/>
      <c r="F18" s="59"/>
      <c r="G18" s="59"/>
      <c r="H18" s="59"/>
      <c r="I18" s="59"/>
      <c r="J18" s="56"/>
      <c r="K18" s="5"/>
      <c r="L18" s="55"/>
      <c r="M18" s="56"/>
    </row>
    <row r="19" spans="1:13" x14ac:dyDescent="0.35">
      <c r="A19" s="55"/>
      <c r="B19" s="59"/>
      <c r="C19" s="59"/>
      <c r="D19" s="59"/>
      <c r="E19" s="59"/>
      <c r="F19" s="59"/>
      <c r="G19" s="59"/>
      <c r="H19" s="59"/>
      <c r="I19" s="59"/>
      <c r="J19" s="56"/>
      <c r="K19" s="5"/>
      <c r="L19" s="55"/>
      <c r="M19" s="56"/>
    </row>
    <row r="20" spans="1:13" x14ac:dyDescent="0.35">
      <c r="A20" s="55"/>
      <c r="B20" s="59"/>
      <c r="C20" s="59"/>
      <c r="D20" s="59"/>
      <c r="E20" s="59"/>
      <c r="F20" s="59"/>
      <c r="G20" s="59"/>
      <c r="H20" s="59"/>
      <c r="I20" s="59"/>
      <c r="J20" s="56"/>
      <c r="K20" s="5"/>
      <c r="L20" s="55"/>
      <c r="M20" s="56"/>
    </row>
    <row r="21" spans="1:13" x14ac:dyDescent="0.35">
      <c r="A21" s="55"/>
      <c r="B21" s="59"/>
      <c r="C21" s="59"/>
      <c r="D21" s="59"/>
      <c r="E21" s="59"/>
      <c r="F21" s="59"/>
      <c r="G21" s="59"/>
      <c r="H21" s="59"/>
      <c r="I21" s="59"/>
      <c r="J21" s="56"/>
      <c r="K21" s="5"/>
      <c r="L21" s="55"/>
      <c r="M21" s="56"/>
    </row>
    <row r="22" spans="1:13" ht="15" thickBot="1" x14ac:dyDescent="0.4">
      <c r="A22" s="57"/>
      <c r="B22" s="60"/>
      <c r="C22" s="60"/>
      <c r="D22" s="60"/>
      <c r="E22" s="60"/>
      <c r="F22" s="60"/>
      <c r="G22" s="60"/>
      <c r="H22" s="60"/>
      <c r="I22" s="60"/>
      <c r="J22" s="58"/>
      <c r="K22" s="6"/>
      <c r="L22" s="57"/>
      <c r="M22" s="58"/>
    </row>
    <row r="23" spans="1:13" ht="27" customHeight="1" x14ac:dyDescent="0.35">
      <c r="A23" s="53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54"/>
    </row>
    <row r="24" spans="1:13" ht="15" thickBot="1" x14ac:dyDescent="0.4">
      <c r="A24" s="57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58"/>
    </row>
  </sheetData>
  <mergeCells count="5">
    <mergeCell ref="A1:M3"/>
    <mergeCell ref="A4:A5"/>
    <mergeCell ref="L4:M22"/>
    <mergeCell ref="A6:J22"/>
    <mergeCell ref="A23:M2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Spinner 1">
              <controlPr defaultSize="0" autoPict="0">
                <anchor moveWithCells="1" sizeWithCells="1">
                  <from>
                    <xdr:col>0</xdr:col>
                    <xdr:colOff>0</xdr:colOff>
                    <xdr:row>22</xdr:row>
                    <xdr:rowOff>12700</xdr:rowOff>
                  </from>
                  <to>
                    <xdr:col>11</xdr:col>
                    <xdr:colOff>1555750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List Box 2">
              <controlPr defaultSize="0" autoLine="0" autoPict="0">
                <anchor moveWithCells="1">
                  <from>
                    <xdr:col>11</xdr:col>
                    <xdr:colOff>12700</xdr:colOff>
                    <xdr:row>3</xdr:row>
                    <xdr:rowOff>0</xdr:rowOff>
                  </from>
                  <to>
                    <xdr:col>11</xdr:col>
                    <xdr:colOff>1371600</xdr:colOff>
                    <xdr:row>21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D13"/>
  <sheetViews>
    <sheetView workbookViewId="0">
      <selection activeCell="C4" sqref="C4"/>
    </sheetView>
  </sheetViews>
  <sheetFormatPr defaultRowHeight="14.5" x14ac:dyDescent="0.35"/>
  <sheetData>
    <row r="1" spans="1:4" x14ac:dyDescent="0.35">
      <c r="A1" t="s">
        <v>71</v>
      </c>
      <c r="C1" t="s">
        <v>72</v>
      </c>
    </row>
    <row r="3" spans="1:4" x14ac:dyDescent="0.35">
      <c r="A3">
        <v>10</v>
      </c>
      <c r="C3">
        <f>'Dashboard 3- Speedometer'!$K$5</f>
        <v>37</v>
      </c>
      <c r="D3" t="s">
        <v>73</v>
      </c>
    </row>
    <row r="4" spans="1:4" x14ac:dyDescent="0.35">
      <c r="A4">
        <v>10</v>
      </c>
      <c r="C4">
        <v>1</v>
      </c>
      <c r="D4" t="s">
        <v>74</v>
      </c>
    </row>
    <row r="5" spans="1:4" x14ac:dyDescent="0.35">
      <c r="A5">
        <v>10</v>
      </c>
      <c r="C5">
        <f>200-(C3+C4)</f>
        <v>162</v>
      </c>
    </row>
    <row r="6" spans="1:4" x14ac:dyDescent="0.35">
      <c r="A6">
        <v>10</v>
      </c>
      <c r="D6" t="s">
        <v>75</v>
      </c>
    </row>
    <row r="7" spans="1:4" x14ac:dyDescent="0.35">
      <c r="A7">
        <v>10</v>
      </c>
    </row>
    <row r="8" spans="1:4" x14ac:dyDescent="0.35">
      <c r="A8">
        <v>10</v>
      </c>
    </row>
    <row r="9" spans="1:4" x14ac:dyDescent="0.35">
      <c r="A9">
        <v>10</v>
      </c>
    </row>
    <row r="10" spans="1:4" x14ac:dyDescent="0.35">
      <c r="A10">
        <v>10</v>
      </c>
    </row>
    <row r="11" spans="1:4" x14ac:dyDescent="0.35">
      <c r="A11">
        <v>10</v>
      </c>
    </row>
    <row r="12" spans="1:4" x14ac:dyDescent="0.35">
      <c r="A12">
        <v>10</v>
      </c>
    </row>
    <row r="13" spans="1:4" x14ac:dyDescent="0.35">
      <c r="A13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I16"/>
  <sheetViews>
    <sheetView workbookViewId="0">
      <selection activeCell="C2" sqref="C2:I16"/>
    </sheetView>
  </sheetViews>
  <sheetFormatPr defaultRowHeight="14.5" x14ac:dyDescent="0.35"/>
  <cols>
    <col min="2" max="2" width="18.7265625" bestFit="1" customWidth="1"/>
  </cols>
  <sheetData>
    <row r="1" spans="1:9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4" t="s">
        <v>9</v>
      </c>
      <c r="B2" s="4" t="s">
        <v>10</v>
      </c>
      <c r="C2" s="4">
        <v>44</v>
      </c>
      <c r="D2" s="4">
        <v>16</v>
      </c>
      <c r="E2" s="4">
        <v>66</v>
      </c>
      <c r="F2" s="4">
        <v>91</v>
      </c>
      <c r="G2" s="4">
        <v>35</v>
      </c>
      <c r="H2" s="4">
        <v>43</v>
      </c>
      <c r="I2" s="4">
        <v>42</v>
      </c>
    </row>
    <row r="3" spans="1:9" x14ac:dyDescent="0.35">
      <c r="A3" s="4" t="s">
        <v>11</v>
      </c>
      <c r="B3" s="4" t="s">
        <v>12</v>
      </c>
      <c r="C3" s="4">
        <v>19</v>
      </c>
      <c r="D3" s="4">
        <v>26</v>
      </c>
      <c r="E3" s="4">
        <v>28</v>
      </c>
      <c r="F3" s="4">
        <v>26</v>
      </c>
      <c r="G3" s="4">
        <v>12</v>
      </c>
      <c r="H3" s="4">
        <v>64</v>
      </c>
      <c r="I3" s="4">
        <v>50</v>
      </c>
    </row>
    <row r="4" spans="1:9" x14ac:dyDescent="0.35">
      <c r="A4" s="4" t="s">
        <v>13</v>
      </c>
      <c r="B4" s="4" t="s">
        <v>14</v>
      </c>
      <c r="C4" s="4">
        <v>66</v>
      </c>
      <c r="D4" s="4">
        <v>28</v>
      </c>
      <c r="E4" s="4">
        <v>10</v>
      </c>
      <c r="F4" s="4">
        <v>44</v>
      </c>
      <c r="G4" s="4">
        <v>54</v>
      </c>
      <c r="H4" s="4">
        <v>89</v>
      </c>
      <c r="I4" s="4">
        <v>34</v>
      </c>
    </row>
    <row r="5" spans="1:9" x14ac:dyDescent="0.35">
      <c r="A5" s="4" t="s">
        <v>15</v>
      </c>
      <c r="B5" s="4" t="s">
        <v>16</v>
      </c>
      <c r="C5" s="4">
        <v>40</v>
      </c>
      <c r="D5" s="4">
        <v>22</v>
      </c>
      <c r="E5" s="4">
        <v>47</v>
      </c>
      <c r="F5" s="4">
        <v>40</v>
      </c>
      <c r="G5" s="4">
        <v>60</v>
      </c>
      <c r="H5" s="4">
        <v>32</v>
      </c>
      <c r="I5" s="4">
        <v>46</v>
      </c>
    </row>
    <row r="6" spans="1:9" x14ac:dyDescent="0.35">
      <c r="A6" s="4" t="s">
        <v>17</v>
      </c>
      <c r="B6" s="4" t="s">
        <v>18</v>
      </c>
      <c r="C6" s="4">
        <v>13</v>
      </c>
      <c r="D6" s="4">
        <v>16</v>
      </c>
      <c r="E6" s="4">
        <v>89</v>
      </c>
      <c r="F6" s="4">
        <v>85</v>
      </c>
      <c r="G6" s="4">
        <v>74</v>
      </c>
      <c r="H6" s="4">
        <v>26</v>
      </c>
      <c r="I6" s="4">
        <v>88</v>
      </c>
    </row>
    <row r="7" spans="1:9" x14ac:dyDescent="0.35">
      <c r="A7" s="4" t="s">
        <v>19</v>
      </c>
      <c r="B7" s="4" t="s">
        <v>20</v>
      </c>
      <c r="C7" s="4">
        <v>30</v>
      </c>
      <c r="D7" s="4">
        <v>69</v>
      </c>
      <c r="E7" s="4">
        <v>16</v>
      </c>
      <c r="F7" s="4">
        <v>80</v>
      </c>
      <c r="G7" s="4">
        <v>39</v>
      </c>
      <c r="H7" s="4">
        <v>28</v>
      </c>
      <c r="I7" s="4">
        <v>14</v>
      </c>
    </row>
    <row r="8" spans="1:9" x14ac:dyDescent="0.35">
      <c r="A8" s="4" t="s">
        <v>21</v>
      </c>
      <c r="B8" s="4" t="s">
        <v>22</v>
      </c>
      <c r="C8" s="4">
        <v>89</v>
      </c>
      <c r="D8" s="4">
        <v>37</v>
      </c>
      <c r="E8" s="4">
        <v>52</v>
      </c>
      <c r="F8" s="4">
        <v>18</v>
      </c>
      <c r="G8" s="4">
        <v>82</v>
      </c>
      <c r="H8" s="4">
        <v>50</v>
      </c>
      <c r="I8" s="4">
        <v>49</v>
      </c>
    </row>
    <row r="9" spans="1:9" x14ac:dyDescent="0.35">
      <c r="A9" s="4" t="s">
        <v>23</v>
      </c>
      <c r="B9" s="4" t="s">
        <v>24</v>
      </c>
      <c r="C9" s="4">
        <v>71</v>
      </c>
      <c r="D9" s="4">
        <v>72</v>
      </c>
      <c r="E9" s="4">
        <v>23</v>
      </c>
      <c r="F9" s="4">
        <v>81</v>
      </c>
      <c r="G9" s="4">
        <v>70</v>
      </c>
      <c r="H9" s="4">
        <v>77</v>
      </c>
      <c r="I9" s="4">
        <v>88</v>
      </c>
    </row>
    <row r="10" spans="1:9" x14ac:dyDescent="0.35">
      <c r="A10" s="4" t="s">
        <v>25</v>
      </c>
      <c r="B10" s="4" t="s">
        <v>26</v>
      </c>
      <c r="C10" s="4">
        <v>19</v>
      </c>
      <c r="D10" s="4">
        <v>98</v>
      </c>
      <c r="E10" s="4">
        <v>19</v>
      </c>
      <c r="F10" s="4">
        <v>49</v>
      </c>
      <c r="G10" s="4">
        <v>35</v>
      </c>
      <c r="H10" s="4">
        <v>58</v>
      </c>
      <c r="I10" s="4">
        <v>19</v>
      </c>
    </row>
    <row r="11" spans="1:9" x14ac:dyDescent="0.35">
      <c r="A11" s="4" t="s">
        <v>27</v>
      </c>
      <c r="B11" s="4" t="s">
        <v>28</v>
      </c>
      <c r="C11" s="4">
        <v>26</v>
      </c>
      <c r="D11" s="4">
        <v>31</v>
      </c>
      <c r="E11" s="4">
        <v>81</v>
      </c>
      <c r="F11" s="4">
        <v>69</v>
      </c>
      <c r="G11" s="4">
        <v>49</v>
      </c>
      <c r="H11" s="4">
        <v>66</v>
      </c>
      <c r="I11" s="4">
        <v>33</v>
      </c>
    </row>
    <row r="12" spans="1:9" x14ac:dyDescent="0.35">
      <c r="A12" s="4" t="s">
        <v>29</v>
      </c>
      <c r="B12" s="4" t="s">
        <v>30</v>
      </c>
      <c r="C12" s="4">
        <v>90</v>
      </c>
      <c r="D12" s="4">
        <v>21</v>
      </c>
      <c r="E12" s="4">
        <v>23</v>
      </c>
      <c r="F12" s="4">
        <v>25</v>
      </c>
      <c r="G12" s="4">
        <v>39</v>
      </c>
      <c r="H12" s="4">
        <v>51</v>
      </c>
      <c r="I12" s="4">
        <v>95</v>
      </c>
    </row>
    <row r="13" spans="1:9" x14ac:dyDescent="0.35">
      <c r="A13" s="4" t="s">
        <v>31</v>
      </c>
      <c r="B13" s="4" t="s">
        <v>32</v>
      </c>
      <c r="C13" s="4">
        <v>59</v>
      </c>
      <c r="D13" s="4">
        <v>84</v>
      </c>
      <c r="E13" s="4">
        <v>50</v>
      </c>
      <c r="F13" s="4">
        <v>100</v>
      </c>
      <c r="G13" s="4">
        <v>82</v>
      </c>
      <c r="H13" s="4">
        <v>46</v>
      </c>
      <c r="I13" s="4">
        <v>73</v>
      </c>
    </row>
    <row r="14" spans="1:9" x14ac:dyDescent="0.35">
      <c r="A14" s="4" t="s">
        <v>33</v>
      </c>
      <c r="B14" s="4" t="s">
        <v>34</v>
      </c>
      <c r="C14" s="4">
        <v>96</v>
      </c>
      <c r="D14" s="4">
        <v>84</v>
      </c>
      <c r="E14" s="4">
        <v>74</v>
      </c>
      <c r="F14" s="4">
        <v>46</v>
      </c>
      <c r="G14" s="4">
        <v>74</v>
      </c>
      <c r="H14" s="4">
        <v>62</v>
      </c>
      <c r="I14" s="4">
        <v>71</v>
      </c>
    </row>
    <row r="15" spans="1:9" x14ac:dyDescent="0.35">
      <c r="A15" s="4" t="s">
        <v>35</v>
      </c>
      <c r="B15" s="4" t="s">
        <v>36</v>
      </c>
      <c r="C15" s="4">
        <v>63</v>
      </c>
      <c r="D15" s="4">
        <v>63</v>
      </c>
      <c r="E15" s="4">
        <v>90</v>
      </c>
      <c r="F15" s="4">
        <v>15</v>
      </c>
      <c r="G15" s="4">
        <v>87</v>
      </c>
      <c r="H15" s="4">
        <v>17</v>
      </c>
      <c r="I15" s="4">
        <v>100</v>
      </c>
    </row>
    <row r="16" spans="1:9" x14ac:dyDescent="0.35">
      <c r="A16" s="4" t="s">
        <v>37</v>
      </c>
      <c r="B16" s="4" t="s">
        <v>38</v>
      </c>
      <c r="C16" s="4">
        <v>17</v>
      </c>
      <c r="D16" s="4">
        <v>74</v>
      </c>
      <c r="E16" s="4">
        <v>38</v>
      </c>
      <c r="F16" s="4">
        <v>96</v>
      </c>
      <c r="G16" s="4">
        <v>55</v>
      </c>
      <c r="H16" s="4">
        <v>53</v>
      </c>
      <c r="I16" s="4">
        <v>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J16"/>
  <sheetViews>
    <sheetView workbookViewId="0">
      <selection activeCell="L3" sqref="L3"/>
    </sheetView>
  </sheetViews>
  <sheetFormatPr defaultRowHeight="14.5" x14ac:dyDescent="0.35"/>
  <cols>
    <col min="2" max="2" width="18.7265625" bestFit="1" customWidth="1"/>
  </cols>
  <sheetData>
    <row r="1" spans="1:10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67</v>
      </c>
    </row>
    <row r="2" spans="1:10" x14ac:dyDescent="0.35">
      <c r="A2" s="4" t="s">
        <v>9</v>
      </c>
      <c r="B2" s="4" t="s">
        <v>10</v>
      </c>
      <c r="C2" s="4">
        <v>80</v>
      </c>
      <c r="D2" s="4">
        <v>25</v>
      </c>
      <c r="E2" s="4">
        <v>32</v>
      </c>
      <c r="F2" s="4">
        <v>40</v>
      </c>
      <c r="G2" s="4">
        <v>66</v>
      </c>
      <c r="H2" s="4">
        <v>39</v>
      </c>
      <c r="I2" s="4">
        <v>41</v>
      </c>
      <c r="J2" s="4">
        <f>ROUND(AVERAGE(I2,H2,G2,F2,E2,D2,C2),0)</f>
        <v>46</v>
      </c>
    </row>
    <row r="3" spans="1:10" x14ac:dyDescent="0.35">
      <c r="A3" s="4" t="s">
        <v>11</v>
      </c>
      <c r="B3" s="4" t="s">
        <v>12</v>
      </c>
      <c r="C3" s="4">
        <v>87</v>
      </c>
      <c r="D3" s="4">
        <v>95</v>
      </c>
      <c r="E3" s="4">
        <v>96</v>
      </c>
      <c r="F3" s="4">
        <v>91</v>
      </c>
      <c r="G3" s="4">
        <v>100</v>
      </c>
      <c r="H3" s="4">
        <v>81</v>
      </c>
      <c r="I3" s="4">
        <v>21</v>
      </c>
      <c r="J3" s="4">
        <f t="shared" ref="J3:J16" si="0">ROUND(AVERAGE(I3,H3,G3,F3,E3,D3,C3),0)</f>
        <v>82</v>
      </c>
    </row>
    <row r="4" spans="1:10" x14ac:dyDescent="0.35">
      <c r="A4" s="4" t="s">
        <v>13</v>
      </c>
      <c r="B4" s="4" t="s">
        <v>14</v>
      </c>
      <c r="C4" s="4">
        <v>34</v>
      </c>
      <c r="D4" s="4">
        <v>40</v>
      </c>
      <c r="E4" s="4">
        <v>90</v>
      </c>
      <c r="F4" s="4">
        <v>89</v>
      </c>
      <c r="G4" s="4">
        <v>94</v>
      </c>
      <c r="H4" s="4">
        <v>31</v>
      </c>
      <c r="I4" s="4">
        <v>43</v>
      </c>
      <c r="J4" s="4">
        <f t="shared" si="0"/>
        <v>60</v>
      </c>
    </row>
    <row r="5" spans="1:10" x14ac:dyDescent="0.35">
      <c r="A5" s="4" t="s">
        <v>15</v>
      </c>
      <c r="B5" s="4" t="s">
        <v>16</v>
      </c>
      <c r="C5" s="4">
        <v>83</v>
      </c>
      <c r="D5" s="4">
        <v>77</v>
      </c>
      <c r="E5" s="4">
        <v>79</v>
      </c>
      <c r="F5" s="4">
        <v>84</v>
      </c>
      <c r="G5" s="4">
        <v>95</v>
      </c>
      <c r="H5" s="4">
        <v>94</v>
      </c>
      <c r="I5" s="4">
        <v>55</v>
      </c>
      <c r="J5" s="4">
        <f t="shared" si="0"/>
        <v>81</v>
      </c>
    </row>
    <row r="6" spans="1:10" x14ac:dyDescent="0.35">
      <c r="A6" s="4" t="s">
        <v>17</v>
      </c>
      <c r="B6" s="4" t="s">
        <v>18</v>
      </c>
      <c r="C6" s="4">
        <v>34</v>
      </c>
      <c r="D6" s="4">
        <v>41</v>
      </c>
      <c r="E6" s="4">
        <v>10</v>
      </c>
      <c r="F6" s="4">
        <v>13</v>
      </c>
      <c r="G6" s="4">
        <v>11</v>
      </c>
      <c r="H6" s="4">
        <v>87</v>
      </c>
      <c r="I6" s="4">
        <v>94</v>
      </c>
      <c r="J6" s="4">
        <f t="shared" si="0"/>
        <v>41</v>
      </c>
    </row>
    <row r="7" spans="1:10" x14ac:dyDescent="0.35">
      <c r="A7" s="4" t="s">
        <v>19</v>
      </c>
      <c r="B7" s="4" t="s">
        <v>20</v>
      </c>
      <c r="C7" s="4">
        <v>98</v>
      </c>
      <c r="D7" s="4">
        <v>71</v>
      </c>
      <c r="E7" s="4">
        <v>77</v>
      </c>
      <c r="F7" s="4">
        <v>22</v>
      </c>
      <c r="G7" s="4">
        <v>26</v>
      </c>
      <c r="H7" s="4">
        <v>38</v>
      </c>
      <c r="I7" s="4">
        <v>29</v>
      </c>
      <c r="J7" s="4">
        <f t="shared" si="0"/>
        <v>52</v>
      </c>
    </row>
    <row r="8" spans="1:10" x14ac:dyDescent="0.35">
      <c r="A8" s="4" t="s">
        <v>21</v>
      </c>
      <c r="B8" s="4" t="s">
        <v>22</v>
      </c>
      <c r="C8" s="4">
        <v>89</v>
      </c>
      <c r="D8" s="4">
        <v>92</v>
      </c>
      <c r="E8" s="4">
        <v>92</v>
      </c>
      <c r="F8" s="4">
        <v>66</v>
      </c>
      <c r="G8" s="4">
        <v>80</v>
      </c>
      <c r="H8" s="4">
        <v>66</v>
      </c>
      <c r="I8" s="4">
        <v>89</v>
      </c>
      <c r="J8" s="4">
        <f t="shared" si="0"/>
        <v>82</v>
      </c>
    </row>
    <row r="9" spans="1:10" x14ac:dyDescent="0.35">
      <c r="A9" s="4" t="s">
        <v>23</v>
      </c>
      <c r="B9" s="4" t="s">
        <v>24</v>
      </c>
      <c r="C9" s="4">
        <v>99</v>
      </c>
      <c r="D9" s="4">
        <v>77</v>
      </c>
      <c r="E9" s="4">
        <v>54</v>
      </c>
      <c r="F9" s="4">
        <v>21</v>
      </c>
      <c r="G9" s="4">
        <v>81</v>
      </c>
      <c r="H9" s="4">
        <v>64</v>
      </c>
      <c r="I9" s="4">
        <v>87</v>
      </c>
      <c r="J9" s="4">
        <f t="shared" si="0"/>
        <v>69</v>
      </c>
    </row>
    <row r="10" spans="1:10" x14ac:dyDescent="0.35">
      <c r="A10" s="4" t="s">
        <v>25</v>
      </c>
      <c r="B10" s="4" t="s">
        <v>26</v>
      </c>
      <c r="C10" s="4">
        <v>30</v>
      </c>
      <c r="D10" s="4">
        <v>38</v>
      </c>
      <c r="E10" s="4">
        <v>34</v>
      </c>
      <c r="F10" s="4">
        <v>76</v>
      </c>
      <c r="G10" s="4">
        <v>79</v>
      </c>
      <c r="H10" s="4">
        <v>27</v>
      </c>
      <c r="I10" s="4">
        <v>24</v>
      </c>
      <c r="J10" s="4">
        <f t="shared" si="0"/>
        <v>44</v>
      </c>
    </row>
    <row r="11" spans="1:10" x14ac:dyDescent="0.35">
      <c r="A11" s="4" t="s">
        <v>27</v>
      </c>
      <c r="B11" s="4" t="s">
        <v>28</v>
      </c>
      <c r="C11" s="4">
        <v>81</v>
      </c>
      <c r="D11" s="4">
        <v>38</v>
      </c>
      <c r="E11" s="4">
        <v>28</v>
      </c>
      <c r="F11" s="4">
        <v>24</v>
      </c>
      <c r="G11" s="4">
        <v>47</v>
      </c>
      <c r="H11" s="4">
        <v>69</v>
      </c>
      <c r="I11" s="4">
        <v>69</v>
      </c>
      <c r="J11" s="4">
        <f t="shared" si="0"/>
        <v>51</v>
      </c>
    </row>
    <row r="12" spans="1:10" x14ac:dyDescent="0.35">
      <c r="A12" s="4" t="s">
        <v>29</v>
      </c>
      <c r="B12" s="4" t="s">
        <v>30</v>
      </c>
      <c r="C12" s="4">
        <v>39</v>
      </c>
      <c r="D12" s="4">
        <v>57</v>
      </c>
      <c r="E12" s="4">
        <v>64</v>
      </c>
      <c r="F12" s="4">
        <v>63</v>
      </c>
      <c r="G12" s="4">
        <v>55</v>
      </c>
      <c r="H12" s="4">
        <v>63</v>
      </c>
      <c r="I12" s="4">
        <v>94</v>
      </c>
      <c r="J12" s="4">
        <f t="shared" si="0"/>
        <v>62</v>
      </c>
    </row>
    <row r="13" spans="1:10" x14ac:dyDescent="0.35">
      <c r="A13" s="4" t="s">
        <v>31</v>
      </c>
      <c r="B13" s="4" t="s">
        <v>32</v>
      </c>
      <c r="C13" s="4">
        <v>26</v>
      </c>
      <c r="D13" s="4">
        <v>83</v>
      </c>
      <c r="E13" s="4">
        <v>82</v>
      </c>
      <c r="F13" s="4">
        <v>12</v>
      </c>
      <c r="G13" s="4">
        <v>54</v>
      </c>
      <c r="H13" s="4">
        <v>35</v>
      </c>
      <c r="I13" s="4">
        <v>32</v>
      </c>
      <c r="J13" s="4">
        <f t="shared" si="0"/>
        <v>46</v>
      </c>
    </row>
    <row r="14" spans="1:10" x14ac:dyDescent="0.35">
      <c r="A14" s="4" t="s">
        <v>33</v>
      </c>
      <c r="B14" s="4" t="s">
        <v>34</v>
      </c>
      <c r="C14" s="4">
        <v>66</v>
      </c>
      <c r="D14" s="4">
        <v>84</v>
      </c>
      <c r="E14" s="4">
        <v>79</v>
      </c>
      <c r="F14" s="4">
        <v>53</v>
      </c>
      <c r="G14" s="4">
        <v>62</v>
      </c>
      <c r="H14" s="4">
        <v>87</v>
      </c>
      <c r="I14" s="4">
        <v>60</v>
      </c>
      <c r="J14" s="4">
        <f t="shared" si="0"/>
        <v>70</v>
      </c>
    </row>
    <row r="15" spans="1:10" x14ac:dyDescent="0.35">
      <c r="A15" s="4" t="s">
        <v>35</v>
      </c>
      <c r="B15" s="4" t="s">
        <v>36</v>
      </c>
      <c r="C15" s="4">
        <v>98</v>
      </c>
      <c r="D15" s="4">
        <v>35</v>
      </c>
      <c r="E15" s="4">
        <v>71</v>
      </c>
      <c r="F15" s="4">
        <v>69</v>
      </c>
      <c r="G15" s="4">
        <v>94</v>
      </c>
      <c r="H15" s="4">
        <v>52</v>
      </c>
      <c r="I15" s="4">
        <v>38</v>
      </c>
      <c r="J15" s="4">
        <f t="shared" si="0"/>
        <v>65</v>
      </c>
    </row>
    <row r="16" spans="1:10" x14ac:dyDescent="0.35">
      <c r="A16" s="4" t="s">
        <v>37</v>
      </c>
      <c r="B16" s="4" t="s">
        <v>38</v>
      </c>
      <c r="C16" s="4">
        <v>80</v>
      </c>
      <c r="D16" s="4">
        <v>51</v>
      </c>
      <c r="E16" s="4">
        <v>53</v>
      </c>
      <c r="F16" s="4">
        <v>62</v>
      </c>
      <c r="G16" s="4">
        <v>24</v>
      </c>
      <c r="H16" s="4">
        <v>91</v>
      </c>
      <c r="I16" s="4">
        <v>93</v>
      </c>
      <c r="J16" s="4">
        <f t="shared" si="0"/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Dashboard 1-Basic</vt:lpstr>
      <vt:lpstr>Dashboard 2- Star &amp; Bar Effect</vt:lpstr>
      <vt:lpstr>Dashboard 3- Speedometer</vt:lpstr>
      <vt:lpstr>Dashboard 4- Traffic Signal</vt:lpstr>
      <vt:lpstr>Dashboard 5-Battery%</vt:lpstr>
      <vt:lpstr>Pointer data</vt:lpstr>
      <vt:lpstr>Master Data 5 (Battery%)</vt:lpstr>
      <vt:lpstr>Master Data 4 (Traffic Signal)</vt:lpstr>
      <vt:lpstr>Master Data 3 (Speedometer)</vt:lpstr>
      <vt:lpstr>Master Data 2 (Star&amp;Bar)</vt:lpstr>
      <vt:lpstr>Master Data 1 (Basic)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HP</cp:lastModifiedBy>
  <dcterms:created xsi:type="dcterms:W3CDTF">2022-01-11T08:55:05Z</dcterms:created>
  <dcterms:modified xsi:type="dcterms:W3CDTF">2023-01-09T19:37:00Z</dcterms:modified>
</cp:coreProperties>
</file>