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19416" windowHeight="7824" tabRatio="783" activeTab="3"/>
  </bookViews>
  <sheets>
    <sheet name="Schedule(1128)" sheetId="7" r:id="rId1"/>
    <sheet name="Data work(1128)" sheetId="16" r:id="rId2"/>
    <sheet name="Item" sheetId="9" r:id="rId3"/>
    <sheet name="VIS Scenario " sheetId="10" r:id="rId4"/>
    <sheet name="Sheet3" sheetId="6" state="hidden" r:id="rId5"/>
    <sheet name="Overview" sheetId="2" state="hidden" r:id="rId6"/>
    <sheet name="Feature space" sheetId="3" state="hidden" r:id="rId7"/>
    <sheet name="Model_strategy" sheetId="4" state="hidden" r:id="rId8"/>
    <sheet name="Model_result" sheetId="5" state="hidden" r:id="rId9"/>
    <sheet name="Model" sheetId="1" state="hidden" r:id="rId10"/>
    <sheet name="Modeling" sheetId="11" r:id="rId11"/>
    <sheet name="ref" sheetId="8" r:id="rId12"/>
    <sheet name="Census_cols" sheetId="12" r:id="rId13"/>
    <sheet name="Features(78)" sheetId="13" state="hidden" r:id="rId14"/>
    <sheet name="PSA" sheetId="14" r:id="rId15"/>
    <sheet name="Crime_cols" sheetId="15" r:id="rId16"/>
    <sheet name="Sheet1" sheetId="17" r:id="rId17"/>
  </sheets>
  <definedNames>
    <definedName name="_xlnm._FilterDatabase" localSheetId="13" hidden="1">'Features(78)'!$C$4:$O$113</definedName>
    <definedName name="_xlnm._FilterDatabase" localSheetId="14" hidden="1">PSA!$A$1:$O$1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6" l="1"/>
  <c r="L27" i="6"/>
  <c r="I9" i="6"/>
  <c r="I19" i="6" s="1"/>
  <c r="I7" i="6"/>
  <c r="I6" i="6"/>
  <c r="I5" i="6"/>
  <c r="I4" i="6"/>
  <c r="I8" i="6" s="1"/>
  <c r="I18" i="6" s="1"/>
  <c r="G48" i="5"/>
  <c r="E48" i="5"/>
  <c r="D48" i="5"/>
  <c r="F48" i="5"/>
  <c r="G42" i="5"/>
  <c r="F42" i="5"/>
  <c r="E42" i="5"/>
  <c r="D42" i="5"/>
  <c r="R11" i="1" l="1"/>
  <c r="R10" i="1"/>
  <c r="R9" i="1"/>
  <c r="R8" i="1"/>
  <c r="R7" i="1"/>
  <c r="R6" i="1"/>
</calcChain>
</file>

<file path=xl/sharedStrings.xml><?xml version="1.0" encoding="utf-8"?>
<sst xmlns="http://schemas.openxmlformats.org/spreadsheetml/2006/main" count="3269" uniqueCount="1853">
  <si>
    <t>Referenced model</t>
    <phoneticPr fontId="1" type="noConversion"/>
  </si>
  <si>
    <t>Summary of Transfer Learning</t>
    <phoneticPr fontId="1" type="noConversion"/>
  </si>
  <si>
    <t>VGG16</t>
    <phoneticPr fontId="1" type="noConversion"/>
  </si>
  <si>
    <t>References 1</t>
    <phoneticPr fontId="1" type="noConversion"/>
  </si>
  <si>
    <t>No</t>
    <phoneticPr fontId="1" type="noConversion"/>
  </si>
  <si>
    <t>Y</t>
    <phoneticPr fontId="1" type="noConversion"/>
  </si>
  <si>
    <t>N</t>
    <phoneticPr fontId="1" type="noConversion"/>
  </si>
  <si>
    <t>Learning rate</t>
    <phoneticPr fontId="1" type="noConversion"/>
  </si>
  <si>
    <t>Freeze*</t>
    <phoneticPr fontId="1" type="noConversion"/>
  </si>
  <si>
    <t>*Freeze: whether keep the parameters of pretrained layers at the starting point</t>
    <phoneticPr fontId="1" type="noConversion"/>
  </si>
  <si>
    <t>Epoch</t>
    <phoneticPr fontId="1" type="noConversion"/>
  </si>
  <si>
    <t>Optimizer</t>
    <phoneticPr fontId="1" type="noConversion"/>
  </si>
  <si>
    <t>Adam</t>
    <phoneticPr fontId="1" type="noConversion"/>
  </si>
  <si>
    <t># of paramters</t>
    <phoneticPr fontId="1" type="noConversion"/>
  </si>
  <si>
    <t>Batch size</t>
    <phoneticPr fontId="1" type="noConversion"/>
  </si>
  <si>
    <t>Early stopping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</si>
  <si>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</si>
  <si>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</si>
  <si>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</si>
  <si>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</si>
  <si>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Training information</t>
    <phoneticPr fontId="1" type="noConversion"/>
  </si>
  <si>
    <t>Performance of trained model (Test)</t>
    <phoneticPr fontId="1" type="noConversion"/>
  </si>
  <si>
    <t>Trn</t>
    <phoneticPr fontId="1" type="noConversion"/>
  </si>
  <si>
    <t>Val</t>
    <phoneticPr fontId="1" type="noConversion"/>
  </si>
  <si>
    <t>Test</t>
    <phoneticPr fontId="1" type="noConversion"/>
  </si>
  <si>
    <t>Precision
(Non-Cancer)</t>
    <phoneticPr fontId="1" type="noConversion"/>
  </si>
  <si>
    <t>Min</t>
    <phoneticPr fontId="1" type="noConversion"/>
  </si>
  <si>
    <t>Nina</t>
    <phoneticPr fontId="1" type="noConversion"/>
  </si>
  <si>
    <t>Moe</t>
    <phoneticPr fontId="1" type="noConversion"/>
  </si>
  <si>
    <t>RESNet50</t>
    <phoneticPr fontId="1" type="noConversion"/>
  </si>
  <si>
    <t>EfficientNetB7</t>
    <phoneticPr fontId="1" type="noConversion"/>
  </si>
  <si>
    <t>Phar</t>
  </si>
  <si>
    <t>No side effect</t>
  </si>
  <si>
    <t>Other side effect</t>
  </si>
  <si>
    <t>At least an ADE</t>
  </si>
  <si>
    <t>(Start Therapy)</t>
  </si>
  <si>
    <t>&gt;</t>
  </si>
  <si>
    <t>Action within 6M</t>
  </si>
  <si>
    <t>Stop(X)</t>
  </si>
  <si>
    <t>Finish</t>
  </si>
  <si>
    <t>No side-E</t>
  </si>
  <si>
    <t>A</t>
  </si>
  <si>
    <t>B</t>
  </si>
  <si>
    <t>Other side-E</t>
  </si>
  <si>
    <t>C</t>
  </si>
  <si>
    <t>D</t>
  </si>
  <si>
    <t>ADE</t>
  </si>
  <si>
    <t>E</t>
  </si>
  <si>
    <t>F</t>
  </si>
  <si>
    <t>NA</t>
  </si>
  <si>
    <t>G</t>
  </si>
  <si>
    <t>Before Therapy</t>
    <phoneticPr fontId="1" type="noConversion"/>
  </si>
  <si>
    <t>No DDI</t>
    <phoneticPr fontId="1" type="noConversion"/>
  </si>
  <si>
    <t>At least an DDI</t>
    <phoneticPr fontId="1" type="noConversion"/>
  </si>
  <si>
    <t>Cost</t>
    <phoneticPr fontId="1" type="noConversion"/>
  </si>
  <si>
    <t>Type</t>
    <phoneticPr fontId="1" type="noConversion"/>
  </si>
  <si>
    <t>1. Experience Space</t>
    <phoneticPr fontId="1" type="noConversion"/>
  </si>
  <si>
    <t>Outpatient</t>
    <phoneticPr fontId="1" type="noConversion"/>
  </si>
  <si>
    <t>Inpatient</t>
    <phoneticPr fontId="1" type="noConversion"/>
  </si>
  <si>
    <t>Direction</t>
    <phoneticPr fontId="1" type="noConversion"/>
  </si>
  <si>
    <t>ER, etc</t>
    <phoneticPr fontId="1" type="noConversion"/>
  </si>
  <si>
    <t>2. Characteristic Space</t>
    <phoneticPr fontId="1" type="noConversion"/>
  </si>
  <si>
    <t>Pharmacy (Symptom)</t>
    <phoneticPr fontId="1" type="noConversion"/>
  </si>
  <si>
    <t>Medical
(Diagnosis)</t>
    <phoneticPr fontId="1" type="noConversion"/>
  </si>
  <si>
    <t>Medical
(POT)</t>
    <phoneticPr fontId="1" type="noConversion"/>
  </si>
  <si>
    <t>Pharmacy (Drug)</t>
    <phoneticPr fontId="1" type="noConversion"/>
  </si>
  <si>
    <t xml:space="preserve">Start of Osimertinib </t>
    <phoneticPr fontId="1" type="noConversion"/>
  </si>
  <si>
    <t>Through Therapy</t>
    <phoneticPr fontId="1" type="noConversion"/>
  </si>
  <si>
    <t xml:space="preserve">During the Therapy </t>
    <phoneticPr fontId="1" type="noConversion"/>
  </si>
  <si>
    <t>Action</t>
    <phoneticPr fontId="1" type="noConversion"/>
  </si>
  <si>
    <t>Stop</t>
    <phoneticPr fontId="1" type="noConversion"/>
  </si>
  <si>
    <t>No ADE</t>
    <phoneticPr fontId="1" type="noConversion"/>
  </si>
  <si>
    <t>Finish(6M)</t>
    <phoneticPr fontId="1" type="noConversion"/>
  </si>
  <si>
    <t>Target</t>
    <phoneticPr fontId="1" type="noConversion"/>
  </si>
  <si>
    <t>Update of Experience and Characteristic Space</t>
    <phoneticPr fontId="1" type="noConversion"/>
  </si>
  <si>
    <r>
      <rPr>
        <sz val="11"/>
        <color theme="1"/>
        <rFont val="ar"/>
        <family val="3"/>
        <charset val="129"/>
      </rPr>
      <t>ⓛ</t>
    </r>
    <r>
      <rPr>
        <sz val="11"/>
        <color theme="1"/>
        <rFont val="Arial"/>
        <family val="2"/>
      </rPr>
      <t xml:space="preserve"> Pysical Experience</t>
    </r>
    <phoneticPr fontId="1" type="noConversion"/>
  </si>
  <si>
    <r>
      <rPr>
        <sz val="11"/>
        <color theme="1"/>
        <rFont val="ar"/>
        <family val="3"/>
        <charset val="129"/>
      </rPr>
      <t>②</t>
    </r>
    <r>
      <rPr>
        <sz val="11"/>
        <color theme="1"/>
        <rFont val="Arial"/>
        <family val="2"/>
      </rPr>
      <t xml:space="preserve"> Characteristic Space</t>
    </r>
    <phoneticPr fontId="1" type="noConversion"/>
  </si>
  <si>
    <r>
      <t xml:space="preserve"> </t>
    </r>
    <r>
      <rPr>
        <sz val="11"/>
        <color theme="1"/>
        <rFont val="ar"/>
        <family val="3"/>
        <charset val="129"/>
      </rPr>
      <t>③</t>
    </r>
    <r>
      <rPr>
        <sz val="11"/>
        <color theme="1"/>
        <rFont val="Arial"/>
        <family val="2"/>
      </rPr>
      <t xml:space="preserve"> Predict Space</t>
    </r>
    <phoneticPr fontId="1" type="noConversion"/>
  </si>
  <si>
    <t>NO</t>
    <phoneticPr fontId="1" type="noConversion"/>
  </si>
  <si>
    <t>Algorithm</t>
  </si>
  <si>
    <t>Algorithm</t>
    <phoneticPr fontId="1" type="noConversion"/>
  </si>
  <si>
    <t>Logistic Regression</t>
  </si>
  <si>
    <t>Logistic Regression</t>
    <phoneticPr fontId="1" type="noConversion"/>
  </si>
  <si>
    <t>Hyperparameter Space</t>
    <phoneticPr fontId="1" type="noConversion"/>
  </si>
  <si>
    <t>Standardization</t>
  </si>
  <si>
    <t>Balancing Class</t>
  </si>
  <si>
    <t>Balancing Class</t>
    <phoneticPr fontId="1" type="noConversion"/>
  </si>
  <si>
    <t>Segmentation</t>
  </si>
  <si>
    <t>Segmentation</t>
    <phoneticPr fontId="1" type="noConversion"/>
  </si>
  <si>
    <t>Hyperparameter tuning</t>
    <phoneticPr fontId="1" type="noConversion"/>
  </si>
  <si>
    <t>Grid Search</t>
  </si>
  <si>
    <t>Grid Search</t>
    <phoneticPr fontId="1" type="noConversion"/>
  </si>
  <si>
    <t>Gender</t>
    <phoneticPr fontId="1" type="noConversion"/>
  </si>
  <si>
    <t>ADE experience</t>
    <phoneticPr fontId="1" type="noConversion"/>
  </si>
  <si>
    <t>StandardScaling</t>
  </si>
  <si>
    <t>StandardScaling</t>
    <phoneticPr fontId="1" type="noConversion"/>
  </si>
  <si>
    <t>Standardization</t>
    <phoneticPr fontId="1" type="noConversion"/>
  </si>
  <si>
    <t>### Final Segmentation</t>
  </si>
  <si>
    <t xml:space="preserve"> * Seg 1: No ADE diagnosis before starting therapy</t>
  </si>
  <si>
    <t xml:space="preserve"> * Seg 2: At least one ADE diagnosis before starting therapy</t>
  </si>
  <si>
    <t>Train Sample</t>
  </si>
  <si>
    <t>Train Sample</t>
    <phoneticPr fontId="1" type="noConversion"/>
  </si>
  <si>
    <t>Whole, Segments</t>
    <phoneticPr fontId="1" type="noConversion"/>
  </si>
  <si>
    <t>Training Condition</t>
    <phoneticPr fontId="1" type="noConversion"/>
  </si>
  <si>
    <t>Linear model</t>
  </si>
  <si>
    <t>Linear model</t>
    <phoneticPr fontId="1" type="noConversion"/>
  </si>
  <si>
    <t>Non-Linear model</t>
  </si>
  <si>
    <t>Non-Linear model</t>
    <phoneticPr fontId="1" type="noConversion"/>
  </si>
  <si>
    <t>*Tree boosting algorithms (5): Random Forest, Adaboost, Xgboost, Catboost, LightGBM</t>
    <phoneticPr fontId="1" type="noConversion"/>
  </si>
  <si>
    <t>Tree boosting algorithms*</t>
  </si>
  <si>
    <t>Tree boosting algorithms*</t>
    <phoneticPr fontId="1" type="noConversion"/>
  </si>
  <si>
    <t>-</t>
  </si>
  <si>
    <t>-</t>
    <phoneticPr fontId="1" type="noConversion"/>
  </si>
  <si>
    <t>SMOTE, UnderSampling</t>
    <phoneticPr fontId="1" type="noConversion"/>
  </si>
  <si>
    <t>Training Parameters</t>
    <phoneticPr fontId="1" type="noConversion"/>
  </si>
  <si>
    <t>Condition</t>
    <phoneticPr fontId="1" type="noConversion"/>
  </si>
  <si>
    <t>Hyperparameter*</t>
    <phoneticPr fontId="1" type="noConversion"/>
  </si>
  <si>
    <t>Modeling Scenario</t>
    <phoneticPr fontId="1" type="noConversion"/>
  </si>
  <si>
    <t>Inverse of regularization strength</t>
    <phoneticPr fontId="1" type="noConversion"/>
  </si>
  <si>
    <t>tol</t>
    <phoneticPr fontId="1" type="noConversion"/>
  </si>
  <si>
    <t>C</t>
    <phoneticPr fontId="1" type="noConversion"/>
  </si>
  <si>
    <t>Parameters</t>
  </si>
  <si>
    <t>XGBoost</t>
  </si>
  <si>
    <t>learning_rate, n_estimators, max_depth, min_child_weight, subsample, colsample_bytree, alpha</t>
  </si>
  <si>
    <t>CatBoost</t>
  </si>
  <si>
    <t>learning_rate, iterations, depth, l2_leaf_reg, border_count</t>
  </si>
  <si>
    <t>AdaBoost</t>
  </si>
  <si>
    <t>n_estimators, learning_rate, base_estimator, algorithm</t>
  </si>
  <si>
    <t>n_estimators, max_depth, min_samples_split, min_samples_leaf</t>
  </si>
  <si>
    <t>learning_rate, n_estimators, max_depth, num_leaves, min_child_samples, reg_alpha, reg_lambda</t>
  </si>
  <si>
    <t>LightGBM</t>
  </si>
  <si>
    <t>LightGBM</t>
    <phoneticPr fontId="1" type="noConversion"/>
  </si>
  <si>
    <t>Random Forest</t>
    <phoneticPr fontId="1" type="noConversion"/>
  </si>
  <si>
    <t>Logistic Regression</t>
    <phoneticPr fontId="1" type="noConversion"/>
  </si>
  <si>
    <t>tolerance for stopping criteria</t>
    <phoneticPr fontId="1" type="noConversion"/>
  </si>
  <si>
    <t>tolerance for stopping, c(Inverse regularization strength)</t>
    <phoneticPr fontId="1" type="noConversion"/>
  </si>
  <si>
    <t>StandardScaling</t>
    <phoneticPr fontId="1" type="noConversion"/>
  </si>
  <si>
    <t>Validation</t>
    <phoneticPr fontId="1" type="noConversion"/>
  </si>
  <si>
    <t>5- fold Cross Validation
Evaluate on Hold-out Test set</t>
    <phoneticPr fontId="1" type="noConversion"/>
  </si>
  <si>
    <t>Train and Validate on Hold-out Test set</t>
    <phoneticPr fontId="1" type="noConversion"/>
  </si>
  <si>
    <t>0 96.0 1 4.0 Name: tgt_ade_dc_ind, dtype: float64 0 95.7 1 4.3</t>
  </si>
  <si>
    <t>AUROC</t>
    <phoneticPr fontId="1" type="noConversion"/>
  </si>
  <si>
    <t xml:space="preserve">F1 </t>
    <phoneticPr fontId="1" type="noConversion"/>
  </si>
  <si>
    <t>Recall</t>
  </si>
  <si>
    <t>Precision</t>
  </si>
  <si>
    <t>Sub</t>
    <phoneticPr fontId="1" type="noConversion"/>
  </si>
  <si>
    <t>Logistic</t>
    <phoneticPr fontId="1" type="noConversion"/>
  </si>
  <si>
    <t>Whole, Segments</t>
    <phoneticPr fontId="1" type="noConversion"/>
  </si>
  <si>
    <t>Logistic Regression
(Local)</t>
    <phoneticPr fontId="1" type="noConversion"/>
  </si>
  <si>
    <t>XGBoost(Global)</t>
    <phoneticPr fontId="1" type="noConversion"/>
  </si>
  <si>
    <t>CatBoost(Global)</t>
    <phoneticPr fontId="1" type="noConversion"/>
  </si>
  <si>
    <t>LightGBM(Global)</t>
    <phoneticPr fontId="1" type="noConversion"/>
  </si>
  <si>
    <t>Seg2</t>
    <phoneticPr fontId="1" type="noConversion"/>
  </si>
  <si>
    <t>Cohen's Kappa</t>
    <phoneticPr fontId="1" type="noConversion"/>
  </si>
  <si>
    <t>Matthews Correlation</t>
    <phoneticPr fontId="1" type="noConversion"/>
  </si>
  <si>
    <t>Seg</t>
  </si>
  <si>
    <t>Seg</t>
    <phoneticPr fontId="1" type="noConversion"/>
  </si>
  <si>
    <t>Seg1</t>
    <phoneticPr fontId="1" type="noConversion"/>
  </si>
  <si>
    <t>SMOTE or UnderSampling</t>
    <phoneticPr fontId="1" type="noConversion"/>
  </si>
  <si>
    <t>Whole or Segments</t>
    <phoneticPr fontId="1" type="noConversion"/>
  </si>
  <si>
    <t>Male, Female</t>
    <phoneticPr fontId="1" type="noConversion"/>
  </si>
  <si>
    <t>ADE experience, No experience</t>
    <phoneticPr fontId="1" type="noConversion"/>
  </si>
  <si>
    <t>Total: 0.762179 -- 0.673607 (after exclude race&amp;sex var)</t>
    <phoneticPr fontId="1" type="noConversion"/>
  </si>
  <si>
    <t>Seg 1: Male 0.693009 -- 0.74795</t>
    <phoneticPr fontId="1" type="noConversion"/>
  </si>
  <si>
    <t>Seg 2+3: FeMale -- 0.706467</t>
    <phoneticPr fontId="1" type="noConversion"/>
  </si>
  <si>
    <t>Catboost</t>
  </si>
  <si>
    <t>F-score</t>
  </si>
  <si>
    <t>AUC</t>
  </si>
  <si>
    <t>Total</t>
  </si>
  <si>
    <t>Seg_1</t>
  </si>
  <si>
    <t>Seg_2</t>
  </si>
  <si>
    <t>0.28239845261121854 0.2838941462365729</t>
  </si>
  <si>
    <t>[Local seg2]</t>
  </si>
  <si>
    <t>[Adaboost]</t>
  </si>
  <si>
    <t>Precision</t>
    <phoneticPr fontId="1" type="noConversion"/>
  </si>
  <si>
    <t>Select Best Model by each Algorithm</t>
    <phoneticPr fontId="1" type="noConversion"/>
  </si>
  <si>
    <t>Final Model</t>
    <phoneticPr fontId="1" type="noConversion"/>
  </si>
  <si>
    <t>Final Model</t>
    <phoneticPr fontId="1" type="noConversion"/>
  </si>
  <si>
    <t>Total</t>
    <phoneticPr fontId="1" type="noConversion"/>
  </si>
  <si>
    <t>Evaluation Metrics</t>
    <phoneticPr fontId="1" type="noConversion"/>
  </si>
  <si>
    <t>Candidates</t>
    <phoneticPr fontId="1" type="noConversion"/>
  </si>
  <si>
    <t>0.27535771065182835 0.27634044883518366</t>
    <phoneticPr fontId="1" type="noConversion"/>
  </si>
  <si>
    <t>0.14851838629061054 0.15322642191319086</t>
    <phoneticPr fontId="1" type="noConversion"/>
  </si>
  <si>
    <t>Additional Check of Model Robustness</t>
    <phoneticPr fontId="1" type="noConversion"/>
  </si>
  <si>
    <t xml:space="preserve">  Local: Separately fit models using each segment data</t>
    <phoneticPr fontId="1" type="noConversion"/>
  </si>
  <si>
    <t>*Global: Integrated model using whole data (seg 1+ seg 2 data)</t>
    <phoneticPr fontId="1" type="noConversion"/>
  </si>
  <si>
    <t>Local models (trained on Seg 2 data)</t>
    <phoneticPr fontId="1" type="noConversion"/>
  </si>
  <si>
    <t>XGBoost(Global)</t>
    <phoneticPr fontId="1" type="noConversion"/>
  </si>
  <si>
    <t>XGBoost (Local)</t>
  </si>
  <si>
    <t>AdaBoost(Local)</t>
    <phoneticPr fontId="1" type="noConversion"/>
  </si>
  <si>
    <t>CatBoost(Local)</t>
  </si>
  <si>
    <t>Fairness</t>
    <phoneticPr fontId="1" type="noConversion"/>
  </si>
  <si>
    <t>Male</t>
    <phoneticPr fontId="1" type="noConversion"/>
  </si>
  <si>
    <t>Female</t>
    <phoneticPr fontId="1" type="noConversion"/>
  </si>
  <si>
    <t>Fairness</t>
    <phoneticPr fontId="1" type="noConversion"/>
  </si>
  <si>
    <t>White</t>
    <phoneticPr fontId="1" type="noConversion"/>
  </si>
  <si>
    <t>Others</t>
    <phoneticPr fontId="1" type="noConversion"/>
  </si>
  <si>
    <t>Race</t>
    <phoneticPr fontId="1" type="noConversion"/>
  </si>
  <si>
    <t>Volume(%)</t>
    <phoneticPr fontId="1" type="noConversion"/>
  </si>
  <si>
    <t>Profile #1</t>
    <phoneticPr fontId="1" type="noConversion"/>
  </si>
  <si>
    <t>Profile #2</t>
  </si>
  <si>
    <t>Profile #3</t>
  </si>
  <si>
    <t>Target</t>
    <phoneticPr fontId="1" type="noConversion"/>
  </si>
  <si>
    <t>Risk Rate%</t>
    <phoneticPr fontId="1" type="noConversion"/>
  </si>
  <si>
    <t>Target Description</t>
    <phoneticPr fontId="1" type="noConversion"/>
  </si>
  <si>
    <t>Segment</t>
    <phoneticPr fontId="1" type="noConversion"/>
  </si>
  <si>
    <t>Frrequent outpatient POT &amp; Low income seg</t>
    <phoneticPr fontId="1" type="noConversion"/>
  </si>
  <si>
    <t>Recent Non-maintenance drug</t>
    <phoneticPr fontId="1" type="noConversion"/>
  </si>
  <si>
    <t>Seg 2</t>
    <phoneticPr fontId="1" type="noConversion"/>
  </si>
  <si>
    <t xml:space="preserve">Experience of Fatigue_diagnosis &amp; Recent Mail order </t>
    <phoneticPr fontId="1" type="noConversion"/>
  </si>
  <si>
    <t>Rule no</t>
    <phoneticPr fontId="1" type="noConversion"/>
  </si>
  <si>
    <t>*Risk Rate: Ratio of Unsucessful Therapy (model target)</t>
    <phoneticPr fontId="1" type="noConversion"/>
  </si>
  <si>
    <t>Recent Non-maintenance drug  &amp;  outpatient POT</t>
    <phoneticPr fontId="1" type="noConversion"/>
  </si>
  <si>
    <t>(Max)</t>
    <phoneticPr fontId="1" type="noConversion"/>
  </si>
  <si>
    <t>(Avg)</t>
    <phoneticPr fontId="1" type="noConversion"/>
  </si>
  <si>
    <t># of Humana Customers who expereice Osimertinib Therapy</t>
    <phoneticPr fontId="1" type="noConversion"/>
  </si>
  <si>
    <t>Average Margin per a customer</t>
    <phoneticPr fontId="1" type="noConversion"/>
  </si>
  <si>
    <t>Expected Prevention Volume(%) by reducing  Risk rate</t>
    <phoneticPr fontId="1" type="noConversion"/>
  </si>
  <si>
    <t>Seg 1(80%)</t>
    <phoneticPr fontId="1" type="noConversion"/>
  </si>
  <si>
    <t>Seg 2(20%)</t>
    <phoneticPr fontId="1" type="noConversion"/>
  </si>
  <si>
    <t>Control</t>
    <phoneticPr fontId="1" type="noConversion"/>
  </si>
  <si>
    <t>(Target Volume% * Target Risk Rate% * Effect coefficient 0.5)</t>
    <phoneticPr fontId="1" type="noConversion"/>
  </si>
  <si>
    <t>(Year)</t>
    <phoneticPr fontId="1" type="noConversion"/>
  </si>
  <si>
    <t xml:space="preserve"> Potential Gain by Prevention of Unsuccessful Therapy
</t>
    <phoneticPr fontId="1" type="noConversion"/>
  </si>
  <si>
    <t>Expected Prevention%</t>
    <phoneticPr fontId="1" type="noConversion"/>
  </si>
  <si>
    <t># of Customer</t>
    <phoneticPr fontId="1" type="noConversion"/>
  </si>
  <si>
    <t>Scenario</t>
    <phoneticPr fontId="1" type="noConversion"/>
  </si>
  <si>
    <t xml:space="preserve"> Potential Gain </t>
    <phoneticPr fontId="1" type="noConversion"/>
  </si>
  <si>
    <t>Avg. Margin</t>
    <phoneticPr fontId="1" type="noConversion"/>
  </si>
  <si>
    <t>*Number of Customer: Humana Customers who expereice Osimertinib Therapy (Provided data)</t>
    <phoneticPr fontId="1" type="noConversion"/>
  </si>
  <si>
    <t>*Average Margin: Per each customer (2023(E))</t>
    <phoneticPr fontId="1" type="noConversion"/>
  </si>
  <si>
    <t>|-----------------------------------------------------------------------|</t>
  </si>
  <si>
    <t>| Task                               | Start Date | End Date   | Duration |</t>
  </si>
  <si>
    <t>| Proposal &amp; Draft Pseudocode Due    | 2023-10-17 | 2023-10-17 |    1 day |</t>
  </si>
  <si>
    <t>| Gather Data &amp; Set Project Goals   | 2023-10-22 | 2023-10-22 |    1 day |</t>
  </si>
  <si>
    <t>| Data Collection                    | 2023-10-22 | 2023-10-30 |    9 days |</t>
  </si>
  <si>
    <t>| Create ArcGIS-Python Pipeline      | 2023-10-30 | 2023-10-30 |    1 day |</t>
  </si>
  <si>
    <t>| Define GIS Features                | 2023-11-05 | 2023-11-05 |    1 day |</t>
  </si>
  <si>
    <t>| Set Forecasting Targets            | 2023-11-05 | 2023-11-05 |    1 day |</t>
  </si>
  <si>
    <t>| Revised Pseudocode &amp; Progress Report Due | 2023-11-13 | 2023-11-13 | 1 day |</t>
  </si>
  <si>
    <t>| Visualize Crime in D.C.            | 2023-11-13 | 2023-11-13 |    1 day |</t>
  </si>
  <si>
    <t>| Model Development Preparation      | 2023-11-25 | 2023-11-25 |    1 day |</t>
  </si>
  <si>
    <t>| Model Development (TBD)            | 2023-11-25 | 2023-12-19 |   25 days |</t>
  </si>
  <si>
    <t>| Final Project Due                  | 2023-12-19 | 2023-12-19 |    1 day |</t>
  </si>
  <si>
    <t>Hospital</t>
  </si>
  <si>
    <t>Grocery Store(Mart)</t>
  </si>
  <si>
    <t>Shopping Center</t>
  </si>
  <si>
    <t>Farmer market</t>
  </si>
  <si>
    <t xml:space="preserve">Cafe </t>
  </si>
  <si>
    <t>Liquor_Licenses</t>
  </si>
  <si>
    <t>Gas stations</t>
  </si>
  <si>
    <t>Bank</t>
  </si>
  <si>
    <t>Metro (Entatrance)</t>
  </si>
  <si>
    <t>Park</t>
  </si>
  <si>
    <t>Hotel</t>
  </si>
  <si>
    <t>Roads</t>
  </si>
  <si>
    <t>Property</t>
    <phoneticPr fontId="1" type="noConversion"/>
  </si>
  <si>
    <t>import arcpy</t>
  </si>
  <si>
    <t># Set the workspace</t>
  </si>
  <si>
    <t>arcpy.env.workspace = "path_to_your_gdb"</t>
  </si>
  <si>
    <t># Create a buffer around the crime incidents</t>
  </si>
  <si>
    <t>arcpy.Buffer_analysis("Crime_incident", "Crime_Buffer", "100 Feet")</t>
  </si>
  <si>
    <t># Intersect the buffer with the properties</t>
  </si>
  <si>
    <t>arcpy.Intersect_analysis(["Crime_Buffer", "Properties"], "Buffer_Properties")</t>
  </si>
  <si>
    <t># Calculate the number of properties within each buffer</t>
  </si>
  <si>
    <t>arcpy.Statistics_analysis("Buffer_Properties", "Buffer_Eat_drinking", [["OBJECTID", "COUNT"]])</t>
  </si>
  <si>
    <t># Join the economic characteristics to the census tracts</t>
  </si>
  <si>
    <t>arcpy.JoinField_management("Census_Tracts", "TRACT_ID", "Economic_Characteristics", "TRACT_ID", "DP03_0009PE")</t>
  </si>
  <si>
    <t># Classify the unemployment rate</t>
  </si>
  <si>
    <t>arcpy.ApplySymbologyFromLayer_management("Census_Tracts", "Unemployment_Symbology.lyrx")</t>
  </si>
  <si>
    <t>NO</t>
  </si>
  <si>
    <t>Brainstorming</t>
  </si>
  <si>
    <t>Literature research</t>
  </si>
  <si>
    <t xml:space="preserve">Gather open DC data/Reference </t>
  </si>
  <si>
    <t>ArcPro-Python, expandation, visualization, modeling,etc  &gt; *.shp format (Sub: .kml, .csv)</t>
  </si>
  <si>
    <t>Phase</t>
  </si>
  <si>
    <t>Pre</t>
  </si>
  <si>
    <t>Vis</t>
  </si>
  <si>
    <t>Model</t>
  </si>
  <si>
    <t>Examine Data Format</t>
  </si>
  <si>
    <t>construct Project.gdb</t>
  </si>
  <si>
    <t xml:space="preserve">① Crime Incident 2019~2022: Batch import </t>
    <phoneticPr fontId="1" type="noConversion"/>
  </si>
  <si>
    <t xml:space="preserve">② DC Properties (#12): Batch import </t>
    <phoneticPr fontId="1" type="noConversion"/>
  </si>
  <si>
    <t>Arcpro Map Visualize</t>
    <phoneticPr fontId="1" type="noConversion"/>
  </si>
  <si>
    <t xml:space="preserve">Python- Create Feature </t>
    <phoneticPr fontId="1" type="noConversion"/>
  </si>
  <si>
    <t>Visualization Scenario</t>
    <phoneticPr fontId="1" type="noConversion"/>
  </si>
  <si>
    <t>Crime Type</t>
    <phoneticPr fontId="1" type="noConversion"/>
  </si>
  <si>
    <t>Census feature by Area</t>
    <phoneticPr fontId="1" type="noConversion"/>
  </si>
  <si>
    <t>Select attribute</t>
    <phoneticPr fontId="1" type="noConversion"/>
  </si>
  <si>
    <t>① Crime Incident 2023/ Census featrue: Add to the map,  Batch import (*shp to Project.gdb)</t>
    <phoneticPr fontId="1" type="noConversion"/>
  </si>
  <si>
    <t xml:space="preserve">Visualize: Properties (Color, Flag type), Road, KDE area(color spectrum), etc    </t>
    <phoneticPr fontId="1" type="noConversion"/>
  </si>
  <si>
    <t>Advance</t>
    <phoneticPr fontId="1" type="noConversion"/>
  </si>
  <si>
    <t>Generated Features</t>
    <phoneticPr fontId="1" type="noConversion"/>
  </si>
  <si>
    <t>TBD</t>
    <phoneticPr fontId="1" type="noConversion"/>
  </si>
  <si>
    <t>construct Project.gdb</t>
    <phoneticPr fontId="1" type="noConversion"/>
  </si>
  <si>
    <t>③ Crime numeric features,  Batch import (*csv to Project.gdb)</t>
    <phoneticPr fontId="1" type="noConversion"/>
  </si>
  <si>
    <t>① Census featrues</t>
    <phoneticPr fontId="1" type="noConversion"/>
  </si>
  <si>
    <t>⑤ New features: Other</t>
    <phoneticPr fontId="1" type="noConversion"/>
  </si>
  <si>
    <t>Python- Create Feature or Numeric Represent</t>
    <phoneticPr fontId="1" type="noConversion"/>
  </si>
  <si>
    <t>Title</t>
    <phoneticPr fontId="1" type="noConversion"/>
  </si>
  <si>
    <t>Description</t>
    <phoneticPr fontId="1" type="noConversion"/>
  </si>
  <si>
    <t>Items</t>
    <phoneticPr fontId="1" type="noConversion"/>
  </si>
  <si>
    <t>Design Draft</t>
    <phoneticPr fontId="1" type="noConversion"/>
  </si>
  <si>
    <t>Target, Algorithm: classification, clustering, etc.</t>
    <phoneticPr fontId="1" type="noConversion"/>
  </si>
  <si>
    <t xml:space="preserve"> **Need to ask to Prof. Reference** : How to predict spot? (Interpolation, estimate location, classfication using spacial features)**</t>
    <phoneticPr fontId="1" type="noConversion"/>
  </si>
  <si>
    <t>Python-</t>
    <phoneticPr fontId="1" type="noConversion"/>
  </si>
  <si>
    <t xml:space="preserve">Draft- </t>
    <phoneticPr fontId="1" type="noConversion"/>
  </si>
  <si>
    <t>Draft -</t>
    <phoneticPr fontId="1" type="noConversion"/>
  </si>
  <si>
    <t>Draft- Python select by attribute</t>
    <phoneticPr fontId="1" type="noConversion"/>
  </si>
  <si>
    <t>Python(symbolic) -&gt; Represent on the Map</t>
    <phoneticPr fontId="1" type="noConversion"/>
  </si>
  <si>
    <t>Beyond Arcpy</t>
    <phoneticPr fontId="1" type="noConversion"/>
  </si>
  <si>
    <t>Dynamic plots</t>
    <phoneticPr fontId="1" type="noConversion"/>
  </si>
  <si>
    <t>④ Property features: Buffer/Distance</t>
  </si>
  <si>
    <t>Python- Numeric represent on the Map</t>
  </si>
  <si>
    <t>the most current release of data from the American Community Survey (ACS) about economic characteristics. These are 5-year estimates shown by 2020 Census Tract boundaries.</t>
    <phoneticPr fontId="18" type="noConversion"/>
  </si>
  <si>
    <t>seq</t>
    <phoneticPr fontId="18" type="noConversion"/>
  </si>
  <si>
    <t>Original name in data</t>
    <phoneticPr fontId="18" type="noConversion"/>
  </si>
  <si>
    <t>Renamed for analysis</t>
    <phoneticPr fontId="18" type="noConversion"/>
  </si>
  <si>
    <t>description</t>
  </si>
  <si>
    <r>
      <t>reference</t>
    </r>
    <r>
      <rPr>
        <b/>
        <sz val="11"/>
        <color theme="5"/>
        <rFont val="Calibri"/>
        <family val="3"/>
        <charset val="129"/>
        <scheme val="minor"/>
      </rPr>
      <t>(red: re-defined)</t>
    </r>
  </si>
  <si>
    <t>description</t>
    <phoneticPr fontId="18" type="noConversion"/>
  </si>
  <si>
    <t>STATEFP</t>
  </si>
  <si>
    <t>State Federal Information Processing Standards code</t>
  </si>
  <si>
    <t>COUNTYFP</t>
  </si>
  <si>
    <t>County Federal Information Processing Standards code</t>
  </si>
  <si>
    <t>TRACTCE</t>
  </si>
  <si>
    <t>CENSUS_TRACT</t>
    <phoneticPr fontId="18" type="noConversion"/>
  </si>
  <si>
    <t>Census track code</t>
  </si>
  <si>
    <t>Census track code</t>
    <phoneticPr fontId="18" type="noConversion"/>
  </si>
  <si>
    <t>GEOID</t>
  </si>
  <si>
    <t>GEO Identifier</t>
  </si>
  <si>
    <t>NAME</t>
  </si>
  <si>
    <t>Name</t>
  </si>
  <si>
    <t>ALAND</t>
  </si>
  <si>
    <t>Area Land</t>
  </si>
  <si>
    <t>AWATER</t>
  </si>
  <si>
    <t>Area Water</t>
  </si>
  <si>
    <t>INTPTLAT</t>
  </si>
  <si>
    <t>Latitude Centroid</t>
  </si>
  <si>
    <t>INTPTLON</t>
  </si>
  <si>
    <t>INTPTLONLongitude Centroid</t>
  </si>
  <si>
    <t>DP03_0001E</t>
  </si>
  <si>
    <t>pop_16_over_emp_status</t>
  </si>
  <si>
    <t>EMPLOYMENT</t>
    <phoneticPr fontId="18" type="noConversion"/>
  </si>
  <si>
    <t>DP03_0002E+DP03_0007E</t>
    <phoneticPr fontId="18" type="noConversion"/>
  </si>
  <si>
    <t>EMPLOYMENT STATUS: Population 16 years and over</t>
  </si>
  <si>
    <t xml:space="preserve"> Population 16 years and over</t>
  </si>
  <si>
    <t>DP03_0002E</t>
  </si>
  <si>
    <t>pop_16_over_labor_force</t>
    <phoneticPr fontId="18" type="noConversion"/>
  </si>
  <si>
    <t>SUM(DP03_0004E~DP03_0006E)</t>
    <phoneticPr fontId="18" type="noConversion"/>
  </si>
  <si>
    <t>EMPLOYMENT STATUS: Population 16 years and over: In labor force</t>
    <phoneticPr fontId="18" type="noConversion"/>
  </si>
  <si>
    <t xml:space="preserve"> In labor force</t>
  </si>
  <si>
    <t>DP03_0003E</t>
  </si>
  <si>
    <t>pop_16_over_civilian_labor_force</t>
  </si>
  <si>
    <t>EMPLOYMENT STATUS: Population 16 years and over: In labor force: Civilian labor force</t>
  </si>
  <si>
    <t xml:space="preserve"> Civilian labor force</t>
  </si>
  <si>
    <t>DP03_0004E</t>
  </si>
  <si>
    <t>pop_16_over_employed</t>
  </si>
  <si>
    <t>EMPLOYMENT STATUS: Population 16 years and over: In labor force: Civilian labor force: Employed</t>
  </si>
  <si>
    <t xml:space="preserve"> Employed</t>
  </si>
  <si>
    <t>DP03_0005E</t>
  </si>
  <si>
    <t>pop_16_over_unemployed</t>
  </si>
  <si>
    <t>EMPLOYMENT STATUS: Population 16 years and over: In labor force: Civilian labor force: Unemployed</t>
  </si>
  <si>
    <t xml:space="preserve"> Unemployed</t>
  </si>
  <si>
    <t>DP03_0006E</t>
  </si>
  <si>
    <t>pop_16_over_armed_forces</t>
    <phoneticPr fontId="18" type="noConversion"/>
  </si>
  <si>
    <t>EMPLOYMENT STATUS: Population 16 years and over: In labor force: Armed Forces</t>
    <phoneticPr fontId="18" type="noConversion"/>
  </si>
  <si>
    <t xml:space="preserve"> Armed Forces</t>
  </si>
  <si>
    <t>DP03_0007E</t>
  </si>
  <si>
    <t>pop_16_over_not_in_labor_force</t>
  </si>
  <si>
    <t>EMPLOYMENT STATUS: Population 16 years and over: Not in labor force</t>
  </si>
  <si>
    <t xml:space="preserve"> Not in labor force</t>
  </si>
  <si>
    <t>DP03_0008E</t>
  </si>
  <si>
    <t>civilian_labor_force</t>
  </si>
  <si>
    <t>EMPLOYMENT STATUS: Civilian labor force</t>
  </si>
  <si>
    <t>DP03_0009PE</t>
  </si>
  <si>
    <t>unemployment_rate</t>
  </si>
  <si>
    <t>DP03_0007E/DP03_0002E</t>
    <phoneticPr fontId="18" type="noConversion"/>
  </si>
  <si>
    <t>EMPLOYMENT STATUS: Civilian labor force: Unemployment Rate</t>
  </si>
  <si>
    <t xml:space="preserve"> Unemployment Rate</t>
  </si>
  <si>
    <t>Add</t>
    <phoneticPr fontId="18" type="noConversion"/>
  </si>
  <si>
    <t>labor_forces_rate</t>
    <phoneticPr fontId="18" type="noConversion"/>
  </si>
  <si>
    <t>DP03_0002E/DP03_0001E</t>
    <phoneticPr fontId="18" type="noConversion"/>
  </si>
  <si>
    <t>armed_forces_rate</t>
    <phoneticPr fontId="18" type="noConversion"/>
  </si>
  <si>
    <t>DP03_0006E/DP03_0002E</t>
    <phoneticPr fontId="18" type="noConversion"/>
  </si>
  <si>
    <t>DP03_0010E</t>
  </si>
  <si>
    <t>females_16_over</t>
  </si>
  <si>
    <t>EMPLOYMENT STATUS: Females 16 years and over</t>
  </si>
  <si>
    <t xml:space="preserve"> Females 16 years and over</t>
  </si>
  <si>
    <t>DP03_0011E</t>
  </si>
  <si>
    <t>females_in_labor_force</t>
  </si>
  <si>
    <t>EMPLOYMENT STATUS: Females 16 years and over: In labor force</t>
  </si>
  <si>
    <t>DP03_0012E</t>
  </si>
  <si>
    <t>females_civilian_labor_force</t>
  </si>
  <si>
    <t>EMPLOYMENT STATUS: Females 16 years and over: In labor force: Civilian labor force</t>
  </si>
  <si>
    <t>DP03_0013E</t>
  </si>
  <si>
    <t>females_employed</t>
    <phoneticPr fontId="18" type="noConversion"/>
  </si>
  <si>
    <t>EMPLOYMENT STATUS: Females 16 years and over: In labor force: Civilian labor force: Employed</t>
    <phoneticPr fontId="18" type="noConversion"/>
  </si>
  <si>
    <t>females_employed_rate</t>
    <phoneticPr fontId="18" type="noConversion"/>
  </si>
  <si>
    <t>DP03_0013E/DP03_0011E</t>
    <phoneticPr fontId="18" type="noConversion"/>
  </si>
  <si>
    <t>DP03_0014E</t>
  </si>
  <si>
    <t>hs_own_children_under_6_pct</t>
    <phoneticPr fontId="18" type="noConversion"/>
  </si>
  <si>
    <t>/DP03_0051E</t>
    <phoneticPr fontId="18" type="noConversion"/>
  </si>
  <si>
    <t>EMPLOYMENT STATUS: Own children of the householder under 6 years</t>
    <phoneticPr fontId="18" type="noConversion"/>
  </si>
  <si>
    <t xml:space="preserve"> Own children of the householder under 6 years</t>
  </si>
  <si>
    <t>DP03_0015E</t>
  </si>
  <si>
    <t>hs_own_children_under_6_labor_force_pct</t>
    <phoneticPr fontId="18" type="noConversion"/>
  </si>
  <si>
    <t>EMPLOYMENT STATUS: Own children of the householder under 6 years: All parents in family in labor force</t>
    <phoneticPr fontId="18" type="noConversion"/>
  </si>
  <si>
    <t xml:space="preserve"> All parents in family in labor force</t>
  </si>
  <si>
    <t>DP03_0016E</t>
  </si>
  <si>
    <t>hs_own_children_6_to_17_pct</t>
    <phoneticPr fontId="18" type="noConversion"/>
  </si>
  <si>
    <t>EMPLOYMENT STATUS: Own children of the householder 6 to 17 years</t>
    <phoneticPr fontId="18" type="noConversion"/>
  </si>
  <si>
    <t xml:space="preserve"> Own children of the householder 6 to 17 years</t>
  </si>
  <si>
    <t>DP03_0017E</t>
  </si>
  <si>
    <t>hs_own_children_6_to_17_labor_force_pct</t>
    <phoneticPr fontId="18" type="noConversion"/>
  </si>
  <si>
    <t>EMPLOYMENT STATUS: Own children of the householder 6 to 17 years: All parents in family in labor force</t>
    <phoneticPr fontId="18" type="noConversion"/>
  </si>
  <si>
    <t>DP03_0018E</t>
  </si>
  <si>
    <t>workers_16_over</t>
  </si>
  <si>
    <t>COMMUTING TO WORK</t>
  </si>
  <si>
    <t>COMMUTING TO WORK: Workers 16 years and over</t>
  </si>
  <si>
    <t xml:space="preserve"> Workers 16 years and over</t>
  </si>
  <si>
    <t>DP03_0019E</t>
  </si>
  <si>
    <t>drove_alone_pct</t>
    <phoneticPr fontId="18" type="noConversion"/>
  </si>
  <si>
    <t>/DP03_0018E</t>
    <phoneticPr fontId="18" type="noConversion"/>
  </si>
  <si>
    <t>COMMUTING TO WORK: Workers 16 years and over: Car, truck, or van -- drove alone</t>
    <phoneticPr fontId="18" type="noConversion"/>
  </si>
  <si>
    <t xml:space="preserve"> Car, truck, or van -- drove alone</t>
  </si>
  <si>
    <t>DP03_0020E</t>
  </si>
  <si>
    <t>carpooled_pct</t>
    <phoneticPr fontId="18" type="noConversion"/>
  </si>
  <si>
    <t>COMMUTING TO WORK: Workers 16 years and over: Car, truck, or van -- carpooled</t>
    <phoneticPr fontId="18" type="noConversion"/>
  </si>
  <si>
    <t xml:space="preserve"> Car, truck, or van -- carpooled</t>
  </si>
  <si>
    <t>DP03_0021E</t>
  </si>
  <si>
    <t>public_transportation_pct</t>
    <phoneticPr fontId="18" type="noConversion"/>
  </si>
  <si>
    <t>COMMUTING TO WORK: Workers 16 years and over: Public transportation (excluding taxicab)</t>
    <phoneticPr fontId="18" type="noConversion"/>
  </si>
  <si>
    <t xml:space="preserve"> Public transportation (excluding taxicab)</t>
  </si>
  <si>
    <t>DP03_0022E</t>
  </si>
  <si>
    <t>walked_pct</t>
    <phoneticPr fontId="18" type="noConversion"/>
  </si>
  <si>
    <t>COMMUTING TO WORK: Workers 16 years and over: Walked</t>
    <phoneticPr fontId="18" type="noConversion"/>
  </si>
  <si>
    <t xml:space="preserve"> Walked</t>
  </si>
  <si>
    <t>DP03_0023E</t>
  </si>
  <si>
    <t>other_means_pct</t>
    <phoneticPr fontId="18" type="noConversion"/>
  </si>
  <si>
    <t>COMMUTING TO WORK: Workers 16 years and over: Other means</t>
    <phoneticPr fontId="18" type="noConversion"/>
  </si>
  <si>
    <t xml:space="preserve"> Other means</t>
  </si>
  <si>
    <t>DP03_0024E</t>
  </si>
  <si>
    <t>worked_from_home_pct</t>
    <phoneticPr fontId="18" type="noConversion"/>
  </si>
  <si>
    <t>COMMUTING TO WORK: Workers 16 years and over: Worked from home</t>
    <phoneticPr fontId="18" type="noConversion"/>
  </si>
  <si>
    <t xml:space="preserve"> Worked from home</t>
  </si>
  <si>
    <t>DP03_0025E</t>
  </si>
  <si>
    <t>mean_travel_time</t>
  </si>
  <si>
    <t>COMMUTING TO WORK: Workers 16 years and over: Mean travel time to work (minutes)</t>
  </si>
  <si>
    <t xml:space="preserve"> Mean travel time to work (minutes)</t>
  </si>
  <si>
    <t>DP03_0026E</t>
  </si>
  <si>
    <t>civilian_employed_population</t>
  </si>
  <si>
    <t>OCCUPATION</t>
  </si>
  <si>
    <t>Equal to DP03_0004E</t>
    <phoneticPr fontId="18" type="noConversion"/>
  </si>
  <si>
    <t>OCCUPATION: Civilian employed population 16 years and over</t>
  </si>
  <si>
    <t xml:space="preserve"> Civilian employed population 16 years and over</t>
  </si>
  <si>
    <t>DP03_0027E</t>
  </si>
  <si>
    <t>management_business_science_arts_occupations_pct</t>
    <phoneticPr fontId="18" type="noConversion"/>
  </si>
  <si>
    <t>/DP03_0026E</t>
    <phoneticPr fontId="18" type="noConversion"/>
  </si>
  <si>
    <t>OCCUPATION: Civilian employed population 16 years and over: Management, business, science, and arts occupations</t>
    <phoneticPr fontId="18" type="noConversion"/>
  </si>
  <si>
    <t xml:space="preserve"> Management, business, science, and arts occupations</t>
  </si>
  <si>
    <t>DP03_0028E</t>
  </si>
  <si>
    <t>service_occupations_pct</t>
    <phoneticPr fontId="18" type="noConversion"/>
  </si>
  <si>
    <t>OCCUPATION: Civilian employed population 16 years and over: Service occupations</t>
    <phoneticPr fontId="18" type="noConversion"/>
  </si>
  <si>
    <t xml:space="preserve"> Service occupations</t>
  </si>
  <si>
    <t>DP03_0029E</t>
  </si>
  <si>
    <t>Sales_and_office_occupations_pct</t>
    <phoneticPr fontId="18" type="noConversion"/>
  </si>
  <si>
    <t>OCCUPATION: Civilian employed population 16 years and over: Sales and office occupations</t>
    <phoneticPr fontId="18" type="noConversion"/>
  </si>
  <si>
    <t xml:space="preserve"> Sales and office occupations</t>
  </si>
  <si>
    <t>DP03_0030E</t>
  </si>
  <si>
    <t>Natural_resources_construction_and_maintenance_occupations_pct</t>
    <phoneticPr fontId="18" type="noConversion"/>
  </si>
  <si>
    <t>OCCUPATION: Civilian employed population 16 years and over: Natural resources, construction, and maintenance occupations</t>
    <phoneticPr fontId="18" type="noConversion"/>
  </si>
  <si>
    <t xml:space="preserve"> Natural resources, construction, and maintenance occupations</t>
  </si>
  <si>
    <t>DP03_0031E</t>
  </si>
  <si>
    <t>Production_transportation_and_material_moving_occupations_pct</t>
    <phoneticPr fontId="18" type="noConversion"/>
  </si>
  <si>
    <t>OCCUPATION: Civilian employed population 16 years and over: Production, transportation, and material moving occupations</t>
    <phoneticPr fontId="18" type="noConversion"/>
  </si>
  <si>
    <t xml:space="preserve"> Production, transportation, and material moving occupations</t>
  </si>
  <si>
    <t>DP03_0032E</t>
  </si>
  <si>
    <t>Total_employed_population</t>
  </si>
  <si>
    <t>INDUSTRY</t>
  </si>
  <si>
    <t>INDUSTRY: Civilian employed population 16 years and over</t>
  </si>
  <si>
    <t>DP03_0033E</t>
  </si>
  <si>
    <t>Agriculture_forestry_fishing_and_hunting_and_mining_pct</t>
  </si>
  <si>
    <t>/DP03_0032E</t>
    <phoneticPr fontId="18" type="noConversion"/>
  </si>
  <si>
    <t>INDUSTRY: Civilian employed population 16 years and over: Agriculture, forestry, fishing and hunting, and mining</t>
  </si>
  <si>
    <t xml:space="preserve"> Agriculture, forestry, fishing and hunting, and mining</t>
  </si>
  <si>
    <t>DP03_0034E</t>
  </si>
  <si>
    <t>Construction_pct</t>
    <phoneticPr fontId="18" type="noConversion"/>
  </si>
  <si>
    <t>INDUSTRY: Civilian employed population 16 years and over: Construction</t>
    <phoneticPr fontId="18" type="noConversion"/>
  </si>
  <si>
    <t xml:space="preserve"> Construction</t>
  </si>
  <si>
    <t>DP03_0035E</t>
  </si>
  <si>
    <t>Manufacturing_pct</t>
  </si>
  <si>
    <t>INDUSTRY: Civilian employed population 16 years and over: Manufacturing</t>
  </si>
  <si>
    <t xml:space="preserve"> Manufacturing</t>
  </si>
  <si>
    <t>DP03_0036E</t>
  </si>
  <si>
    <t>Wholesale_trade_pct</t>
  </si>
  <si>
    <t>INDUSTRY: Civilian employed population 16 years and over: Wholesale trade</t>
  </si>
  <si>
    <t xml:space="preserve"> Wholesale trade</t>
  </si>
  <si>
    <t>DP03_0037E</t>
  </si>
  <si>
    <t>Retail_trade_pct</t>
  </si>
  <si>
    <t>INDUSTRY: Civilian employed population 16 years and over: Retail trade</t>
  </si>
  <si>
    <t xml:space="preserve"> Retail trade</t>
  </si>
  <si>
    <t>DP03_0038E</t>
  </si>
  <si>
    <t>Transportation_and_warehousing_and_utilities_pct</t>
  </si>
  <si>
    <t>INDUSTRY: Civilian employed population 16 years and over: Transportation and warehousing, and utilities</t>
  </si>
  <si>
    <t xml:space="preserve"> Transportation and warehousing, and utilities</t>
  </si>
  <si>
    <t>DP03_0039E</t>
  </si>
  <si>
    <t>Information_pct</t>
  </si>
  <si>
    <t>INDUSTRY: Civilian employed population 16 years and over: Information</t>
  </si>
  <si>
    <t xml:space="preserve"> Information</t>
  </si>
  <si>
    <t>DP03_0040E</t>
  </si>
  <si>
    <t>Finance_and_insurance_and_real_estate_and_rental_and_leasing_pct</t>
  </si>
  <si>
    <t>INDUSTRY: Civilian employed population 16 years and over: Finance and insurance, and real estate and rental and leasing</t>
  </si>
  <si>
    <t xml:space="preserve"> Finance and insurance, and real estate and rental and leasing</t>
  </si>
  <si>
    <t>DP03_0041E</t>
  </si>
  <si>
    <t>Professional_scientific_and_management_and_administrative_and_waste_management_services_pct</t>
    <phoneticPr fontId="18" type="noConversion"/>
  </si>
  <si>
    <t>INDUSTRY: Civilian employed population 16 years and over: Professional, scientific, and management, and administrative and waste management services</t>
    <phoneticPr fontId="18" type="noConversion"/>
  </si>
  <si>
    <t xml:space="preserve"> Professional, scientific, and management, and administrative and waste management services</t>
  </si>
  <si>
    <t>DP03_0042E</t>
  </si>
  <si>
    <t>Educational_services_and_health_care_and_social_assistance_pct</t>
    <phoneticPr fontId="18" type="noConversion"/>
  </si>
  <si>
    <t>INDUSTRY: Civilian employed population 16 years and over: Educational services, and health care and social assistance</t>
    <phoneticPr fontId="18" type="noConversion"/>
  </si>
  <si>
    <t xml:space="preserve"> Educational services, and health care and social assistance</t>
  </si>
  <si>
    <t>DP03_0043E</t>
  </si>
  <si>
    <t>Arts_entertainment_and_recreation_and_accommodation_and_food_services_pct</t>
  </si>
  <si>
    <t>INDUSTRY: Civilian employed population 16 years and over: Arts, entertainment, and recreation, and accommodation and food services</t>
  </si>
  <si>
    <t xml:space="preserve"> Arts, entertainment, and recreation, and accommodation and food services</t>
  </si>
  <si>
    <t>DP03_0044E</t>
  </si>
  <si>
    <t>Other_services_except_public_administration_pct</t>
  </si>
  <si>
    <t>INDUSTRY: Civilian employed population 16 years and over: Other services, except public administration</t>
  </si>
  <si>
    <t xml:space="preserve"> Other services, except public administration</t>
  </si>
  <si>
    <t>DP03_0045E</t>
  </si>
  <si>
    <t>Public_administration_pct</t>
  </si>
  <si>
    <t>INDUSTRY: Civilian employed population 16 years and over: Public administration</t>
  </si>
  <si>
    <t xml:space="preserve"> Public administration</t>
  </si>
  <si>
    <t>DP03_0046E</t>
  </si>
  <si>
    <t>CLASS OF WORKER</t>
  </si>
  <si>
    <t>CLASS OF WORKER: Civilian employed population 16 years and over</t>
  </si>
  <si>
    <t>DP03_0047E</t>
  </si>
  <si>
    <t>Private_wage_and_salary_workers_pct</t>
    <phoneticPr fontId="18" type="noConversion"/>
  </si>
  <si>
    <t>CLASS OF WORKER: Civilian employed population 16 years and over: Private wage and salary workers</t>
    <phoneticPr fontId="18" type="noConversion"/>
  </si>
  <si>
    <t xml:space="preserve"> Private wage and salary workers</t>
  </si>
  <si>
    <t>DP03_0048E</t>
  </si>
  <si>
    <t>Government_workers_pct</t>
    <phoneticPr fontId="18" type="noConversion"/>
  </si>
  <si>
    <t>CLASS OF WORKER: Civilian employed population 16 years and over: Government workers</t>
    <phoneticPr fontId="18" type="noConversion"/>
  </si>
  <si>
    <t xml:space="preserve"> Government workers</t>
  </si>
  <si>
    <t>DP03_0049E</t>
  </si>
  <si>
    <t>Self_employed_in_own_not_incorporated_business_workers_pct</t>
    <phoneticPr fontId="18" type="noConversion"/>
  </si>
  <si>
    <t>CLASS OF WORKER: Civilian employed population 16 years and over: Self-employed in own not incorporated business workers</t>
    <phoneticPr fontId="18" type="noConversion"/>
  </si>
  <si>
    <t xml:space="preserve"> Self-employed in own not incorporated business workers</t>
  </si>
  <si>
    <t>DP03_0050E</t>
  </si>
  <si>
    <t>Unpaid_family_workers_pct</t>
    <phoneticPr fontId="18" type="noConversion"/>
  </si>
  <si>
    <t>CLASS OF WORKER: Civilian employed population 16 years and over: Unpaid family workers</t>
    <phoneticPr fontId="18" type="noConversion"/>
  </si>
  <si>
    <t xml:space="preserve"> Unpaid family workers</t>
  </si>
  <si>
    <t>DP03_0051E</t>
  </si>
  <si>
    <t>Total_households</t>
  </si>
  <si>
    <t>INCOME</t>
    <phoneticPr fontId="18" type="noConversion"/>
  </si>
  <si>
    <t>INCOME AND BENEFITS (IN 2019 INFLATION-ADJUSTED DOLLARS): Total households</t>
  </si>
  <si>
    <t xml:space="preserve"> Total households</t>
  </si>
  <si>
    <t>DP03_0052E</t>
  </si>
  <si>
    <t>hs_Less_than_10000_pct</t>
  </si>
  <si>
    <t>INCOME AND BENEFITS (IN 2019 INFLATION-ADJUSTED DOLLARS): Total households: Less than $10,000</t>
  </si>
  <si>
    <t xml:space="preserve"> Less than $10,000</t>
  </si>
  <si>
    <t>DP03_0053E</t>
  </si>
  <si>
    <t>hs_10000_to_14999_pct</t>
  </si>
  <si>
    <t>INCOME AND BENEFITS (IN 2019 INFLATION-ADJUSTED DOLLARS): Total households: $10,000 to $14,999</t>
  </si>
  <si>
    <t xml:space="preserve"> $10,000 to $14,999</t>
  </si>
  <si>
    <t>DP03_0054E</t>
  </si>
  <si>
    <t>hs_15000_to_24999_pct</t>
  </si>
  <si>
    <t>INCOME AND BENEFITS (IN 2019 INFLATION-ADJUSTED DOLLARS): Total households: $15,000 to $24,999</t>
  </si>
  <si>
    <t xml:space="preserve"> $15,000 to $24,999</t>
  </si>
  <si>
    <t>DP03_0055E</t>
  </si>
  <si>
    <t>hs_25000_to_34999_pct</t>
  </si>
  <si>
    <t>INCOME AND BENEFITS (IN 2019 INFLATION-ADJUSTED DOLLARS): Total households: $25,000 to $34,999</t>
  </si>
  <si>
    <t xml:space="preserve"> $25,000 to $34,999</t>
  </si>
  <si>
    <t>DP03_0056E</t>
  </si>
  <si>
    <t>hs_35000_to_49999_pct</t>
  </si>
  <si>
    <t>INCOME AND BENEFITS (IN 2019 INFLATION-ADJUSTED DOLLARS): Total households: $35,000 to $49,999</t>
  </si>
  <si>
    <t xml:space="preserve"> $35,000 to $49,999</t>
  </si>
  <si>
    <t>DP03_0057E</t>
  </si>
  <si>
    <t>hs_50000_to_74999_pct</t>
  </si>
  <si>
    <t>INCOME AND BENEFITS (IN 2019 INFLATION-ADJUSTED DOLLARS): Total households: $50,000 to $74,999</t>
  </si>
  <si>
    <t xml:space="preserve"> $50,000 to $74,999</t>
  </si>
  <si>
    <t>DP03_0058E</t>
  </si>
  <si>
    <t>hs_75000_to_99999_pct</t>
  </si>
  <si>
    <t>INCOME AND BENEFITS (IN 2019 INFLATION-ADJUSTED DOLLARS): Total households: $75,000 to $99,999</t>
  </si>
  <si>
    <t xml:space="preserve"> $75,000 to $99,999</t>
  </si>
  <si>
    <t>DP03_0059E</t>
  </si>
  <si>
    <t>hs_100000_to_149999_pct</t>
  </si>
  <si>
    <t>INCOME AND BENEFITS (IN 2019 INFLATION-ADJUSTED DOLLARS): Total households: $100,000 to $149,999</t>
  </si>
  <si>
    <t xml:space="preserve"> $100,000 to $149,999</t>
  </si>
  <si>
    <t>DP03_0060E</t>
  </si>
  <si>
    <t>hs_150000_to_194999_pct</t>
  </si>
  <si>
    <t>INCOME AND BENEFITS (IN 2019 INFLATION-ADJUSTED DOLLARS): Total households: $150,000 to $199,999</t>
  </si>
  <si>
    <t xml:space="preserve"> $150,000 to $199,999</t>
  </si>
  <si>
    <t>DP03_0061E</t>
  </si>
  <si>
    <t>hs_200000__pct</t>
  </si>
  <si>
    <t>INCOME AND BENEFITS (IN 2019 INFLATION-ADJUSTED DOLLARS): Total households: $200,000 or more</t>
  </si>
  <si>
    <t xml:space="preserve"> $200,000 or more</t>
  </si>
  <si>
    <t>DP03_0062E</t>
  </si>
  <si>
    <t>Income_median</t>
    <phoneticPr fontId="18" type="noConversion"/>
  </si>
  <si>
    <t>INCOME AND BENEFITS (IN 2019 INFLATION-ADJUSTED DOLLARS): Total households: Median household income (dollars)</t>
    <phoneticPr fontId="18" type="noConversion"/>
  </si>
  <si>
    <t xml:space="preserve"> Median household income (dollars)</t>
  </si>
  <si>
    <t>DP03_0063E</t>
  </si>
  <si>
    <t>Income_mean</t>
    <phoneticPr fontId="18" type="noConversion"/>
  </si>
  <si>
    <t>INCOME AND BENEFITS (IN 2019 INFLATION-ADJUSTED DOLLARS): Total households: Mean household income (dollars)</t>
    <phoneticPr fontId="18" type="noConversion"/>
  </si>
  <si>
    <t xml:space="preserve"> Mean household income (dollars)</t>
  </si>
  <si>
    <t>DP03_0064E</t>
  </si>
  <si>
    <t>INCOME AND BENEFITS (IN 2019 INFLATION-ADJUSTED DOLLARS): Total households: With earnings</t>
    <phoneticPr fontId="18" type="noConversion"/>
  </si>
  <si>
    <t xml:space="preserve"> With earnings</t>
  </si>
  <si>
    <t>DP03_0065E</t>
  </si>
  <si>
    <t>Earning_mean</t>
    <phoneticPr fontId="18" type="noConversion"/>
  </si>
  <si>
    <t>INCOME AND BENEFITS (IN 2019 INFLATION-ADJUSTED DOLLARS): Total households: With earnings: Mean earnings (dollars)</t>
    <phoneticPr fontId="18" type="noConversion"/>
  </si>
  <si>
    <t xml:space="preserve"> Mean earnings (dollars)</t>
  </si>
  <si>
    <t>DP03_0066E</t>
  </si>
  <si>
    <t>INCOME AND BENEFITS (IN 2019 INFLATION-ADJUSTED DOLLARS): Total households: With Social Security</t>
  </si>
  <si>
    <t xml:space="preserve"> With Social Security</t>
  </si>
  <si>
    <t>DP03_0067E</t>
  </si>
  <si>
    <t>Social_Security_income_mean</t>
    <phoneticPr fontId="18" type="noConversion"/>
  </si>
  <si>
    <t>INCOME AND BENEFITS (IN 2019 INFLATION-ADJUSTED DOLLARS): Total households: With Social Security: Mean Social Security income (dollars)</t>
    <phoneticPr fontId="18" type="noConversion"/>
  </si>
  <si>
    <t xml:space="preserve"> Mean Social Security income (dollars)</t>
  </si>
  <si>
    <t>DP03_0068E</t>
  </si>
  <si>
    <t>INCOME AND BENEFITS (IN 2019 INFLATION-ADJUSTED DOLLARS): Total households: With retirement income</t>
  </si>
  <si>
    <t xml:space="preserve"> With retirement income</t>
  </si>
  <si>
    <t>DP03_0069E</t>
  </si>
  <si>
    <t>Retirement_income_mean</t>
    <phoneticPr fontId="18" type="noConversion"/>
  </si>
  <si>
    <t>INCOME AND BENEFITS (IN 2019 INFLATION-ADJUSTED DOLLARS): Total households: With retirement income: Mean retirement income (dollars)</t>
    <phoneticPr fontId="18" type="noConversion"/>
  </si>
  <si>
    <t xml:space="preserve"> Mean retirement income (dollars)</t>
  </si>
  <si>
    <t>DP03_0070E</t>
  </si>
  <si>
    <t>INCOME AND BENEFITS (IN 2019 INFLATION-ADJUSTED DOLLARS): Total households: With Supplemental Security Income</t>
  </si>
  <si>
    <t xml:space="preserve"> With Supplemental Security Income</t>
  </si>
  <si>
    <t>DP03_0071E</t>
  </si>
  <si>
    <t>Supplemental_Security_income_mean</t>
    <phoneticPr fontId="18" type="noConversion"/>
  </si>
  <si>
    <t>INCOME AND BENEFITS (IN 2019 INFLATION-ADJUSTED DOLLARS): Total households: With Supplemental Security Income: Mean Supplemental Security Income (dollars)</t>
    <phoneticPr fontId="18" type="noConversion"/>
  </si>
  <si>
    <t xml:space="preserve"> Mean Supplemental Security Income (dollars)</t>
  </si>
  <si>
    <t>DP03_0072E</t>
  </si>
  <si>
    <t>INCOME AND BENEFITS (IN 2019 INFLATION-ADJUSTED DOLLARS): Total households: With cash public assistance income</t>
  </si>
  <si>
    <t xml:space="preserve"> With cash public assistance income</t>
  </si>
  <si>
    <t>DP03_0073E</t>
  </si>
  <si>
    <t>public_assistance_income_mean</t>
    <phoneticPr fontId="18" type="noConversion"/>
  </si>
  <si>
    <t>INCOME AND BENEFITS (IN 2019 INFLATION-ADJUSTED DOLLARS): Total households: With cash public assistance income: Mean cash public assistance income (dollars)</t>
    <phoneticPr fontId="18" type="noConversion"/>
  </si>
  <si>
    <t xml:space="preserve"> Mean cash public assistance income (dollars)</t>
  </si>
  <si>
    <t>DP03_0074E</t>
  </si>
  <si>
    <t>INCOME AND BENEFITS (IN 2019 INFLATION-ADJUSTED DOLLARS): Total households: With Food Stamp/SNAP benefits in the past 12 months</t>
  </si>
  <si>
    <t xml:space="preserve"> With Food Stamp/SNAP benefits in the past 12 months</t>
  </si>
  <si>
    <t>DP03_0075E</t>
  </si>
  <si>
    <t>INCOME AND BENEFITS (IN 2019 INFLATION-ADJUSTED DOLLARS): Families</t>
  </si>
  <si>
    <t xml:space="preserve"> Families</t>
  </si>
  <si>
    <t>DP03_0076E</t>
  </si>
  <si>
    <t>INCOME AND BENEFITS (IN 2019 INFLATION-ADJUSTED DOLLARS): Families: Less than $10,000</t>
  </si>
  <si>
    <t>DP03_0077E</t>
  </si>
  <si>
    <t>INCOME AND BENEFITS (IN 2019 INFLATION-ADJUSTED DOLLARS): Families: $10,000 to $14,999</t>
  </si>
  <si>
    <t>DP03_0078E</t>
  </si>
  <si>
    <t>INCOME AND BENEFITS (IN 2019 INFLATION-ADJUSTED DOLLARS): Families: $15,000 to $24,999</t>
  </si>
  <si>
    <t>DP03_0079E</t>
  </si>
  <si>
    <t>INCOME AND BENEFITS (IN 2019 INFLATION-ADJUSTED DOLLARS): Families: $25,000 to $34,999</t>
  </si>
  <si>
    <t>DP03_0080E</t>
  </si>
  <si>
    <t>INCOME AND BENEFITS (IN 2019 INFLATION-ADJUSTED DOLLARS): Families: $35,000 to $49,999</t>
  </si>
  <si>
    <t>DP03_0081E</t>
  </si>
  <si>
    <t>INCOME AND BENEFITS (IN 2019 INFLATION-ADJUSTED DOLLARS): Families: $50,000 to $74,999</t>
  </si>
  <si>
    <t>DP03_0082E</t>
  </si>
  <si>
    <t>INCOME AND BENEFITS (IN 2019 INFLATION-ADJUSTED DOLLARS): Families: $75,000 to $99,999</t>
  </si>
  <si>
    <t>DP03_0083E</t>
  </si>
  <si>
    <t>INCOME AND BENEFITS (IN 2019 INFLATION-ADJUSTED DOLLARS): Families: $100,000 to $149,999</t>
  </si>
  <si>
    <t>DP03_0084E</t>
  </si>
  <si>
    <t>INCOME AND BENEFITS (IN 2019 INFLATION-ADJUSTED DOLLARS): Families: $150,000 to $199,999</t>
  </si>
  <si>
    <t>DP03_0085E</t>
  </si>
  <si>
    <t>INCOME AND BENEFITS (IN 2019 INFLATION-ADJUSTED DOLLARS): Families: $200,000 or more</t>
  </si>
  <si>
    <t>DP03_0086E</t>
  </si>
  <si>
    <t>INCOME AND BENEFITS (IN 2019 INFLATION-ADJUSTED DOLLARS): Families: Median family income (dollars)</t>
  </si>
  <si>
    <t xml:space="preserve"> Median family income (dollars)</t>
  </si>
  <si>
    <t>DP03_0087E</t>
  </si>
  <si>
    <t>INCOME AND BENEFITS (IN 2019 INFLATION-ADJUSTED DOLLARS): Families: Mean family income (dollars)</t>
  </si>
  <si>
    <t xml:space="preserve"> Mean family income (dollars)</t>
  </si>
  <si>
    <t>DP03_0088E</t>
  </si>
  <si>
    <t>INCOME AND BENEFITS (IN 2019 INFLATION-ADJUSTED DOLLARS): Per capita income (dollars)</t>
  </si>
  <si>
    <t xml:space="preserve"> Per capita income (dollars)</t>
  </si>
  <si>
    <t>DP03_0089E</t>
  </si>
  <si>
    <t>INCOME AND BENEFITS (IN 2019 INFLATION-ADJUSTED DOLLARS): Nonfamily households</t>
  </si>
  <si>
    <t xml:space="preserve"> Nonfamily households</t>
  </si>
  <si>
    <t>DP03_0090E</t>
  </si>
  <si>
    <t>INCOME AND BENEFITS (IN 2019 INFLATION-ADJUSTED DOLLARS): Nonfamily households: Median nonfamily income (dollars)</t>
  </si>
  <si>
    <t xml:space="preserve"> Median nonfamily income (dollars)</t>
  </si>
  <si>
    <t>DP03_0091E</t>
  </si>
  <si>
    <t>INCOME AND BENEFITS (IN 2019 INFLATION-ADJUSTED DOLLARS): Nonfamily households: Mean nonfamily income (dollars)</t>
  </si>
  <si>
    <t xml:space="preserve"> Mean nonfamily income (dollars)</t>
  </si>
  <si>
    <t>DP03_0092E</t>
  </si>
  <si>
    <t>Earning_median_wk</t>
    <phoneticPr fontId="18" type="noConversion"/>
  </si>
  <si>
    <t>INCOME AND BENEFITS (IN 2019 INFLATION-ADJUSTED DOLLARS): Median earnings for workers (dollars)</t>
    <phoneticPr fontId="18" type="noConversion"/>
  </si>
  <si>
    <t xml:space="preserve"> Median earnings for workers (dollars)</t>
  </si>
  <si>
    <t>DP03_0093E</t>
  </si>
  <si>
    <t>Earning_median_male_wk</t>
    <phoneticPr fontId="18" type="noConversion"/>
  </si>
  <si>
    <t>INCOME AND BENEFITS (IN 2019 INFLATION-ADJUSTED DOLLARS): Median earnings for male full-time, year-round workers (dollars)</t>
    <phoneticPr fontId="18" type="noConversion"/>
  </si>
  <si>
    <t xml:space="preserve"> Median earnings for male full-time, year-round workers (dollars)</t>
  </si>
  <si>
    <t>DP03_0094E</t>
  </si>
  <si>
    <t>Earning_median_fmale_wk</t>
    <phoneticPr fontId="18" type="noConversion"/>
  </si>
  <si>
    <t>INCOME AND BENEFITS (IN 2019 INFLATION-ADJUSTED DOLLARS): Median earnings for female full-time, year-round workers (dollars)</t>
    <phoneticPr fontId="18" type="noConversion"/>
  </si>
  <si>
    <t xml:space="preserve"> Median earnings for female full-time, year-round workers (dollars)</t>
  </si>
  <si>
    <t>DP03_0095E</t>
  </si>
  <si>
    <t>HEALTH INSURANCE COVERAGE</t>
  </si>
  <si>
    <t>HEALTH INSURANCE COVERAGE: Civilian noninstitutionalized population</t>
  </si>
  <si>
    <t xml:space="preserve"> Civilian noninstitutionalized population</t>
  </si>
  <si>
    <t>DP03_0096E</t>
  </si>
  <si>
    <t>HEALTH INSURANCE COVERAGE: Civilian noninstitutionalized population: With health insurance coverage</t>
  </si>
  <si>
    <t xml:space="preserve"> With health insurance coverage</t>
  </si>
  <si>
    <t>DP03_0097E</t>
  </si>
  <si>
    <t>HEALTH INSURANCE COVERAGE: Civilian noninstitutionalized population: With health insurance coverage: With private health insurance</t>
  </si>
  <si>
    <t xml:space="preserve"> With private health insurance</t>
  </si>
  <si>
    <t>DP03_0098E</t>
  </si>
  <si>
    <t>HEALTH INSURANCE COVERAGE: Civilian noninstitutionalized population: With health insurance coverage: With public coverage</t>
  </si>
  <si>
    <t xml:space="preserve"> With public coverage</t>
  </si>
  <si>
    <t>DP03_0099E</t>
  </si>
  <si>
    <t>HEALTH INSURANCE COVERAGE: Civilian noninstitutionalized population: No health insurance coverage</t>
  </si>
  <si>
    <t xml:space="preserve"> No health insurance coverage</t>
  </si>
  <si>
    <t>DP03_0100E</t>
  </si>
  <si>
    <t>HEALTH INSURANCE COVERAGE: Civilian noninstitutionalized population under 19 years</t>
  </si>
  <si>
    <t xml:space="preserve"> Civilian noninstitutionalized population under 19 years</t>
  </si>
  <si>
    <t>DP03_0101E</t>
  </si>
  <si>
    <t>HEALTH INSURANCE COVERAGE: Civilian noninstitutionalized population under 19 years: No health insurance coverage</t>
  </si>
  <si>
    <t>DP03_0102E</t>
  </si>
  <si>
    <t>HEALTH INSURANCE COVERAGE: Civilian noninstitutionalized population 19 to 64 years</t>
  </si>
  <si>
    <t xml:space="preserve"> Civilian noninstitutionalized population 19 to 64 years</t>
  </si>
  <si>
    <t>DP03_0103E</t>
  </si>
  <si>
    <t>HEALTH INSURANCE COVERAGE: Civilian noninstitutionalized population 19 to 64 years: In labor force:</t>
  </si>
  <si>
    <t>DP03_0104E</t>
  </si>
  <si>
    <t>HEALTH INSURANCE COVERAGE: Civilian noninstitutionalized population 19 to 64 years: In labor force: Employed:</t>
  </si>
  <si>
    <t>DP03_0105E</t>
  </si>
  <si>
    <t>HEALTH INSURANCE COVERAGE: Civilian noninstitutionalized population 19 to 64 years: In labor force: Employed: With health insurance coverage</t>
  </si>
  <si>
    <t>DP03_0106E</t>
  </si>
  <si>
    <t>HEALTH INSURANCE COVERAGE: Civilian noninstitutionalized population 19 to 64 years: In labor force: Employed: With health insurance coverage: With private health insurance</t>
  </si>
  <si>
    <t>DP03_0107E</t>
  </si>
  <si>
    <t>HEALTH INSURANCE COVERAGE: Civilian noninstitutionalized population 19 to 64 years: In labor force: Employed: With health insurance coverage: With public coverage</t>
  </si>
  <si>
    <t>DP03_0108E</t>
  </si>
  <si>
    <t>HEALTH INSURANCE COVERAGE: Civilian noninstitutionalized population 19 to 64 years: In labor force: Employed: No health insurance coverage</t>
  </si>
  <si>
    <t>DP03_0109E</t>
  </si>
  <si>
    <t>HEALTH INSURANCE COVERAGE: Civilian noninstitutionalized population 19 to 64 years: In labor force: Unemployed:</t>
  </si>
  <si>
    <t>DP03_0110E</t>
  </si>
  <si>
    <t>HEALTH INSURANCE COVERAGE: Civilian noninstitutionalized population 19 to 64 years: In labor force: Unemployed: With health insurance coverage</t>
  </si>
  <si>
    <t>DP03_0111E</t>
  </si>
  <si>
    <t>HEALTH INSURANCE COVERAGE: Civilian noninstitutionalized population 19 to 64 years: In labor force: Unemployed: With health insurance coverage: With private health insurance</t>
  </si>
  <si>
    <t>DP03_0112E</t>
  </si>
  <si>
    <t>HEALTH INSURANCE COVERAGE: Civilian noninstitutionalized population 19 to 64 years: In labor force: Unemployed: With health insurance coverage: With public coverage</t>
  </si>
  <si>
    <t>DP03_0113E</t>
  </si>
  <si>
    <t>HEALTH INSURANCE COVERAGE: Civilian noninstitutionalized population 19 to 64 years: In labor force: Unemployed: No health insurance coverage</t>
  </si>
  <si>
    <t>DP03_0114E</t>
  </si>
  <si>
    <t>HEALTH INSURANCE COVERAGE: Civilian noninstitutionalized population 19 to 64 years: Not in labor force:</t>
  </si>
  <si>
    <t>DP03_0115E</t>
  </si>
  <si>
    <t>HEALTH INSURANCE COVERAGE: Civilian noninstitutionalized population 19 to 64 years: Not in labor force: With health insurance coverage</t>
  </si>
  <si>
    <t>DP03_0116E</t>
  </si>
  <si>
    <t>HEALTH INSURANCE COVERAGE: Civilian noninstitutionalized population 19 to 64 years: Not in labor force: With health insurance coverage: With private health insurance</t>
  </si>
  <si>
    <t>DP03_0117E</t>
  </si>
  <si>
    <t>HEALTH INSURANCE COVERAGE: Civilian noninstitutionalized population 19 to 64 years: Not in labor force: With health insurance coverage: With public coverage</t>
  </si>
  <si>
    <t>DP03_0118E</t>
  </si>
  <si>
    <t>HEALTH INSURANCE COVERAGE: Civilian noninstitutionalized population 19 to 64 years: Not in labor force: No health insurance coverage</t>
  </si>
  <si>
    <t>DP03_0119PE</t>
  </si>
  <si>
    <t>pct_all_families_below_poverty</t>
  </si>
  <si>
    <t xml:space="preserve"> POVERTY</t>
  </si>
  <si>
    <t>PERCENTAGE OF FAMILIES AND PEOPLE WHOSE INCOME IN THE PAST 12 MONTHS IS BELOW THE POVERTY LEVEL: All families</t>
  </si>
  <si>
    <t xml:space="preserve"> All families</t>
  </si>
  <si>
    <t>DP03_0120PE</t>
  </si>
  <si>
    <t>pct_all_families_related_children_below18_below_poverty</t>
  </si>
  <si>
    <t>PERCENTAGE OF FAMILIES AND PEOPLE WHOSE INCOME IN THE PAST 12 MONTHS IS BELOW THE POVERTY LEVEL: All families: With related children of the householder under 18 years</t>
  </si>
  <si>
    <t xml:space="preserve"> With related children of the householder under 18 years</t>
  </si>
  <si>
    <t>DP03_0121PE</t>
  </si>
  <si>
    <t>pct_all_families_related_children_below5_below_poverty</t>
  </si>
  <si>
    <t>PERCENTAGE OF FAMILIES AND PEOPLE WHOSE INCOME IN THE PAST 12 MONTHS IS BELOW THE POVERTY LEVEL: All families: With related children of the householder under 18 years: With related children of the householder under 5 years only</t>
  </si>
  <si>
    <t xml:space="preserve"> With related children of the householder under 5 years only</t>
  </si>
  <si>
    <t>DP03_0122PE</t>
  </si>
  <si>
    <t>pct_married_couple_families_below_poverty</t>
  </si>
  <si>
    <t>PERCENTAGE OF FAMILIES AND PEOPLE WHOSE INCOME IN THE PAST 12 MONTHS IS BELOW THE POVERTY LEVEL: All families: Married couple families</t>
  </si>
  <si>
    <t xml:space="preserve"> Married couple families</t>
  </si>
  <si>
    <t>DP03_0123PE</t>
  </si>
  <si>
    <t>pct_married_couple_families_related_children_below18_below_poverty</t>
  </si>
  <si>
    <t>PERCENTAGE OF FAMILIES AND PEOPLE WHOSE INCOME IN THE PAST 12 MONTHS IS BELOW THE POVERTY LEVEL: All families: Married couple families: With related children of the householder under 18 years</t>
  </si>
  <si>
    <t>DP03_0124PE</t>
  </si>
  <si>
    <t>pct_married_couple_families_related_children_below5_below_poverty</t>
  </si>
  <si>
    <t>PERCENTAGE OF FAMILIES AND PEOPLE WHOSE INCOME IN THE PAST 12 MONTHS IS BELOW THE POVERTY LEVEL: All families: Married couple families: With related children of the householder under 18 years: With related children of the householder under 5 years only</t>
  </si>
  <si>
    <t>DP03_0127PE</t>
  </si>
  <si>
    <t>pct_female_no_spouse_present_related_children_below18_below5_below_poverty</t>
  </si>
  <si>
    <t>PERCENTAGE OF FAMILIES AND PEOPLE WHOSE INCOME IN THE PAST 12 MONTHS IS BELOW THE POVERTY LEVEL: All families: Families with female householder, no spouse present: With related children under 18 years: With related children of under 5 years only</t>
  </si>
  <si>
    <t xml:space="preserve"> Families with female householder, no spouse present</t>
  </si>
  <si>
    <t xml:space="preserve"> With related children under 18 years</t>
  </si>
  <si>
    <t xml:space="preserve"> With related children of under 5 years only</t>
  </si>
  <si>
    <t>COMPLETE_NAME</t>
  </si>
  <si>
    <t>name_1</t>
    <phoneticPr fontId="18" type="noConversion"/>
  </si>
  <si>
    <t>PERCENTAGE OF FAMILIES AND PEOPLE WHOSE INCOME IN THE PAST 12 MONTHS IS BELOW THE POVERTY LEVEL</t>
  </si>
  <si>
    <t>NAME_1</t>
    <phoneticPr fontId="18" type="noConversion"/>
  </si>
  <si>
    <t>DP03_0125PE</t>
  </si>
  <si>
    <t>pct_below_poverty_female_no_spouse_present</t>
    <phoneticPr fontId="18" type="noConversion"/>
  </si>
  <si>
    <t>PERCENTAGE WHOSE INCOME IN THE PAST 12 MONTHS IS BELOW THE POVERTY LEVEL: All families: Female householder, no spouse present</t>
    <phoneticPr fontId="18" type="noConversion"/>
  </si>
  <si>
    <t xml:space="preserve"> Female householder, no spouse present</t>
  </si>
  <si>
    <t>DP03_0126PE</t>
  </si>
  <si>
    <t>pct_below_poverty_female_no_spouse_present_related_children_below18</t>
  </si>
  <si>
    <t>PERCENTAGE WHOSE INCOME IN THE PAST 12 MONTHS IS BELOW THE POVERTY LEVEL: All families: Female householder, no spouse present: With related children of the householder under 18 years</t>
  </si>
  <si>
    <t>DP03_0128PE</t>
  </si>
  <si>
    <t>pct_all_people_below_poverty</t>
  </si>
  <si>
    <t>PERCENTAGE WHOSE INCOME IN THE PAST 12 MONTHS IS BELOW THE POVERTY LEVEL: All people</t>
  </si>
  <si>
    <t xml:space="preserve"> All people</t>
  </si>
  <si>
    <t>DP03_0129PE</t>
  </si>
  <si>
    <t>pct_all_people_under18_below_poverty</t>
  </si>
  <si>
    <t>PERCENTAGE WHOSE INCOME IN THE PAST 12 MONTHS IS BELOW THE POVERTY LEVEL: All people: Under 18 years</t>
  </si>
  <si>
    <t xml:space="preserve"> Under 18 years</t>
  </si>
  <si>
    <t>DP03_0130PE</t>
  </si>
  <si>
    <t>pct_all_people_related_children_under18_below_poverty</t>
  </si>
  <si>
    <t>PERCENTAGE WHOSE INCOME IN THE PAST 12 MONTHS IS BELOW THE POVERTY LEVEL: All people: Under 18 years: Related children of the householder under 18 years</t>
  </si>
  <si>
    <t xml:space="preserve"> Related children of the householder under 18 years</t>
  </si>
  <si>
    <t>DP03_0131PE</t>
  </si>
  <si>
    <t>pct_all_people_related_children_under18_below5_below_poverty</t>
  </si>
  <si>
    <t>PERCENTAGE WHOSE INCOME IN THE PAST 12 MONTHS IS BELOW THE POVERTY LEVEL: All people: Under 18 years: Related children of the householder under 18 years: Related children of the householder under 5 years</t>
  </si>
  <si>
    <t xml:space="preserve"> Related children of the householder under 5 years</t>
  </si>
  <si>
    <t>DP03_0132PE</t>
  </si>
  <si>
    <t>pct_all_people_related_children_under18_5to17_below_poverty</t>
  </si>
  <si>
    <t>PERCENTAGE WHOSE INCOME IN THE PAST 12 MONTHS IS BELOW THE POVERTY LEVEL: All people: Under 18 years: Related children of the householder under 18 years: Related children of the householder 5 to 17 years</t>
  </si>
  <si>
    <t xml:space="preserve"> Related children of the householder 5 to 17 years</t>
  </si>
  <si>
    <t>DP03_0133PE</t>
  </si>
  <si>
    <t>pct_all_people_18plus_below_poverty</t>
  </si>
  <si>
    <t>PERCENTAGE WHOSE INCOME IN THE PAST 12 MONTHS IS BELOW THE POVERTY LEVEL: All people: 18 years and over</t>
  </si>
  <si>
    <t xml:space="preserve"> 18 years and over</t>
  </si>
  <si>
    <t>DP03_0134PE</t>
  </si>
  <si>
    <t>pct_all_people_18to64_below_poverty</t>
  </si>
  <si>
    <t>PERCENTAGE WHOSE INCOME IN THE PAST 12 MONTHS IS BELOW THE POVERTY LEVEL: All people: 18 years and over: 18 to 64 years</t>
  </si>
  <si>
    <t xml:space="preserve"> 18 to 64 years</t>
  </si>
  <si>
    <t>DP03_0135PE</t>
  </si>
  <si>
    <t>pct_all_people_65plus_below_poverty</t>
  </si>
  <si>
    <t>PERCENTAGE WHOSE INCOME IN THE PAST 12 MONTHS IS BELOW THE POVERTY LEVEL: All people: 18 years and over: 65 years and over</t>
  </si>
  <si>
    <t xml:space="preserve"> 65 years and over</t>
  </si>
  <si>
    <t>DP03_0136PE</t>
  </si>
  <si>
    <t>pct_people_in_families_below_poverty</t>
  </si>
  <si>
    <t>PERCENTAGE WHOSE INCOME IN THE PAST 12 MONTHS IS BELOW THE POVERTY LEVEL: All people: People in families</t>
  </si>
  <si>
    <t xml:space="preserve"> People in families</t>
  </si>
  <si>
    <t>DP03_0137PE</t>
  </si>
  <si>
    <t>pct_unrelated_individuals_15plus_below_poverty</t>
  </si>
  <si>
    <t>PERCENTAGE WHOSE INCOME IN THE PAST 12 MONTHS IS BELOW THE POVERTY LEVEL: All people: Unrelated individuals 15 years and over</t>
  </si>
  <si>
    <t xml:space="preserve"> Unrelated individuals 15 years and over</t>
  </si>
  <si>
    <t>SHAPEAREA</t>
  </si>
  <si>
    <t>SHAPE.AREA</t>
  </si>
  <si>
    <t>SHAPELEN</t>
  </si>
  <si>
    <t>SHAPE.LEN</t>
  </si>
  <si>
    <r>
      <rPr>
        <b/>
        <sz val="11"/>
        <color theme="1"/>
        <rFont val="Calibri"/>
        <family val="3"/>
        <charset val="129"/>
        <scheme val="minor"/>
      </rPr>
      <t xml:space="preserve">Input: </t>
    </r>
    <r>
      <rPr>
        <sz val="11"/>
        <color theme="1"/>
        <rFont val="Calibri"/>
        <family val="2"/>
        <charset val="129"/>
        <scheme val="minor"/>
      </rPr>
      <t>should be information that police get at the momemt of receiving call (becuase our work aims to make models that could predict something for police at that moment)</t>
    </r>
  </si>
  <si>
    <t>Cleaning for modeling: Target var: 2, PK 2, Input: 86 (Including 78 Census)</t>
    <phoneticPr fontId="18" type="noConversion"/>
  </si>
  <si>
    <t>#</t>
    <phoneticPr fontId="18" type="noConversion"/>
  </si>
  <si>
    <t>Col_names</t>
    <phoneticPr fontId="18" type="noConversion"/>
  </si>
  <si>
    <t>Input</t>
    <phoneticPr fontId="18" type="noConversion"/>
  </si>
  <si>
    <t>Target</t>
    <phoneticPr fontId="18" type="noConversion"/>
  </si>
  <si>
    <t>Type</t>
    <phoneticPr fontId="18" type="noConversion"/>
  </si>
  <si>
    <t>Reference</t>
    <phoneticPr fontId="18" type="noConversion"/>
  </si>
  <si>
    <t>Min</t>
    <phoneticPr fontId="18" type="noConversion"/>
  </si>
  <si>
    <t>1st Q</t>
    <phoneticPr fontId="18" type="noConversion"/>
  </si>
  <si>
    <t>Median</t>
    <phoneticPr fontId="18" type="noConversion"/>
  </si>
  <si>
    <t>Mean</t>
    <phoneticPr fontId="18" type="noConversion"/>
  </si>
  <si>
    <t>3rd Q</t>
    <phoneticPr fontId="18" type="noConversion"/>
  </si>
  <si>
    <t>Max</t>
    <phoneticPr fontId="18" type="noConversion"/>
  </si>
  <si>
    <t>NA's</t>
    <phoneticPr fontId="18" type="noConversion"/>
  </si>
  <si>
    <t>OBJECTID</t>
  </si>
  <si>
    <t>X</t>
    <phoneticPr fontId="18" type="noConversion"/>
  </si>
  <si>
    <t>PK</t>
    <phoneticPr fontId="18" type="noConversion"/>
  </si>
  <si>
    <t xml:space="preserve">Min.   :293421404  </t>
  </si>
  <si>
    <t xml:space="preserve">1st Qu.:293644614  </t>
  </si>
  <si>
    <t xml:space="preserve">Median :293836926  </t>
  </si>
  <si>
    <t xml:space="preserve">Mean   :293763309  </t>
  </si>
  <si>
    <t xml:space="preserve">3rd Qu.:293875915  </t>
  </si>
  <si>
    <t xml:space="preserve">Max.   :293925347  </t>
  </si>
  <si>
    <t>PK: CENCUS data Key</t>
    <phoneticPr fontId="18" type="noConversion"/>
  </si>
  <si>
    <t xml:space="preserve">Min.   :     0  </t>
  </si>
  <si>
    <t xml:space="preserve">1st Qu.:  4401  </t>
  </si>
  <si>
    <t xml:space="preserve">Median :  7603  </t>
  </si>
  <si>
    <t xml:space="preserve">Mean   :  7756  </t>
  </si>
  <si>
    <t xml:space="preserve">3rd Qu.:  9301  </t>
  </si>
  <si>
    <t xml:space="preserve">Max.   :980000  </t>
  </si>
  <si>
    <t>Date_cat</t>
    <phoneticPr fontId="18" type="noConversion"/>
  </si>
  <si>
    <t>O</t>
    <phoneticPr fontId="18" type="noConversion"/>
  </si>
  <si>
    <t>Char</t>
    <phoneticPr fontId="18" type="noConversion"/>
  </si>
  <si>
    <t>Generalized time info</t>
    <phoneticPr fontId="18" type="noConversion"/>
  </si>
  <si>
    <t xml:space="preserve">Length:8343       </t>
  </si>
  <si>
    <t xml:space="preserve">Class :character  </t>
  </si>
  <si>
    <t xml:space="preserve">Mode  :character  </t>
  </si>
  <si>
    <t>Day_cat</t>
    <phoneticPr fontId="18" type="noConversion"/>
  </si>
  <si>
    <t xml:space="preserve">Min.   :1.00  </t>
  </si>
  <si>
    <t xml:space="preserve">1st Qu.:2.00  </t>
  </si>
  <si>
    <t xml:space="preserve">Median :4.00  </t>
  </si>
  <si>
    <t xml:space="preserve">Mean   :3.98  </t>
  </si>
  <si>
    <t xml:space="preserve">3rd Qu.:6.00  </t>
  </si>
  <si>
    <t xml:space="preserve">Max.   :7.00  </t>
  </si>
  <si>
    <t>Day_cat_2</t>
  </si>
  <si>
    <t>Week/weekend</t>
    <phoneticPr fontId="18" type="noConversion"/>
  </si>
  <si>
    <t>DISTRICT</t>
  </si>
  <si>
    <t xml:space="preserve">1st Qu.:3.00  </t>
  </si>
  <si>
    <t xml:space="preserve">Mean   :4.22  </t>
  </si>
  <si>
    <t xml:space="preserve">NA's   :21  </t>
  </si>
  <si>
    <t>Month</t>
    <phoneticPr fontId="18" type="noConversion"/>
  </si>
  <si>
    <t>Generalized time info(Jan, Feb..)</t>
    <phoneticPr fontId="18" type="noConversion"/>
  </si>
  <si>
    <t xml:space="preserve">Min.   : 1.00  </t>
  </si>
  <si>
    <t xml:space="preserve">1st Qu.: 4.00  </t>
  </si>
  <si>
    <t xml:space="preserve">Median : 7.00  </t>
  </si>
  <si>
    <t xml:space="preserve">Mean   : 6.81  </t>
  </si>
  <si>
    <t xml:space="preserve">3rd Qu.:10.00  </t>
  </si>
  <si>
    <t xml:space="preserve">Max.   :12.00  </t>
  </si>
  <si>
    <t>Period_cat_num_2</t>
    <phoneticPr fontId="18" type="noConversion"/>
  </si>
  <si>
    <t>Generalized time info(Lockdown or not)</t>
    <phoneticPr fontId="18" type="noConversion"/>
  </si>
  <si>
    <t xml:space="preserve">1st Qu.:1.00  </t>
  </si>
  <si>
    <t xml:space="preserve">Median :2.00  </t>
  </si>
  <si>
    <t xml:space="preserve">Mean   :2.06  </t>
  </si>
  <si>
    <t xml:space="preserve">3rd Qu.:3.00  </t>
  </si>
  <si>
    <t xml:space="preserve">Max.   :3.00  </t>
  </si>
  <si>
    <t>Season</t>
    <phoneticPr fontId="18" type="noConversion"/>
  </si>
  <si>
    <t>SHIFT</t>
  </si>
  <si>
    <t>Exclude</t>
  </si>
  <si>
    <t>METHOD</t>
    <phoneticPr fontId="18" type="noConversion"/>
  </si>
  <si>
    <t>O(for clearance model)</t>
    <phoneticPr fontId="18" type="noConversion"/>
  </si>
  <si>
    <t>Input only when predict Clearance_time</t>
    <phoneticPr fontId="18" type="noConversion"/>
  </si>
  <si>
    <t>Clearance_rate</t>
    <phoneticPr fontId="18" type="noConversion"/>
  </si>
  <si>
    <t>O(for method model)</t>
    <phoneticPr fontId="18" type="noConversion"/>
  </si>
  <si>
    <t>target variable</t>
    <phoneticPr fontId="18" type="noConversion"/>
  </si>
  <si>
    <t xml:space="preserve">Min.   :  0  </t>
  </si>
  <si>
    <t xml:space="preserve">1st Qu.:  5  </t>
  </si>
  <si>
    <t xml:space="preserve">Median : 30  </t>
  </si>
  <si>
    <t xml:space="preserve">Mean   : 49  </t>
  </si>
  <si>
    <t xml:space="preserve">3rd Qu.: 84  </t>
  </si>
  <si>
    <t xml:space="preserve">Max.   :222  </t>
  </si>
  <si>
    <t xml:space="preserve">NA's   :2005  </t>
  </si>
  <si>
    <t>Target_Clearance_time</t>
    <phoneticPr fontId="18" type="noConversion"/>
  </si>
  <si>
    <t xml:space="preserve">Min.   :0  </t>
  </si>
  <si>
    <t xml:space="preserve">1st Qu.:0  </t>
  </si>
  <si>
    <t xml:space="preserve">Median :0  </t>
  </si>
  <si>
    <t xml:space="preserve">Mean   :0  </t>
  </si>
  <si>
    <t xml:space="preserve">3rd Qu.:0  </t>
  </si>
  <si>
    <t xml:space="preserve">Max.   :1  </t>
  </si>
  <si>
    <t>(corr.chart)</t>
    <phoneticPr fontId="18" type="noConversion"/>
  </si>
  <si>
    <t>Target_robbery_method</t>
    <phoneticPr fontId="18" type="noConversion"/>
  </si>
  <si>
    <t xml:space="preserve">Min.   :0.000  </t>
  </si>
  <si>
    <t xml:space="preserve">1st Qu.:0.000  </t>
  </si>
  <si>
    <t xml:space="preserve">Median :0.000  </t>
  </si>
  <si>
    <t xml:space="preserve">Mean   :0.483  </t>
  </si>
  <si>
    <t xml:space="preserve">3rd Qu.:1.000  </t>
  </si>
  <si>
    <t xml:space="preserve">Max.   :1.000  </t>
  </si>
  <si>
    <t xml:space="preserve">Min.   :0.00  </t>
  </si>
  <si>
    <t xml:space="preserve">1st Qu.:0.00  </t>
  </si>
  <si>
    <t xml:space="preserve">Median :0.00  </t>
  </si>
  <si>
    <t xml:space="preserve">Mean   :0.20  </t>
  </si>
  <si>
    <t xml:space="preserve">3rd Qu.:0.00  </t>
  </si>
  <si>
    <t xml:space="preserve">Max.   :5.77  </t>
  </si>
  <si>
    <t xml:space="preserve">NA's   :2  </t>
  </si>
  <si>
    <t>armed_forces_rate</t>
  </si>
  <si>
    <t xml:space="preserve">Min.   : 0.0  </t>
  </si>
  <si>
    <t xml:space="preserve">1st Qu.: 0.0  </t>
  </si>
  <si>
    <t xml:space="preserve">Median : 0.0  </t>
  </si>
  <si>
    <t xml:space="preserve">Mean   : 0.5  </t>
  </si>
  <si>
    <t xml:space="preserve">3rd Qu.: 0.5  </t>
  </si>
  <si>
    <t xml:space="preserve">Max.   :50.7  </t>
  </si>
  <si>
    <t xml:space="preserve">1st Qu.: 5.0  </t>
  </si>
  <si>
    <t xml:space="preserve">Median : 7.8  </t>
  </si>
  <si>
    <t xml:space="preserve">Mean   : 9.5  </t>
  </si>
  <si>
    <t xml:space="preserve">3rd Qu.:12.2  </t>
  </si>
  <si>
    <t xml:space="preserve">Max.   :78.4  </t>
  </si>
  <si>
    <t xml:space="preserve">1st Qu.:0.022  </t>
  </si>
  <si>
    <t xml:space="preserve">Median :0.044  </t>
  </si>
  <si>
    <t xml:space="preserve">Mean   :0.053  </t>
  </si>
  <si>
    <t xml:space="preserve">3rd Qu.:0.079  </t>
  </si>
  <si>
    <t xml:space="preserve">Max.   :0.207  </t>
  </si>
  <si>
    <t>Construction_pct</t>
  </si>
  <si>
    <t xml:space="preserve">Min.   : 0.00  </t>
  </si>
  <si>
    <t xml:space="preserve">1st Qu.: 0.83  </t>
  </si>
  <si>
    <t xml:space="preserve">Median : 2.50  </t>
  </si>
  <si>
    <t xml:space="preserve">Mean   : 3.25  </t>
  </si>
  <si>
    <t xml:space="preserve">3rd Qu.: 4.51  </t>
  </si>
  <si>
    <t xml:space="preserve">Max.   :12.83  </t>
  </si>
  <si>
    <t>drove_alone_pct</t>
  </si>
  <si>
    <t xml:space="preserve">1st Qu.:0.223  </t>
  </si>
  <si>
    <t xml:space="preserve">Median :0.327  </t>
  </si>
  <si>
    <t xml:space="preserve">Mean   :0.334  </t>
  </si>
  <si>
    <t xml:space="preserve">3rd Qu.:0.454  </t>
  </si>
  <si>
    <t xml:space="preserve">Max.   :0.718  </t>
  </si>
  <si>
    <t>INCOME AND BENEFITS (IN 2019 INFLATION-ADJUSTED DOLLARS): Total households: With earnings: Mean earnings (dollars)</t>
  </si>
  <si>
    <t xml:space="preserve">Min.   : 30259  </t>
  </si>
  <si>
    <t xml:space="preserve">1st Qu.: 78477  </t>
  </si>
  <si>
    <t xml:space="preserve">Median :120746  </t>
  </si>
  <si>
    <t xml:space="preserve">Mean   :126248  </t>
  </si>
  <si>
    <t xml:space="preserve">3rd Qu.:167844  </t>
  </si>
  <si>
    <t xml:space="preserve">Max.   :463037  </t>
  </si>
  <si>
    <t xml:space="preserve">NA's   :17  </t>
  </si>
  <si>
    <t>Earning_median_fmale_wk</t>
  </si>
  <si>
    <t>INCOME AND BENEFITS (IN 2019 INFLATION-ADJUSTED DOLLARS): Median earnings for female full-time, year-round workers (dollars)</t>
  </si>
  <si>
    <t xml:space="preserve">Min.   : 38333  </t>
  </si>
  <si>
    <t xml:space="preserve">1st Qu.: 56298  </t>
  </si>
  <si>
    <t xml:space="preserve">Median : 74821  </t>
  </si>
  <si>
    <t xml:space="preserve">Mean   : 77753  </t>
  </si>
  <si>
    <t xml:space="preserve">3rd Qu.: 93603  </t>
  </si>
  <si>
    <t xml:space="preserve">Max.   :187386  </t>
  </si>
  <si>
    <t xml:space="preserve">NA's   :96  </t>
  </si>
  <si>
    <t>Earning_median_male_wk</t>
  </si>
  <si>
    <t>INCOME AND BENEFITS (IN 2019 INFLATION-ADJUSTED DOLLARS): Median earnings for male full-time, year-round workers (dollars)</t>
  </si>
  <si>
    <t xml:space="preserve">Min.   : 26364  </t>
  </si>
  <si>
    <t xml:space="preserve">1st Qu.: 61250  </t>
  </si>
  <si>
    <t xml:space="preserve">Median : 82197  </t>
  </si>
  <si>
    <t xml:space="preserve">Mean   : 83581  </t>
  </si>
  <si>
    <t xml:space="preserve">3rd Qu.:104762  </t>
  </si>
  <si>
    <t xml:space="preserve">Max.   :250001  </t>
  </si>
  <si>
    <t xml:space="preserve">NA's   :223  </t>
  </si>
  <si>
    <t>INCOME AND BENEFITS (IN 2019 INFLATION-ADJUSTED DOLLARS): Median earnings for workers (dollars)</t>
  </si>
  <si>
    <t xml:space="preserve">Min.   :  3454  </t>
  </si>
  <si>
    <t xml:space="preserve">1st Qu.: 41375  </t>
  </si>
  <si>
    <t xml:space="preserve">Median : 58846  </t>
  </si>
  <si>
    <t xml:space="preserve">Mean   : 62484  </t>
  </si>
  <si>
    <t xml:space="preserve">3rd Qu.: 80714  </t>
  </si>
  <si>
    <t xml:space="preserve">Max.   :165189  </t>
  </si>
  <si>
    <t>INDUSTRY: Civilian employed population 16 years and over: Educational services, and health care and social assistance</t>
  </si>
  <si>
    <t xml:space="preserve">1st Qu.:13.2  </t>
  </si>
  <si>
    <t xml:space="preserve">Median :16.9  </t>
  </si>
  <si>
    <t xml:space="preserve">Mean   :17.6  </t>
  </si>
  <si>
    <t xml:space="preserve">3rd Qu.:22.1  </t>
  </si>
  <si>
    <t xml:space="preserve">Max.   :64.3  </t>
  </si>
  <si>
    <t>Numeric</t>
    <phoneticPr fontId="18" type="noConversion"/>
  </si>
  <si>
    <t xml:space="preserve">Min.   : 27.8  </t>
  </si>
  <si>
    <t xml:space="preserve">1st Qu.: 85.2  </t>
  </si>
  <si>
    <t xml:space="preserve">Median : 93.2  </t>
  </si>
  <si>
    <t xml:space="preserve">Mean   : 90.6  </t>
  </si>
  <si>
    <t xml:space="preserve">3rd Qu.: 97.0  </t>
  </si>
  <si>
    <t xml:space="preserve">Max.   :100.0  </t>
  </si>
  <si>
    <t xml:space="preserve">NA's   :10  </t>
  </si>
  <si>
    <t xml:space="preserve">1st Qu.: 3.29  </t>
  </si>
  <si>
    <t xml:space="preserve">Median : 5.30  </t>
  </si>
  <si>
    <t xml:space="preserve">Mean   : 5.75  </t>
  </si>
  <si>
    <t xml:space="preserve">3rd Qu.: 7.80  </t>
  </si>
  <si>
    <t xml:space="preserve">Max.   :23.13  </t>
  </si>
  <si>
    <t>Government_workers_pct</t>
  </si>
  <si>
    <t>CLASS OF WORKER: Civilian employed population 16 years and over: Government workers</t>
  </si>
  <si>
    <t xml:space="preserve">Min.   :  0.0  </t>
  </si>
  <si>
    <t xml:space="preserve">1st Qu.: 20.0  </t>
  </si>
  <si>
    <t xml:space="preserve">Median : 25.1  </t>
  </si>
  <si>
    <t xml:space="preserve">Mean   : 26.5  </t>
  </si>
  <si>
    <t xml:space="preserve">3rd Qu.: 31.6  </t>
  </si>
  <si>
    <t xml:space="preserve">1st Qu.: 1.2  </t>
  </si>
  <si>
    <t xml:space="preserve">Median : 3.3  </t>
  </si>
  <si>
    <t xml:space="preserve">Mean   : 4.5  </t>
  </si>
  <si>
    <t xml:space="preserve">3rd Qu.: 5.8  </t>
  </si>
  <si>
    <t xml:space="preserve">Max.   :38.6  </t>
  </si>
  <si>
    <t xml:space="preserve">NA's   :9  </t>
  </si>
  <si>
    <t xml:space="preserve">1st Qu.: 9.4  </t>
  </si>
  <si>
    <t xml:space="preserve">Median :14.3  </t>
  </si>
  <si>
    <t xml:space="preserve">Mean   :14.5  </t>
  </si>
  <si>
    <t xml:space="preserve">3rd Qu.:18.8  </t>
  </si>
  <si>
    <t xml:space="preserve">Max.   :34.0  </t>
  </si>
  <si>
    <t xml:space="preserve">1st Qu.: 2.17  </t>
  </si>
  <si>
    <t xml:space="preserve">Median : 4.55  </t>
  </si>
  <si>
    <t xml:space="preserve">Mean   : 5.88  </t>
  </si>
  <si>
    <t xml:space="preserve">3rd Qu.: 8.46  </t>
  </si>
  <si>
    <t xml:space="preserve">Max.   :29.31  </t>
  </si>
  <si>
    <t xml:space="preserve">1st Qu.:  4.2  </t>
  </si>
  <si>
    <t xml:space="preserve">Median :  8.3  </t>
  </si>
  <si>
    <t xml:space="preserve">Mean   :  9.5  </t>
  </si>
  <si>
    <t xml:space="preserve">3rd Qu.: 12.9  </t>
  </si>
  <si>
    <t>hs_200000__pct</t>
    <phoneticPr fontId="18" type="noConversion"/>
  </si>
  <si>
    <t xml:space="preserve">1st Qu.: 4.7  </t>
  </si>
  <si>
    <t xml:space="preserve">Median :16.3  </t>
  </si>
  <si>
    <t xml:space="preserve">Mean   :17.8  </t>
  </si>
  <si>
    <t xml:space="preserve">3rd Qu.:26.9  </t>
  </si>
  <si>
    <t xml:space="preserve">Max.   :69.0  </t>
  </si>
  <si>
    <t xml:space="preserve">1st Qu.: 2.88  </t>
  </si>
  <si>
    <t xml:space="preserve">Median : 5.20  </t>
  </si>
  <si>
    <t xml:space="preserve">Mean   : 6.73  </t>
  </si>
  <si>
    <t xml:space="preserve">3rd Qu.: 8.96  </t>
  </si>
  <si>
    <t xml:space="preserve">Max.   :28.85  </t>
  </si>
  <si>
    <t xml:space="preserve">1st Qu.: 3.33  </t>
  </si>
  <si>
    <t xml:space="preserve">Median : 6.96  </t>
  </si>
  <si>
    <t xml:space="preserve">Mean   : 7.41  </t>
  </si>
  <si>
    <t xml:space="preserve">3rd Qu.:10.57  </t>
  </si>
  <si>
    <t xml:space="preserve">Max.   :26.34  </t>
  </si>
  <si>
    <t xml:space="preserve">1st Qu.: 7.8  </t>
  </si>
  <si>
    <t xml:space="preserve">Median :11.8  </t>
  </si>
  <si>
    <t xml:space="preserve">Mean   :13.0  </t>
  </si>
  <si>
    <t xml:space="preserve">3rd Qu.:17.8  </t>
  </si>
  <si>
    <t xml:space="preserve">Max.   :32.2  </t>
  </si>
  <si>
    <t xml:space="preserve">1st Qu.: 7.53  </t>
  </si>
  <si>
    <t xml:space="preserve">Median :10.84  </t>
  </si>
  <si>
    <t xml:space="preserve">Mean   :11.27  </t>
  </si>
  <si>
    <t xml:space="preserve">3rd Qu.:14.34  </t>
  </si>
  <si>
    <t xml:space="preserve">Max.   :30.76  </t>
  </si>
  <si>
    <t>hs_Less_than_10000_pct</t>
    <phoneticPr fontId="18" type="noConversion"/>
  </si>
  <si>
    <t xml:space="preserve">1st Qu.: 3.8  </t>
  </si>
  <si>
    <t xml:space="preserve">Median : 8.2  </t>
  </si>
  <si>
    <t xml:space="preserve">Mean   : 9.4  </t>
  </si>
  <si>
    <t xml:space="preserve">3rd Qu.:13.7  </t>
  </si>
  <si>
    <t xml:space="preserve">Max.   :45.8  </t>
  </si>
  <si>
    <t>hs_own_children_6_to_17_labor_force_pct</t>
  </si>
  <si>
    <t>EMPLOYMENT STATUS: Own children of the householder 6 to 17 years: All parents in family in labor force</t>
  </si>
  <si>
    <t xml:space="preserve">1st Qu.: 9.6  </t>
  </si>
  <si>
    <t xml:space="preserve">Median :17.0  </t>
  </si>
  <si>
    <t xml:space="preserve">Mean   :19.1  </t>
  </si>
  <si>
    <t xml:space="preserve">3rd Qu.:26.3  </t>
  </si>
  <si>
    <t xml:space="preserve">Max.   :59.3  </t>
  </si>
  <si>
    <t>hs_own_children_6_to_17_pct</t>
  </si>
  <si>
    <t>EMPLOYMENT STATUS: Own children of the householder 6 to 17 years</t>
  </si>
  <si>
    <t xml:space="preserve">1st Qu.:12.2  </t>
  </si>
  <si>
    <t xml:space="preserve">Median :21.7  </t>
  </si>
  <si>
    <t xml:space="preserve">Mean   :25.0  </t>
  </si>
  <si>
    <t xml:space="preserve">3rd Qu.:34.2  </t>
  </si>
  <si>
    <t xml:space="preserve">Max.   :77.4  </t>
  </si>
  <si>
    <t>hs_own_children_under_6_labor_force_pct</t>
  </si>
  <si>
    <t>EMPLOYMENT STATUS: Own children of the householder under 6 years: All parents in family in labor force</t>
  </si>
  <si>
    <t xml:space="preserve">1st Qu.:  6.4  </t>
  </si>
  <si>
    <t xml:space="preserve">Median : 12.6  </t>
  </si>
  <si>
    <t xml:space="preserve">Mean   : 13.1  </t>
  </si>
  <si>
    <t xml:space="preserve">3rd Qu.: 17.4  </t>
  </si>
  <si>
    <t xml:space="preserve">Max.   :110.3  </t>
  </si>
  <si>
    <t>hs_own_children_under_6_pct</t>
  </si>
  <si>
    <t>EMPLOYMENT STATUS: Own children of the householder under 6 years</t>
  </si>
  <si>
    <t xml:space="preserve">1st Qu.:  8.6  </t>
  </si>
  <si>
    <t xml:space="preserve">Median : 15.3  </t>
  </si>
  <si>
    <t xml:space="preserve">Mean   : 17.2  </t>
  </si>
  <si>
    <t xml:space="preserve">3rd Qu.: 23.1  </t>
  </si>
  <si>
    <t>INCOME AND BENEFITS (IN 2019 INFLATION-ADJUSTED DOLLARS): Total households: Mean household income (dollars)</t>
  </si>
  <si>
    <t xml:space="preserve">Min.   : 22795  </t>
  </si>
  <si>
    <t xml:space="preserve">1st Qu.: 68432  </t>
  </si>
  <si>
    <t xml:space="preserve">Median :109183  </t>
  </si>
  <si>
    <t xml:space="preserve">Mean   :120253  </t>
  </si>
  <si>
    <t xml:space="preserve">3rd Qu.:159189  </t>
  </si>
  <si>
    <t xml:space="preserve">Max.   :492607  </t>
  </si>
  <si>
    <t>INCOME AND BENEFITS (IN 2019 INFLATION-ADJUSTED DOLLARS): Total households: Median household income (dollars)</t>
  </si>
  <si>
    <t xml:space="preserve">Min.   : 10731  </t>
  </si>
  <si>
    <t xml:space="preserve">1st Qu.: 50447  </t>
  </si>
  <si>
    <t xml:space="preserve">Median : 86250  </t>
  </si>
  <si>
    <t xml:space="preserve">Mean   : 92518  </t>
  </si>
  <si>
    <t xml:space="preserve">3rd Qu.:127108  </t>
  </si>
  <si>
    <t xml:space="preserve">NA's   :66  </t>
  </si>
  <si>
    <t xml:space="preserve">1st Qu.: 0.98  </t>
  </si>
  <si>
    <t xml:space="preserve">Median : 2.89  </t>
  </si>
  <si>
    <t xml:space="preserve">Mean   : 3.14  </t>
  </si>
  <si>
    <t xml:space="preserve">3rd Qu.: 4.57  </t>
  </si>
  <si>
    <t xml:space="preserve">Max.   :12.46  </t>
  </si>
  <si>
    <t>labor_forces_rate</t>
  </si>
  <si>
    <t xml:space="preserve">Min.   :  3.2  </t>
  </si>
  <si>
    <t xml:space="preserve">1st Qu.: 62.4  </t>
  </si>
  <si>
    <t xml:space="preserve">Median : 71.9  </t>
  </si>
  <si>
    <t xml:space="preserve">Mean   : 71.4  </t>
  </si>
  <si>
    <t xml:space="preserve">3rd Qu.: 81.0  </t>
  </si>
  <si>
    <t>management_business_science_arts_occupations_pct</t>
  </si>
  <si>
    <t>OCCUPATION: Civilian employed population 16 years and over: Management, business, science, and arts occupations</t>
  </si>
  <si>
    <t xml:space="preserve">Min.   :  1.0  </t>
  </si>
  <si>
    <t xml:space="preserve">1st Qu.: 39.7  </t>
  </si>
  <si>
    <t xml:space="preserve">Median : 62.0  </t>
  </si>
  <si>
    <t xml:space="preserve">Mean   : 59.9  </t>
  </si>
  <si>
    <t xml:space="preserve">3rd Qu.: 79.2  </t>
  </si>
  <si>
    <t xml:space="preserve">1st Qu.: 0.00  </t>
  </si>
  <si>
    <t xml:space="preserve">Median : 0.81  </t>
  </si>
  <si>
    <t xml:space="preserve">Mean   : 1.14  </t>
  </si>
  <si>
    <t xml:space="preserve">3rd Qu.: 1.66  </t>
  </si>
  <si>
    <t xml:space="preserve">Max.   :12.36  </t>
  </si>
  <si>
    <t>mean_travel_time</t>
    <phoneticPr fontId="18" type="noConversion"/>
  </si>
  <si>
    <t xml:space="preserve">Min.   :13.4  </t>
  </si>
  <si>
    <t xml:space="preserve">1st Qu.:28.0  </t>
  </si>
  <si>
    <t xml:space="preserve">Median :31.8  </t>
  </si>
  <si>
    <t xml:space="preserve">Mean   :31.8  </t>
  </si>
  <si>
    <t xml:space="preserve">3rd Qu.:34.5  </t>
  </si>
  <si>
    <t xml:space="preserve">Max.   :55.7  </t>
  </si>
  <si>
    <t xml:space="preserve">NA's   :23  </t>
  </si>
  <si>
    <t>Natural_resources_construction_and_maintenance_occupations_pct</t>
  </si>
  <si>
    <t>OCCUPATION: Civilian employed population 16 years and over: Natural resources, construction, and maintenance occupations</t>
  </si>
  <si>
    <t xml:space="preserve">1st Qu.: 0.44  </t>
  </si>
  <si>
    <t xml:space="preserve">Median : 1.79  </t>
  </si>
  <si>
    <t xml:space="preserve">Mean   : 3.05  </t>
  </si>
  <si>
    <t xml:space="preserve">3rd Qu.: 4.60  </t>
  </si>
  <si>
    <t xml:space="preserve">Max.   :15.84  </t>
  </si>
  <si>
    <t>other_means_pct</t>
  </si>
  <si>
    <t>COMMUTING TO WORK: Workers 16 years and over: Other means</t>
  </si>
  <si>
    <t xml:space="preserve">1st Qu.:0.023  </t>
  </si>
  <si>
    <t xml:space="preserve">Median :0.050  </t>
  </si>
  <si>
    <t xml:space="preserve">Mean   :0.058  </t>
  </si>
  <si>
    <t xml:space="preserve">3rd Qu.:0.081  </t>
  </si>
  <si>
    <t xml:space="preserve">Max.   :0.324  </t>
  </si>
  <si>
    <t xml:space="preserve">1st Qu.: 5.92  </t>
  </si>
  <si>
    <t xml:space="preserve">Median : 8.29  </t>
  </si>
  <si>
    <t xml:space="preserve">Mean   : 8.98  </t>
  </si>
  <si>
    <t xml:space="preserve">3rd Qu.:12.43  </t>
  </si>
  <si>
    <t xml:space="preserve">Max.   :21.44  </t>
  </si>
  <si>
    <t>pct_all_families_below_poverty</t>
    <phoneticPr fontId="18" type="noConversion"/>
  </si>
  <si>
    <t xml:space="preserve">1st Qu.: 2.6  </t>
  </si>
  <si>
    <t xml:space="preserve">Median : 9.9  </t>
  </si>
  <si>
    <t xml:space="preserve">Mean   :13.7  </t>
  </si>
  <si>
    <t xml:space="preserve">3rd Qu.:23.6  </t>
  </si>
  <si>
    <t xml:space="preserve">Max.   :80.7  </t>
  </si>
  <si>
    <t xml:space="preserve">1st Qu.:  0.0  </t>
  </si>
  <si>
    <t xml:space="preserve">Median : 15.6  </t>
  </si>
  <si>
    <t xml:space="preserve">Mean   : 19.6  </t>
  </si>
  <si>
    <t xml:space="preserve">3rd Qu.: 33.5  </t>
  </si>
  <si>
    <t xml:space="preserve">NA's   :79  </t>
  </si>
  <si>
    <t xml:space="preserve">1st Qu.:  0  </t>
  </si>
  <si>
    <t xml:space="preserve">Median :  0  </t>
  </si>
  <si>
    <t xml:space="preserve">Mean   : 18  </t>
  </si>
  <si>
    <t xml:space="preserve">3rd Qu.: 31  </t>
  </si>
  <si>
    <t xml:space="preserve">Max.   :100  </t>
  </si>
  <si>
    <t xml:space="preserve">NA's   :460  </t>
  </si>
  <si>
    <t xml:space="preserve">1st Qu.:  7.0  </t>
  </si>
  <si>
    <t xml:space="preserve">Median : 14.9  </t>
  </si>
  <si>
    <t xml:space="preserve">Mean   : 16.0  </t>
  </si>
  <si>
    <t xml:space="preserve">3rd Qu.: 21.5  </t>
  </si>
  <si>
    <t xml:space="preserve">1st Qu.:  6.1  </t>
  </si>
  <si>
    <t xml:space="preserve">Median : 14.6  </t>
  </si>
  <si>
    <t xml:space="preserve">Mean   : 15.9  </t>
  </si>
  <si>
    <t xml:space="preserve">3rd Qu.: 23.2  </t>
  </si>
  <si>
    <t xml:space="preserve">1st Qu.:  8.5  </t>
  </si>
  <si>
    <t xml:space="preserve">Median : 16.1  </t>
  </si>
  <si>
    <t xml:space="preserve">Mean   : 18.4  </t>
  </si>
  <si>
    <t xml:space="preserve">3rd Qu.: 26.4  </t>
  </si>
  <si>
    <t xml:space="preserve">1st Qu.:  7.2  </t>
  </si>
  <si>
    <t xml:space="preserve">Median : 17.0  </t>
  </si>
  <si>
    <t xml:space="preserve">Mean   : 17.7  </t>
  </si>
  <si>
    <t xml:space="preserve">3rd Qu.: 26.5  </t>
  </si>
  <si>
    <t xml:space="preserve">Median : 18.8  </t>
  </si>
  <si>
    <t xml:space="preserve">Mean   : 23.3  </t>
  </si>
  <si>
    <t xml:space="preserve">3rd Qu.: 42.5  </t>
  </si>
  <si>
    <t xml:space="preserve">NA's   :232  </t>
  </si>
  <si>
    <t xml:space="preserve">Median : 16.4  </t>
  </si>
  <si>
    <t xml:space="preserve">Mean   : 22.2  </t>
  </si>
  <si>
    <t xml:space="preserve">3rd Qu.: 39.7  </t>
  </si>
  <si>
    <t xml:space="preserve">Median : 11.6  </t>
  </si>
  <si>
    <t xml:space="preserve">Mean   : 22.0  </t>
  </si>
  <si>
    <t xml:space="preserve">3rd Qu.: 40.0  </t>
  </si>
  <si>
    <t xml:space="preserve">NA's   :209  </t>
  </si>
  <si>
    <t>pct_all_people_under18_below_poverty</t>
    <phoneticPr fontId="18" type="noConversion"/>
  </si>
  <si>
    <t xml:space="preserve">Mean   : 22.4  </t>
  </si>
  <si>
    <t xml:space="preserve">3rd Qu.: 40.9  </t>
  </si>
  <si>
    <t>pct_below_poverty_female_no_spouse_present</t>
  </si>
  <si>
    <t>PERCENTAGE WHOSE INCOME IN THE PAST 12 MONTHS IS BELOW THE POVERTY LEVEL: All families: Female householder, no spouse present</t>
  </si>
  <si>
    <t xml:space="preserve">1st Qu.:  4  </t>
  </si>
  <si>
    <t xml:space="preserve">Median : 24  </t>
  </si>
  <si>
    <t xml:space="preserve">Mean   : 25  </t>
  </si>
  <si>
    <t xml:space="preserve">3rd Qu.: 42  </t>
  </si>
  <si>
    <t xml:space="preserve">NA's   :490  </t>
  </si>
  <si>
    <t xml:space="preserve">Median : 31  </t>
  </si>
  <si>
    <t xml:space="preserve">Mean   : 32  </t>
  </si>
  <si>
    <t xml:space="preserve">3rd Qu.: 53  </t>
  </si>
  <si>
    <t xml:space="preserve">NA's   :958  </t>
  </si>
  <si>
    <t xml:space="preserve">Median : 38  </t>
  </si>
  <si>
    <t xml:space="preserve">Mean   : 43  </t>
  </si>
  <si>
    <t xml:space="preserve">3rd Qu.:100  </t>
  </si>
  <si>
    <t xml:space="preserve">NA's   :3208  </t>
  </si>
  <si>
    <t>pct_married_couple_families_below_poverty</t>
    <phoneticPr fontId="18" type="noConversion"/>
  </si>
  <si>
    <t xml:space="preserve">Median :  0.0  </t>
  </si>
  <si>
    <t xml:space="preserve">Mean   :  5.4  </t>
  </si>
  <si>
    <t xml:space="preserve">3rd Qu.:  5.5  </t>
  </si>
  <si>
    <t xml:space="preserve">Mean   :  7.1  </t>
  </si>
  <si>
    <t xml:space="preserve">3rd Qu.:  0.0  </t>
  </si>
  <si>
    <t xml:space="preserve">NA's   :165  </t>
  </si>
  <si>
    <t xml:space="preserve">Mean   :  3  </t>
  </si>
  <si>
    <t xml:space="preserve">3rd Qu.:  0  </t>
  </si>
  <si>
    <t xml:space="preserve">NA's   :1531  </t>
  </si>
  <si>
    <t xml:space="preserve">1st Qu.: 2.2  </t>
  </si>
  <si>
    <t xml:space="preserve">Median :10.1  </t>
  </si>
  <si>
    <t xml:space="preserve">Mean   :15.0  </t>
  </si>
  <si>
    <t xml:space="preserve">3rd Qu.:26.5  </t>
  </si>
  <si>
    <t xml:space="preserve">Max.   :83.8  </t>
  </si>
  <si>
    <t>pct_unrelated_individuals_15plus_below_poverty</t>
    <phoneticPr fontId="18" type="noConversion"/>
  </si>
  <si>
    <t>PERCENTAGE WHOSE INCOME IN THE PAST 12 MONTHS IS BELOW THE POVERTY LEVEL: All people: Unrelated individuals 15 years and over</t>
    <phoneticPr fontId="18" type="noConversion"/>
  </si>
  <si>
    <t xml:space="preserve">Min.   :  1.1  </t>
  </si>
  <si>
    <t xml:space="preserve">1st Qu.: 11.0  </t>
  </si>
  <si>
    <t xml:space="preserve">Median : 19.3  </t>
  </si>
  <si>
    <t xml:space="preserve">3rd Qu.: 32.3  </t>
  </si>
  <si>
    <t xml:space="preserve">Min.   :  17  </t>
  </si>
  <si>
    <t xml:space="preserve">1st Qu.:2308  </t>
  </si>
  <si>
    <t xml:space="preserve">Median :2858  </t>
  </si>
  <si>
    <t xml:space="preserve">Mean   :2927  </t>
  </si>
  <si>
    <t xml:space="preserve">3rd Qu.:3532  </t>
  </si>
  <si>
    <t xml:space="preserve">Max.   :6174  </t>
  </si>
  <si>
    <t>CLASS OF WORKER: Civilian employed population 16 years and over: Private wage and salary workers</t>
  </si>
  <si>
    <t xml:space="preserve">1st Qu.: 63.5  </t>
  </si>
  <si>
    <t xml:space="preserve">Median : 70.3  </t>
  </si>
  <si>
    <t xml:space="preserve">Mean   : 69.2  </t>
  </si>
  <si>
    <t xml:space="preserve">3rd Qu.: 75.3  </t>
  </si>
  <si>
    <t>OCCUPATION: Civilian employed population 16 years and over: Production, transportation, and material moving occupations</t>
  </si>
  <si>
    <t xml:space="preserve">1st Qu.: 1.54  </t>
  </si>
  <si>
    <t xml:space="preserve">Median : 3.39  </t>
  </si>
  <si>
    <t xml:space="preserve">Mean   : 4.86  </t>
  </si>
  <si>
    <t xml:space="preserve">3rd Qu.: 7.26  </t>
  </si>
  <si>
    <t xml:space="preserve">Max.   :21.56  </t>
  </si>
  <si>
    <t>INDUSTRY: Civilian employed population 16 years and over: Professional, scientific, and management, and administrative and waste management services</t>
  </si>
  <si>
    <t xml:space="preserve">1st Qu.:16.9  </t>
  </si>
  <si>
    <t xml:space="preserve">Median :22.3  </t>
  </si>
  <si>
    <t xml:space="preserve">Mean   :22.8  </t>
  </si>
  <si>
    <t xml:space="preserve">3rd Qu.:29.0  </t>
  </si>
  <si>
    <t xml:space="preserve">Max.   :52.8  </t>
  </si>
  <si>
    <t>Public_administration_pct</t>
    <phoneticPr fontId="18" type="noConversion"/>
  </si>
  <si>
    <t xml:space="preserve">1st Qu.: 11.5  </t>
  </si>
  <si>
    <t xml:space="preserve">Median : 16.3  </t>
  </si>
  <si>
    <t xml:space="preserve">Mean   : 17.1  </t>
  </si>
  <si>
    <t xml:space="preserve">3rd Qu.: 21.3  </t>
  </si>
  <si>
    <t>INCOME AND BENEFITS (IN 2019 INFLATION-ADJUSTED DOLLARS): Total households: With cash public assistance income: Mean cash public assistance income (dollars)</t>
  </si>
  <si>
    <t xml:space="preserve">Min.   :  434  </t>
  </si>
  <si>
    <t xml:space="preserve">1st Qu.: 1878  </t>
  </si>
  <si>
    <t xml:space="preserve">Median : 3636  </t>
  </si>
  <si>
    <t xml:space="preserve">Mean   : 3616  </t>
  </si>
  <si>
    <t xml:space="preserve">3rd Qu.: 4914  </t>
  </si>
  <si>
    <t xml:space="preserve">Max.   :10341  </t>
  </si>
  <si>
    <t xml:space="preserve">NA's   :3789  </t>
  </si>
  <si>
    <t>COMMUTING TO WORK: Workers 16 years and over: Public transportation (excluding taxicab)</t>
  </si>
  <si>
    <t xml:space="preserve">Min.   :0.022  </t>
  </si>
  <si>
    <t xml:space="preserve">1st Qu.:0.226  </t>
  </si>
  <si>
    <t xml:space="preserve">Median :0.287  </t>
  </si>
  <si>
    <t xml:space="preserve">Mean   :0.295  </t>
  </si>
  <si>
    <t xml:space="preserve">3rd Qu.:0.352  </t>
  </si>
  <si>
    <t xml:space="preserve">Max.   :0.990  </t>
  </si>
  <si>
    <t xml:space="preserve">1st Qu.: 1.8  </t>
  </si>
  <si>
    <t xml:space="preserve">Median : 4.4  </t>
  </si>
  <si>
    <t xml:space="preserve">Mean   : 5.7  </t>
  </si>
  <si>
    <t xml:space="preserve">3rd Qu.: 6.9  </t>
  </si>
  <si>
    <t xml:space="preserve">Max.   :32.4  </t>
  </si>
  <si>
    <t>Retirement_income_mean</t>
  </si>
  <si>
    <t>INCOME AND BENEFITS (IN 2019 INFLATION-ADJUSTED DOLLARS): Total households: With retirement income: Mean retirement income (dollars)</t>
  </si>
  <si>
    <t xml:space="preserve">Min.   :  7612  </t>
  </si>
  <si>
    <t xml:space="preserve">1st Qu.: 24610  </t>
  </si>
  <si>
    <t xml:space="preserve">Median : 32597  </t>
  </si>
  <si>
    <t xml:space="preserve">Mean   : 36861  </t>
  </si>
  <si>
    <t xml:space="preserve">3rd Qu.: 45430  </t>
  </si>
  <si>
    <t xml:space="preserve">Max.   :117263  </t>
  </si>
  <si>
    <t xml:space="preserve">NA's   :138  </t>
  </si>
  <si>
    <t xml:space="preserve">1st Qu.: 9.1  </t>
  </si>
  <si>
    <t xml:space="preserve">Median :12.9  </t>
  </si>
  <si>
    <t xml:space="preserve">Mean   :15.3  </t>
  </si>
  <si>
    <t xml:space="preserve">3rd Qu.:19.1  </t>
  </si>
  <si>
    <t xml:space="preserve">Max.   :45.9  </t>
  </si>
  <si>
    <t>CLASS OF WORKER: Civilian employed population 16 years and over: Self-employed in own not incorporated business workers</t>
  </si>
  <si>
    <t xml:space="preserve">1st Qu.: 1.97  </t>
  </si>
  <si>
    <t xml:space="preserve">Median : 3.59  </t>
  </si>
  <si>
    <t xml:space="preserve">Mean   : 4.20  </t>
  </si>
  <si>
    <t xml:space="preserve">3rd Qu.: 5.46  </t>
  </si>
  <si>
    <t xml:space="preserve">Max.   :18.46  </t>
  </si>
  <si>
    <t>OCCUPATION: Civilian employed population 16 years and over: Service occupations</t>
  </si>
  <si>
    <t xml:space="preserve">1st Qu.: 7.6  </t>
  </si>
  <si>
    <t xml:space="preserve">Median :15.8  </t>
  </si>
  <si>
    <t xml:space="preserve">Mean   :16.9  </t>
  </si>
  <si>
    <t xml:space="preserve">3rd Qu.:25.1  </t>
  </si>
  <si>
    <t>Social_Security_income_mean</t>
  </si>
  <si>
    <t>INCOME AND BENEFITS (IN 2019 INFLATION-ADJUSTED DOLLARS): Total households: With Social Security: Mean Social Security income (dollars)</t>
  </si>
  <si>
    <t xml:space="preserve">Min.   : 5436  </t>
  </si>
  <si>
    <t xml:space="preserve">1st Qu.:12272  </t>
  </si>
  <si>
    <t xml:space="preserve">Median :14924  </t>
  </si>
  <si>
    <t xml:space="preserve">Mean   :16087  </t>
  </si>
  <si>
    <t xml:space="preserve">3rd Qu.:19074  </t>
  </si>
  <si>
    <t xml:space="preserve">Max.   :38324  </t>
  </si>
  <si>
    <t xml:space="preserve">NA's   :180  </t>
  </si>
  <si>
    <t>Supplemental_Security_income_mean</t>
  </si>
  <si>
    <t>INCOME AND BENEFITS (IN 2019 INFLATION-ADJUSTED DOLLARS): Total households: With Supplemental Security Income: Mean Supplemental Security Income (dollars)</t>
  </si>
  <si>
    <t xml:space="preserve">Min.   : 4475  </t>
  </si>
  <si>
    <t xml:space="preserve">1st Qu.: 8487  </t>
  </si>
  <si>
    <t xml:space="preserve">Median : 9256  </t>
  </si>
  <si>
    <t xml:space="preserve">Mean   : 9772  </t>
  </si>
  <si>
    <t xml:space="preserve">3rd Qu.:10940  </t>
  </si>
  <si>
    <t xml:space="preserve">Max.   :22322  </t>
  </si>
  <si>
    <t xml:space="preserve">NA's   :2687  </t>
  </si>
  <si>
    <t>Transportation_and_warehousing_and_utilities_pct</t>
    <phoneticPr fontId="18" type="noConversion"/>
  </si>
  <si>
    <t xml:space="preserve">1st Qu.: 1.34  </t>
  </si>
  <si>
    <t xml:space="preserve">Median : 2.90  </t>
  </si>
  <si>
    <t xml:space="preserve">Mean   : 4.13  </t>
  </si>
  <si>
    <t xml:space="preserve">3rd Qu.: 6.42  </t>
  </si>
  <si>
    <t xml:space="preserve">Max.   :21.11  </t>
  </si>
  <si>
    <t>unemployment_rate</t>
    <phoneticPr fontId="18" type="noConversion"/>
  </si>
  <si>
    <t xml:space="preserve">1st Qu.: 3.4  </t>
  </si>
  <si>
    <t xml:space="preserve">Median : 8.3  </t>
  </si>
  <si>
    <t xml:space="preserve">Mean   : 9.7  </t>
  </si>
  <si>
    <t xml:space="preserve">3rd Qu.:14.2  </t>
  </si>
  <si>
    <t xml:space="preserve">Max.   :67.8  </t>
  </si>
  <si>
    <t>Unpaid_family_workers_pct</t>
  </si>
  <si>
    <t>CLASS OF WORKER: Civilian employed population 16 years and over: Unpaid family workers</t>
  </si>
  <si>
    <t xml:space="preserve">Mean   :0.10  </t>
  </si>
  <si>
    <t xml:space="preserve">Max.   :3.76  </t>
  </si>
  <si>
    <t>COMMUTING TO WORK: Workers 16 years and over: Walked</t>
  </si>
  <si>
    <t xml:space="preserve">1st Qu.:0.009  </t>
  </si>
  <si>
    <t xml:space="preserve">Median :0.039  </t>
  </si>
  <si>
    <t xml:space="preserve">Mean   :0.088  </t>
  </si>
  <si>
    <t xml:space="preserve">3rd Qu.:0.141  </t>
  </si>
  <si>
    <t xml:space="preserve">Max.   :0.617  </t>
  </si>
  <si>
    <t xml:space="preserve">Median : 0.00  </t>
  </si>
  <si>
    <t xml:space="preserve">Mean   : 0.78  </t>
  </si>
  <si>
    <t xml:space="preserve">3rd Qu.: 0.79  </t>
  </si>
  <si>
    <t xml:space="preserve">Max.   :20.10  </t>
  </si>
  <si>
    <t>worked_from_home_pct</t>
  </si>
  <si>
    <t>COMMUTING TO WORK: Workers 16 years and over: Worked from home</t>
  </si>
  <si>
    <t xml:space="preserve">1st Qu.:0.122  </t>
  </si>
  <si>
    <t xml:space="preserve">Median :0.180  </t>
  </si>
  <si>
    <t xml:space="preserve">Mean   :0.173  </t>
  </si>
  <si>
    <t xml:space="preserve">3rd Qu.:0.240  </t>
  </si>
  <si>
    <t xml:space="preserve">Max.   :0.431  </t>
  </si>
  <si>
    <t xml:space="preserve">1st Qu.:1414  </t>
  </si>
  <si>
    <t xml:space="preserve">Median :1800  </t>
  </si>
  <si>
    <t xml:space="preserve">Mean   :1871  </t>
  </si>
  <si>
    <t xml:space="preserve">3rd Qu.:2305  </t>
  </si>
  <si>
    <t xml:space="preserve">Max.   :3823  </t>
  </si>
  <si>
    <t>Exclude</t>
    <phoneticPr fontId="18" type="noConversion"/>
  </si>
  <si>
    <t>CCN</t>
  </si>
  <si>
    <t xml:space="preserve">Min.   :19000125  </t>
  </si>
  <si>
    <t xml:space="preserve">1st Qu.:19217782  </t>
  </si>
  <si>
    <t xml:space="preserve">Median :20180256  </t>
  </si>
  <si>
    <t xml:space="preserve">Mean   :20578472  </t>
  </si>
  <si>
    <t xml:space="preserve">3rd Qu.:21190143  </t>
  </si>
  <si>
    <t xml:space="preserve">Max.   :22190177  </t>
  </si>
  <si>
    <t>Date</t>
  </si>
  <si>
    <t xml:space="preserve">Min.   : 1  </t>
  </si>
  <si>
    <t xml:space="preserve">1st Qu.: 9  </t>
  </si>
  <si>
    <t xml:space="preserve">Median :16  </t>
  </si>
  <si>
    <t xml:space="preserve">Mean   :16  </t>
  </si>
  <si>
    <t xml:space="preserve">3rd Qu.:23  </t>
  </si>
  <si>
    <t xml:space="preserve">Max.   :31  </t>
  </si>
  <si>
    <t>START_DATE</t>
    <phoneticPr fontId="18" type="noConversion"/>
  </si>
  <si>
    <t>result of police action</t>
    <phoneticPr fontId="18" type="noConversion"/>
  </si>
  <si>
    <t>END_DATE</t>
    <phoneticPr fontId="18" type="noConversion"/>
  </si>
  <si>
    <t>Month_2</t>
  </si>
  <si>
    <t>Static(historical info)</t>
    <phoneticPr fontId="18" type="noConversion"/>
  </si>
  <si>
    <t>Month_3</t>
  </si>
  <si>
    <t>OFFENSE</t>
  </si>
  <si>
    <t>Period_cat</t>
  </si>
  <si>
    <t>Period_cat_2</t>
  </si>
  <si>
    <t>PSA</t>
  </si>
  <si>
    <t xml:space="preserve">Min.   :101  </t>
  </si>
  <si>
    <t xml:space="preserve">1st Qu.:302  </t>
  </si>
  <si>
    <t xml:space="preserve">Median :408  </t>
  </si>
  <si>
    <t xml:space="preserve">Mean   :427  </t>
  </si>
  <si>
    <t xml:space="preserve">3rd Qu.:603  </t>
  </si>
  <si>
    <t xml:space="preserve">Max.   :708  </t>
  </si>
  <si>
    <t xml:space="preserve">NA's   :22  </t>
  </si>
  <si>
    <t>REPORT_DAT</t>
  </si>
  <si>
    <t>REPORT_DAT_2</t>
  </si>
  <si>
    <t>Seq</t>
  </si>
  <si>
    <t xml:space="preserve">Min.   :   1  </t>
  </si>
  <si>
    <t xml:space="preserve">1st Qu.:2086  </t>
  </si>
  <si>
    <t xml:space="preserve">Median :4172  </t>
  </si>
  <si>
    <t xml:space="preserve">Mean   :4172  </t>
  </si>
  <si>
    <t xml:space="preserve">3rd Qu.:6258  </t>
  </si>
  <si>
    <t xml:space="preserve">Max.   :8343  </t>
  </si>
  <si>
    <t>Target_district</t>
    <phoneticPr fontId="18" type="noConversion"/>
  </si>
  <si>
    <t xml:space="preserve">Mean   :0.33  </t>
  </si>
  <si>
    <t xml:space="preserve">3rd Qu.:1.00  </t>
  </si>
  <si>
    <t xml:space="preserve">Max.   :1.00  </t>
  </si>
  <si>
    <t>Time_hour</t>
  </si>
  <si>
    <t>Report time: after clear</t>
    <phoneticPr fontId="18" type="noConversion"/>
  </si>
  <si>
    <t xml:space="preserve">1st Qu.: 3.00  </t>
  </si>
  <si>
    <t xml:space="preserve">Mean   : 9.73  </t>
  </si>
  <si>
    <t xml:space="preserve">3rd Qu.:17.00  </t>
  </si>
  <si>
    <t xml:space="preserve">Max.   :23.00  </t>
  </si>
  <si>
    <t>Year</t>
  </si>
  <si>
    <t xml:space="preserve">Min.   :2019  </t>
  </si>
  <si>
    <t xml:space="preserve">1st Qu.:2019  </t>
  </si>
  <si>
    <t xml:space="preserve">Median :2020  </t>
  </si>
  <si>
    <t xml:space="preserve">Mean   :2020  </t>
  </si>
  <si>
    <t xml:space="preserve">3rd Qu.:2021  </t>
  </si>
  <si>
    <t xml:space="preserve">Max.   :2022  </t>
  </si>
  <si>
    <t>Period_cat_num</t>
    <phoneticPr fontId="18" type="noConversion"/>
  </si>
  <si>
    <t>WEB_URL</t>
  </si>
  <si>
    <t>POLDIST_ID</t>
  </si>
  <si>
    <t>GIS_ID</t>
  </si>
  <si>
    <t>SECTOR</t>
  </si>
  <si>
    <t>GLOBALID</t>
  </si>
  <si>
    <t>CREATOR</t>
  </si>
  <si>
    <t>CREATED</t>
  </si>
  <si>
    <t>EDITOR</t>
  </si>
  <si>
    <t>EDITED</t>
  </si>
  <si>
    <t>http://mpdc.dc.gov/page/police-districts-and-police-service-areas</t>
  </si>
  <si>
    <t>temp_7</t>
  </si>
  <si>
    <t>4D1</t>
  </si>
  <si>
    <t>{C44EB92A-01CB-4328-8463-A826902DC7F2}</t>
  </si>
  <si>
    <t>temp_6</t>
  </si>
  <si>
    <t>2D1</t>
  </si>
  <si>
    <t>{4900EDFA-E061-4CB4-8C2F-02B9E4E47AA9}</t>
  </si>
  <si>
    <t>temp_5</t>
  </si>
  <si>
    <t>4D2</t>
  </si>
  <si>
    <t>{D8320D40-CA53-482E-B68D-B2B3395EA7ED}</t>
  </si>
  <si>
    <t>temp_4</t>
  </si>
  <si>
    <t>{B6E3785E-B111-4460-B792-6E0197EACA09}</t>
  </si>
  <si>
    <t>temp_31</t>
  </si>
  <si>
    <t>{1563F79F-4541-4BB2-A4E9-448C8A88B02E}</t>
  </si>
  <si>
    <t>temp_30</t>
  </si>
  <si>
    <t>{F8E1A1B2-664F-4FEB-863C-A6C6C74F86D8}</t>
  </si>
  <si>
    <t>temp_29</t>
  </si>
  <si>
    <t>{A93F5EAA-91E9-4E65-BF56-64FC18062853}</t>
  </si>
  <si>
    <t>temp_28</t>
  </si>
  <si>
    <t>{6128308C-1867-4DA2-96AB-D2D45583588B}</t>
  </si>
  <si>
    <t>temp_27</t>
  </si>
  <si>
    <t>4D3</t>
  </si>
  <si>
    <t>{55BA9636-1E2E-47C1-82D7-DE1DC0601AC9}</t>
  </si>
  <si>
    <t>temp_26</t>
  </si>
  <si>
    <t>{263F75B9-8F92-46F2-B13E-DC97C2171EDB}</t>
  </si>
  <si>
    <t>temp_25</t>
  </si>
  <si>
    <t>2D2</t>
  </si>
  <si>
    <t>{83496B63-8A39-4680-B703-AEB1CEA1FC55}</t>
  </si>
  <si>
    <t>temp_24</t>
  </si>
  <si>
    <t>5D2</t>
  </si>
  <si>
    <t>{4FB20AE3-BBE8-49F3-9932-F972118AD249}</t>
  </si>
  <si>
    <t>temp_23</t>
  </si>
  <si>
    <t>{F0F6438A-DB3E-4548-9F2D-D8CE5FC14839}</t>
  </si>
  <si>
    <t>temp_22</t>
  </si>
  <si>
    <t>{16FB6D7E-0307-47F1-9EC6-D632A518FE77}</t>
  </si>
  <si>
    <t>temp_21</t>
  </si>
  <si>
    <t>3D1</t>
  </si>
  <si>
    <t>{2F186480-8A93-4F8F-A8CE-FBB598AD7EAF}</t>
  </si>
  <si>
    <t>temp_18</t>
  </si>
  <si>
    <t>{DC72F4B7-C2E7-4ADC-B788-3E88F59C3C19}</t>
  </si>
  <si>
    <t>temp_20</t>
  </si>
  <si>
    <t>{89ED0EF9-CD79-49F3-89C3-6BB17AFD25FE}</t>
  </si>
  <si>
    <t>temp_19</t>
  </si>
  <si>
    <t>5D1</t>
  </si>
  <si>
    <t>{8177C79E-844D-4810-B2B4-738C1926AB09}</t>
  </si>
  <si>
    <t>temp_14</t>
  </si>
  <si>
    <t>{4A30C64A-AC21-4898-9C1D-1F3E6AA8CE66}</t>
  </si>
  <si>
    <t>temp_17</t>
  </si>
  <si>
    <t>3D2</t>
  </si>
  <si>
    <t>{F8CCED28-E7FF-41CF-8966-FD2946B6E58E}</t>
  </si>
  <si>
    <t>temp_16</t>
  </si>
  <si>
    <t>{3B88570F-7BDE-4443-AF18-C05BE9CEDBB3}</t>
  </si>
  <si>
    <t>temp_12</t>
  </si>
  <si>
    <t>3D3</t>
  </si>
  <si>
    <t>{ABB995FD-1B58-44C0-9FBF-CCAB2268BA4A}</t>
  </si>
  <si>
    <t>temp_13</t>
  </si>
  <si>
    <t>2D3</t>
  </si>
  <si>
    <t>{3EFC53BE-EC29-4925-87F4-EB9228A857A3}</t>
  </si>
  <si>
    <t>temp_3</t>
  </si>
  <si>
    <t>{7420FF26-CBD5-4F2F-B9F7-853252E5109D}</t>
  </si>
  <si>
    <t>temp_2</t>
  </si>
  <si>
    <t>{26157EDA-2027-4047-A43C-5E571431CD72}</t>
  </si>
  <si>
    <t>temp_35</t>
  </si>
  <si>
    <t>6D1</t>
  </si>
  <si>
    <t>{8CCB6297-677B-4B72-9CDE-B1AB0F1B4817}</t>
  </si>
  <si>
    <t>temp_34</t>
  </si>
  <si>
    <t>{005CFBEB-3AEB-42DE-993A-E74C6C6DBF78}</t>
  </si>
  <si>
    <t>temp_37</t>
  </si>
  <si>
    <t>5D3</t>
  </si>
  <si>
    <t>{133430D2-5348-4F38-8221-3807E45EB287}</t>
  </si>
  <si>
    <t>temp_1</t>
  </si>
  <si>
    <t>{A44690D1-0FFA-4936-AA14-933775B3AED3}</t>
  </si>
  <si>
    <t>temp_9</t>
  </si>
  <si>
    <t>{D9E45200-AF3B-4FD8-A3B1-E86A5C63ED78}</t>
  </si>
  <si>
    <t>temp_15</t>
  </si>
  <si>
    <t>{6C01853E-8A56-4480-B0FE-81C3BD792089}</t>
  </si>
  <si>
    <t>temp_36</t>
  </si>
  <si>
    <t>{8B083A7F-7965-4BF7-AD95-A93A94740203}</t>
  </si>
  <si>
    <t>temp_55</t>
  </si>
  <si>
    <t>{AFE7E201-BABD-4F17-BACF-C9BC46F515DF}</t>
  </si>
  <si>
    <t>temp_52</t>
  </si>
  <si>
    <t>{DF4A8B71-C252-4F85-B0FB-4E1809F1CF81}</t>
  </si>
  <si>
    <t>temp_10</t>
  </si>
  <si>
    <t>1D1</t>
  </si>
  <si>
    <t>{DC476B88-C2CE-402A-82B5-49D8A289C34E}</t>
  </si>
  <si>
    <t>temp_8</t>
  </si>
  <si>
    <t>{AF1F25AA-373D-410E-9BFA-0C36368ABDD7}</t>
  </si>
  <si>
    <t>temp_57</t>
  </si>
  <si>
    <t>{B7E4E495-548B-4384-90AF-74FD4C6C24D4}</t>
  </si>
  <si>
    <t>temp_56</t>
  </si>
  <si>
    <t>{54594ABB-439D-4879-BFC5-8D643C2C6A0B}</t>
  </si>
  <si>
    <t>temp_32</t>
  </si>
  <si>
    <t>1D2</t>
  </si>
  <si>
    <t>{CD065833-D42B-45A7-B200-4D041BF94F49}</t>
  </si>
  <si>
    <t>temp_50</t>
  </si>
  <si>
    <t>6D3</t>
  </si>
  <si>
    <t>{9DD9039F-E58E-4D6C-BC6D-79FA246EB0D3}</t>
  </si>
  <si>
    <t>temp_51</t>
  </si>
  <si>
    <t>{5B491D57-AEF0-4C16-8F5F-8A25D0F44B35}</t>
  </si>
  <si>
    <t>temp_48</t>
  </si>
  <si>
    <t>{7677887E-00E0-4A33-95D9-9D759E6BFB0E}</t>
  </si>
  <si>
    <t>temp_11</t>
  </si>
  <si>
    <t>{FADCF2FE-E560-49BB-8984-4579B1E6E021}</t>
  </si>
  <si>
    <t>temp_49</t>
  </si>
  <si>
    <t>1D3</t>
  </si>
  <si>
    <t>{B2E13C66-D69C-4DDF-BAE9-F56BF80959C6}</t>
  </si>
  <si>
    <t>temp_54</t>
  </si>
  <si>
    <t>{C9A37A98-8828-487D-967D-DD0E2C2F89B9}</t>
  </si>
  <si>
    <t>temp_47</t>
  </si>
  <si>
    <t>6D2</t>
  </si>
  <si>
    <t>{4D7A9E94-D58C-495E-9C6C-F1A56552531E}</t>
  </si>
  <si>
    <t>temp_33</t>
  </si>
  <si>
    <t>{B526F023-541C-4421-A7CD-262AA6637E3C}</t>
  </si>
  <si>
    <t>temp_46</t>
  </si>
  <si>
    <t>{D45069AF-CD73-46DB-B403-159076E318C2}</t>
  </si>
  <si>
    <t>temp_45</t>
  </si>
  <si>
    <t>7D1</t>
  </si>
  <si>
    <t>{4646EFF2-ABFE-4E0C-AC4D-1AB3EB5D13AA}</t>
  </si>
  <si>
    <t>temp_44</t>
  </si>
  <si>
    <t>{345B972E-B0E1-4583-AF24-95481B57278C}</t>
  </si>
  <si>
    <t>temp_53</t>
  </si>
  <si>
    <t>{3B2102BC-5252-486B-8403-319C64A4B610}</t>
  </si>
  <si>
    <t>temp_43</t>
  </si>
  <si>
    <t>{18F487A6-77D2-465D-8E18-71622FDEA72F}</t>
  </si>
  <si>
    <t>temp_42</t>
  </si>
  <si>
    <t>7D2</t>
  </si>
  <si>
    <t>{034C6F8D-B020-4DC2-A901-390B78A5FF14}</t>
  </si>
  <si>
    <t>temp_41</t>
  </si>
  <si>
    <t>{21A44731-A0A0-47C7-BF60-CF71719F8CD6}</t>
  </si>
  <si>
    <t>temp_40</t>
  </si>
  <si>
    <t>{048DF040-904E-4593-AFC9-B9489ABEC84D}</t>
  </si>
  <si>
    <t>temp_39</t>
  </si>
  <si>
    <t>7D3</t>
  </si>
  <si>
    <t>{E2C7B963-3E6E-4839-BB2A-2889C889807B}</t>
  </si>
  <si>
    <t>temp_38</t>
  </si>
  <si>
    <t>{54A39E32-6B6C-43A5-81BD-9AB61F67E4B3}</t>
  </si>
  <si>
    <t>Columns that are used in Project 1</t>
    <phoneticPr fontId="18" type="noConversion"/>
  </si>
  <si>
    <t>Data version</t>
  </si>
  <si>
    <t>Important Definitions (TBD)</t>
  </si>
  <si>
    <t>Data_raw</t>
  </si>
  <si>
    <t>2019~2022(seperate data, All kinds of crime)</t>
  </si>
  <si>
    <t>1. Time(Phrase)</t>
  </si>
  <si>
    <t>Data_rev_v1</t>
  </si>
  <si>
    <t>Robbery for 4 years</t>
  </si>
  <si>
    <t>Pre_1</t>
  </si>
  <si>
    <t>Pre-pandemic_1(12M)</t>
  </si>
  <si>
    <t>2019.1~2019.12 (Normal)</t>
  </si>
  <si>
    <t>ROBBERY</t>
  </si>
  <si>
    <t>Pre_2</t>
  </si>
  <si>
    <t>Pre-pandemic_2 (3M)</t>
  </si>
  <si>
    <t xml:space="preserve">2020.1.1~2020.3.12 </t>
  </si>
  <si>
    <t>2019/01/01 20:21:41+00</t>
  </si>
  <si>
    <t xml:space="preserve">PK check </t>
  </si>
  <si>
    <t xml:space="preserve">Create/Delete feature </t>
  </si>
  <si>
    <t>Import to R(Create Rdata)</t>
  </si>
  <si>
    <t>Lock</t>
  </si>
  <si>
    <t>Lockdown(16M)</t>
  </si>
  <si>
    <t>2020.3.13~ 2021. 7.25</t>
  </si>
  <si>
    <t>*19.12.31: the first confirm of COVID-19</t>
  </si>
  <si>
    <t>1/1/2019</t>
  </si>
  <si>
    <t>Post</t>
  </si>
  <si>
    <t>Post-pandemic(17M)</t>
  </si>
  <si>
    <t>2021.7.26~2022.12.31</t>
  </si>
  <si>
    <t>*Covid expansion</t>
  </si>
  <si>
    <t>Convert to Factor(Cate vars)</t>
  </si>
  <si>
    <t>*Consider specify Lockdown period by the strength of Lock(After looking through data)</t>
  </si>
  <si>
    <t>*Consider specify Post-pandemic period (After looking through data)</t>
  </si>
  <si>
    <t xml:space="preserve">Create var: </t>
  </si>
  <si>
    <t>Most things can also be done in R (but I used excel cause data is not large, and time efficiency)</t>
  </si>
  <si>
    <t>Month</t>
  </si>
  <si>
    <t>Location</t>
  </si>
  <si>
    <t>Ask to Prof. about using Location variables (If it needs)</t>
  </si>
  <si>
    <t>19_1</t>
  </si>
  <si>
    <t>Inintial columns</t>
    <phoneticPr fontId="18" type="noConversion"/>
  </si>
  <si>
    <t>Time</t>
  </si>
  <si>
    <t>Etc</t>
  </si>
  <si>
    <t>Season</t>
  </si>
  <si>
    <t>WINTER</t>
  </si>
  <si>
    <t>Variable name</t>
  </si>
  <si>
    <t>Description(ex)</t>
  </si>
  <si>
    <t>Type</t>
  </si>
  <si>
    <t>Comment</t>
  </si>
  <si>
    <t>Delete</t>
  </si>
  <si>
    <t>X</t>
  </si>
  <si>
    <t>LONGITUDE</t>
  </si>
  <si>
    <t>Date_cat</t>
  </si>
  <si>
    <t>Begin</t>
  </si>
  <si>
    <t>Y</t>
  </si>
  <si>
    <t>LATITUDE</t>
  </si>
  <si>
    <t>Original info</t>
  </si>
  <si>
    <t>Primary Key</t>
  </si>
  <si>
    <t>EVENING</t>
  </si>
  <si>
    <t>Create</t>
  </si>
  <si>
    <t>unique key</t>
  </si>
  <si>
    <t>Numeric</t>
  </si>
  <si>
    <t>Primary Key(sequencial num)</t>
  </si>
  <si>
    <t>Day_cat</t>
  </si>
  <si>
    <t>Original info(ref)</t>
  </si>
  <si>
    <t>Category</t>
  </si>
  <si>
    <t>Our target</t>
  </si>
  <si>
    <t>Weekday</t>
  </si>
  <si>
    <t>sub key</t>
  </si>
  <si>
    <t>METHOD</t>
  </si>
  <si>
    <t>GUN</t>
  </si>
  <si>
    <t>2020/01/12 21:33:05+00</t>
  </si>
  <si>
    <t>Pre_1, Pre_2, Lock, Post</t>
  </si>
  <si>
    <t>Time(Phrase)</t>
  </si>
  <si>
    <t>START_DATE</t>
  </si>
  <si>
    <t>2019~2022</t>
  </si>
  <si>
    <t>END_DATE</t>
  </si>
  <si>
    <t>1~12</t>
  </si>
  <si>
    <t>Clearance_rate</t>
  </si>
  <si>
    <t>Spring,Summer,Fall,Winter</t>
  </si>
  <si>
    <t>Period_cat_num</t>
  </si>
  <si>
    <t>1~31</t>
  </si>
  <si>
    <t>the beginning, middle, or end</t>
  </si>
  <si>
    <t>Weekday, Weekend</t>
  </si>
  <si>
    <t>1~7(Sunday = 1 and ending with Saturday = 7)</t>
  </si>
  <si>
    <t>OTHERS</t>
  </si>
  <si>
    <t>GUN KNIFE OTHERS</t>
  </si>
  <si>
    <t>2020/01/12 19:24:43+00</t>
  </si>
  <si>
    <t>2020/01/12 19:53:17+00</t>
  </si>
  <si>
    <t>Time: Maybe can create time span of the event</t>
  </si>
  <si>
    <t>Robbery_Time</t>
  </si>
  <si>
    <t>Minutes</t>
  </si>
  <si>
    <t>END_DATE - START_DATE</t>
  </si>
  <si>
    <t>BLOCK</t>
  </si>
  <si>
    <t>700 - 900 BLOCK OF 4TH STREET SW</t>
  </si>
  <si>
    <t>Location(Exact address)</t>
  </si>
  <si>
    <t>XBLOCK</t>
  </si>
  <si>
    <t>YBLOCK</t>
  </si>
  <si>
    <t>BID</t>
  </si>
  <si>
    <t>SOUTHWEST</t>
  </si>
  <si>
    <t>Location(Lots of Null)</t>
  </si>
  <si>
    <t>WARD</t>
  </si>
  <si>
    <t>Category(change to factor)</t>
  </si>
  <si>
    <t>Location_Head of ANC</t>
  </si>
  <si>
    <t>*Note: Interval between Number means distance between districts</t>
  </si>
  <si>
    <t>ANC</t>
  </si>
  <si>
    <t>6D</t>
  </si>
  <si>
    <r>
      <rPr>
        <sz val="11"/>
        <color rgb="FF000000"/>
        <rFont val="&quot;맑은 고딕&quot;, monospace"/>
        <family val="3"/>
        <charset val="129"/>
      </rPr>
      <t>Location_</t>
    </r>
    <r>
      <rPr>
        <u/>
        <sz val="11"/>
        <color rgb="FF1155CC"/>
        <rFont val="&quot;맑은 고딕&quot;, monospace"/>
        <family val="3"/>
        <charset val="129"/>
      </rPr>
      <t>Advisory Neighborhood Commission</t>
    </r>
  </si>
  <si>
    <r>
      <rPr>
        <sz val="11"/>
        <color rgb="FF000000"/>
        <rFont val="&quot;맑은 고딕&quot;, monospace"/>
        <family val="3"/>
        <charset val="129"/>
      </rPr>
      <t>Location_</t>
    </r>
    <r>
      <rPr>
        <u/>
        <sz val="11"/>
        <color rgb="FF1155CC"/>
        <rFont val="&quot;맑은 고딕&quot;, monospace"/>
        <family val="3"/>
        <charset val="129"/>
      </rPr>
      <t>Police Service Areas (PSA)</t>
    </r>
  </si>
  <si>
    <t>NEIGHBORHOOD_CLUSTER</t>
  </si>
  <si>
    <t>Cluster 9</t>
  </si>
  <si>
    <t>BLOCK_GROUP</t>
  </si>
  <si>
    <t>010500 2</t>
  </si>
  <si>
    <t>CENSUS_TRACT</t>
  </si>
  <si>
    <t>VOTING_PRECINCT</t>
  </si>
  <si>
    <t>Precinct 128</t>
  </si>
  <si>
    <t>Location (a division used for elections)</t>
  </si>
  <si>
    <t>VOTING_PRECINCT_2</t>
  </si>
  <si>
    <t xml:space="preserve">Just delete Precinct(for convenience of analysis)  </t>
  </si>
  <si>
    <t>OCTO_RECORD_ID</t>
  </si>
  <si>
    <t xml:space="preserve"> </t>
  </si>
  <si>
    <t xml:space="preserve">① KDE area feature (Crime 2023)  *** </t>
    <phoneticPr fontId="1" type="noConversion"/>
  </si>
  <si>
    <t>Scenario setting*, Collect insights, Gather Snapshots</t>
    <phoneticPr fontId="1" type="noConversion"/>
  </si>
  <si>
    <t>construct Project.gdb</t>
    <phoneticPr fontId="1" type="noConversion"/>
  </si>
  <si>
    <t>Min</t>
    <phoneticPr fontId="1" type="noConversion"/>
  </si>
  <si>
    <t>② Crime Incident numeric features (19~23): Clearance_time, Month, Seanson, etc</t>
    <phoneticPr fontId="1" type="noConversion"/>
  </si>
  <si>
    <t>(Option)</t>
    <phoneticPr fontId="1" type="noConversion"/>
  </si>
  <si>
    <t>Input: Classical + [  #_property, etc.      ]</t>
    <phoneticPr fontId="1" type="noConversion"/>
  </si>
  <si>
    <t xml:space="preserve">Target: clear time , location  </t>
    <phoneticPr fontId="1" type="noConversion"/>
  </si>
  <si>
    <t>What we should visualize??</t>
    <phoneticPr fontId="1" type="noConversion"/>
  </si>
  <si>
    <t>Plotly Visualization(Ssack)</t>
    <phoneticPr fontId="1" type="noConversion"/>
  </si>
  <si>
    <t>*.gdb</t>
    <phoneticPr fontId="1" type="noConversion"/>
  </si>
  <si>
    <t>Ssack)</t>
    <phoneticPr fontId="1" type="noConversion"/>
  </si>
  <si>
    <t>Min/Narayana</t>
    <phoneticPr fontId="1" type="noConversion"/>
  </si>
  <si>
    <t xml:space="preserve">Not sure you need to do any prediction. That would be challenging. </t>
  </si>
  <si>
    <r>
      <t>Are you using</t>
    </r>
    <r>
      <rPr>
        <b/>
        <sz val="11"/>
        <color rgb="FFFF0000"/>
        <rFont val="Calibri"/>
        <family val="2"/>
        <scheme val="minor"/>
      </rPr>
      <t xml:space="preserve"> zonal statistics</t>
    </r>
    <r>
      <rPr>
        <sz val="11"/>
        <color theme="1"/>
        <rFont val="Calibri"/>
        <family val="2"/>
        <charset val="129"/>
        <scheme val="minor"/>
      </rPr>
      <t xml:space="preserve"> to get </t>
    </r>
    <r>
      <rPr>
        <b/>
        <sz val="11"/>
        <color rgb="FFFF0000"/>
        <rFont val="Calibri"/>
        <family val="2"/>
        <scheme val="minor"/>
      </rPr>
      <t>crime intensity</t>
    </r>
    <r>
      <rPr>
        <sz val="11"/>
        <color theme="1"/>
        <rFont val="Calibri"/>
        <family val="2"/>
        <charset val="129"/>
        <scheme val="minor"/>
      </rPr>
      <t xml:space="preserve"> linked with </t>
    </r>
    <r>
      <rPr>
        <sz val="11"/>
        <color rgb="FFFF0000"/>
        <rFont val="Calibri"/>
        <family val="2"/>
        <scheme val="minor"/>
      </rPr>
      <t>socio-economic data</t>
    </r>
    <r>
      <rPr>
        <sz val="11"/>
        <color theme="1"/>
        <rFont val="Calibri"/>
        <family val="2"/>
        <charset val="129"/>
        <scheme val="minor"/>
      </rPr>
      <t xml:space="preserve">? </t>
    </r>
  </si>
  <si>
    <r>
      <t>I like the ideaa of breaking crimes down by</t>
    </r>
    <r>
      <rPr>
        <sz val="11"/>
        <color rgb="FFFF0000"/>
        <rFont val="Calibri"/>
        <family val="2"/>
        <scheme val="minor"/>
      </rPr>
      <t xml:space="preserve"> proximity to schools etc.</t>
    </r>
    <r>
      <rPr>
        <sz val="11"/>
        <color theme="1"/>
        <rFont val="Calibri"/>
        <family val="2"/>
        <charset val="129"/>
        <scheme val="minor"/>
      </rPr>
      <t xml:space="preserve"> Interesting. You might need to use either</t>
    </r>
    <r>
      <rPr>
        <sz val="11"/>
        <color rgb="FFFF0000"/>
        <rFont val="Calibri"/>
        <family val="2"/>
        <scheme val="minor"/>
      </rPr>
      <t xml:space="preserve"> zonal statistics</t>
    </r>
    <r>
      <rPr>
        <sz val="11"/>
        <color theme="1"/>
        <rFont val="Calibri"/>
        <family val="2"/>
        <charset val="129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extract to point to get raster data (from kde) summerized by polygon or point. </t>
    </r>
  </si>
  <si>
    <t xml:space="preserve"> - fields : </t>
  </si>
  <si>
    <t>Report date</t>
  </si>
  <si>
    <t>SHIFT (Day,Evening, Midnight)</t>
  </si>
  <si>
    <t>START_DATE, END_DATE</t>
  </si>
  <si>
    <t>Temporal</t>
  </si>
  <si>
    <t>Spatial</t>
  </si>
  <si>
    <t>Point(X,Y)</t>
  </si>
  <si>
    <t>KDE</t>
  </si>
  <si>
    <t>Outline of Spatiotemporal Analysis of Crime incidents</t>
  </si>
  <si>
    <t>Engineered data</t>
  </si>
  <si>
    <t>Characteristic</t>
  </si>
  <si>
    <t>OFFENSE(9 Crime types)</t>
  </si>
  <si>
    <t>METHOD(Gun, Knife, Others)</t>
  </si>
  <si>
    <t>District (7 Police Service Area)</t>
  </si>
  <si>
    <t>CENSUS_TRACT(Statistical subdivisions)</t>
  </si>
  <si>
    <t>TBD</t>
  </si>
  <si>
    <t>4. Property List</t>
  </si>
  <si>
    <t xml:space="preserve">3. Economic Characteristics </t>
  </si>
  <si>
    <t>Statistics (78 features)</t>
  </si>
  <si>
    <t>Zonal statistics</t>
  </si>
  <si>
    <t>Proximity feature</t>
  </si>
  <si>
    <t>Public Schools</t>
  </si>
  <si>
    <t>Hospital- Crime Point - SelectLayerByLocation WITHIN_A_DISTANCE (or Buffer_analysis)</t>
  </si>
  <si>
    <t>GetCount(or Statistics_analysis)</t>
  </si>
  <si>
    <t xml:space="preserve">1. Calculate: 'num_hospitals' within 100 feet from a crime point </t>
  </si>
  <si>
    <t>Region A</t>
  </si>
  <si>
    <t>high</t>
  </si>
  <si>
    <t>num_crime</t>
  </si>
  <si>
    <t>Census</t>
  </si>
  <si>
    <t>income, poverty rate, employment_rate, industry, commute time, etc</t>
  </si>
  <si>
    <t># 1. Number of property from crime spot</t>
  </si>
  <si>
    <t># 2. Distance between property and crime spot</t>
  </si>
  <si>
    <t>Summarize 'Average of num_hospitals' by Census_tract</t>
  </si>
  <si>
    <t>Avg_num_hospital</t>
  </si>
  <si>
    <t>Poverty</t>
  </si>
  <si>
    <r>
      <t>3.  Link with socio-economic data</t>
    </r>
    <r>
      <rPr>
        <sz val="11"/>
        <color theme="1"/>
        <rFont val="Calibri"/>
        <family val="2"/>
        <scheme val="minor"/>
      </rPr>
      <t xml:space="preserve">  (summarized zonal statistics, crime intensity)</t>
    </r>
  </si>
  <si>
    <t>(End image)</t>
  </si>
  <si>
    <r>
      <t xml:space="preserve">Y(Clear_Time) ~ X(Charcteristic, Tempral, zonal statistics, </t>
    </r>
    <r>
      <rPr>
        <sz val="11"/>
        <color rgb="FFFF0000"/>
        <rFont val="Calibri"/>
        <family val="2"/>
        <scheme val="minor"/>
      </rPr>
      <t>Spatial features</t>
    </r>
    <r>
      <rPr>
        <sz val="11"/>
        <color theme="1"/>
        <rFont val="Calibri"/>
        <family val="2"/>
        <charset val="129"/>
        <scheme val="minor"/>
      </rPr>
      <t>)</t>
    </r>
  </si>
  <si>
    <t>2. Iteration for all crime points: get spatial features</t>
  </si>
  <si>
    <t>ex.  [Hospital] num_hospitals_crime: Integer or dummy(whether it exists or not, 0, 1)</t>
  </si>
  <si>
    <t>23-11-28</t>
  </si>
  <si>
    <t>23-11-29</t>
  </si>
  <si>
    <t>23-11-30</t>
  </si>
  <si>
    <t>23-12-01</t>
    <phoneticPr fontId="1" type="noConversion"/>
  </si>
  <si>
    <t>23-12-02</t>
  </si>
  <si>
    <t>23-12-03</t>
  </si>
  <si>
    <t>23-12-04</t>
  </si>
  <si>
    <t>23-12-05</t>
  </si>
  <si>
    <t>23-12-06</t>
  </si>
  <si>
    <t>23-12-07</t>
  </si>
  <si>
    <t>23-12-08</t>
  </si>
  <si>
    <t>23-12-09</t>
  </si>
  <si>
    <t>23-12-10</t>
  </si>
  <si>
    <t>23-12-11</t>
  </si>
  <si>
    <t>23-12-12</t>
  </si>
  <si>
    <t>23-12-13</t>
  </si>
  <si>
    <t>23-12-14</t>
  </si>
  <si>
    <t>23-12-15</t>
  </si>
  <si>
    <t>23-12-16</t>
  </si>
  <si>
    <t>23-12-17</t>
  </si>
  <si>
    <t>23-11-27</t>
  </si>
  <si>
    <t>23-12-18</t>
    <phoneticPr fontId="1" type="noConversion"/>
  </si>
  <si>
    <t>23-12-19</t>
    <phoneticPr fontId="1" type="noConversion"/>
  </si>
  <si>
    <t>Submission</t>
  </si>
  <si>
    <t xml:space="preserve">Presentation slide </t>
  </si>
  <si>
    <t>Recording</t>
  </si>
  <si>
    <t>Datawork  (Data/Code book, Code)</t>
  </si>
  <si>
    <t>Visualization,  Modeling(optional)</t>
  </si>
  <si>
    <t>Original Data (project.gdb)</t>
  </si>
  <si>
    <t>** Sum of</t>
  </si>
  <si>
    <t>Meetup</t>
  </si>
  <si>
    <t>SAT</t>
  </si>
  <si>
    <t>SUN</t>
  </si>
  <si>
    <t>Progress report</t>
  </si>
  <si>
    <t>Visualization, Progress Doc,</t>
  </si>
  <si>
    <t>No class</t>
  </si>
  <si>
    <t>Slide/ Recording</t>
  </si>
  <si>
    <t>Expect</t>
  </si>
  <si>
    <t xml:space="preserve">Data Work, VIS Structure(OpenSource), VIS Structure(ArcPro) </t>
  </si>
  <si>
    <t>Feedback from Prof.</t>
  </si>
  <si>
    <t>Options for visualize : ArcPy, Opensource(Plotly, GeoPandas,etc)</t>
  </si>
  <si>
    <t>Feature class (5 years merge: shp.files): Crime_Incidents_19_23_Merged</t>
  </si>
  <si>
    <t>Feature class 2 (5 years merge: CSV): Crime_Incidents_19_23_Merged_CSV</t>
  </si>
  <si>
    <t xml:space="preserve">Read CSV(dataframe) -&gt; Add 6 features -&gt; Export (CSV) -&gt; Add on GDB  </t>
  </si>
  <si>
    <t>1)Crime_Type: 4 types (Theft, Other_Property_Crimes )</t>
  </si>
  <si>
    <t>2) Clear_Time: END_DATE - START_DATE(Minutes), Time to clear a crime incident</t>
  </si>
  <si>
    <t>4) Season  5) Date Phase (the beginning, middle, or end)  6) Time hour</t>
  </si>
  <si>
    <t>3) Pandemic Phase: Before: 2019.1~2020.2, Lockdown: 2020.3.~ 2021.7, Post: 2021.8~</t>
  </si>
  <si>
    <t>1. Crime pattern : Input Phase, type -&gt; (Arcpy) -&gt; Show KDE area on ArcGIS</t>
  </si>
  <si>
    <t>2. Census : Choose a feature -&gt; Show numeric feature on Map</t>
  </si>
  <si>
    <t>Interactive Plot on ArcGIS To EXPLORE pattern of Crime and relationship with other features</t>
  </si>
  <si>
    <t xml:space="preserve">3. Property: Choose a property -&gt; a. Density -&gt; count # of properties -&gt; summarize </t>
  </si>
  <si>
    <t xml:space="preserve">                                                         -&gt; b. butter -&gt; count # of properties -&gt; summarize (on the map or by table)</t>
  </si>
  <si>
    <t>Avg # of p</t>
  </si>
  <si>
    <t>Incident</t>
  </si>
  <si>
    <t>Properties within 100ft</t>
  </si>
  <si>
    <t>Avg</t>
  </si>
  <si>
    <t>Shopping Center ...</t>
  </si>
  <si>
    <t>District</t>
  </si>
  <si>
    <t xml:space="preserve">Tabular data base </t>
  </si>
  <si>
    <t xml:space="preserve"> 1. Compare properties</t>
  </si>
  <si>
    <t>KDE Class</t>
  </si>
  <si>
    <t>2. By the region  (Linear relation)</t>
  </si>
  <si>
    <t>Metro</t>
  </si>
  <si>
    <t xml:space="preserve">1. Proximity feature: prob.of property (which propopery) </t>
  </si>
  <si>
    <t>Sum</t>
  </si>
  <si>
    <t>Prob of park</t>
  </si>
  <si>
    <t>1. Crime Incidents   (*shp), (</t>
  </si>
  <si>
    <t>1)</t>
  </si>
  <si>
    <t>Make aggregate table</t>
  </si>
  <si>
    <t>2)</t>
  </si>
  <si>
    <t>Make buffer variable (ex. within 100ft) of each property</t>
  </si>
  <si>
    <t>Count number of Property: 1: exist,  0: Not exist</t>
  </si>
  <si>
    <t>3)</t>
  </si>
  <si>
    <t xml:space="preserve">Step1. </t>
  </si>
  <si>
    <t xml:space="preserve">Compare Crime pattern </t>
  </si>
  <si>
    <t>Proximity feature- Property</t>
  </si>
  <si>
    <t>How?</t>
  </si>
  <si>
    <t>Robbery Pattern(KDE) is differnt from Others</t>
  </si>
  <si>
    <t>Pattern in Lockdown Phase is differenct from Pre-Pandemic</t>
  </si>
  <si>
    <t>Findings (ex)</t>
  </si>
  <si>
    <t xml:space="preserve">Step2. </t>
  </si>
  <si>
    <t>Explore Proximity feature- Property</t>
  </si>
  <si>
    <t>Make numeric feature(buffer) and Aggregated Table</t>
  </si>
  <si>
    <t>2. By the Region (District or Cencus)</t>
  </si>
  <si>
    <t>Prob of Grocery Store (total)</t>
  </si>
  <si>
    <t>Step2-1.</t>
  </si>
  <si>
    <t>Step2-2</t>
  </si>
  <si>
    <t>Interactive KDE Plot on ArcGIS To EXPLORE pattern of Crime and relationship with other features</t>
  </si>
  <si>
    <t>Pandemic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</si>
</sst>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\$#,##0_);[Red]\(\$#,##0\)"/>
    <numFmt numFmtId="165" formatCode="\$#,##0.00_);[Red]\(\$#,##0.00\)"/>
    <numFmt numFmtId="166" formatCode="0.0%"/>
    <numFmt numFmtId="167" formatCode="0.000"/>
    <numFmt numFmtId="168" formatCode="0.0_);[Red]\(0.0\)"/>
    <numFmt numFmtId="169" formatCode="0.0"/>
  </numFmts>
  <fonts count="6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i/>
      <u/>
      <sz val="10"/>
      <color theme="1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i/>
      <sz val="10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"/>
      <family val="3"/>
      <charset val="129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b/>
      <sz val="11"/>
      <color theme="1"/>
      <name val="Arial Unicode MS"/>
      <family val="3"/>
      <charset val="129"/>
    </font>
    <font>
      <sz val="9.6"/>
      <color rgb="FF374151"/>
      <name val="Arial Unicode MS"/>
      <family val="3"/>
      <charset val="129"/>
    </font>
    <font>
      <sz val="9.6"/>
      <color rgb="FF374151"/>
      <name val="Arial Unicode MS"/>
      <family val="3"/>
      <charset val="129"/>
    </font>
    <font>
      <sz val="8"/>
      <color rgb="FF212121"/>
      <name val="Courier New"/>
      <family val="3"/>
    </font>
    <font>
      <sz val="11"/>
      <color rgb="FF374151"/>
      <name val="Arial Unicode MS"/>
      <family val="3"/>
      <charset val="129"/>
    </font>
    <font>
      <sz val="11"/>
      <color rgb="FF374151"/>
      <name val="Arial Unicode MS"/>
      <family val="3"/>
      <charset val="129"/>
    </font>
    <font>
      <sz val="10"/>
      <color rgb="FF374151"/>
      <name val="Arial Unicode MS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1"/>
      <color rgb="FF374151"/>
      <name val="Arial Unicode MS"/>
      <family val="3"/>
      <charset val="129"/>
    </font>
    <font>
      <sz val="12"/>
      <color rgb="FF000000"/>
      <name val="Arial Unicode MS"/>
      <family val="3"/>
      <charset val="129"/>
    </font>
    <font>
      <sz val="10"/>
      <color rgb="FF111111"/>
      <name val="Arial Unicode MS"/>
      <family val="3"/>
      <charset val="129"/>
    </font>
    <font>
      <b/>
      <sz val="11"/>
      <color theme="5"/>
      <name val="Calibri"/>
      <family val="3"/>
      <charset val="129"/>
      <scheme val="minor"/>
    </font>
    <font>
      <sz val="11"/>
      <color theme="5"/>
      <name val="Calibri"/>
      <family val="2"/>
      <charset val="129"/>
      <scheme val="minor"/>
    </font>
    <font>
      <sz val="11"/>
      <color theme="5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FF0000"/>
      <name val="&quot;맑은 고딕&quot;"/>
      <family val="3"/>
      <charset val="129"/>
    </font>
    <font>
      <sz val="10"/>
      <color rgb="FFFF0000"/>
      <name val="Calibri"/>
      <family val="2"/>
      <scheme val="minor"/>
    </font>
    <font>
      <sz val="10"/>
      <color rgb="FF000000"/>
      <name val="&quot;맑은 고딕&quot;"/>
      <family val="3"/>
      <charset val="129"/>
    </font>
    <font>
      <b/>
      <sz val="10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&quot;맑은 고딕&quot;"/>
      <family val="3"/>
      <charset val="129"/>
    </font>
    <font>
      <sz val="10"/>
      <color rgb="FF0000FF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rgb="FF0000FF"/>
      <name val="&quot;맑은 고딕&quot;"/>
      <family val="3"/>
      <charset val="129"/>
    </font>
    <font>
      <sz val="11"/>
      <color rgb="FF434343"/>
      <name val="&quot;맑은 고딕&quot;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&quot;맑은 고딕&quot;"/>
      <family val="3"/>
      <charset val="129"/>
    </font>
    <font>
      <sz val="11"/>
      <color rgb="FF000000"/>
      <name val="&quot;맑은 고딕&quot;, monospace"/>
      <family val="3"/>
      <charset val="129"/>
    </font>
    <font>
      <u/>
      <sz val="11"/>
      <color rgb="FF1155CC"/>
      <name val="&quot;맑은 고딕&quot;, monospace"/>
      <family val="3"/>
      <charset val="129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2" fillId="0" borderId="0"/>
  </cellStyleXfs>
  <cellXfs count="360">
    <xf numFmtId="0" fontId="0" fillId="0" borderId="0" xfId="0">
      <alignment vertical="center"/>
    </xf>
    <xf numFmtId="0" fontId="3" fillId="0" borderId="0" xfId="1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4" fillId="0" borderId="4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>
      <alignment vertical="center"/>
    </xf>
    <xf numFmtId="3" fontId="0" fillId="0" borderId="7" xfId="0" applyNumberFormat="1" applyBorder="1">
      <alignment vertical="center"/>
    </xf>
    <xf numFmtId="166" fontId="0" fillId="0" borderId="7" xfId="2" applyNumberFormat="1" applyFont="1" applyBorder="1">
      <alignment vertical="center"/>
    </xf>
    <xf numFmtId="166" fontId="0" fillId="0" borderId="4" xfId="2" applyNumberFormat="1" applyFont="1" applyBorder="1">
      <alignment vertical="center"/>
    </xf>
    <xf numFmtId="9" fontId="0" fillId="0" borderId="0" xfId="2" applyFont="1">
      <alignment vertical="center"/>
    </xf>
    <xf numFmtId="166" fontId="0" fillId="0" borderId="0" xfId="2" applyNumberFormat="1" applyFont="1">
      <alignment vertical="center"/>
    </xf>
    <xf numFmtId="0" fontId="0" fillId="2" borderId="0" xfId="0" applyFill="1">
      <alignment vertical="center"/>
    </xf>
    <xf numFmtId="0" fontId="0" fillId="2" borderId="7" xfId="0" applyFill="1" applyBorder="1">
      <alignment vertical="center"/>
    </xf>
    <xf numFmtId="0" fontId="4" fillId="2" borderId="7" xfId="0" applyFont="1" applyFill="1" applyBorder="1">
      <alignment vertical="center"/>
    </xf>
    <xf numFmtId="3" fontId="0" fillId="2" borderId="7" xfId="0" applyNumberFormat="1" applyFill="1" applyBorder="1">
      <alignment vertical="center"/>
    </xf>
    <xf numFmtId="166" fontId="0" fillId="2" borderId="7" xfId="2" applyNumberFormat="1" applyFont="1" applyFill="1" applyBorder="1">
      <alignment vertical="center"/>
    </xf>
    <xf numFmtId="166" fontId="0" fillId="2" borderId="0" xfId="2" applyNumberFormat="1" applyFont="1" applyFill="1">
      <alignment vertical="center"/>
    </xf>
    <xf numFmtId="0" fontId="9" fillId="0" borderId="9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2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9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5" xfId="0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15" xfId="0" applyFont="1" applyBorder="1">
      <alignment vertical="center"/>
    </xf>
    <xf numFmtId="0" fontId="12" fillId="0" borderId="12" xfId="0" applyFont="1" applyBorder="1">
      <alignment vertical="center"/>
    </xf>
    <xf numFmtId="0" fontId="12" fillId="0" borderId="16" xfId="0" applyFont="1" applyBorder="1">
      <alignment vertical="center"/>
    </xf>
    <xf numFmtId="0" fontId="12" fillId="0" borderId="17" xfId="0" applyFont="1" applyBorder="1">
      <alignment vertical="center"/>
    </xf>
    <xf numFmtId="0" fontId="13" fillId="0" borderId="0" xfId="0" applyFont="1">
      <alignment vertical="center"/>
    </xf>
    <xf numFmtId="0" fontId="13" fillId="0" borderId="5" xfId="0" applyFont="1" applyBorder="1">
      <alignment vertical="center"/>
    </xf>
    <xf numFmtId="0" fontId="13" fillId="0" borderId="18" xfId="0" applyFont="1" applyBorder="1">
      <alignment vertical="center"/>
    </xf>
    <xf numFmtId="0" fontId="13" fillId="0" borderId="13" xfId="0" applyFont="1" applyBorder="1">
      <alignment vertical="center"/>
    </xf>
    <xf numFmtId="0" fontId="13" fillId="0" borderId="14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15" xfId="0" applyFont="1" applyBorder="1">
      <alignment vertical="center"/>
    </xf>
    <xf numFmtId="0" fontId="13" fillId="0" borderId="21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16" xfId="0" applyFont="1" applyBorder="1">
      <alignment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7" xfId="0" applyFont="1" applyBorder="1">
      <alignment vertical="center"/>
    </xf>
    <xf numFmtId="0" fontId="13" fillId="0" borderId="25" xfId="0" applyFont="1" applyBorder="1">
      <alignment vertical="center"/>
    </xf>
    <xf numFmtId="0" fontId="13" fillId="2" borderId="2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2" fillId="0" borderId="1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2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8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5" fillId="5" borderId="12" xfId="0" applyFont="1" applyFill="1" applyBorder="1" applyAlignment="1">
      <alignment horizontal="center" wrapText="1"/>
    </xf>
    <xf numFmtId="0" fontId="15" fillId="5" borderId="17" xfId="0" applyFont="1" applyFill="1" applyBorder="1" applyAlignment="1">
      <alignment horizontal="center" wrapText="1"/>
    </xf>
    <xf numFmtId="0" fontId="16" fillId="5" borderId="26" xfId="0" applyFont="1" applyFill="1" applyBorder="1" applyAlignment="1">
      <alignment vertical="center" wrapText="1"/>
    </xf>
    <xf numFmtId="0" fontId="16" fillId="5" borderId="27" xfId="0" applyFont="1" applyFill="1" applyBorder="1" applyAlignment="1">
      <alignment vertical="center" wrapText="1"/>
    </xf>
    <xf numFmtId="0" fontId="16" fillId="5" borderId="28" xfId="0" applyFont="1" applyFill="1" applyBorder="1" applyAlignment="1">
      <alignment vertical="center" wrapText="1"/>
    </xf>
    <xf numFmtId="0" fontId="16" fillId="5" borderId="29" xfId="0" applyFont="1" applyFill="1" applyBorder="1" applyAlignment="1">
      <alignment vertical="center" wrapText="1"/>
    </xf>
    <xf numFmtId="0" fontId="16" fillId="5" borderId="30" xfId="0" applyFont="1" applyFill="1" applyBorder="1" applyAlignment="1">
      <alignment vertical="center" wrapText="1"/>
    </xf>
    <xf numFmtId="0" fontId="16" fillId="5" borderId="31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3" xfId="0" applyFont="1" applyBorder="1">
      <alignment vertical="center"/>
    </xf>
    <xf numFmtId="0" fontId="12" fillId="0" borderId="33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7" fillId="0" borderId="0" xfId="0" applyFont="1">
      <alignment vertical="center"/>
    </xf>
    <xf numFmtId="0" fontId="0" fillId="0" borderId="12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9" fillId="5" borderId="7" xfId="0" applyFont="1" applyFill="1" applyBorder="1" applyAlignment="1">
      <alignment vertical="center" wrapText="1"/>
    </xf>
    <xf numFmtId="167" fontId="19" fillId="5" borderId="7" xfId="0" applyNumberFormat="1" applyFont="1" applyFill="1" applyBorder="1" applyAlignment="1">
      <alignment vertical="center" wrapText="1"/>
    </xf>
    <xf numFmtId="167" fontId="19" fillId="5" borderId="5" xfId="0" applyNumberFormat="1" applyFont="1" applyFill="1" applyBorder="1" applyAlignment="1">
      <alignment vertical="center" wrapText="1"/>
    </xf>
    <xf numFmtId="0" fontId="19" fillId="5" borderId="4" xfId="0" applyFont="1" applyFill="1" applyBorder="1" applyAlignment="1">
      <alignment vertical="center" wrapText="1"/>
    </xf>
    <xf numFmtId="167" fontId="19" fillId="5" borderId="4" xfId="0" applyNumberFormat="1" applyFont="1" applyFill="1" applyBorder="1" applyAlignment="1">
      <alignment vertical="center" wrapText="1"/>
    </xf>
    <xf numFmtId="167" fontId="19" fillId="5" borderId="16" xfId="0" applyNumberFormat="1" applyFont="1" applyFill="1" applyBorder="1" applyAlignment="1">
      <alignment vertical="center" wrapText="1"/>
    </xf>
    <xf numFmtId="167" fontId="19" fillId="5" borderId="35" xfId="0" applyNumberFormat="1" applyFont="1" applyFill="1" applyBorder="1" applyAlignment="1">
      <alignment vertical="center" wrapText="1"/>
    </xf>
    <xf numFmtId="167" fontId="19" fillId="5" borderId="38" xfId="0" applyNumberFormat="1" applyFont="1" applyFill="1" applyBorder="1" applyAlignment="1">
      <alignment vertical="center" wrapText="1"/>
    </xf>
    <xf numFmtId="167" fontId="19" fillId="5" borderId="36" xfId="0" applyNumberFormat="1" applyFont="1" applyFill="1" applyBorder="1" applyAlignment="1">
      <alignment vertical="center" wrapText="1"/>
    </xf>
    <xf numFmtId="167" fontId="19" fillId="5" borderId="37" xfId="0" applyNumberFormat="1" applyFont="1" applyFill="1" applyBorder="1" applyAlignment="1">
      <alignment vertical="center" wrapText="1"/>
    </xf>
    <xf numFmtId="0" fontId="19" fillId="2" borderId="7" xfId="0" applyFont="1" applyFill="1" applyBorder="1" applyAlignment="1">
      <alignment vertical="center" wrapText="1"/>
    </xf>
    <xf numFmtId="167" fontId="19" fillId="2" borderId="36" xfId="0" applyNumberFormat="1" applyFont="1" applyFill="1" applyBorder="1" applyAlignment="1">
      <alignment vertical="center" wrapText="1"/>
    </xf>
    <xf numFmtId="167" fontId="19" fillId="2" borderId="37" xfId="0" applyNumberFormat="1" applyFont="1" applyFill="1" applyBorder="1" applyAlignment="1">
      <alignment vertical="center" wrapText="1"/>
    </xf>
    <xf numFmtId="0" fontId="19" fillId="2" borderId="4" xfId="0" applyFont="1" applyFill="1" applyBorder="1" applyAlignment="1">
      <alignment vertical="center" wrapText="1"/>
    </xf>
    <xf numFmtId="167" fontId="19" fillId="2" borderId="35" xfId="0" applyNumberFormat="1" applyFont="1" applyFill="1" applyBorder="1" applyAlignment="1">
      <alignment vertical="center" wrapText="1"/>
    </xf>
    <xf numFmtId="167" fontId="19" fillId="2" borderId="38" xfId="0" applyNumberFormat="1" applyFont="1" applyFill="1" applyBorder="1" applyAlignment="1">
      <alignment vertical="center" wrapText="1"/>
    </xf>
    <xf numFmtId="0" fontId="20" fillId="5" borderId="0" xfId="0" applyFont="1" applyFill="1" applyBorder="1" applyAlignment="1">
      <alignment vertical="center"/>
    </xf>
    <xf numFmtId="167" fontId="19" fillId="5" borderId="0" xfId="0" applyNumberFormat="1" applyFont="1" applyFill="1" applyBorder="1" applyAlignment="1">
      <alignment vertical="center" wrapText="1"/>
    </xf>
    <xf numFmtId="0" fontId="19" fillId="5" borderId="15" xfId="0" applyFont="1" applyFill="1" applyBorder="1" applyAlignment="1">
      <alignment vertical="center" wrapText="1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167" fontId="21" fillId="0" borderId="18" xfId="0" applyNumberFormat="1" applyFont="1" applyBorder="1">
      <alignment vertical="center"/>
    </xf>
    <xf numFmtId="167" fontId="19" fillId="5" borderId="0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67" fontId="22" fillId="5" borderId="15" xfId="0" applyNumberFormat="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67" fontId="0" fillId="0" borderId="0" xfId="0" applyNumberFormat="1">
      <alignment vertical="center"/>
    </xf>
    <xf numFmtId="167" fontId="0" fillId="0" borderId="12" xfId="0" applyNumberFormat="1" applyBorder="1">
      <alignment vertical="center"/>
    </xf>
    <xf numFmtId="0" fontId="12" fillId="0" borderId="3" xfId="0" applyFont="1" applyBorder="1">
      <alignment vertical="center"/>
    </xf>
    <xf numFmtId="168" fontId="12" fillId="0" borderId="0" xfId="0" applyNumberFormat="1" applyFont="1">
      <alignment vertical="center"/>
    </xf>
    <xf numFmtId="168" fontId="14" fillId="0" borderId="0" xfId="0" applyNumberFormat="1" applyFont="1">
      <alignment vertical="center"/>
    </xf>
    <xf numFmtId="169" fontId="12" fillId="0" borderId="1" xfId="0" applyNumberFormat="1" applyFont="1" applyBorder="1">
      <alignment vertical="center"/>
    </xf>
    <xf numFmtId="169" fontId="12" fillId="0" borderId="2" xfId="0" applyNumberFormat="1" applyFont="1" applyBorder="1">
      <alignment vertical="center"/>
    </xf>
    <xf numFmtId="169" fontId="12" fillId="0" borderId="7" xfId="0" applyNumberFormat="1" applyFont="1" applyBorder="1">
      <alignment vertical="center"/>
    </xf>
    <xf numFmtId="169" fontId="12" fillId="0" borderId="5" xfId="0" applyNumberFormat="1" applyFont="1" applyBorder="1">
      <alignment vertical="center"/>
    </xf>
    <xf numFmtId="169" fontId="12" fillId="0" borderId="4" xfId="0" applyNumberFormat="1" applyFont="1" applyBorder="1">
      <alignment vertical="center"/>
    </xf>
    <xf numFmtId="169" fontId="12" fillId="0" borderId="16" xfId="0" applyNumberFormat="1" applyFont="1" applyBorder="1">
      <alignment vertical="center"/>
    </xf>
    <xf numFmtId="168" fontId="14" fillId="0" borderId="18" xfId="0" applyNumberFormat="1" applyFont="1" applyBorder="1">
      <alignment vertical="center"/>
    </xf>
    <xf numFmtId="0" fontId="14" fillId="0" borderId="18" xfId="0" applyFont="1" applyBorder="1">
      <alignment vertical="center"/>
    </xf>
    <xf numFmtId="165" fontId="0" fillId="0" borderId="0" xfId="0" applyNumberFormat="1">
      <alignment vertical="center"/>
    </xf>
    <xf numFmtId="166" fontId="23" fillId="0" borderId="0" xfId="0" applyNumberFormat="1" applyFont="1" applyBorder="1" applyAlignment="1">
      <alignment horizontal="center" vertical="center" wrapText="1"/>
    </xf>
    <xf numFmtId="166" fontId="12" fillId="0" borderId="0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12" fillId="6" borderId="16" xfId="0" applyFont="1" applyFill="1" applyBorder="1">
      <alignment vertical="center"/>
    </xf>
    <xf numFmtId="165" fontId="12" fillId="6" borderId="14" xfId="0" applyNumberFormat="1" applyFont="1" applyFill="1" applyBorder="1">
      <alignment vertical="center"/>
    </xf>
    <xf numFmtId="0" fontId="24" fillId="2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18" xfId="0" applyFill="1" applyBorder="1">
      <alignment vertical="center"/>
    </xf>
    <xf numFmtId="0" fontId="0" fillId="0" borderId="31" xfId="0" applyBorder="1">
      <alignment vertical="center"/>
    </xf>
    <xf numFmtId="0" fontId="0" fillId="0" borderId="43" xfId="0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3" xfId="0" applyFill="1" applyBorder="1">
      <alignment vertical="center"/>
    </xf>
    <xf numFmtId="0" fontId="0" fillId="0" borderId="30" xfId="0" applyBorder="1">
      <alignment vertical="center"/>
    </xf>
    <xf numFmtId="0" fontId="0" fillId="0" borderId="34" xfId="0" applyBorder="1">
      <alignment vertical="center"/>
    </xf>
    <xf numFmtId="0" fontId="0" fillId="2" borderId="0" xfId="0" applyFill="1" applyBorder="1">
      <alignment vertical="center"/>
    </xf>
    <xf numFmtId="0" fontId="0" fillId="2" borderId="15" xfId="0" applyFill="1" applyBorder="1">
      <alignment vertical="center"/>
    </xf>
    <xf numFmtId="0" fontId="0" fillId="8" borderId="44" xfId="0" applyFill="1" applyBorder="1">
      <alignment vertical="center"/>
    </xf>
    <xf numFmtId="0" fontId="0" fillId="8" borderId="45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7" xfId="0" applyFill="1" applyBorder="1">
      <alignment vertical="center"/>
    </xf>
    <xf numFmtId="0" fontId="21" fillId="8" borderId="12" xfId="0" applyFont="1" applyFill="1" applyBorder="1">
      <alignment vertical="center"/>
    </xf>
    <xf numFmtId="0" fontId="0" fillId="9" borderId="0" xfId="0" applyFill="1" applyBorder="1">
      <alignment vertical="center"/>
    </xf>
    <xf numFmtId="0" fontId="0" fillId="9" borderId="15" xfId="0" applyFill="1" applyBorder="1">
      <alignment vertical="center"/>
    </xf>
    <xf numFmtId="0" fontId="0" fillId="9" borderId="0" xfId="0" applyFill="1">
      <alignment vertical="center"/>
    </xf>
    <xf numFmtId="0" fontId="21" fillId="9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0" fillId="0" borderId="0" xfId="0" quotePrefix="1">
      <alignment vertical="center"/>
    </xf>
    <xf numFmtId="0" fontId="0" fillId="11" borderId="0" xfId="0" applyFill="1">
      <alignment vertical="center"/>
    </xf>
    <xf numFmtId="0" fontId="26" fillId="10" borderId="0" xfId="0" applyFont="1" applyFill="1">
      <alignment vertical="center"/>
    </xf>
    <xf numFmtId="0" fontId="25" fillId="0" borderId="0" xfId="0" applyFont="1">
      <alignment vertical="center"/>
    </xf>
    <xf numFmtId="0" fontId="0" fillId="12" borderId="0" xfId="0" applyFill="1">
      <alignment vertical="center"/>
    </xf>
    <xf numFmtId="0" fontId="27" fillId="10" borderId="0" xfId="0" applyFont="1" applyFill="1">
      <alignment vertical="center"/>
    </xf>
    <xf numFmtId="0" fontId="0" fillId="13" borderId="0" xfId="0" applyFill="1">
      <alignment vertical="center"/>
    </xf>
    <xf numFmtId="0" fontId="25" fillId="0" borderId="0" xfId="0" quotePrefix="1" applyFont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0" fillId="14" borderId="12" xfId="0" applyFill="1" applyBorder="1">
      <alignment vertical="center"/>
    </xf>
    <xf numFmtId="0" fontId="28" fillId="0" borderId="0" xfId="0" applyFont="1">
      <alignment vertical="center"/>
    </xf>
    <xf numFmtId="0" fontId="29" fillId="5" borderId="0" xfId="0" applyFont="1" applyFill="1">
      <alignment vertical="center"/>
    </xf>
    <xf numFmtId="0" fontId="0" fillId="15" borderId="0" xfId="0" applyFill="1">
      <alignment vertical="center"/>
    </xf>
    <xf numFmtId="0" fontId="29" fillId="15" borderId="0" xfId="0" applyFont="1" applyFill="1">
      <alignment vertical="center"/>
    </xf>
    <xf numFmtId="0" fontId="29" fillId="2" borderId="0" xfId="0" applyFont="1" applyFill="1">
      <alignment vertical="center"/>
    </xf>
    <xf numFmtId="0" fontId="30" fillId="2" borderId="0" xfId="0" applyFont="1" applyFill="1">
      <alignment vertical="center"/>
    </xf>
    <xf numFmtId="0" fontId="0" fillId="2" borderId="18" xfId="0" applyFill="1" applyBorder="1">
      <alignment vertical="center"/>
    </xf>
    <xf numFmtId="0" fontId="30" fillId="2" borderId="18" xfId="0" applyFont="1" applyFill="1" applyBorder="1">
      <alignment vertical="center"/>
    </xf>
    <xf numFmtId="0" fontId="29" fillId="0" borderId="0" xfId="0" applyFont="1">
      <alignment vertical="center"/>
    </xf>
    <xf numFmtId="0" fontId="0" fillId="0" borderId="18" xfId="0" applyBorder="1">
      <alignment vertical="center"/>
    </xf>
    <xf numFmtId="0" fontId="31" fillId="0" borderId="0" xfId="0" applyFont="1">
      <alignment vertical="center"/>
    </xf>
    <xf numFmtId="169" fontId="33" fillId="2" borderId="0" xfId="3" applyNumberFormat="1" applyFont="1" applyFill="1"/>
    <xf numFmtId="0" fontId="34" fillId="0" borderId="0" xfId="3" applyFont="1"/>
    <xf numFmtId="169" fontId="33" fillId="0" borderId="0" xfId="3" applyNumberFormat="1" applyFont="1"/>
    <xf numFmtId="0" fontId="33" fillId="16" borderId="0" xfId="3" applyFont="1" applyFill="1"/>
    <xf numFmtId="0" fontId="35" fillId="16" borderId="0" xfId="3" applyFont="1" applyFill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169" fontId="35" fillId="0" borderId="0" xfId="3" applyNumberFormat="1" applyFont="1"/>
    <xf numFmtId="0" fontId="35" fillId="0" borderId="0" xfId="3" applyFont="1"/>
    <xf numFmtId="0" fontId="36" fillId="0" borderId="0" xfId="3" applyFont="1"/>
    <xf numFmtId="0" fontId="37" fillId="0" borderId="0" xfId="3" applyFont="1"/>
    <xf numFmtId="0" fontId="38" fillId="0" borderId="0" xfId="3" applyFont="1"/>
    <xf numFmtId="0" fontId="13" fillId="0" borderId="0" xfId="3" applyFont="1"/>
    <xf numFmtId="0" fontId="35" fillId="0" borderId="46" xfId="3" applyFont="1" applyBorder="1"/>
    <xf numFmtId="0" fontId="38" fillId="0" borderId="46" xfId="3" applyFont="1" applyBorder="1"/>
    <xf numFmtId="0" fontId="9" fillId="0" borderId="0" xfId="3" applyFont="1"/>
    <xf numFmtId="0" fontId="39" fillId="17" borderId="0" xfId="3" applyFont="1" applyFill="1"/>
    <xf numFmtId="0" fontId="38" fillId="18" borderId="0" xfId="3" applyFont="1" applyFill="1"/>
    <xf numFmtId="0" fontId="38" fillId="19" borderId="0" xfId="3" applyFont="1" applyFill="1"/>
    <xf numFmtId="0" fontId="38" fillId="0" borderId="47" xfId="3" applyFont="1" applyBorder="1"/>
    <xf numFmtId="0" fontId="38" fillId="0" borderId="48" xfId="3" applyFont="1" applyBorder="1"/>
    <xf numFmtId="0" fontId="40" fillId="0" borderId="0" xfId="3" applyFont="1"/>
    <xf numFmtId="0" fontId="38" fillId="0" borderId="0" xfId="3" applyFont="1" applyAlignment="1">
      <alignment horizontal="right"/>
    </xf>
    <xf numFmtId="0" fontId="38" fillId="20" borderId="49" xfId="3" applyFont="1" applyFill="1" applyBorder="1"/>
    <xf numFmtId="0" fontId="38" fillId="20" borderId="0" xfId="3" applyFont="1" applyFill="1" applyAlignment="1">
      <alignment horizontal="left"/>
    </xf>
    <xf numFmtId="0" fontId="39" fillId="20" borderId="50" xfId="3" applyFont="1" applyFill="1" applyBorder="1"/>
    <xf numFmtId="0" fontId="41" fillId="20" borderId="50" xfId="3" applyFont="1" applyFill="1" applyBorder="1"/>
    <xf numFmtId="0" fontId="42" fillId="0" borderId="0" xfId="3" applyFont="1"/>
    <xf numFmtId="0" fontId="43" fillId="21" borderId="49" xfId="3" applyFont="1" applyFill="1" applyBorder="1"/>
    <xf numFmtId="0" fontId="44" fillId="21" borderId="0" xfId="3" applyFont="1" applyFill="1" applyAlignment="1">
      <alignment horizontal="left"/>
    </xf>
    <xf numFmtId="0" fontId="44" fillId="21" borderId="50" xfId="3" applyFont="1" applyFill="1" applyBorder="1"/>
    <xf numFmtId="0" fontId="45" fillId="22" borderId="0" xfId="3" applyFont="1" applyFill="1"/>
    <xf numFmtId="0" fontId="46" fillId="0" borderId="0" xfId="3" applyFont="1"/>
    <xf numFmtId="0" fontId="39" fillId="0" borderId="0" xfId="3" applyFont="1" applyAlignment="1">
      <alignment horizontal="right"/>
    </xf>
    <xf numFmtId="0" fontId="39" fillId="21" borderId="49" xfId="3" applyFont="1" applyFill="1" applyBorder="1"/>
    <xf numFmtId="0" fontId="47" fillId="21" borderId="0" xfId="3" applyFont="1" applyFill="1" applyAlignment="1">
      <alignment horizontal="left"/>
    </xf>
    <xf numFmtId="0" fontId="38" fillId="21" borderId="50" xfId="3" applyFont="1" applyFill="1" applyBorder="1"/>
    <xf numFmtId="0" fontId="48" fillId="23" borderId="49" xfId="3" applyFont="1" applyFill="1" applyBorder="1"/>
    <xf numFmtId="0" fontId="48" fillId="23" borderId="0" xfId="3" applyFont="1" applyFill="1" applyAlignment="1">
      <alignment horizontal="left"/>
    </xf>
    <xf numFmtId="0" fontId="48" fillId="23" borderId="50" xfId="3" applyFont="1" applyFill="1" applyBorder="1"/>
    <xf numFmtId="0" fontId="13" fillId="18" borderId="49" xfId="3" applyFont="1" applyFill="1" applyBorder="1"/>
    <xf numFmtId="0" fontId="38" fillId="18" borderId="0" xfId="3" applyFont="1" applyFill="1" applyAlignment="1">
      <alignment horizontal="left"/>
    </xf>
    <xf numFmtId="0" fontId="38" fillId="18" borderId="50" xfId="3" applyFont="1" applyFill="1" applyBorder="1"/>
    <xf numFmtId="0" fontId="13" fillId="18" borderId="51" xfId="3" applyFont="1" applyFill="1" applyBorder="1"/>
    <xf numFmtId="14" fontId="13" fillId="18" borderId="51" xfId="3" applyNumberFormat="1" applyFont="1" applyFill="1" applyBorder="1"/>
    <xf numFmtId="14" fontId="38" fillId="18" borderId="0" xfId="3" applyNumberFormat="1" applyFont="1" applyFill="1" applyAlignment="1">
      <alignment horizontal="left"/>
    </xf>
    <xf numFmtId="0" fontId="49" fillId="18" borderId="49" xfId="3" applyFont="1" applyFill="1" applyBorder="1"/>
    <xf numFmtId="0" fontId="50" fillId="18" borderId="0" xfId="3" applyFont="1" applyFill="1" applyAlignment="1">
      <alignment horizontal="left"/>
    </xf>
    <xf numFmtId="0" fontId="50" fillId="18" borderId="50" xfId="3" applyFont="1" applyFill="1" applyBorder="1"/>
    <xf numFmtId="20" fontId="38" fillId="18" borderId="0" xfId="3" applyNumberFormat="1" applyFont="1" applyFill="1" applyAlignment="1">
      <alignment horizontal="left"/>
    </xf>
    <xf numFmtId="0" fontId="38" fillId="19" borderId="49" xfId="3" applyFont="1" applyFill="1" applyBorder="1"/>
    <xf numFmtId="0" fontId="38" fillId="19" borderId="0" xfId="3" applyFont="1" applyFill="1" applyAlignment="1">
      <alignment horizontal="left"/>
    </xf>
    <xf numFmtId="0" fontId="38" fillId="19" borderId="50" xfId="3" applyFont="1" applyFill="1" applyBorder="1"/>
    <xf numFmtId="0" fontId="45" fillId="0" borderId="0" xfId="3" applyFont="1"/>
    <xf numFmtId="0" fontId="38" fillId="17" borderId="49" xfId="3" applyFont="1" applyFill="1" applyBorder="1"/>
    <xf numFmtId="0" fontId="38" fillId="17" borderId="0" xfId="3" applyFont="1" applyFill="1" applyAlignment="1">
      <alignment horizontal="left"/>
    </xf>
    <xf numFmtId="0" fontId="38" fillId="17" borderId="50" xfId="3" applyFont="1" applyFill="1" applyBorder="1"/>
    <xf numFmtId="0" fontId="39" fillId="0" borderId="0" xfId="3" applyFont="1"/>
    <xf numFmtId="0" fontId="47" fillId="17" borderId="50" xfId="3" applyFont="1" applyFill="1" applyBorder="1"/>
    <xf numFmtId="0" fontId="39" fillId="17" borderId="50" xfId="3" applyFont="1" applyFill="1" applyBorder="1"/>
    <xf numFmtId="0" fontId="0" fillId="0" borderId="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2" xfId="0" applyBorder="1">
      <alignment vertical="center"/>
    </xf>
    <xf numFmtId="0" fontId="21" fillId="8" borderId="3" xfId="0" applyFont="1" applyFill="1" applyBorder="1">
      <alignment vertical="center"/>
    </xf>
    <xf numFmtId="0" fontId="55" fillId="0" borderId="0" xfId="0" applyFont="1">
      <alignment vertical="center"/>
    </xf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5" fillId="11" borderId="0" xfId="0" applyFont="1" applyFill="1">
      <alignment vertical="center"/>
    </xf>
    <xf numFmtId="0" fontId="55" fillId="2" borderId="0" xfId="0" applyFont="1" applyFill="1">
      <alignment vertical="center"/>
    </xf>
    <xf numFmtId="0" fontId="0" fillId="0" borderId="14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57" fillId="0" borderId="14" xfId="0" applyFont="1" applyBorder="1" applyAlignment="1">
      <alignment horizontal="left" vertical="center" indent="2"/>
    </xf>
    <xf numFmtId="0" fontId="57" fillId="0" borderId="16" xfId="0" applyFont="1" applyBorder="1" applyAlignment="1">
      <alignment horizontal="left" vertical="center" indent="1"/>
    </xf>
    <xf numFmtId="0" fontId="57" fillId="0" borderId="12" xfId="0" applyFont="1" applyBorder="1" applyAlignment="1">
      <alignment horizontal="left" vertical="center" indent="1"/>
    </xf>
    <xf numFmtId="0" fontId="57" fillId="0" borderId="12" xfId="0" applyFont="1" applyBorder="1">
      <alignment vertical="center"/>
    </xf>
    <xf numFmtId="9" fontId="57" fillId="0" borderId="12" xfId="0" applyNumberFormat="1" applyFont="1" applyBorder="1" applyAlignment="1">
      <alignment horizontal="left" vertical="center" indent="1"/>
    </xf>
    <xf numFmtId="0" fontId="58" fillId="0" borderId="0" xfId="0" applyFont="1">
      <alignment vertical="center"/>
    </xf>
    <xf numFmtId="0" fontId="58" fillId="5" borderId="0" xfId="0" applyFont="1" applyFill="1">
      <alignment vertical="center"/>
    </xf>
    <xf numFmtId="0" fontId="59" fillId="5" borderId="1" xfId="0" quotePrefix="1" applyFont="1" applyFill="1" applyBorder="1" applyAlignment="1">
      <alignment horizontal="center" vertical="center"/>
    </xf>
    <xf numFmtId="0" fontId="58" fillId="5" borderId="4" xfId="0" applyFont="1" applyFill="1" applyBorder="1" applyAlignment="1">
      <alignment horizontal="center" vertical="center"/>
    </xf>
    <xf numFmtId="0" fontId="59" fillId="5" borderId="4" xfId="0" applyFont="1" applyFill="1" applyBorder="1" applyAlignment="1">
      <alignment horizontal="center" vertical="center"/>
    </xf>
    <xf numFmtId="0" fontId="60" fillId="0" borderId="0" xfId="0" applyFont="1">
      <alignment vertical="center"/>
    </xf>
    <xf numFmtId="0" fontId="2" fillId="2" borderId="0" xfId="1" applyFill="1">
      <alignment vertical="center"/>
    </xf>
    <xf numFmtId="0" fontId="61" fillId="0" borderId="0" xfId="0" applyFont="1">
      <alignment vertical="center"/>
    </xf>
    <xf numFmtId="0" fontId="56" fillId="5" borderId="0" xfId="0" applyFont="1" applyFill="1" applyBorder="1">
      <alignment vertical="center"/>
    </xf>
    <xf numFmtId="0" fontId="56" fillId="5" borderId="15" xfId="0" applyFont="1" applyFill="1" applyBorder="1">
      <alignment vertical="center"/>
    </xf>
    <xf numFmtId="0" fontId="56" fillId="5" borderId="14" xfId="0" applyFont="1" applyFill="1" applyBorder="1">
      <alignment vertical="center"/>
    </xf>
    <xf numFmtId="0" fontId="56" fillId="5" borderId="16" xfId="0" applyFont="1" applyFill="1" applyBorder="1">
      <alignment vertical="center"/>
    </xf>
    <xf numFmtId="0" fontId="56" fillId="5" borderId="12" xfId="0" applyFont="1" applyFill="1" applyBorder="1">
      <alignment vertical="center"/>
    </xf>
    <xf numFmtId="0" fontId="56" fillId="5" borderId="17" xfId="0" applyFont="1" applyFill="1" applyBorder="1">
      <alignment vertical="center"/>
    </xf>
    <xf numFmtId="0" fontId="0" fillId="5" borderId="0" xfId="0" applyFill="1" applyBorder="1">
      <alignment vertical="center"/>
    </xf>
    <xf numFmtId="0" fontId="55" fillId="0" borderId="5" xfId="0" applyFont="1" applyBorder="1">
      <alignment vertical="center"/>
    </xf>
    <xf numFmtId="0" fontId="55" fillId="0" borderId="18" xfId="0" applyFont="1" applyBorder="1">
      <alignment vertical="center"/>
    </xf>
    <xf numFmtId="0" fontId="55" fillId="5" borderId="14" xfId="0" applyFont="1" applyFill="1" applyBorder="1">
      <alignment vertical="center"/>
    </xf>
    <xf numFmtId="0" fontId="0" fillId="5" borderId="15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5" borderId="41" xfId="0" applyFont="1" applyFill="1" applyBorder="1" applyAlignment="1">
      <alignment horizontal="center" vertical="center" wrapText="1"/>
    </xf>
    <xf numFmtId="0" fontId="19" fillId="5" borderId="42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38" fillId="0" borderId="0" xfId="3" applyNumberFormat="1" applyFont="1" applyAlignment="1">
      <alignment horizontal="right"/>
    </xf>
    <xf numFmtId="0" fontId="34" fillId="0" borderId="0" xfId="3" applyFont="1"/>
    <xf numFmtId="0" fontId="0" fillId="0" borderId="14" xfId="0" applyFill="1" applyBorder="1">
      <alignment vertical="center"/>
    </xf>
    <xf numFmtId="0" fontId="0" fillId="0" borderId="0" xfId="0" applyFill="1" applyBorder="1">
      <alignment vertical="center"/>
    </xf>
    <xf numFmtId="9" fontId="0" fillId="0" borderId="0" xfId="0" applyNumberFormat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55" fillId="0" borderId="12" xfId="0" applyFont="1" applyBorder="1" applyAlignment="1">
      <alignment horizontal="right" vertical="center"/>
    </xf>
    <xf numFmtId="0" fontId="55" fillId="0" borderId="12" xfId="0" applyFont="1" applyBorder="1">
      <alignment vertical="center"/>
    </xf>
    <xf numFmtId="9" fontId="0" fillId="9" borderId="0" xfId="0" applyNumberFormat="1" applyFill="1">
      <alignment vertical="center"/>
    </xf>
    <xf numFmtId="0" fontId="0" fillId="5" borderId="5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3" xfId="0" applyFill="1" applyBorder="1">
      <alignment vertical="center"/>
    </xf>
    <xf numFmtId="9" fontId="29" fillId="24" borderId="0" xfId="0" applyNumberFormat="1" applyFont="1" applyFill="1">
      <alignment vertical="center"/>
    </xf>
    <xf numFmtId="0" fontId="29" fillId="24" borderId="0" xfId="0" applyFont="1" applyFill="1">
      <alignment vertical="center"/>
    </xf>
    <xf numFmtId="9" fontId="0" fillId="0" borderId="18" xfId="0" applyNumberFormat="1" applyBorder="1">
      <alignment vertical="center"/>
    </xf>
  </cellXfs>
  <cellStyles count="4">
    <cellStyle name="백분율" xfId="2" builtinId="5"/>
    <cellStyle name="표준" xfId="0" builtinId="0"/>
    <cellStyle name="표준 2" xfId="3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248117</xdr:colOff>
      <xdr:row>26</xdr:row>
      <xdr:rowOff>99647</xdr:rowOff>
    </xdr:from>
    <xdr:to>
      <xdr:col>21</xdr:col>
      <xdr:colOff>73273</xdr:colOff>
      <xdr:row>40</xdr:row>
      <xdr:rowOff>175158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9993771" y="3800363"/>
          <a:ext cx="2619418" cy="4701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15</xdr:row>
      <xdr:rowOff>38100</xdr:rowOff>
    </xdr:from>
    <xdr:to>
      <xdr:col>24</xdr:col>
      <xdr:colOff>17144</xdr:colOff>
      <xdr:row>47</xdr:row>
      <xdr:rowOff>16224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5380" y="3131820"/>
          <a:ext cx="13641704" cy="7049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25</xdr:row>
      <xdr:rowOff>68580</xdr:rowOff>
    </xdr:from>
    <xdr:to>
      <xdr:col>6</xdr:col>
      <xdr:colOff>142338</xdr:colOff>
      <xdr:row>37</xdr:row>
      <xdr:rowOff>73261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4823460"/>
          <a:ext cx="4996278" cy="2290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medium.com/@enrico.randellini/image-classification-resnet-vs-efficientnet-vs-efficientnet-v2-vs-compact-convolutional-c205838bbf49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dc.gov/apps/locate-your-anc-and-smd/explore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docs.google.com/spreadsheets/u/0/d/1tRkNEFjCvNL3F4YEB03TqTudEk2p2uCSzEUDy8HJzL8/edit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opendata.dc.gov/datasets/DCGIS::police-service-areas/explore?location=38.878219%2C-77.074657%2C10.7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o.arcgis.com/en/pro-app/latest/tool-reference/spatial-analyst/zonal-statistics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9"/>
  <sheetViews>
    <sheetView showGridLines="0" zoomScale="115" zoomScaleNormal="115" workbookViewId="0">
      <selection activeCell="L7" sqref="L7"/>
    </sheetView>
  </sheetViews>
  <sheetFormatPr defaultRowHeight="14.4"/>
  <cols>
    <col min="2" max="8" width="14.5546875" customWidth="1"/>
  </cols>
  <sheetData>
    <row r="1" spans="1:10" ht="15.6">
      <c r="A1" s="261" t="s">
        <v>1789</v>
      </c>
    </row>
    <row r="2" spans="1:10" ht="15.6">
      <c r="A2" s="261" t="s">
        <v>1790</v>
      </c>
    </row>
    <row r="3" spans="1:10" ht="15.6">
      <c r="A3" t="s">
        <v>1787</v>
      </c>
      <c r="B3" s="261"/>
      <c r="C3" s="261"/>
      <c r="D3" s="261"/>
      <c r="E3" s="261"/>
      <c r="F3" s="261"/>
      <c r="G3" s="261"/>
      <c r="H3" s="261"/>
    </row>
    <row r="4" spans="1:10" ht="15.6">
      <c r="A4" s="262" t="s">
        <v>1788</v>
      </c>
      <c r="B4" s="262"/>
      <c r="C4" s="262"/>
      <c r="D4" s="262"/>
      <c r="E4" s="262"/>
      <c r="F4" s="262"/>
      <c r="G4" s="262" t="s">
        <v>1794</v>
      </c>
      <c r="H4" s="262" t="s">
        <v>1795</v>
      </c>
      <c r="I4" s="168"/>
      <c r="J4" s="168"/>
    </row>
    <row r="5" spans="1:10" ht="15.6">
      <c r="A5" s="262"/>
      <c r="B5" s="263" t="s">
        <v>1783</v>
      </c>
      <c r="C5" s="263" t="s">
        <v>1763</v>
      </c>
      <c r="D5" s="263" t="s">
        <v>1764</v>
      </c>
      <c r="E5" s="263" t="s">
        <v>1765</v>
      </c>
      <c r="F5" s="263" t="s">
        <v>1766</v>
      </c>
      <c r="G5" s="263" t="s">
        <v>1767</v>
      </c>
      <c r="H5" s="263" t="s">
        <v>1768</v>
      </c>
      <c r="I5" s="168"/>
      <c r="J5" s="168"/>
    </row>
    <row r="6" spans="1:10" ht="34.799999999999997" customHeight="1">
      <c r="A6" s="262"/>
      <c r="B6" s="264"/>
      <c r="C6" s="265" t="s">
        <v>1793</v>
      </c>
      <c r="D6" s="265"/>
      <c r="E6" s="265"/>
      <c r="F6" s="265"/>
      <c r="G6" s="265"/>
      <c r="H6" s="265"/>
      <c r="I6" s="168" t="s">
        <v>1801</v>
      </c>
      <c r="J6" s="168"/>
    </row>
    <row r="7" spans="1:10" ht="15.6">
      <c r="A7" s="262"/>
      <c r="B7" s="263" t="s">
        <v>1769</v>
      </c>
      <c r="C7" s="263" t="s">
        <v>1770</v>
      </c>
      <c r="D7" s="263" t="s">
        <v>1771</v>
      </c>
      <c r="E7" s="263" t="s">
        <v>1772</v>
      </c>
      <c r="F7" s="263" t="s">
        <v>1773</v>
      </c>
      <c r="G7" s="263" t="s">
        <v>1774</v>
      </c>
      <c r="H7" s="263" t="s">
        <v>1775</v>
      </c>
      <c r="I7" s="168"/>
      <c r="J7" s="168"/>
    </row>
    <row r="8" spans="1:10" ht="34.799999999999997" customHeight="1">
      <c r="A8" s="262"/>
      <c r="B8" s="264"/>
      <c r="C8" s="265" t="s">
        <v>1796</v>
      </c>
      <c r="D8" s="265"/>
      <c r="E8" s="265"/>
      <c r="F8" s="265"/>
      <c r="G8" s="265"/>
      <c r="H8" s="265"/>
      <c r="I8" s="168" t="s">
        <v>1797</v>
      </c>
      <c r="J8" s="168"/>
    </row>
    <row r="9" spans="1:10" ht="34.799999999999997" customHeight="1">
      <c r="A9" s="262"/>
      <c r="B9" s="263" t="s">
        <v>1776</v>
      </c>
      <c r="C9" s="263" t="s">
        <v>1777</v>
      </c>
      <c r="D9" s="263" t="s">
        <v>1778</v>
      </c>
      <c r="E9" s="263" t="s">
        <v>1779</v>
      </c>
      <c r="F9" s="263" t="s">
        <v>1780</v>
      </c>
      <c r="G9" s="263" t="s">
        <v>1781</v>
      </c>
      <c r="H9" s="263" t="s">
        <v>1782</v>
      </c>
      <c r="I9" s="168"/>
      <c r="J9" s="168"/>
    </row>
    <row r="10" spans="1:10" ht="34.799999999999997" customHeight="1">
      <c r="A10" s="262"/>
      <c r="B10" s="264"/>
      <c r="C10" s="265" t="s">
        <v>1798</v>
      </c>
      <c r="D10" s="265"/>
      <c r="E10" s="265"/>
      <c r="F10" s="265"/>
      <c r="G10" s="265"/>
      <c r="H10" s="265" t="s">
        <v>1800</v>
      </c>
      <c r="I10" s="168" t="s">
        <v>1799</v>
      </c>
      <c r="J10" s="168"/>
    </row>
    <row r="11" spans="1:10" ht="15.6">
      <c r="A11" s="262"/>
      <c r="B11" s="263" t="s">
        <v>1784</v>
      </c>
      <c r="C11" s="263" t="s">
        <v>1785</v>
      </c>
      <c r="D11" s="262"/>
      <c r="E11" s="262"/>
      <c r="F11" s="262"/>
      <c r="G11" s="262"/>
      <c r="H11" s="262"/>
      <c r="I11" s="168"/>
      <c r="J11" s="168"/>
    </row>
    <row r="12" spans="1:10" ht="34.799999999999997" customHeight="1">
      <c r="A12" s="262"/>
      <c r="B12" s="264"/>
      <c r="C12" s="265" t="s">
        <v>1786</v>
      </c>
      <c r="D12" s="262"/>
      <c r="E12" s="262"/>
      <c r="F12" s="262"/>
      <c r="G12" s="262"/>
      <c r="H12" s="262"/>
      <c r="I12" s="168"/>
      <c r="J12" s="168"/>
    </row>
    <row r="13" spans="1:10" ht="15.6">
      <c r="A13" s="262"/>
      <c r="B13" s="262"/>
      <c r="C13" s="262"/>
      <c r="D13" s="262"/>
      <c r="E13" s="262"/>
      <c r="F13" s="262"/>
      <c r="G13" s="262"/>
      <c r="H13" s="262"/>
      <c r="I13" s="168"/>
      <c r="J13" s="168"/>
    </row>
    <row r="14" spans="1:10" ht="15.6">
      <c r="A14" s="262"/>
      <c r="B14" s="262"/>
      <c r="C14" s="262"/>
      <c r="D14" s="262"/>
      <c r="E14" s="262"/>
      <c r="F14" s="262"/>
      <c r="G14" s="262"/>
      <c r="H14" s="262"/>
      <c r="I14" s="168"/>
      <c r="J14" s="168"/>
    </row>
    <row r="15" spans="1:10">
      <c r="A15" s="168"/>
      <c r="B15" s="168"/>
      <c r="C15" s="168"/>
      <c r="D15" s="168"/>
      <c r="E15" s="168"/>
      <c r="F15" s="168"/>
      <c r="G15" s="168"/>
      <c r="H15" s="168"/>
      <c r="I15" s="168"/>
      <c r="J15" s="168"/>
    </row>
    <row r="16" spans="1:10">
      <c r="A16" s="168"/>
      <c r="B16" s="168"/>
      <c r="C16" s="168"/>
      <c r="D16" s="168"/>
      <c r="E16" s="168"/>
      <c r="F16" s="168"/>
      <c r="G16" s="168"/>
      <c r="H16" s="168"/>
      <c r="I16" s="168"/>
      <c r="J16" s="168"/>
    </row>
    <row r="17" spans="1:10">
      <c r="A17" s="168"/>
      <c r="B17" s="168"/>
      <c r="C17" s="168"/>
      <c r="D17" s="168"/>
      <c r="E17" s="168"/>
      <c r="F17" s="168"/>
      <c r="G17" s="168"/>
      <c r="H17" s="168"/>
      <c r="I17" s="168"/>
      <c r="J17" s="168"/>
    </row>
    <row r="18" spans="1:10">
      <c r="A18" s="168"/>
      <c r="B18" s="168"/>
      <c r="C18" s="168"/>
      <c r="D18" s="168"/>
      <c r="E18" s="168"/>
      <c r="F18" s="168"/>
      <c r="G18" s="168"/>
      <c r="H18" s="168"/>
      <c r="I18" s="168"/>
      <c r="J18" s="168"/>
    </row>
    <row r="19" spans="1:10">
      <c r="A19" s="168"/>
      <c r="B19" s="168"/>
      <c r="C19" s="168"/>
      <c r="D19" s="168"/>
      <c r="E19" s="168"/>
      <c r="F19" s="168"/>
      <c r="G19" s="168"/>
      <c r="H19" s="168"/>
      <c r="I19" s="168"/>
      <c r="J19" s="168"/>
    </row>
    <row r="25" spans="1:10">
      <c r="C25" t="s">
        <v>231</v>
      </c>
    </row>
    <row r="26" spans="1:10">
      <c r="C26" t="s">
        <v>232</v>
      </c>
    </row>
    <row r="27" spans="1:10">
      <c r="C27" t="s">
        <v>231</v>
      </c>
    </row>
    <row r="28" spans="1:10">
      <c r="C28" t="s">
        <v>233</v>
      </c>
    </row>
    <row r="29" spans="1:10">
      <c r="C29" t="s">
        <v>234</v>
      </c>
    </row>
    <row r="30" spans="1:10">
      <c r="C30" t="s">
        <v>235</v>
      </c>
    </row>
    <row r="31" spans="1:10">
      <c r="C31" t="s">
        <v>236</v>
      </c>
    </row>
    <row r="32" spans="1:10">
      <c r="C32" t="s">
        <v>237</v>
      </c>
    </row>
    <row r="33" spans="3:3">
      <c r="C33" t="s">
        <v>238</v>
      </c>
    </row>
    <row r="34" spans="3:3">
      <c r="C34" t="s">
        <v>239</v>
      </c>
    </row>
    <row r="35" spans="3:3">
      <c r="C35" t="s">
        <v>240</v>
      </c>
    </row>
    <row r="36" spans="3:3">
      <c r="C36" t="s">
        <v>241</v>
      </c>
    </row>
    <row r="37" spans="3:3">
      <c r="C37" t="s">
        <v>242</v>
      </c>
    </row>
    <row r="38" spans="3:3">
      <c r="C38" t="s">
        <v>243</v>
      </c>
    </row>
    <row r="39" spans="3:3">
      <c r="C39" t="s">
        <v>231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showGridLines="0" zoomScaleNormal="100" workbookViewId="0">
      <selection activeCell="K19" sqref="K19"/>
    </sheetView>
  </sheetViews>
  <sheetFormatPr defaultRowHeight="14.4"/>
  <cols>
    <col min="1" max="2" width="3" customWidth="1"/>
    <col min="3" max="3" width="6" customWidth="1"/>
    <col min="4" max="4" width="12.44140625" customWidth="1"/>
    <col min="5" max="5" width="11.44140625" customWidth="1"/>
    <col min="6" max="6" width="8.44140625" customWidth="1"/>
    <col min="7" max="7" width="11.88671875" customWidth="1"/>
    <col min="11" max="11" width="12.44140625" customWidth="1"/>
    <col min="12" max="14" width="6.33203125" customWidth="1"/>
    <col min="15" max="16" width="8.33203125" customWidth="1"/>
    <col min="17" max="17" width="5.88671875" customWidth="1"/>
    <col min="18" max="18" width="6" style="17" bestFit="1" customWidth="1"/>
    <col min="19" max="19" width="12" customWidth="1"/>
  </cols>
  <sheetData>
    <row r="1" spans="1:19" ht="15.6">
      <c r="B1" s="12" t="s">
        <v>1</v>
      </c>
    </row>
    <row r="3" spans="1:19">
      <c r="C3" s="333" t="s">
        <v>4</v>
      </c>
      <c r="D3" s="334" t="s">
        <v>0</v>
      </c>
      <c r="E3" s="335"/>
      <c r="F3" s="336" t="s">
        <v>20</v>
      </c>
      <c r="G3" s="337"/>
      <c r="H3" s="337"/>
      <c r="I3" s="337"/>
      <c r="J3" s="337"/>
      <c r="K3" s="335"/>
      <c r="L3" s="8" t="s">
        <v>21</v>
      </c>
      <c r="M3" s="9"/>
      <c r="N3" s="9"/>
      <c r="O3" s="9"/>
      <c r="P3" s="9"/>
      <c r="Q3" s="10"/>
    </row>
    <row r="4" spans="1:19" ht="13.95" customHeight="1">
      <c r="C4" s="333"/>
      <c r="D4" s="332"/>
      <c r="E4" s="338" t="s">
        <v>13</v>
      </c>
      <c r="F4" s="338" t="s">
        <v>8</v>
      </c>
      <c r="G4" s="330" t="s">
        <v>7</v>
      </c>
      <c r="H4" s="330" t="s">
        <v>11</v>
      </c>
      <c r="I4" s="330" t="s">
        <v>10</v>
      </c>
      <c r="J4" s="330" t="s">
        <v>14</v>
      </c>
      <c r="K4" s="330" t="s">
        <v>15</v>
      </c>
      <c r="L4" s="333" t="s">
        <v>16</v>
      </c>
      <c r="M4" s="333"/>
      <c r="N4" s="11" t="s">
        <v>24</v>
      </c>
      <c r="O4" s="9"/>
      <c r="P4" s="9"/>
      <c r="Q4" s="10"/>
    </row>
    <row r="5" spans="1:19" ht="28.8">
      <c r="C5" s="333"/>
      <c r="D5" s="331"/>
      <c r="E5" s="339"/>
      <c r="F5" s="339"/>
      <c r="G5" s="331"/>
      <c r="H5" s="331"/>
      <c r="I5" s="331"/>
      <c r="J5" s="331"/>
      <c r="K5" s="331"/>
      <c r="L5" s="5" t="s">
        <v>22</v>
      </c>
      <c r="M5" s="5" t="s">
        <v>23</v>
      </c>
      <c r="N5" s="5"/>
      <c r="O5" s="3" t="s">
        <v>17</v>
      </c>
      <c r="P5" s="3" t="s">
        <v>18</v>
      </c>
      <c r="Q5" s="3" t="s">
        <v>19</v>
      </c>
      <c r="S5" s="4" t="s">
        <v>25</v>
      </c>
    </row>
    <row r="6" spans="1:19">
      <c r="A6" t="s">
        <v>28</v>
      </c>
      <c r="C6" s="6">
        <v>1</v>
      </c>
      <c r="D6" s="6" t="s">
        <v>29</v>
      </c>
      <c r="E6" s="13">
        <v>23591810</v>
      </c>
      <c r="F6" s="6" t="s">
        <v>5</v>
      </c>
      <c r="G6" s="6">
        <v>0.01</v>
      </c>
      <c r="H6" s="6" t="s">
        <v>12</v>
      </c>
      <c r="I6" s="6">
        <v>10</v>
      </c>
      <c r="J6" s="6" t="s">
        <v>12</v>
      </c>
      <c r="K6" s="6">
        <v>2</v>
      </c>
      <c r="L6" s="14">
        <v>0.8921</v>
      </c>
      <c r="M6" s="14">
        <v>0.87239999999999995</v>
      </c>
      <c r="N6" s="14">
        <v>0.87770000000000004</v>
      </c>
      <c r="O6" s="14"/>
      <c r="P6" s="14"/>
      <c r="Q6" s="14"/>
      <c r="R6" s="17">
        <f>L6-M6</f>
        <v>1.9700000000000051E-2</v>
      </c>
      <c r="S6" s="6"/>
    </row>
    <row r="7" spans="1:19">
      <c r="A7" t="s">
        <v>28</v>
      </c>
      <c r="C7" s="5">
        <v>2</v>
      </c>
      <c r="D7" s="5"/>
      <c r="E7" s="5"/>
      <c r="F7" s="5" t="s">
        <v>6</v>
      </c>
      <c r="G7" s="5">
        <v>1E-3</v>
      </c>
      <c r="H7" s="5" t="s">
        <v>12</v>
      </c>
      <c r="I7" s="5">
        <v>10</v>
      </c>
      <c r="J7" s="5" t="s">
        <v>12</v>
      </c>
      <c r="K7" s="5">
        <v>2</v>
      </c>
      <c r="L7" s="15">
        <v>0.86429999999999996</v>
      </c>
      <c r="M7" s="15">
        <v>0.87060000000000004</v>
      </c>
      <c r="N7" s="15">
        <v>0.876</v>
      </c>
      <c r="O7" s="15"/>
      <c r="P7" s="15"/>
      <c r="Q7" s="15"/>
      <c r="R7" s="17">
        <f t="shared" ref="R7:R11" si="0">L7-M7</f>
        <v>-6.3000000000000833E-3</v>
      </c>
      <c r="S7" s="5"/>
    </row>
    <row r="8" spans="1:19">
      <c r="A8" s="18" t="s">
        <v>26</v>
      </c>
      <c r="B8" s="18"/>
      <c r="C8" s="19">
        <v>3</v>
      </c>
      <c r="D8" s="20" t="s">
        <v>30</v>
      </c>
      <c r="E8" s="21">
        <v>64102809</v>
      </c>
      <c r="F8" s="19" t="s">
        <v>5</v>
      </c>
      <c r="G8" s="19">
        <v>0.01</v>
      </c>
      <c r="H8" s="19" t="s">
        <v>12</v>
      </c>
      <c r="I8" s="19">
        <v>10</v>
      </c>
      <c r="J8" s="19" t="s">
        <v>12</v>
      </c>
      <c r="K8" s="19">
        <v>2</v>
      </c>
      <c r="L8" s="22">
        <v>0.86819999999999997</v>
      </c>
      <c r="M8" s="22">
        <v>0.87250000000000005</v>
      </c>
      <c r="N8" s="22">
        <v>0.8629</v>
      </c>
      <c r="O8" s="22"/>
      <c r="P8" s="22"/>
      <c r="Q8" s="22"/>
      <c r="R8" s="23">
        <f t="shared" si="0"/>
        <v>-4.3000000000000815E-3</v>
      </c>
      <c r="S8" s="19"/>
    </row>
    <row r="9" spans="1:19">
      <c r="A9" t="s">
        <v>27</v>
      </c>
      <c r="C9" s="5">
        <v>4</v>
      </c>
      <c r="D9" s="7"/>
      <c r="E9" s="5"/>
      <c r="F9" s="5" t="s">
        <v>6</v>
      </c>
      <c r="G9" s="5">
        <v>1E-3</v>
      </c>
      <c r="H9" s="5" t="s">
        <v>12</v>
      </c>
      <c r="I9" s="5">
        <v>10</v>
      </c>
      <c r="J9" s="5" t="s">
        <v>12</v>
      </c>
      <c r="K9" s="5">
        <v>2</v>
      </c>
      <c r="L9" s="15">
        <v>0.88400000000000001</v>
      </c>
      <c r="M9" s="15">
        <v>0.87050000000000005</v>
      </c>
      <c r="N9" s="15">
        <v>0.84340000000000004</v>
      </c>
      <c r="O9" s="15">
        <v>0.76787148594377497</v>
      </c>
      <c r="P9" s="15">
        <v>0.68711068519405805</v>
      </c>
      <c r="Q9" s="15">
        <v>0.72524971551397099</v>
      </c>
      <c r="R9" s="17">
        <f t="shared" si="0"/>
        <v>1.3499999999999956E-2</v>
      </c>
      <c r="S9" s="15">
        <v>0.87121585642441501</v>
      </c>
    </row>
    <row r="10" spans="1:19">
      <c r="A10" t="s">
        <v>28</v>
      </c>
      <c r="C10" s="6">
        <v>5</v>
      </c>
      <c r="D10" s="6" t="s">
        <v>2</v>
      </c>
      <c r="E10" s="13">
        <v>14715714</v>
      </c>
      <c r="F10" s="6" t="s">
        <v>5</v>
      </c>
      <c r="G10" s="6">
        <v>0.01</v>
      </c>
      <c r="H10" s="6" t="s">
        <v>12</v>
      </c>
      <c r="I10" s="6">
        <v>10</v>
      </c>
      <c r="J10" s="6" t="s">
        <v>12</v>
      </c>
      <c r="K10" s="6">
        <v>2</v>
      </c>
      <c r="L10" s="14">
        <v>0.86750000000000005</v>
      </c>
      <c r="M10" s="14">
        <v>0.88729999999999998</v>
      </c>
      <c r="N10" s="14">
        <v>0.81779999999999997</v>
      </c>
      <c r="O10" s="14"/>
      <c r="P10" s="14"/>
      <c r="Q10" s="14"/>
      <c r="R10" s="17">
        <f t="shared" si="0"/>
        <v>-1.9799999999999929E-2</v>
      </c>
      <c r="S10" s="6"/>
    </row>
    <row r="11" spans="1:19">
      <c r="A11" t="s">
        <v>28</v>
      </c>
      <c r="C11" s="5">
        <v>6</v>
      </c>
      <c r="D11" s="5"/>
      <c r="E11" s="5"/>
      <c r="F11" s="5" t="s">
        <v>6</v>
      </c>
      <c r="G11" s="5">
        <v>1E-3</v>
      </c>
      <c r="H11" s="5" t="s">
        <v>12</v>
      </c>
      <c r="I11" s="5">
        <v>10</v>
      </c>
      <c r="J11" s="5" t="s">
        <v>12</v>
      </c>
      <c r="K11" s="5">
        <v>2</v>
      </c>
      <c r="L11" s="15"/>
      <c r="M11" s="15"/>
      <c r="N11" s="15"/>
      <c r="O11" s="15"/>
      <c r="P11" s="15"/>
      <c r="Q11" s="15"/>
      <c r="R11" s="17">
        <f t="shared" si="0"/>
        <v>0</v>
      </c>
      <c r="S11" s="5"/>
    </row>
    <row r="13" spans="1:19">
      <c r="D13" s="1" t="s">
        <v>3</v>
      </c>
    </row>
    <row r="14" spans="1:19">
      <c r="D14" s="2" t="s">
        <v>9</v>
      </c>
      <c r="I14" s="1"/>
      <c r="O14" s="16"/>
      <c r="P14" s="16"/>
      <c r="Q14" s="16"/>
    </row>
    <row r="15" spans="1:19">
      <c r="N15" s="16"/>
    </row>
  </sheetData>
  <mergeCells count="12">
    <mergeCell ref="J4:J5"/>
    <mergeCell ref="K4:K5"/>
    <mergeCell ref="D4:D5"/>
    <mergeCell ref="L4:M4"/>
    <mergeCell ref="C3:C5"/>
    <mergeCell ref="D3:E3"/>
    <mergeCell ref="F3:K3"/>
    <mergeCell ref="E4:E5"/>
    <mergeCell ref="F4:F5"/>
    <mergeCell ref="G4:G5"/>
    <mergeCell ref="H4:H5"/>
    <mergeCell ref="I4:I5"/>
  </mergeCells>
  <phoneticPr fontId="1" type="noConversion"/>
  <hyperlinks>
    <hyperlink ref="D13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D25" sqref="D25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40"/>
  <sheetViews>
    <sheetView zoomScale="130" zoomScaleNormal="130" workbookViewId="0">
      <selection activeCell="C17" sqref="C17"/>
    </sheetView>
  </sheetViews>
  <sheetFormatPr defaultRowHeight="14.4"/>
  <cols>
    <col min="2" max="2" width="22" customWidth="1"/>
    <col min="3" max="3" width="78.109375" customWidth="1"/>
  </cols>
  <sheetData>
    <row r="1" spans="1:3">
      <c r="A1" t="s">
        <v>256</v>
      </c>
    </row>
    <row r="2" spans="1:3">
      <c r="A2">
        <v>1</v>
      </c>
      <c r="B2" t="s">
        <v>245</v>
      </c>
    </row>
    <row r="3" spans="1:3">
      <c r="A3">
        <v>2</v>
      </c>
      <c r="B3" t="s">
        <v>246</v>
      </c>
    </row>
    <row r="4" spans="1:3">
      <c r="A4">
        <v>3</v>
      </c>
      <c r="B4" t="s">
        <v>247</v>
      </c>
    </row>
    <row r="5" spans="1:3">
      <c r="A5">
        <v>4</v>
      </c>
      <c r="B5" t="s">
        <v>248</v>
      </c>
    </row>
    <row r="6" spans="1:3">
      <c r="A6">
        <v>5</v>
      </c>
      <c r="B6" t="s">
        <v>249</v>
      </c>
    </row>
    <row r="7" spans="1:3">
      <c r="A7">
        <v>6</v>
      </c>
      <c r="B7" t="s">
        <v>250</v>
      </c>
    </row>
    <row r="8" spans="1:3">
      <c r="A8">
        <v>7</v>
      </c>
      <c r="B8" t="s">
        <v>244</v>
      </c>
    </row>
    <row r="9" spans="1:3">
      <c r="A9">
        <v>8</v>
      </c>
      <c r="B9" t="s">
        <v>251</v>
      </c>
    </row>
    <row r="10" spans="1:3">
      <c r="A10">
        <v>9</v>
      </c>
      <c r="B10" t="s">
        <v>254</v>
      </c>
    </row>
    <row r="11" spans="1:3">
      <c r="A11">
        <v>10</v>
      </c>
      <c r="B11" t="s">
        <v>253</v>
      </c>
    </row>
    <row r="12" spans="1:3">
      <c r="A12">
        <v>11</v>
      </c>
      <c r="B12" t="s">
        <v>255</v>
      </c>
    </row>
    <row r="13" spans="1:3">
      <c r="A13">
        <v>12</v>
      </c>
      <c r="B13" t="s">
        <v>252</v>
      </c>
    </row>
    <row r="16" spans="1:3" ht="15">
      <c r="C16" s="134" t="s">
        <v>257</v>
      </c>
    </row>
    <row r="17" spans="3:3">
      <c r="C17" s="18"/>
    </row>
    <row r="18" spans="3:3" ht="15">
      <c r="C18" s="134" t="s">
        <v>258</v>
      </c>
    </row>
    <row r="19" spans="3:3" ht="15">
      <c r="C19" s="134" t="s">
        <v>259</v>
      </c>
    </row>
    <row r="20" spans="3:3">
      <c r="C20" s="18"/>
    </row>
    <row r="21" spans="3:3" ht="15">
      <c r="C21" s="134" t="s">
        <v>260</v>
      </c>
    </row>
    <row r="22" spans="3:3" ht="15">
      <c r="C22" s="134" t="s">
        <v>261</v>
      </c>
    </row>
    <row r="23" spans="3:3">
      <c r="C23" s="18"/>
    </row>
    <row r="24" spans="3:3" ht="15">
      <c r="C24" s="134" t="s">
        <v>262</v>
      </c>
    </row>
    <row r="25" spans="3:3" ht="15">
      <c r="C25" s="134" t="s">
        <v>263</v>
      </c>
    </row>
    <row r="26" spans="3:3">
      <c r="C26" s="18"/>
    </row>
    <row r="27" spans="3:3" ht="15">
      <c r="C27" s="134" t="s">
        <v>264</v>
      </c>
    </row>
    <row r="28" spans="3:3" ht="15">
      <c r="C28" s="134" t="s">
        <v>265</v>
      </c>
    </row>
    <row r="31" spans="3:3" ht="15">
      <c r="C31" s="134" t="s">
        <v>257</v>
      </c>
    </row>
    <row r="32" spans="3:3">
      <c r="C32" s="18"/>
    </row>
    <row r="33" spans="3:3" ht="15">
      <c r="C33" s="134" t="s">
        <v>258</v>
      </c>
    </row>
    <row r="34" spans="3:3" ht="15">
      <c r="C34" s="134" t="s">
        <v>259</v>
      </c>
    </row>
    <row r="35" spans="3:3">
      <c r="C35" s="18"/>
    </row>
    <row r="36" spans="3:3" ht="15">
      <c r="C36" s="134" t="s">
        <v>266</v>
      </c>
    </row>
    <row r="37" spans="3:3" ht="15">
      <c r="C37" s="134" t="s">
        <v>267</v>
      </c>
    </row>
    <row r="38" spans="3:3">
      <c r="C38" s="18"/>
    </row>
    <row r="39" spans="3:3" ht="15">
      <c r="C39" s="134" t="s">
        <v>268</v>
      </c>
    </row>
    <row r="40" spans="3:3" ht="15">
      <c r="C40" s="134" t="s">
        <v>269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L155"/>
  <sheetViews>
    <sheetView showGridLines="0" topLeftCell="A19" zoomScale="85" zoomScaleNormal="85" workbookViewId="0">
      <selection activeCell="D31" sqref="D31"/>
    </sheetView>
  </sheetViews>
  <sheetFormatPr defaultRowHeight="14.4"/>
  <cols>
    <col min="3" max="3" width="23" customWidth="1"/>
    <col min="4" max="4" width="43.88671875" customWidth="1"/>
    <col min="5" max="5" width="35.5546875" customWidth="1"/>
    <col min="6" max="6" width="24" customWidth="1"/>
    <col min="7" max="7" width="66.44140625" customWidth="1"/>
  </cols>
  <sheetData>
    <row r="1" spans="2:11" ht="51.75" customHeight="1">
      <c r="C1" s="155" t="s">
        <v>314</v>
      </c>
      <c r="D1" s="155"/>
      <c r="G1" s="155"/>
    </row>
    <row r="3" spans="2:11">
      <c r="B3" s="34" t="s">
        <v>315</v>
      </c>
      <c r="C3" s="156" t="s">
        <v>316</v>
      </c>
      <c r="D3" s="156" t="s">
        <v>317</v>
      </c>
      <c r="E3" s="157" t="s">
        <v>318</v>
      </c>
      <c r="F3" s="157" t="s">
        <v>319</v>
      </c>
      <c r="G3" s="157" t="s">
        <v>320</v>
      </c>
    </row>
    <row r="4" spans="2:11">
      <c r="B4">
        <v>1</v>
      </c>
      <c r="C4" t="s">
        <v>321</v>
      </c>
      <c r="D4" t="s">
        <v>321</v>
      </c>
      <c r="E4" t="s">
        <v>322</v>
      </c>
      <c r="G4" t="s">
        <v>322</v>
      </c>
    </row>
    <row r="5" spans="2:11" ht="16.5" hidden="1" customHeight="1">
      <c r="B5">
        <v>2</v>
      </c>
      <c r="C5" t="s">
        <v>323</v>
      </c>
      <c r="D5" t="s">
        <v>323</v>
      </c>
      <c r="E5" t="s">
        <v>324</v>
      </c>
      <c r="G5" t="s">
        <v>324</v>
      </c>
    </row>
    <row r="6" spans="2:11" ht="16.5" hidden="1" customHeight="1">
      <c r="B6">
        <v>3</v>
      </c>
      <c r="C6" s="114" t="s">
        <v>325</v>
      </c>
      <c r="D6" s="114" t="s">
        <v>326</v>
      </c>
      <c r="E6" s="158" t="s">
        <v>327</v>
      </c>
      <c r="G6" s="158" t="s">
        <v>328</v>
      </c>
    </row>
    <row r="7" spans="2:11" ht="16.5" hidden="1" customHeight="1">
      <c r="B7">
        <v>4</v>
      </c>
      <c r="C7" t="s">
        <v>329</v>
      </c>
      <c r="D7" t="s">
        <v>329</v>
      </c>
      <c r="E7" t="s">
        <v>330</v>
      </c>
      <c r="G7" t="s">
        <v>330</v>
      </c>
    </row>
    <row r="8" spans="2:11" ht="16.5" hidden="1" customHeight="1">
      <c r="B8">
        <v>5</v>
      </c>
      <c r="C8" t="s">
        <v>331</v>
      </c>
      <c r="D8" t="s">
        <v>331</v>
      </c>
      <c r="E8" t="s">
        <v>332</v>
      </c>
      <c r="G8" t="s">
        <v>332</v>
      </c>
    </row>
    <row r="9" spans="2:11" ht="16.5" hidden="1" customHeight="1">
      <c r="B9">
        <v>6</v>
      </c>
      <c r="C9" t="s">
        <v>333</v>
      </c>
      <c r="D9" t="s">
        <v>333</v>
      </c>
      <c r="E9" t="s">
        <v>334</v>
      </c>
      <c r="G9" t="s">
        <v>334</v>
      </c>
    </row>
    <row r="10" spans="2:11" ht="16.5" hidden="1" customHeight="1">
      <c r="B10">
        <v>7</v>
      </c>
      <c r="C10" t="s">
        <v>335</v>
      </c>
      <c r="D10" t="s">
        <v>335</v>
      </c>
      <c r="E10" t="s">
        <v>336</v>
      </c>
      <c r="G10" t="s">
        <v>336</v>
      </c>
    </row>
    <row r="11" spans="2:11" ht="16.5" hidden="1" customHeight="1">
      <c r="B11">
        <v>8</v>
      </c>
      <c r="C11" t="s">
        <v>337</v>
      </c>
      <c r="D11" t="s">
        <v>337</v>
      </c>
      <c r="E11" t="s">
        <v>338</v>
      </c>
      <c r="G11" t="s">
        <v>338</v>
      </c>
    </row>
    <row r="12" spans="2:11" ht="16.5" hidden="1" customHeight="1">
      <c r="B12">
        <v>9</v>
      </c>
      <c r="C12" t="s">
        <v>339</v>
      </c>
      <c r="D12" t="s">
        <v>339</v>
      </c>
      <c r="E12" t="s">
        <v>340</v>
      </c>
      <c r="G12" t="s">
        <v>340</v>
      </c>
    </row>
    <row r="13" spans="2:11">
      <c r="B13">
        <v>10</v>
      </c>
      <c r="C13" s="159" t="s">
        <v>341</v>
      </c>
      <c r="D13" s="159" t="s">
        <v>342</v>
      </c>
      <c r="E13" s="18" t="s">
        <v>343</v>
      </c>
      <c r="F13" t="s">
        <v>344</v>
      </c>
      <c r="G13" s="18" t="s">
        <v>345</v>
      </c>
      <c r="H13" t="s">
        <v>346</v>
      </c>
    </row>
    <row r="14" spans="2:11">
      <c r="B14">
        <v>11</v>
      </c>
      <c r="C14" t="s">
        <v>347</v>
      </c>
      <c r="D14" t="s">
        <v>348</v>
      </c>
      <c r="E14" s="18" t="s">
        <v>343</v>
      </c>
      <c r="F14" s="160" t="s">
        <v>349</v>
      </c>
      <c r="G14" s="158" t="s">
        <v>350</v>
      </c>
      <c r="H14" t="s">
        <v>346</v>
      </c>
      <c r="I14" t="s">
        <v>351</v>
      </c>
    </row>
    <row r="15" spans="2:11">
      <c r="B15">
        <v>12</v>
      </c>
      <c r="C15" t="s">
        <v>352</v>
      </c>
      <c r="D15" t="s">
        <v>353</v>
      </c>
      <c r="E15" s="18" t="s">
        <v>343</v>
      </c>
      <c r="G15" t="s">
        <v>354</v>
      </c>
      <c r="H15" t="s">
        <v>346</v>
      </c>
      <c r="I15" t="s">
        <v>351</v>
      </c>
      <c r="J15" t="s">
        <v>355</v>
      </c>
    </row>
    <row r="16" spans="2:11">
      <c r="B16">
        <v>13</v>
      </c>
      <c r="C16" t="s">
        <v>356</v>
      </c>
      <c r="D16" t="s">
        <v>357</v>
      </c>
      <c r="E16" s="18" t="s">
        <v>343</v>
      </c>
      <c r="G16" s="161" t="s">
        <v>358</v>
      </c>
      <c r="H16" t="s">
        <v>346</v>
      </c>
      <c r="I16" t="s">
        <v>351</v>
      </c>
      <c r="J16" t="s">
        <v>355</v>
      </c>
      <c r="K16" t="s">
        <v>359</v>
      </c>
    </row>
    <row r="17" spans="2:11">
      <c r="B17">
        <v>14</v>
      </c>
      <c r="C17" t="s">
        <v>360</v>
      </c>
      <c r="D17" t="s">
        <v>361</v>
      </c>
      <c r="E17" s="18" t="s">
        <v>343</v>
      </c>
      <c r="G17" s="161" t="s">
        <v>362</v>
      </c>
      <c r="H17" t="s">
        <v>346</v>
      </c>
      <c r="I17" t="s">
        <v>351</v>
      </c>
      <c r="J17" t="s">
        <v>355</v>
      </c>
      <c r="K17" t="s">
        <v>363</v>
      </c>
    </row>
    <row r="18" spans="2:11">
      <c r="B18">
        <v>15</v>
      </c>
      <c r="C18" t="s">
        <v>364</v>
      </c>
      <c r="D18" t="s">
        <v>365</v>
      </c>
      <c r="E18" s="18" t="s">
        <v>343</v>
      </c>
      <c r="G18" s="161" t="s">
        <v>366</v>
      </c>
      <c r="H18" t="s">
        <v>346</v>
      </c>
      <c r="I18" t="s">
        <v>351</v>
      </c>
      <c r="J18" t="s">
        <v>367</v>
      </c>
    </row>
    <row r="19" spans="2:11">
      <c r="B19">
        <v>16</v>
      </c>
      <c r="C19" t="s">
        <v>368</v>
      </c>
      <c r="D19" t="s">
        <v>369</v>
      </c>
      <c r="E19" s="18" t="s">
        <v>343</v>
      </c>
      <c r="G19" s="158" t="s">
        <v>370</v>
      </c>
      <c r="H19" t="s">
        <v>346</v>
      </c>
      <c r="I19" t="s">
        <v>371</v>
      </c>
    </row>
    <row r="20" spans="2:11">
      <c r="B20">
        <v>17</v>
      </c>
      <c r="C20" t="s">
        <v>372</v>
      </c>
      <c r="D20" t="s">
        <v>373</v>
      </c>
      <c r="E20" s="18" t="s">
        <v>343</v>
      </c>
      <c r="G20" t="s">
        <v>374</v>
      </c>
      <c r="H20" t="s">
        <v>355</v>
      </c>
    </row>
    <row r="21" spans="2:11">
      <c r="B21">
        <v>18</v>
      </c>
      <c r="C21" s="159" t="s">
        <v>375</v>
      </c>
      <c r="D21" s="159" t="s">
        <v>376</v>
      </c>
      <c r="E21" s="18" t="s">
        <v>343</v>
      </c>
      <c r="F21" t="s">
        <v>377</v>
      </c>
      <c r="G21" s="18" t="s">
        <v>378</v>
      </c>
      <c r="H21" t="s">
        <v>355</v>
      </c>
      <c r="I21" t="s">
        <v>379</v>
      </c>
    </row>
    <row r="22" spans="2:11">
      <c r="C22" s="162" t="s">
        <v>380</v>
      </c>
      <c r="D22" s="162" t="s">
        <v>381</v>
      </c>
      <c r="E22" s="18" t="s">
        <v>343</v>
      </c>
      <c r="F22" s="163" t="s">
        <v>382</v>
      </c>
      <c r="G22" s="164"/>
      <c r="H22" t="s">
        <v>355</v>
      </c>
      <c r="I22" t="s">
        <v>379</v>
      </c>
    </row>
    <row r="23" spans="2:11">
      <c r="C23" s="165" t="s">
        <v>380</v>
      </c>
      <c r="D23" s="165" t="s">
        <v>383</v>
      </c>
      <c r="E23" s="18" t="s">
        <v>343</v>
      </c>
      <c r="F23" s="163" t="s">
        <v>384</v>
      </c>
      <c r="G23" s="164"/>
      <c r="H23" t="s">
        <v>355</v>
      </c>
      <c r="I23" t="s">
        <v>379</v>
      </c>
    </row>
    <row r="24" spans="2:11">
      <c r="B24">
        <v>19</v>
      </c>
      <c r="C24" t="s">
        <v>385</v>
      </c>
      <c r="D24" t="s">
        <v>386</v>
      </c>
      <c r="E24" s="18" t="s">
        <v>343</v>
      </c>
      <c r="F24" s="114"/>
      <c r="G24" t="s">
        <v>387</v>
      </c>
      <c r="H24" t="s">
        <v>388</v>
      </c>
    </row>
    <row r="25" spans="2:11">
      <c r="B25">
        <v>20</v>
      </c>
      <c r="C25" t="s">
        <v>389</v>
      </c>
      <c r="D25" t="s">
        <v>390</v>
      </c>
      <c r="E25" s="18" t="s">
        <v>343</v>
      </c>
      <c r="F25" s="114"/>
      <c r="G25" t="s">
        <v>391</v>
      </c>
      <c r="H25" t="s">
        <v>388</v>
      </c>
      <c r="I25" t="s">
        <v>351</v>
      </c>
    </row>
    <row r="26" spans="2:11">
      <c r="B26">
        <v>21</v>
      </c>
      <c r="C26" t="s">
        <v>392</v>
      </c>
      <c r="D26" t="s">
        <v>393</v>
      </c>
      <c r="E26" s="18" t="s">
        <v>343</v>
      </c>
      <c r="F26" s="114"/>
      <c r="G26" t="s">
        <v>394</v>
      </c>
      <c r="H26" t="s">
        <v>388</v>
      </c>
      <c r="I26" t="s">
        <v>351</v>
      </c>
      <c r="J26" t="s">
        <v>355</v>
      </c>
    </row>
    <row r="27" spans="2:11">
      <c r="B27">
        <v>22</v>
      </c>
      <c r="C27" t="s">
        <v>395</v>
      </c>
      <c r="D27" t="s">
        <v>396</v>
      </c>
      <c r="E27" s="18" t="s">
        <v>343</v>
      </c>
      <c r="F27" s="114"/>
      <c r="G27" t="s">
        <v>397</v>
      </c>
      <c r="H27" t="s">
        <v>388</v>
      </c>
      <c r="I27" t="s">
        <v>351</v>
      </c>
      <c r="J27" t="s">
        <v>355</v>
      </c>
      <c r="K27" t="s">
        <v>359</v>
      </c>
    </row>
    <row r="28" spans="2:11">
      <c r="C28" s="165" t="s">
        <v>380</v>
      </c>
      <c r="D28" s="165" t="s">
        <v>398</v>
      </c>
      <c r="E28" s="18" t="s">
        <v>343</v>
      </c>
      <c r="F28" s="163" t="s">
        <v>399</v>
      </c>
      <c r="G28" s="18"/>
      <c r="H28" t="s">
        <v>388</v>
      </c>
      <c r="I28" t="s">
        <v>351</v>
      </c>
      <c r="J28" t="s">
        <v>355</v>
      </c>
      <c r="K28" t="s">
        <v>359</v>
      </c>
    </row>
    <row r="29" spans="2:11">
      <c r="B29">
        <v>23</v>
      </c>
      <c r="C29" s="166" t="s">
        <v>400</v>
      </c>
      <c r="D29" s="166" t="s">
        <v>401</v>
      </c>
      <c r="E29" s="18" t="s">
        <v>343</v>
      </c>
      <c r="F29" s="163" t="s">
        <v>402</v>
      </c>
      <c r="G29" t="s">
        <v>403</v>
      </c>
      <c r="H29" t="s">
        <v>404</v>
      </c>
    </row>
    <row r="30" spans="2:11">
      <c r="B30">
        <v>24</v>
      </c>
      <c r="C30" s="166" t="s">
        <v>405</v>
      </c>
      <c r="D30" s="166" t="s">
        <v>406</v>
      </c>
      <c r="E30" s="18" t="s">
        <v>343</v>
      </c>
      <c r="F30" s="163" t="s">
        <v>402</v>
      </c>
      <c r="G30" t="s">
        <v>407</v>
      </c>
      <c r="H30" t="s">
        <v>404</v>
      </c>
      <c r="I30" t="s">
        <v>408</v>
      </c>
    </row>
    <row r="31" spans="2:11">
      <c r="B31">
        <v>25</v>
      </c>
      <c r="C31" s="166" t="s">
        <v>409</v>
      </c>
      <c r="D31" s="166" t="s">
        <v>410</v>
      </c>
      <c r="E31" s="18" t="s">
        <v>343</v>
      </c>
      <c r="F31" s="163" t="s">
        <v>402</v>
      </c>
      <c r="G31" t="s">
        <v>411</v>
      </c>
      <c r="H31" t="s">
        <v>412</v>
      </c>
    </row>
    <row r="32" spans="2:11">
      <c r="B32">
        <v>26</v>
      </c>
      <c r="C32" s="166" t="s">
        <v>413</v>
      </c>
      <c r="D32" s="166" t="s">
        <v>414</v>
      </c>
      <c r="E32" s="18" t="s">
        <v>343</v>
      </c>
      <c r="F32" s="163" t="s">
        <v>402</v>
      </c>
      <c r="G32" t="s">
        <v>415</v>
      </c>
      <c r="H32" t="s">
        <v>412</v>
      </c>
      <c r="I32" t="s">
        <v>408</v>
      </c>
    </row>
    <row r="33" spans="2:9">
      <c r="B33">
        <v>27</v>
      </c>
      <c r="C33" s="159" t="s">
        <v>416</v>
      </c>
      <c r="D33" s="159" t="s">
        <v>417</v>
      </c>
      <c r="E33" t="s">
        <v>418</v>
      </c>
      <c r="F33" s="114"/>
      <c r="G33" t="s">
        <v>419</v>
      </c>
      <c r="H33" t="s">
        <v>420</v>
      </c>
    </row>
    <row r="34" spans="2:9">
      <c r="B34">
        <v>28</v>
      </c>
      <c r="C34" s="159" t="s">
        <v>421</v>
      </c>
      <c r="D34" s="159" t="s">
        <v>422</v>
      </c>
      <c r="E34" t="s">
        <v>418</v>
      </c>
      <c r="F34" s="167" t="s">
        <v>423</v>
      </c>
      <c r="G34" t="s">
        <v>424</v>
      </c>
      <c r="H34" t="s">
        <v>420</v>
      </c>
      <c r="I34" t="s">
        <v>425</v>
      </c>
    </row>
    <row r="35" spans="2:9">
      <c r="B35">
        <v>29</v>
      </c>
      <c r="C35" s="159" t="s">
        <v>426</v>
      </c>
      <c r="D35" s="159" t="s">
        <v>427</v>
      </c>
      <c r="E35" t="s">
        <v>418</v>
      </c>
      <c r="F35" s="167" t="s">
        <v>423</v>
      </c>
      <c r="G35" t="s">
        <v>428</v>
      </c>
      <c r="H35" t="s">
        <v>420</v>
      </c>
      <c r="I35" t="s">
        <v>429</v>
      </c>
    </row>
    <row r="36" spans="2:9">
      <c r="B36">
        <v>30</v>
      </c>
      <c r="C36" s="159" t="s">
        <v>430</v>
      </c>
      <c r="D36" s="159" t="s">
        <v>431</v>
      </c>
      <c r="E36" t="s">
        <v>418</v>
      </c>
      <c r="F36" s="167" t="s">
        <v>423</v>
      </c>
      <c r="G36" t="s">
        <v>432</v>
      </c>
      <c r="H36" t="s">
        <v>420</v>
      </c>
      <c r="I36" t="s">
        <v>433</v>
      </c>
    </row>
    <row r="37" spans="2:9">
      <c r="B37">
        <v>31</v>
      </c>
      <c r="C37" s="159" t="s">
        <v>434</v>
      </c>
      <c r="D37" s="159" t="s">
        <v>435</v>
      </c>
      <c r="E37" t="s">
        <v>418</v>
      </c>
      <c r="F37" s="167" t="s">
        <v>423</v>
      </c>
      <c r="G37" t="s">
        <v>436</v>
      </c>
      <c r="H37" t="s">
        <v>420</v>
      </c>
      <c r="I37" t="s">
        <v>437</v>
      </c>
    </row>
    <row r="38" spans="2:9">
      <c r="B38">
        <v>32</v>
      </c>
      <c r="C38" s="159" t="s">
        <v>438</v>
      </c>
      <c r="D38" s="159" t="s">
        <v>439</v>
      </c>
      <c r="E38" t="s">
        <v>418</v>
      </c>
      <c r="F38" s="167" t="s">
        <v>423</v>
      </c>
      <c r="G38" t="s">
        <v>440</v>
      </c>
      <c r="H38" t="s">
        <v>420</v>
      </c>
      <c r="I38" t="s">
        <v>441</v>
      </c>
    </row>
    <row r="39" spans="2:9">
      <c r="B39">
        <v>33</v>
      </c>
      <c r="C39" s="159" t="s">
        <v>442</v>
      </c>
      <c r="D39" s="159" t="s">
        <v>443</v>
      </c>
      <c r="E39" t="s">
        <v>418</v>
      </c>
      <c r="F39" s="167" t="s">
        <v>423</v>
      </c>
      <c r="G39" t="s">
        <v>444</v>
      </c>
      <c r="H39" t="s">
        <v>420</v>
      </c>
      <c r="I39" t="s">
        <v>445</v>
      </c>
    </row>
    <row r="40" spans="2:9">
      <c r="B40">
        <v>34</v>
      </c>
      <c r="C40" s="159" t="s">
        <v>446</v>
      </c>
      <c r="D40" s="159" t="s">
        <v>447</v>
      </c>
      <c r="E40" t="s">
        <v>418</v>
      </c>
      <c r="G40" t="s">
        <v>448</v>
      </c>
      <c r="H40" t="s">
        <v>420</v>
      </c>
      <c r="I40" t="s">
        <v>449</v>
      </c>
    </row>
    <row r="41" spans="2:9">
      <c r="B41">
        <v>35</v>
      </c>
      <c r="C41" t="s">
        <v>450</v>
      </c>
      <c r="D41" t="s">
        <v>451</v>
      </c>
      <c r="E41" t="s">
        <v>452</v>
      </c>
      <c r="F41" t="s">
        <v>453</v>
      </c>
      <c r="G41" t="s">
        <v>454</v>
      </c>
      <c r="H41" t="s">
        <v>455</v>
      </c>
    </row>
    <row r="42" spans="2:9">
      <c r="B42">
        <v>36</v>
      </c>
      <c r="C42" s="159" t="s">
        <v>456</v>
      </c>
      <c r="D42" s="159" t="s">
        <v>457</v>
      </c>
      <c r="E42" t="s">
        <v>452</v>
      </c>
      <c r="F42" s="167" t="s">
        <v>458</v>
      </c>
      <c r="G42" t="s">
        <v>459</v>
      </c>
      <c r="H42" t="s">
        <v>455</v>
      </c>
      <c r="I42" t="s">
        <v>460</v>
      </c>
    </row>
    <row r="43" spans="2:9">
      <c r="B43">
        <v>37</v>
      </c>
      <c r="C43" s="159" t="s">
        <v>461</v>
      </c>
      <c r="D43" s="159" t="s">
        <v>462</v>
      </c>
      <c r="E43" t="s">
        <v>452</v>
      </c>
      <c r="F43" s="167" t="s">
        <v>458</v>
      </c>
      <c r="G43" t="s">
        <v>463</v>
      </c>
      <c r="H43" t="s">
        <v>455</v>
      </c>
      <c r="I43" t="s">
        <v>464</v>
      </c>
    </row>
    <row r="44" spans="2:9">
      <c r="B44">
        <v>38</v>
      </c>
      <c r="C44" s="159" t="s">
        <v>465</v>
      </c>
      <c r="D44" s="159" t="s">
        <v>466</v>
      </c>
      <c r="E44" t="s">
        <v>452</v>
      </c>
      <c r="F44" s="167" t="s">
        <v>458</v>
      </c>
      <c r="G44" t="s">
        <v>467</v>
      </c>
      <c r="H44" t="s">
        <v>455</v>
      </c>
      <c r="I44" t="s">
        <v>468</v>
      </c>
    </row>
    <row r="45" spans="2:9">
      <c r="B45">
        <v>39</v>
      </c>
      <c r="C45" s="159" t="s">
        <v>469</v>
      </c>
      <c r="D45" s="159" t="s">
        <v>470</v>
      </c>
      <c r="E45" t="s">
        <v>452</v>
      </c>
      <c r="F45" s="167" t="s">
        <v>458</v>
      </c>
      <c r="G45" t="s">
        <v>471</v>
      </c>
      <c r="H45" t="s">
        <v>455</v>
      </c>
      <c r="I45" t="s">
        <v>472</v>
      </c>
    </row>
    <row r="46" spans="2:9">
      <c r="B46">
        <v>40</v>
      </c>
      <c r="C46" s="159" t="s">
        <v>473</v>
      </c>
      <c r="D46" s="159" t="s">
        <v>474</v>
      </c>
      <c r="E46" t="s">
        <v>452</v>
      </c>
      <c r="F46" s="167" t="s">
        <v>458</v>
      </c>
      <c r="G46" t="s">
        <v>475</v>
      </c>
      <c r="H46" t="s">
        <v>455</v>
      </c>
      <c r="I46" t="s">
        <v>476</v>
      </c>
    </row>
    <row r="47" spans="2:9">
      <c r="B47">
        <v>41</v>
      </c>
      <c r="C47" s="168" t="s">
        <v>477</v>
      </c>
      <c r="D47" s="168" t="s">
        <v>478</v>
      </c>
      <c r="E47" t="s">
        <v>479</v>
      </c>
      <c r="F47" t="s">
        <v>453</v>
      </c>
      <c r="G47" t="s">
        <v>480</v>
      </c>
      <c r="H47" t="s">
        <v>455</v>
      </c>
    </row>
    <row r="48" spans="2:9">
      <c r="B48">
        <v>42</v>
      </c>
      <c r="C48" s="159" t="s">
        <v>481</v>
      </c>
      <c r="D48" s="159" t="s">
        <v>482</v>
      </c>
      <c r="E48" t="s">
        <v>479</v>
      </c>
      <c r="F48" s="167" t="s">
        <v>483</v>
      </c>
      <c r="G48" t="s">
        <v>484</v>
      </c>
      <c r="H48" t="s">
        <v>455</v>
      </c>
      <c r="I48" t="s">
        <v>485</v>
      </c>
    </row>
    <row r="49" spans="2:9">
      <c r="B49">
        <v>43</v>
      </c>
      <c r="C49" s="159" t="s">
        <v>486</v>
      </c>
      <c r="D49" s="159" t="s">
        <v>487</v>
      </c>
      <c r="E49" t="s">
        <v>479</v>
      </c>
      <c r="F49" s="167" t="s">
        <v>483</v>
      </c>
      <c r="G49" t="s">
        <v>488</v>
      </c>
      <c r="H49" t="s">
        <v>455</v>
      </c>
      <c r="I49" t="s">
        <v>489</v>
      </c>
    </row>
    <row r="50" spans="2:9">
      <c r="B50">
        <v>44</v>
      </c>
      <c r="C50" s="159" t="s">
        <v>490</v>
      </c>
      <c r="D50" s="159" t="s">
        <v>491</v>
      </c>
      <c r="E50" t="s">
        <v>479</v>
      </c>
      <c r="F50" s="167" t="s">
        <v>483</v>
      </c>
      <c r="G50" t="s">
        <v>492</v>
      </c>
      <c r="H50" t="s">
        <v>455</v>
      </c>
      <c r="I50" t="s">
        <v>493</v>
      </c>
    </row>
    <row r="51" spans="2:9">
      <c r="B51">
        <v>45</v>
      </c>
      <c r="C51" s="159" t="s">
        <v>494</v>
      </c>
      <c r="D51" s="159" t="s">
        <v>495</v>
      </c>
      <c r="E51" t="s">
        <v>479</v>
      </c>
      <c r="F51" s="167" t="s">
        <v>483</v>
      </c>
      <c r="G51" t="s">
        <v>496</v>
      </c>
      <c r="H51" t="s">
        <v>455</v>
      </c>
      <c r="I51" t="s">
        <v>497</v>
      </c>
    </row>
    <row r="52" spans="2:9">
      <c r="B52">
        <v>46</v>
      </c>
      <c r="C52" s="159" t="s">
        <v>498</v>
      </c>
      <c r="D52" s="159" t="s">
        <v>499</v>
      </c>
      <c r="E52" t="s">
        <v>479</v>
      </c>
      <c r="F52" s="167" t="s">
        <v>483</v>
      </c>
      <c r="G52" t="s">
        <v>500</v>
      </c>
      <c r="H52" t="s">
        <v>455</v>
      </c>
      <c r="I52" t="s">
        <v>501</v>
      </c>
    </row>
    <row r="53" spans="2:9">
      <c r="B53">
        <v>47</v>
      </c>
      <c r="C53" s="159" t="s">
        <v>502</v>
      </c>
      <c r="D53" s="159" t="s">
        <v>503</v>
      </c>
      <c r="E53" t="s">
        <v>479</v>
      </c>
      <c r="F53" s="167" t="s">
        <v>483</v>
      </c>
      <c r="G53" t="s">
        <v>504</v>
      </c>
      <c r="H53" t="s">
        <v>455</v>
      </c>
      <c r="I53" t="s">
        <v>505</v>
      </c>
    </row>
    <row r="54" spans="2:9">
      <c r="B54">
        <v>48</v>
      </c>
      <c r="C54" s="159" t="s">
        <v>506</v>
      </c>
      <c r="D54" s="159" t="s">
        <v>507</v>
      </c>
      <c r="E54" t="s">
        <v>479</v>
      </c>
      <c r="F54" s="167" t="s">
        <v>483</v>
      </c>
      <c r="G54" t="s">
        <v>508</v>
      </c>
      <c r="H54" t="s">
        <v>455</v>
      </c>
      <c r="I54" t="s">
        <v>509</v>
      </c>
    </row>
    <row r="55" spans="2:9">
      <c r="B55">
        <v>49</v>
      </c>
      <c r="C55" s="159" t="s">
        <v>510</v>
      </c>
      <c r="D55" s="159" t="s">
        <v>511</v>
      </c>
      <c r="E55" t="s">
        <v>479</v>
      </c>
      <c r="F55" s="167" t="s">
        <v>483</v>
      </c>
      <c r="G55" t="s">
        <v>512</v>
      </c>
      <c r="H55" t="s">
        <v>455</v>
      </c>
      <c r="I55" t="s">
        <v>513</v>
      </c>
    </row>
    <row r="56" spans="2:9">
      <c r="B56">
        <v>50</v>
      </c>
      <c r="C56" s="159" t="s">
        <v>514</v>
      </c>
      <c r="D56" s="159" t="s">
        <v>515</v>
      </c>
      <c r="E56" t="s">
        <v>479</v>
      </c>
      <c r="F56" s="167" t="s">
        <v>483</v>
      </c>
      <c r="G56" t="s">
        <v>516</v>
      </c>
      <c r="H56" t="s">
        <v>455</v>
      </c>
      <c r="I56" t="s">
        <v>517</v>
      </c>
    </row>
    <row r="57" spans="2:9">
      <c r="B57">
        <v>51</v>
      </c>
      <c r="C57" s="159" t="s">
        <v>518</v>
      </c>
      <c r="D57" s="159" t="s">
        <v>519</v>
      </c>
      <c r="E57" t="s">
        <v>479</v>
      </c>
      <c r="F57" s="167" t="s">
        <v>483</v>
      </c>
      <c r="G57" t="s">
        <v>520</v>
      </c>
      <c r="H57" t="s">
        <v>455</v>
      </c>
      <c r="I57" t="s">
        <v>521</v>
      </c>
    </row>
    <row r="58" spans="2:9">
      <c r="B58">
        <v>52</v>
      </c>
      <c r="C58" s="159" t="s">
        <v>522</v>
      </c>
      <c r="D58" s="159" t="s">
        <v>523</v>
      </c>
      <c r="E58" t="s">
        <v>479</v>
      </c>
      <c r="F58" s="167" t="s">
        <v>483</v>
      </c>
      <c r="G58" t="s">
        <v>524</v>
      </c>
      <c r="H58" t="s">
        <v>455</v>
      </c>
      <c r="I58" t="s">
        <v>525</v>
      </c>
    </row>
    <row r="59" spans="2:9">
      <c r="B59">
        <v>53</v>
      </c>
      <c r="C59" s="159" t="s">
        <v>526</v>
      </c>
      <c r="D59" s="159" t="s">
        <v>527</v>
      </c>
      <c r="E59" t="s">
        <v>479</v>
      </c>
      <c r="F59" s="167" t="s">
        <v>483</v>
      </c>
      <c r="G59" t="s">
        <v>528</v>
      </c>
      <c r="H59" t="s">
        <v>455</v>
      </c>
      <c r="I59" t="s">
        <v>529</v>
      </c>
    </row>
    <row r="60" spans="2:9">
      <c r="B60">
        <v>54</v>
      </c>
      <c r="C60" s="159" t="s">
        <v>530</v>
      </c>
      <c r="D60" s="159" t="s">
        <v>531</v>
      </c>
      <c r="E60" t="s">
        <v>479</v>
      </c>
      <c r="F60" s="167" t="s">
        <v>483</v>
      </c>
      <c r="G60" t="s">
        <v>532</v>
      </c>
      <c r="H60" t="s">
        <v>455</v>
      </c>
      <c r="I60" t="s">
        <v>533</v>
      </c>
    </row>
    <row r="61" spans="2:9">
      <c r="B61">
        <v>55</v>
      </c>
      <c r="C61" t="s">
        <v>534</v>
      </c>
      <c r="D61" t="s">
        <v>478</v>
      </c>
      <c r="E61" t="s">
        <v>535</v>
      </c>
      <c r="F61" t="s">
        <v>453</v>
      </c>
      <c r="G61" t="s">
        <v>536</v>
      </c>
      <c r="H61" t="s">
        <v>455</v>
      </c>
    </row>
    <row r="62" spans="2:9">
      <c r="B62">
        <v>56</v>
      </c>
      <c r="C62" s="159" t="s">
        <v>537</v>
      </c>
      <c r="D62" s="159" t="s">
        <v>538</v>
      </c>
      <c r="E62" t="s">
        <v>535</v>
      </c>
      <c r="F62" s="167" t="s">
        <v>483</v>
      </c>
      <c r="G62" t="s">
        <v>539</v>
      </c>
      <c r="H62" t="s">
        <v>455</v>
      </c>
      <c r="I62" t="s">
        <v>540</v>
      </c>
    </row>
    <row r="63" spans="2:9">
      <c r="B63">
        <v>57</v>
      </c>
      <c r="C63" s="159" t="s">
        <v>541</v>
      </c>
      <c r="D63" s="159" t="s">
        <v>542</v>
      </c>
      <c r="E63" t="s">
        <v>535</v>
      </c>
      <c r="F63" s="167" t="s">
        <v>483</v>
      </c>
      <c r="G63" t="s">
        <v>543</v>
      </c>
      <c r="H63" t="s">
        <v>455</v>
      </c>
      <c r="I63" t="s">
        <v>544</v>
      </c>
    </row>
    <row r="64" spans="2:9">
      <c r="B64">
        <v>58</v>
      </c>
      <c r="C64" s="159" t="s">
        <v>545</v>
      </c>
      <c r="D64" s="159" t="s">
        <v>546</v>
      </c>
      <c r="E64" t="s">
        <v>535</v>
      </c>
      <c r="F64" s="167" t="s">
        <v>483</v>
      </c>
      <c r="G64" t="s">
        <v>547</v>
      </c>
      <c r="H64" t="s">
        <v>455</v>
      </c>
      <c r="I64" t="s">
        <v>548</v>
      </c>
    </row>
    <row r="65" spans="2:10">
      <c r="B65">
        <v>59</v>
      </c>
      <c r="C65" s="159" t="s">
        <v>549</v>
      </c>
      <c r="D65" s="159" t="s">
        <v>550</v>
      </c>
      <c r="E65" t="s">
        <v>535</v>
      </c>
      <c r="F65" s="167" t="s">
        <v>483</v>
      </c>
      <c r="G65" t="s">
        <v>551</v>
      </c>
      <c r="H65" t="s">
        <v>455</v>
      </c>
      <c r="I65" t="s">
        <v>552</v>
      </c>
    </row>
    <row r="66" spans="2:10">
      <c r="B66">
        <v>60</v>
      </c>
      <c r="C66" t="s">
        <v>553</v>
      </c>
      <c r="D66" t="s">
        <v>554</v>
      </c>
      <c r="E66" t="s">
        <v>555</v>
      </c>
      <c r="G66" t="s">
        <v>556</v>
      </c>
      <c r="H66" t="s">
        <v>557</v>
      </c>
    </row>
    <row r="67" spans="2:10">
      <c r="B67">
        <v>61</v>
      </c>
      <c r="C67" s="159" t="s">
        <v>558</v>
      </c>
      <c r="D67" s="159" t="s">
        <v>559</v>
      </c>
      <c r="E67" t="s">
        <v>555</v>
      </c>
      <c r="F67" s="167" t="s">
        <v>402</v>
      </c>
      <c r="G67" t="s">
        <v>560</v>
      </c>
      <c r="H67" t="s">
        <v>557</v>
      </c>
      <c r="I67" t="s">
        <v>561</v>
      </c>
    </row>
    <row r="68" spans="2:10">
      <c r="B68">
        <v>62</v>
      </c>
      <c r="C68" s="159" t="s">
        <v>562</v>
      </c>
      <c r="D68" s="159" t="s">
        <v>563</v>
      </c>
      <c r="E68" t="s">
        <v>555</v>
      </c>
      <c r="F68" s="167" t="s">
        <v>402</v>
      </c>
      <c r="G68" t="s">
        <v>564</v>
      </c>
      <c r="H68" t="s">
        <v>557</v>
      </c>
      <c r="I68" t="s">
        <v>565</v>
      </c>
    </row>
    <row r="69" spans="2:10">
      <c r="B69">
        <v>63</v>
      </c>
      <c r="C69" s="159" t="s">
        <v>566</v>
      </c>
      <c r="D69" s="159" t="s">
        <v>567</v>
      </c>
      <c r="E69" t="s">
        <v>555</v>
      </c>
      <c r="F69" s="167" t="s">
        <v>402</v>
      </c>
      <c r="G69" t="s">
        <v>568</v>
      </c>
      <c r="H69" t="s">
        <v>557</v>
      </c>
      <c r="I69" t="s">
        <v>569</v>
      </c>
    </row>
    <row r="70" spans="2:10">
      <c r="B70">
        <v>64</v>
      </c>
      <c r="C70" s="159" t="s">
        <v>570</v>
      </c>
      <c r="D70" s="159" t="s">
        <v>571</v>
      </c>
      <c r="E70" t="s">
        <v>555</v>
      </c>
      <c r="F70" s="167" t="s">
        <v>402</v>
      </c>
      <c r="G70" t="s">
        <v>572</v>
      </c>
      <c r="H70" t="s">
        <v>557</v>
      </c>
      <c r="I70" t="s">
        <v>573</v>
      </c>
    </row>
    <row r="71" spans="2:10">
      <c r="B71">
        <v>65</v>
      </c>
      <c r="C71" s="159" t="s">
        <v>574</v>
      </c>
      <c r="D71" s="159" t="s">
        <v>575</v>
      </c>
      <c r="E71" t="s">
        <v>555</v>
      </c>
      <c r="F71" s="167" t="s">
        <v>402</v>
      </c>
      <c r="G71" t="s">
        <v>576</v>
      </c>
      <c r="H71" t="s">
        <v>557</v>
      </c>
      <c r="I71" t="s">
        <v>577</v>
      </c>
    </row>
    <row r="72" spans="2:10">
      <c r="B72">
        <v>66</v>
      </c>
      <c r="C72" s="159" t="s">
        <v>578</v>
      </c>
      <c r="D72" s="159" t="s">
        <v>579</v>
      </c>
      <c r="E72" t="s">
        <v>555</v>
      </c>
      <c r="F72" s="167" t="s">
        <v>402</v>
      </c>
      <c r="G72" t="s">
        <v>580</v>
      </c>
      <c r="H72" t="s">
        <v>557</v>
      </c>
      <c r="I72" t="s">
        <v>581</v>
      </c>
    </row>
    <row r="73" spans="2:10">
      <c r="B73">
        <v>67</v>
      </c>
      <c r="C73" s="159" t="s">
        <v>582</v>
      </c>
      <c r="D73" s="159" t="s">
        <v>583</v>
      </c>
      <c r="E73" t="s">
        <v>555</v>
      </c>
      <c r="F73" s="167" t="s">
        <v>402</v>
      </c>
      <c r="G73" t="s">
        <v>584</v>
      </c>
      <c r="H73" t="s">
        <v>557</v>
      </c>
      <c r="I73" t="s">
        <v>585</v>
      </c>
    </row>
    <row r="74" spans="2:10">
      <c r="B74">
        <v>68</v>
      </c>
      <c r="C74" s="159" t="s">
        <v>586</v>
      </c>
      <c r="D74" s="159" t="s">
        <v>587</v>
      </c>
      <c r="E74" t="s">
        <v>555</v>
      </c>
      <c r="F74" s="167" t="s">
        <v>402</v>
      </c>
      <c r="G74" t="s">
        <v>588</v>
      </c>
      <c r="H74" t="s">
        <v>557</v>
      </c>
      <c r="I74" t="s">
        <v>589</v>
      </c>
    </row>
    <row r="75" spans="2:10">
      <c r="B75">
        <v>69</v>
      </c>
      <c r="C75" s="159" t="s">
        <v>590</v>
      </c>
      <c r="D75" s="159" t="s">
        <v>591</v>
      </c>
      <c r="E75" t="s">
        <v>555</v>
      </c>
      <c r="F75" s="167" t="s">
        <v>402</v>
      </c>
      <c r="G75" t="s">
        <v>592</v>
      </c>
      <c r="H75" t="s">
        <v>557</v>
      </c>
      <c r="I75" t="s">
        <v>593</v>
      </c>
    </row>
    <row r="76" spans="2:10">
      <c r="B76">
        <v>70</v>
      </c>
      <c r="C76" s="159" t="s">
        <v>594</v>
      </c>
      <c r="D76" s="159" t="s">
        <v>595</v>
      </c>
      <c r="E76" t="s">
        <v>555</v>
      </c>
      <c r="F76" s="167" t="s">
        <v>402</v>
      </c>
      <c r="G76" t="s">
        <v>596</v>
      </c>
      <c r="H76" t="s">
        <v>557</v>
      </c>
      <c r="I76" t="s">
        <v>597</v>
      </c>
    </row>
    <row r="77" spans="2:10">
      <c r="B77">
        <v>71</v>
      </c>
      <c r="C77" s="159" t="s">
        <v>598</v>
      </c>
      <c r="D77" s="159" t="s">
        <v>599</v>
      </c>
      <c r="E77" t="s">
        <v>555</v>
      </c>
      <c r="G77" t="s">
        <v>600</v>
      </c>
      <c r="H77" t="s">
        <v>557</v>
      </c>
      <c r="I77" t="s">
        <v>601</v>
      </c>
    </row>
    <row r="78" spans="2:10">
      <c r="B78">
        <v>72</v>
      </c>
      <c r="C78" s="159" t="s">
        <v>602</v>
      </c>
      <c r="D78" s="159" t="s">
        <v>603</v>
      </c>
      <c r="E78" t="s">
        <v>555</v>
      </c>
      <c r="G78" t="s">
        <v>604</v>
      </c>
      <c r="H78" t="s">
        <v>557</v>
      </c>
      <c r="I78" t="s">
        <v>605</v>
      </c>
    </row>
    <row r="79" spans="2:10">
      <c r="B79">
        <v>73</v>
      </c>
      <c r="C79" t="s">
        <v>606</v>
      </c>
      <c r="D79" t="s">
        <v>606</v>
      </c>
      <c r="E79" t="s">
        <v>555</v>
      </c>
      <c r="G79" t="s">
        <v>607</v>
      </c>
      <c r="H79" t="s">
        <v>557</v>
      </c>
      <c r="I79" t="s">
        <v>608</v>
      </c>
    </row>
    <row r="80" spans="2:10">
      <c r="B80">
        <v>74</v>
      </c>
      <c r="C80" s="159" t="s">
        <v>609</v>
      </c>
      <c r="D80" s="159" t="s">
        <v>610</v>
      </c>
      <c r="E80" t="s">
        <v>555</v>
      </c>
      <c r="G80" t="s">
        <v>611</v>
      </c>
      <c r="H80" t="s">
        <v>557</v>
      </c>
      <c r="I80" t="s">
        <v>608</v>
      </c>
      <c r="J80" t="s">
        <v>612</v>
      </c>
    </row>
    <row r="81" spans="2:10">
      <c r="B81">
        <v>75</v>
      </c>
      <c r="C81" t="s">
        <v>613</v>
      </c>
      <c r="D81" t="s">
        <v>613</v>
      </c>
      <c r="E81" t="s">
        <v>555</v>
      </c>
      <c r="G81" t="s">
        <v>614</v>
      </c>
      <c r="H81" t="s">
        <v>557</v>
      </c>
      <c r="I81" t="s">
        <v>615</v>
      </c>
    </row>
    <row r="82" spans="2:10">
      <c r="B82">
        <v>76</v>
      </c>
      <c r="C82" s="159" t="s">
        <v>616</v>
      </c>
      <c r="D82" s="159" t="s">
        <v>617</v>
      </c>
      <c r="E82" t="s">
        <v>555</v>
      </c>
      <c r="G82" t="s">
        <v>618</v>
      </c>
      <c r="H82" t="s">
        <v>557</v>
      </c>
      <c r="I82" t="s">
        <v>615</v>
      </c>
      <c r="J82" t="s">
        <v>619</v>
      </c>
    </row>
    <row r="83" spans="2:10">
      <c r="B83">
        <v>77</v>
      </c>
      <c r="C83" t="s">
        <v>620</v>
      </c>
      <c r="D83" t="s">
        <v>620</v>
      </c>
      <c r="E83" t="s">
        <v>555</v>
      </c>
      <c r="G83" t="s">
        <v>621</v>
      </c>
      <c r="H83" t="s">
        <v>557</v>
      </c>
      <c r="I83" t="s">
        <v>622</v>
      </c>
    </row>
    <row r="84" spans="2:10">
      <c r="B84">
        <v>78</v>
      </c>
      <c r="C84" s="159" t="s">
        <v>623</v>
      </c>
      <c r="D84" s="159" t="s">
        <v>624</v>
      </c>
      <c r="E84" t="s">
        <v>555</v>
      </c>
      <c r="G84" t="s">
        <v>625</v>
      </c>
      <c r="H84" t="s">
        <v>557</v>
      </c>
      <c r="I84" t="s">
        <v>622</v>
      </c>
      <c r="J84" t="s">
        <v>626</v>
      </c>
    </row>
    <row r="85" spans="2:10">
      <c r="B85">
        <v>79</v>
      </c>
      <c r="C85" t="s">
        <v>627</v>
      </c>
      <c r="D85" t="s">
        <v>627</v>
      </c>
      <c r="E85" t="s">
        <v>555</v>
      </c>
      <c r="G85" t="s">
        <v>628</v>
      </c>
      <c r="H85" t="s">
        <v>557</v>
      </c>
      <c r="I85" t="s">
        <v>629</v>
      </c>
    </row>
    <row r="86" spans="2:10">
      <c r="B86">
        <v>80</v>
      </c>
      <c r="C86" s="159" t="s">
        <v>630</v>
      </c>
      <c r="D86" s="159" t="s">
        <v>631</v>
      </c>
      <c r="E86" t="s">
        <v>555</v>
      </c>
      <c r="G86" t="s">
        <v>632</v>
      </c>
      <c r="H86" t="s">
        <v>557</v>
      </c>
      <c r="I86" t="s">
        <v>629</v>
      </c>
      <c r="J86" t="s">
        <v>633</v>
      </c>
    </row>
    <row r="87" spans="2:10">
      <c r="B87">
        <v>81</v>
      </c>
      <c r="C87" t="s">
        <v>634</v>
      </c>
      <c r="D87" t="s">
        <v>634</v>
      </c>
      <c r="E87" t="s">
        <v>555</v>
      </c>
      <c r="G87" t="s">
        <v>635</v>
      </c>
      <c r="H87" t="s">
        <v>557</v>
      </c>
      <c r="I87" t="s">
        <v>636</v>
      </c>
    </row>
    <row r="88" spans="2:10">
      <c r="B88">
        <v>82</v>
      </c>
      <c r="C88" s="159" t="s">
        <v>637</v>
      </c>
      <c r="D88" s="159" t="s">
        <v>638</v>
      </c>
      <c r="E88" t="s">
        <v>555</v>
      </c>
      <c r="G88" t="s">
        <v>639</v>
      </c>
      <c r="H88" t="s">
        <v>557</v>
      </c>
      <c r="I88" t="s">
        <v>636</v>
      </c>
      <c r="J88" t="s">
        <v>640</v>
      </c>
    </row>
    <row r="89" spans="2:10">
      <c r="B89">
        <v>83</v>
      </c>
      <c r="C89" t="s">
        <v>641</v>
      </c>
      <c r="D89" t="s">
        <v>641</v>
      </c>
      <c r="E89" t="s">
        <v>555</v>
      </c>
      <c r="G89" t="s">
        <v>642</v>
      </c>
      <c r="H89" t="s">
        <v>557</v>
      </c>
      <c r="I89" t="s">
        <v>643</v>
      </c>
    </row>
    <row r="90" spans="2:10">
      <c r="B90">
        <v>84</v>
      </c>
      <c r="C90" t="s">
        <v>644</v>
      </c>
      <c r="D90" t="s">
        <v>644</v>
      </c>
      <c r="E90" t="s">
        <v>555</v>
      </c>
      <c r="G90" t="s">
        <v>645</v>
      </c>
      <c r="H90" t="s">
        <v>646</v>
      </c>
    </row>
    <row r="91" spans="2:10">
      <c r="B91">
        <v>85</v>
      </c>
      <c r="C91" t="s">
        <v>647</v>
      </c>
      <c r="D91" t="s">
        <v>647</v>
      </c>
      <c r="E91" t="s">
        <v>555</v>
      </c>
      <c r="G91" t="s">
        <v>648</v>
      </c>
      <c r="H91" t="s">
        <v>646</v>
      </c>
      <c r="I91" t="s">
        <v>561</v>
      </c>
    </row>
    <row r="92" spans="2:10">
      <c r="B92">
        <v>86</v>
      </c>
      <c r="C92" t="s">
        <v>649</v>
      </c>
      <c r="D92" t="s">
        <v>649</v>
      </c>
      <c r="E92" t="s">
        <v>555</v>
      </c>
      <c r="G92" t="s">
        <v>650</v>
      </c>
      <c r="H92" t="s">
        <v>646</v>
      </c>
      <c r="I92" t="s">
        <v>565</v>
      </c>
    </row>
    <row r="93" spans="2:10">
      <c r="B93">
        <v>87</v>
      </c>
      <c r="C93" t="s">
        <v>651</v>
      </c>
      <c r="D93" t="s">
        <v>651</v>
      </c>
      <c r="E93" t="s">
        <v>555</v>
      </c>
      <c r="G93" t="s">
        <v>652</v>
      </c>
      <c r="H93" t="s">
        <v>646</v>
      </c>
      <c r="I93" t="s">
        <v>569</v>
      </c>
    </row>
    <row r="94" spans="2:10">
      <c r="B94">
        <v>88</v>
      </c>
      <c r="C94" t="s">
        <v>653</v>
      </c>
      <c r="D94" t="s">
        <v>653</v>
      </c>
      <c r="E94" t="s">
        <v>555</v>
      </c>
      <c r="G94" t="s">
        <v>654</v>
      </c>
      <c r="H94" t="s">
        <v>646</v>
      </c>
      <c r="I94" t="s">
        <v>573</v>
      </c>
    </row>
    <row r="95" spans="2:10">
      <c r="B95">
        <v>89</v>
      </c>
      <c r="C95" t="s">
        <v>655</v>
      </c>
      <c r="D95" t="s">
        <v>655</v>
      </c>
      <c r="E95" t="s">
        <v>555</v>
      </c>
      <c r="G95" t="s">
        <v>656</v>
      </c>
      <c r="H95" t="s">
        <v>646</v>
      </c>
      <c r="I95" t="s">
        <v>577</v>
      </c>
    </row>
    <row r="96" spans="2:10">
      <c r="B96">
        <v>90</v>
      </c>
      <c r="C96" t="s">
        <v>657</v>
      </c>
      <c r="D96" t="s">
        <v>657</v>
      </c>
      <c r="E96" t="s">
        <v>555</v>
      </c>
      <c r="G96" t="s">
        <v>658</v>
      </c>
      <c r="H96" t="s">
        <v>646</v>
      </c>
      <c r="I96" t="s">
        <v>581</v>
      </c>
    </row>
    <row r="97" spans="2:10">
      <c r="B97">
        <v>91</v>
      </c>
      <c r="C97" t="s">
        <v>659</v>
      </c>
      <c r="D97" t="s">
        <v>659</v>
      </c>
      <c r="E97" t="s">
        <v>555</v>
      </c>
      <c r="G97" t="s">
        <v>660</v>
      </c>
      <c r="H97" t="s">
        <v>646</v>
      </c>
      <c r="I97" t="s">
        <v>585</v>
      </c>
    </row>
    <row r="98" spans="2:10">
      <c r="B98">
        <v>92</v>
      </c>
      <c r="C98" t="s">
        <v>661</v>
      </c>
      <c r="D98" t="s">
        <v>661</v>
      </c>
      <c r="E98" t="s">
        <v>555</v>
      </c>
      <c r="G98" t="s">
        <v>662</v>
      </c>
      <c r="H98" t="s">
        <v>646</v>
      </c>
      <c r="I98" t="s">
        <v>589</v>
      </c>
    </row>
    <row r="99" spans="2:10">
      <c r="B99">
        <v>93</v>
      </c>
      <c r="C99" t="s">
        <v>663</v>
      </c>
      <c r="D99" t="s">
        <v>663</v>
      </c>
      <c r="E99" t="s">
        <v>555</v>
      </c>
      <c r="G99" t="s">
        <v>664</v>
      </c>
      <c r="H99" t="s">
        <v>646</v>
      </c>
      <c r="I99" t="s">
        <v>593</v>
      </c>
    </row>
    <row r="100" spans="2:10">
      <c r="B100">
        <v>94</v>
      </c>
      <c r="C100" t="s">
        <v>665</v>
      </c>
      <c r="D100" t="s">
        <v>665</v>
      </c>
      <c r="E100" t="s">
        <v>555</v>
      </c>
      <c r="G100" t="s">
        <v>666</v>
      </c>
      <c r="H100" t="s">
        <v>646</v>
      </c>
      <c r="I100" t="s">
        <v>597</v>
      </c>
    </row>
    <row r="101" spans="2:10">
      <c r="B101">
        <v>95</v>
      </c>
      <c r="C101" t="s">
        <v>667</v>
      </c>
      <c r="D101" t="s">
        <v>667</v>
      </c>
      <c r="E101" t="s">
        <v>555</v>
      </c>
      <c r="G101" t="s">
        <v>668</v>
      </c>
      <c r="H101" t="s">
        <v>646</v>
      </c>
      <c r="I101" t="s">
        <v>669</v>
      </c>
    </row>
    <row r="102" spans="2:10">
      <c r="B102">
        <v>96</v>
      </c>
      <c r="C102" t="s">
        <v>670</v>
      </c>
      <c r="D102" t="s">
        <v>670</v>
      </c>
      <c r="E102" t="s">
        <v>555</v>
      </c>
      <c r="G102" t="s">
        <v>671</v>
      </c>
      <c r="H102" t="s">
        <v>646</v>
      </c>
      <c r="I102" t="s">
        <v>672</v>
      </c>
    </row>
    <row r="103" spans="2:10">
      <c r="B103">
        <v>97</v>
      </c>
      <c r="C103" t="s">
        <v>673</v>
      </c>
      <c r="D103" t="s">
        <v>673</v>
      </c>
      <c r="E103" t="s">
        <v>555</v>
      </c>
      <c r="G103" t="s">
        <v>674</v>
      </c>
      <c r="H103" t="s">
        <v>675</v>
      </c>
    </row>
    <row r="104" spans="2:10">
      <c r="B104">
        <v>98</v>
      </c>
      <c r="C104" t="s">
        <v>676</v>
      </c>
      <c r="D104" t="s">
        <v>676</v>
      </c>
      <c r="E104" t="s">
        <v>555</v>
      </c>
      <c r="G104" t="s">
        <v>677</v>
      </c>
      <c r="H104" t="s">
        <v>678</v>
      </c>
    </row>
    <row r="105" spans="2:10">
      <c r="B105">
        <v>99</v>
      </c>
      <c r="C105" t="s">
        <v>679</v>
      </c>
      <c r="D105" t="s">
        <v>679</v>
      </c>
      <c r="E105" t="s">
        <v>555</v>
      </c>
      <c r="G105" t="s">
        <v>680</v>
      </c>
      <c r="H105" t="s">
        <v>678</v>
      </c>
      <c r="I105" t="s">
        <v>681</v>
      </c>
    </row>
    <row r="106" spans="2:10">
      <c r="B106">
        <v>100</v>
      </c>
      <c r="C106" t="s">
        <v>682</v>
      </c>
      <c r="D106" t="s">
        <v>682</v>
      </c>
      <c r="E106" t="s">
        <v>555</v>
      </c>
      <c r="G106" t="s">
        <v>683</v>
      </c>
      <c r="H106" t="s">
        <v>678</v>
      </c>
      <c r="I106" t="s">
        <v>684</v>
      </c>
    </row>
    <row r="107" spans="2:10">
      <c r="B107">
        <v>101</v>
      </c>
      <c r="C107" s="159" t="s">
        <v>685</v>
      </c>
      <c r="D107" s="159" t="s">
        <v>686</v>
      </c>
      <c r="E107" t="s">
        <v>555</v>
      </c>
      <c r="G107" t="s">
        <v>687</v>
      </c>
      <c r="H107" t="s">
        <v>688</v>
      </c>
    </row>
    <row r="108" spans="2:10">
      <c r="B108">
        <v>102</v>
      </c>
      <c r="C108" s="159" t="s">
        <v>689</v>
      </c>
      <c r="D108" s="159" t="s">
        <v>690</v>
      </c>
      <c r="E108" t="s">
        <v>555</v>
      </c>
      <c r="G108" t="s">
        <v>691</v>
      </c>
      <c r="H108" t="s">
        <v>692</v>
      </c>
    </row>
    <row r="109" spans="2:10">
      <c r="B109">
        <v>103</v>
      </c>
      <c r="C109" s="159" t="s">
        <v>693</v>
      </c>
      <c r="D109" s="159" t="s">
        <v>694</v>
      </c>
      <c r="E109" t="s">
        <v>555</v>
      </c>
      <c r="G109" t="s">
        <v>695</v>
      </c>
      <c r="H109" t="s">
        <v>696</v>
      </c>
    </row>
    <row r="110" spans="2:10">
      <c r="B110">
        <v>104</v>
      </c>
      <c r="C110" t="s">
        <v>697</v>
      </c>
      <c r="D110" t="s">
        <v>697</v>
      </c>
      <c r="E110" t="s">
        <v>698</v>
      </c>
      <c r="G110" t="s">
        <v>699</v>
      </c>
      <c r="H110" t="s">
        <v>700</v>
      </c>
    </row>
    <row r="111" spans="2:10">
      <c r="B111">
        <v>105</v>
      </c>
      <c r="C111" t="s">
        <v>701</v>
      </c>
      <c r="D111" t="s">
        <v>701</v>
      </c>
      <c r="E111" t="s">
        <v>698</v>
      </c>
      <c r="G111" t="s">
        <v>702</v>
      </c>
      <c r="H111" t="s">
        <v>700</v>
      </c>
      <c r="I111" t="s">
        <v>703</v>
      </c>
    </row>
    <row r="112" spans="2:10">
      <c r="B112">
        <v>106</v>
      </c>
      <c r="C112" t="s">
        <v>704</v>
      </c>
      <c r="D112" t="s">
        <v>704</v>
      </c>
      <c r="E112" t="s">
        <v>698</v>
      </c>
      <c r="G112" t="s">
        <v>705</v>
      </c>
      <c r="H112" t="s">
        <v>700</v>
      </c>
      <c r="I112" t="s">
        <v>703</v>
      </c>
      <c r="J112" t="s">
        <v>706</v>
      </c>
    </row>
    <row r="113" spans="2:12">
      <c r="B113">
        <v>107</v>
      </c>
      <c r="C113" t="s">
        <v>707</v>
      </c>
      <c r="D113" t="s">
        <v>707</v>
      </c>
      <c r="E113" t="s">
        <v>698</v>
      </c>
      <c r="G113" t="s">
        <v>708</v>
      </c>
      <c r="H113" t="s">
        <v>700</v>
      </c>
      <c r="I113" t="s">
        <v>703</v>
      </c>
      <c r="J113" t="s">
        <v>709</v>
      </c>
    </row>
    <row r="114" spans="2:12">
      <c r="B114">
        <v>108</v>
      </c>
      <c r="C114" t="s">
        <v>710</v>
      </c>
      <c r="D114" t="s">
        <v>710</v>
      </c>
      <c r="E114" t="s">
        <v>698</v>
      </c>
      <c r="G114" t="s">
        <v>711</v>
      </c>
      <c r="H114" t="s">
        <v>700</v>
      </c>
      <c r="I114" t="s">
        <v>712</v>
      </c>
    </row>
    <row r="115" spans="2:12">
      <c r="B115">
        <v>109</v>
      </c>
      <c r="C115" t="s">
        <v>713</v>
      </c>
      <c r="D115" t="s">
        <v>713</v>
      </c>
      <c r="E115" t="s">
        <v>698</v>
      </c>
      <c r="G115" t="s">
        <v>714</v>
      </c>
      <c r="H115" t="s">
        <v>715</v>
      </c>
    </row>
    <row r="116" spans="2:12">
      <c r="B116">
        <v>110</v>
      </c>
      <c r="C116" t="s">
        <v>716</v>
      </c>
      <c r="D116" t="s">
        <v>716</v>
      </c>
      <c r="E116" t="s">
        <v>698</v>
      </c>
      <c r="G116" t="s">
        <v>717</v>
      </c>
      <c r="H116" t="s">
        <v>715</v>
      </c>
      <c r="I116" t="s">
        <v>712</v>
      </c>
    </row>
    <row r="117" spans="2:12">
      <c r="B117">
        <v>111</v>
      </c>
      <c r="C117" t="s">
        <v>718</v>
      </c>
      <c r="D117" t="s">
        <v>718</v>
      </c>
      <c r="E117" t="s">
        <v>698</v>
      </c>
      <c r="G117" t="s">
        <v>719</v>
      </c>
      <c r="H117" t="s">
        <v>720</v>
      </c>
    </row>
    <row r="118" spans="2:12">
      <c r="B118">
        <v>112</v>
      </c>
      <c r="C118" t="s">
        <v>721</v>
      </c>
      <c r="D118" t="s">
        <v>721</v>
      </c>
      <c r="E118" t="s">
        <v>698</v>
      </c>
      <c r="G118" t="s">
        <v>722</v>
      </c>
      <c r="H118" t="s">
        <v>720</v>
      </c>
      <c r="I118" t="s">
        <v>351</v>
      </c>
    </row>
    <row r="119" spans="2:12">
      <c r="B119">
        <v>113</v>
      </c>
      <c r="C119" t="s">
        <v>723</v>
      </c>
      <c r="D119" t="s">
        <v>723</v>
      </c>
      <c r="E119" t="s">
        <v>698</v>
      </c>
      <c r="G119" t="s">
        <v>724</v>
      </c>
      <c r="H119" t="s">
        <v>720</v>
      </c>
      <c r="I119" t="s">
        <v>351</v>
      </c>
      <c r="J119" t="s">
        <v>359</v>
      </c>
    </row>
    <row r="120" spans="2:12">
      <c r="B120">
        <v>114</v>
      </c>
      <c r="C120" t="s">
        <v>725</v>
      </c>
      <c r="D120" t="s">
        <v>725</v>
      </c>
      <c r="E120" t="s">
        <v>698</v>
      </c>
      <c r="G120" t="s">
        <v>726</v>
      </c>
      <c r="H120" t="s">
        <v>720</v>
      </c>
      <c r="I120" t="s">
        <v>351</v>
      </c>
      <c r="J120" t="s">
        <v>359</v>
      </c>
      <c r="K120" t="s">
        <v>703</v>
      </c>
    </row>
    <row r="121" spans="2:12">
      <c r="B121">
        <v>115</v>
      </c>
      <c r="C121" t="s">
        <v>727</v>
      </c>
      <c r="D121" t="s">
        <v>727</v>
      </c>
      <c r="E121" t="s">
        <v>698</v>
      </c>
      <c r="G121" t="s">
        <v>728</v>
      </c>
      <c r="H121" t="s">
        <v>720</v>
      </c>
      <c r="I121" t="s">
        <v>351</v>
      </c>
      <c r="J121" t="s">
        <v>359</v>
      </c>
      <c r="K121" t="s">
        <v>703</v>
      </c>
      <c r="L121" t="s">
        <v>706</v>
      </c>
    </row>
    <row r="122" spans="2:12">
      <c r="B122">
        <v>116</v>
      </c>
      <c r="C122" t="s">
        <v>729</v>
      </c>
      <c r="D122" t="s">
        <v>729</v>
      </c>
      <c r="E122" t="s">
        <v>698</v>
      </c>
      <c r="G122" t="s">
        <v>730</v>
      </c>
      <c r="H122" t="s">
        <v>720</v>
      </c>
      <c r="I122" t="s">
        <v>351</v>
      </c>
      <c r="J122" t="s">
        <v>359</v>
      </c>
      <c r="K122" t="s">
        <v>703</v>
      </c>
      <c r="L122" t="s">
        <v>709</v>
      </c>
    </row>
    <row r="123" spans="2:12">
      <c r="B123">
        <v>117</v>
      </c>
      <c r="C123" t="s">
        <v>731</v>
      </c>
      <c r="D123" t="s">
        <v>731</v>
      </c>
      <c r="E123" t="s">
        <v>698</v>
      </c>
      <c r="G123" t="s">
        <v>732</v>
      </c>
      <c r="H123" t="s">
        <v>720</v>
      </c>
      <c r="I123" t="s">
        <v>351</v>
      </c>
      <c r="J123" t="s">
        <v>359</v>
      </c>
      <c r="K123" t="s">
        <v>712</v>
      </c>
    </row>
    <row r="124" spans="2:12">
      <c r="B124">
        <v>118</v>
      </c>
      <c r="C124" t="s">
        <v>733</v>
      </c>
      <c r="D124" t="s">
        <v>733</v>
      </c>
      <c r="E124" t="s">
        <v>698</v>
      </c>
      <c r="G124" t="s">
        <v>734</v>
      </c>
      <c r="H124" t="s">
        <v>720</v>
      </c>
      <c r="I124" t="s">
        <v>351</v>
      </c>
      <c r="J124" t="s">
        <v>363</v>
      </c>
    </row>
    <row r="125" spans="2:12">
      <c r="B125">
        <v>119</v>
      </c>
      <c r="C125" t="s">
        <v>735</v>
      </c>
      <c r="D125" t="s">
        <v>735</v>
      </c>
      <c r="E125" t="s">
        <v>698</v>
      </c>
      <c r="G125" t="s">
        <v>736</v>
      </c>
      <c r="H125" t="s">
        <v>720</v>
      </c>
      <c r="I125" t="s">
        <v>351</v>
      </c>
      <c r="J125" t="s">
        <v>363</v>
      </c>
      <c r="K125" t="s">
        <v>703</v>
      </c>
    </row>
    <row r="126" spans="2:12">
      <c r="B126">
        <v>120</v>
      </c>
      <c r="C126" t="s">
        <v>737</v>
      </c>
      <c r="D126" t="s">
        <v>737</v>
      </c>
      <c r="E126" t="s">
        <v>698</v>
      </c>
      <c r="G126" t="s">
        <v>738</v>
      </c>
      <c r="H126" t="s">
        <v>720</v>
      </c>
      <c r="I126" t="s">
        <v>351</v>
      </c>
      <c r="J126" t="s">
        <v>363</v>
      </c>
      <c r="K126" t="s">
        <v>703</v>
      </c>
      <c r="L126" t="s">
        <v>706</v>
      </c>
    </row>
    <row r="127" spans="2:12">
      <c r="B127">
        <v>121</v>
      </c>
      <c r="C127" t="s">
        <v>739</v>
      </c>
      <c r="D127" t="s">
        <v>739</v>
      </c>
      <c r="E127" t="s">
        <v>698</v>
      </c>
      <c r="G127" t="s">
        <v>740</v>
      </c>
      <c r="H127" t="s">
        <v>720</v>
      </c>
      <c r="I127" t="s">
        <v>351</v>
      </c>
      <c r="J127" t="s">
        <v>363</v>
      </c>
      <c r="K127" t="s">
        <v>703</v>
      </c>
      <c r="L127" t="s">
        <v>709</v>
      </c>
    </row>
    <row r="128" spans="2:12">
      <c r="B128">
        <v>122</v>
      </c>
      <c r="C128" t="s">
        <v>741</v>
      </c>
      <c r="D128" t="s">
        <v>741</v>
      </c>
      <c r="E128" t="s">
        <v>698</v>
      </c>
      <c r="G128" t="s">
        <v>742</v>
      </c>
      <c r="H128" t="s">
        <v>720</v>
      </c>
      <c r="I128" t="s">
        <v>351</v>
      </c>
      <c r="J128" t="s">
        <v>363</v>
      </c>
      <c r="K128" t="s">
        <v>712</v>
      </c>
    </row>
    <row r="129" spans="2:11">
      <c r="B129">
        <v>123</v>
      </c>
      <c r="C129" t="s">
        <v>743</v>
      </c>
      <c r="D129" t="s">
        <v>743</v>
      </c>
      <c r="E129" t="s">
        <v>698</v>
      </c>
      <c r="G129" t="s">
        <v>744</v>
      </c>
      <c r="H129" t="s">
        <v>720</v>
      </c>
      <c r="I129" t="s">
        <v>371</v>
      </c>
    </row>
    <row r="130" spans="2:11">
      <c r="B130">
        <v>124</v>
      </c>
      <c r="C130" t="s">
        <v>745</v>
      </c>
      <c r="D130" t="s">
        <v>745</v>
      </c>
      <c r="E130" t="s">
        <v>698</v>
      </c>
      <c r="G130" t="s">
        <v>746</v>
      </c>
      <c r="H130" t="s">
        <v>720</v>
      </c>
      <c r="I130" t="s">
        <v>371</v>
      </c>
      <c r="J130" t="s">
        <v>703</v>
      </c>
    </row>
    <row r="131" spans="2:11">
      <c r="B131">
        <v>125</v>
      </c>
      <c r="C131" t="s">
        <v>747</v>
      </c>
      <c r="D131" t="s">
        <v>747</v>
      </c>
      <c r="E131" t="s">
        <v>698</v>
      </c>
      <c r="G131" t="s">
        <v>748</v>
      </c>
      <c r="H131" t="s">
        <v>720</v>
      </c>
      <c r="I131" t="s">
        <v>371</v>
      </c>
      <c r="J131" t="s">
        <v>703</v>
      </c>
      <c r="K131" t="s">
        <v>706</v>
      </c>
    </row>
    <row r="132" spans="2:11">
      <c r="B132">
        <v>126</v>
      </c>
      <c r="C132" t="s">
        <v>749</v>
      </c>
      <c r="D132" t="s">
        <v>749</v>
      </c>
      <c r="E132" t="s">
        <v>698</v>
      </c>
      <c r="G132" t="s">
        <v>750</v>
      </c>
      <c r="H132" t="s">
        <v>720</v>
      </c>
      <c r="I132" t="s">
        <v>371</v>
      </c>
      <c r="J132" t="s">
        <v>703</v>
      </c>
      <c r="K132" t="s">
        <v>709</v>
      </c>
    </row>
    <row r="133" spans="2:11">
      <c r="B133">
        <v>127</v>
      </c>
      <c r="C133" t="s">
        <v>751</v>
      </c>
      <c r="D133" t="s">
        <v>751</v>
      </c>
      <c r="E133" t="s">
        <v>698</v>
      </c>
      <c r="G133" t="s">
        <v>752</v>
      </c>
      <c r="H133" t="s">
        <v>720</v>
      </c>
      <c r="I133" t="s">
        <v>371</v>
      </c>
      <c r="J133" t="s">
        <v>712</v>
      </c>
    </row>
    <row r="134" spans="2:11">
      <c r="B134">
        <v>128</v>
      </c>
      <c r="C134" s="159" t="s">
        <v>753</v>
      </c>
      <c r="D134" s="159" t="s">
        <v>754</v>
      </c>
      <c r="E134" t="s">
        <v>755</v>
      </c>
      <c r="G134" t="s">
        <v>756</v>
      </c>
      <c r="H134" t="s">
        <v>757</v>
      </c>
    </row>
    <row r="135" spans="2:11">
      <c r="B135">
        <v>129</v>
      </c>
      <c r="C135" s="159" t="s">
        <v>758</v>
      </c>
      <c r="D135" s="159" t="s">
        <v>759</v>
      </c>
      <c r="E135" t="s">
        <v>755</v>
      </c>
      <c r="G135" t="s">
        <v>760</v>
      </c>
      <c r="H135" t="s">
        <v>757</v>
      </c>
      <c r="I135" t="s">
        <v>761</v>
      </c>
    </row>
    <row r="136" spans="2:11">
      <c r="B136">
        <v>130</v>
      </c>
      <c r="C136" s="159" t="s">
        <v>762</v>
      </c>
      <c r="D136" s="159" t="s">
        <v>763</v>
      </c>
      <c r="E136" t="s">
        <v>755</v>
      </c>
      <c r="G136" t="s">
        <v>764</v>
      </c>
      <c r="H136" t="s">
        <v>757</v>
      </c>
      <c r="I136" t="s">
        <v>761</v>
      </c>
      <c r="J136" t="s">
        <v>765</v>
      </c>
    </row>
    <row r="137" spans="2:11">
      <c r="B137">
        <v>131</v>
      </c>
      <c r="C137" s="159" t="s">
        <v>766</v>
      </c>
      <c r="D137" s="159" t="s">
        <v>767</v>
      </c>
      <c r="E137" t="s">
        <v>755</v>
      </c>
      <c r="G137" t="s">
        <v>768</v>
      </c>
      <c r="H137" t="s">
        <v>757</v>
      </c>
      <c r="I137" t="s">
        <v>769</v>
      </c>
    </row>
    <row r="138" spans="2:11">
      <c r="B138">
        <v>132</v>
      </c>
      <c r="C138" s="159" t="s">
        <v>770</v>
      </c>
      <c r="D138" s="159" t="s">
        <v>771</v>
      </c>
      <c r="E138" t="s">
        <v>755</v>
      </c>
      <c r="G138" t="s">
        <v>772</v>
      </c>
      <c r="H138" t="s">
        <v>757</v>
      </c>
      <c r="I138" t="s">
        <v>769</v>
      </c>
      <c r="J138" t="s">
        <v>761</v>
      </c>
    </row>
    <row r="139" spans="2:11">
      <c r="B139">
        <v>133</v>
      </c>
      <c r="C139" s="159" t="s">
        <v>773</v>
      </c>
      <c r="D139" s="159" t="s">
        <v>774</v>
      </c>
      <c r="E139" t="s">
        <v>755</v>
      </c>
      <c r="G139" t="s">
        <v>775</v>
      </c>
      <c r="H139" t="s">
        <v>757</v>
      </c>
      <c r="I139" t="s">
        <v>769</v>
      </c>
      <c r="J139" t="s">
        <v>761</v>
      </c>
      <c r="K139" t="s">
        <v>765</v>
      </c>
    </row>
    <row r="140" spans="2:11">
      <c r="B140">
        <v>134</v>
      </c>
      <c r="C140" s="159" t="s">
        <v>776</v>
      </c>
      <c r="D140" s="159" t="s">
        <v>777</v>
      </c>
      <c r="E140" t="s">
        <v>755</v>
      </c>
      <c r="G140" t="s">
        <v>778</v>
      </c>
      <c r="H140" t="s">
        <v>757</v>
      </c>
      <c r="I140" t="s">
        <v>779</v>
      </c>
      <c r="J140" t="s">
        <v>780</v>
      </c>
      <c r="K140" t="s">
        <v>781</v>
      </c>
    </row>
    <row r="141" spans="2:11">
      <c r="B141">
        <v>137</v>
      </c>
      <c r="C141" s="168" t="s">
        <v>782</v>
      </c>
      <c r="D141" s="168" t="s">
        <v>783</v>
      </c>
      <c r="E141" t="s">
        <v>784</v>
      </c>
      <c r="G141" t="s">
        <v>785</v>
      </c>
      <c r="H141" t="s">
        <v>757</v>
      </c>
      <c r="I141" t="s">
        <v>779</v>
      </c>
      <c r="J141" t="s">
        <v>780</v>
      </c>
      <c r="K141" t="s">
        <v>781</v>
      </c>
    </row>
    <row r="142" spans="2:11">
      <c r="B142">
        <v>138</v>
      </c>
      <c r="C142" s="159" t="s">
        <v>786</v>
      </c>
      <c r="D142" s="159" t="s">
        <v>787</v>
      </c>
      <c r="E142" t="s">
        <v>755</v>
      </c>
      <c r="G142" t="s">
        <v>788</v>
      </c>
      <c r="H142" t="s">
        <v>757</v>
      </c>
      <c r="I142" t="s">
        <v>789</v>
      </c>
    </row>
    <row r="143" spans="2:11">
      <c r="B143">
        <v>139</v>
      </c>
      <c r="C143" s="159" t="s">
        <v>790</v>
      </c>
      <c r="D143" s="159" t="s">
        <v>791</v>
      </c>
      <c r="E143" t="s">
        <v>755</v>
      </c>
      <c r="G143" t="s">
        <v>792</v>
      </c>
      <c r="H143" t="s">
        <v>757</v>
      </c>
      <c r="I143" t="s">
        <v>789</v>
      </c>
      <c r="J143" t="s">
        <v>761</v>
      </c>
    </row>
    <row r="144" spans="2:11">
      <c r="B144">
        <v>140</v>
      </c>
      <c r="C144" s="159" t="s">
        <v>793</v>
      </c>
      <c r="D144" s="159" t="s">
        <v>794</v>
      </c>
      <c r="E144" t="s">
        <v>755</v>
      </c>
      <c r="G144" t="s">
        <v>795</v>
      </c>
      <c r="H144" t="s">
        <v>796</v>
      </c>
    </row>
    <row r="145" spans="2:11">
      <c r="B145">
        <v>141</v>
      </c>
      <c r="C145" s="159" t="s">
        <v>797</v>
      </c>
      <c r="D145" s="159" t="s">
        <v>798</v>
      </c>
      <c r="E145" t="s">
        <v>755</v>
      </c>
      <c r="G145" t="s">
        <v>799</v>
      </c>
      <c r="H145" t="s">
        <v>796</v>
      </c>
      <c r="I145" t="s">
        <v>800</v>
      </c>
    </row>
    <row r="146" spans="2:11">
      <c r="B146">
        <v>142</v>
      </c>
      <c r="C146" s="159" t="s">
        <v>801</v>
      </c>
      <c r="D146" s="159" t="s">
        <v>802</v>
      </c>
      <c r="E146" t="s">
        <v>755</v>
      </c>
      <c r="G146" t="s">
        <v>803</v>
      </c>
      <c r="H146" t="s">
        <v>796</v>
      </c>
      <c r="I146" t="s">
        <v>800</v>
      </c>
      <c r="J146" t="s">
        <v>804</v>
      </c>
    </row>
    <row r="147" spans="2:11">
      <c r="B147">
        <v>143</v>
      </c>
      <c r="C147" s="159" t="s">
        <v>805</v>
      </c>
      <c r="D147" s="159" t="s">
        <v>806</v>
      </c>
      <c r="E147" t="s">
        <v>755</v>
      </c>
      <c r="G147" t="s">
        <v>807</v>
      </c>
      <c r="H147" t="s">
        <v>796</v>
      </c>
      <c r="I147" t="s">
        <v>800</v>
      </c>
      <c r="J147" t="s">
        <v>804</v>
      </c>
      <c r="K147" t="s">
        <v>808</v>
      </c>
    </row>
    <row r="148" spans="2:11">
      <c r="B148">
        <v>144</v>
      </c>
      <c r="C148" s="159" t="s">
        <v>809</v>
      </c>
      <c r="D148" s="159" t="s">
        <v>810</v>
      </c>
      <c r="E148" t="s">
        <v>755</v>
      </c>
      <c r="G148" t="s">
        <v>811</v>
      </c>
      <c r="H148" t="s">
        <v>796</v>
      </c>
      <c r="I148" t="s">
        <v>800</v>
      </c>
      <c r="J148" t="s">
        <v>804</v>
      </c>
      <c r="K148" t="s">
        <v>812</v>
      </c>
    </row>
    <row r="149" spans="2:11">
      <c r="B149">
        <v>145</v>
      </c>
      <c r="C149" s="159" t="s">
        <v>813</v>
      </c>
      <c r="D149" s="159" t="s">
        <v>814</v>
      </c>
      <c r="E149" t="s">
        <v>755</v>
      </c>
      <c r="G149" t="s">
        <v>815</v>
      </c>
      <c r="H149" t="s">
        <v>796</v>
      </c>
      <c r="I149" t="s">
        <v>816</v>
      </c>
    </row>
    <row r="150" spans="2:11">
      <c r="B150">
        <v>146</v>
      </c>
      <c r="C150" s="159" t="s">
        <v>817</v>
      </c>
      <c r="D150" s="159" t="s">
        <v>818</v>
      </c>
      <c r="E150" t="s">
        <v>755</v>
      </c>
      <c r="G150" t="s">
        <v>819</v>
      </c>
      <c r="H150" t="s">
        <v>796</v>
      </c>
      <c r="I150" t="s">
        <v>816</v>
      </c>
      <c r="J150" t="s">
        <v>820</v>
      </c>
    </row>
    <row r="151" spans="2:11">
      <c r="B151">
        <v>147</v>
      </c>
      <c r="C151" s="159" t="s">
        <v>821</v>
      </c>
      <c r="D151" s="159" t="s">
        <v>822</v>
      </c>
      <c r="E151" t="s">
        <v>755</v>
      </c>
      <c r="G151" t="s">
        <v>823</v>
      </c>
      <c r="H151" t="s">
        <v>796</v>
      </c>
      <c r="I151" t="s">
        <v>816</v>
      </c>
      <c r="J151" t="s">
        <v>824</v>
      </c>
    </row>
    <row r="152" spans="2:11">
      <c r="B152">
        <v>148</v>
      </c>
      <c r="C152" s="159" t="s">
        <v>825</v>
      </c>
      <c r="D152" s="159" t="s">
        <v>826</v>
      </c>
      <c r="E152" t="s">
        <v>755</v>
      </c>
      <c r="G152" t="s">
        <v>827</v>
      </c>
      <c r="H152" t="s">
        <v>796</v>
      </c>
      <c r="I152" t="s">
        <v>828</v>
      </c>
    </row>
    <row r="153" spans="2:11">
      <c r="B153">
        <v>149</v>
      </c>
      <c r="C153" s="159" t="s">
        <v>829</v>
      </c>
      <c r="D153" s="159" t="s">
        <v>830</v>
      </c>
      <c r="E153" t="s">
        <v>755</v>
      </c>
      <c r="G153" t="s">
        <v>831</v>
      </c>
      <c r="H153" t="s">
        <v>796</v>
      </c>
      <c r="I153" t="s">
        <v>832</v>
      </c>
    </row>
    <row r="154" spans="2:11">
      <c r="B154">
        <v>135</v>
      </c>
      <c r="C154" t="s">
        <v>833</v>
      </c>
      <c r="D154" t="s">
        <v>833</v>
      </c>
      <c r="E154" t="s">
        <v>834</v>
      </c>
      <c r="G154" t="s">
        <v>834</v>
      </c>
    </row>
    <row r="155" spans="2:11">
      <c r="B155">
        <v>136</v>
      </c>
      <c r="C155" t="s">
        <v>835</v>
      </c>
      <c r="D155" t="s">
        <v>835</v>
      </c>
      <c r="E155" t="s">
        <v>836</v>
      </c>
      <c r="G155" t="s">
        <v>836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113"/>
  <sheetViews>
    <sheetView showGridLines="0" workbookViewId="0">
      <pane xSplit="4" ySplit="4" topLeftCell="I41" activePane="bottomRight" state="frozen"/>
      <selection activeCell="B30" sqref="B30"/>
      <selection pane="topRight" activeCell="B30" sqref="B30"/>
      <selection pane="bottomLeft" activeCell="B30" sqref="B30"/>
      <selection pane="bottomRight" activeCell="B30" sqref="B30"/>
    </sheetView>
  </sheetViews>
  <sheetFormatPr defaultRowHeight="14.4"/>
  <cols>
    <col min="1" max="1" width="5" customWidth="1"/>
    <col min="3" max="3" width="5.109375" customWidth="1"/>
    <col min="4" max="4" width="48" customWidth="1"/>
    <col min="5" max="5" width="6.44140625" hidden="1" customWidth="1"/>
    <col min="6" max="6" width="5.44140625" hidden="1" customWidth="1"/>
    <col min="7" max="7" width="6.5546875" hidden="1" customWidth="1"/>
    <col min="8" max="8" width="67.109375" customWidth="1"/>
  </cols>
  <sheetData>
    <row r="1" spans="2:15">
      <c r="B1" s="169" t="s">
        <v>837</v>
      </c>
    </row>
    <row r="2" spans="2:15">
      <c r="B2" s="114" t="s">
        <v>838</v>
      </c>
    </row>
    <row r="3" spans="2:15">
      <c r="D3" s="114"/>
    </row>
    <row r="4" spans="2:15">
      <c r="C4" s="86" t="s">
        <v>839</v>
      </c>
      <c r="D4" s="34" t="s">
        <v>840</v>
      </c>
      <c r="E4" s="34" t="s">
        <v>841</v>
      </c>
      <c r="F4" s="34" t="s">
        <v>842</v>
      </c>
      <c r="G4" s="34" t="s">
        <v>843</v>
      </c>
      <c r="H4" s="34" t="s">
        <v>844</v>
      </c>
      <c r="I4" s="170" t="s">
        <v>845</v>
      </c>
      <c r="J4" s="170" t="s">
        <v>846</v>
      </c>
      <c r="K4" s="170" t="s">
        <v>847</v>
      </c>
      <c r="L4" s="170" t="s">
        <v>848</v>
      </c>
      <c r="M4" s="170" t="s">
        <v>849</v>
      </c>
      <c r="N4" s="170" t="s">
        <v>850</v>
      </c>
      <c r="O4" s="170" t="s">
        <v>851</v>
      </c>
    </row>
    <row r="5" spans="2:15">
      <c r="C5">
        <v>1</v>
      </c>
      <c r="D5" t="s">
        <v>852</v>
      </c>
      <c r="E5" t="s">
        <v>853</v>
      </c>
      <c r="H5" t="s">
        <v>854</v>
      </c>
      <c r="I5" t="s">
        <v>855</v>
      </c>
      <c r="J5" t="s">
        <v>856</v>
      </c>
      <c r="K5" t="s">
        <v>857</v>
      </c>
      <c r="L5" t="s">
        <v>858</v>
      </c>
      <c r="M5" t="s">
        <v>859</v>
      </c>
      <c r="N5" t="s">
        <v>860</v>
      </c>
      <c r="O5" t="s">
        <v>49</v>
      </c>
    </row>
    <row r="6" spans="2:15">
      <c r="C6">
        <v>2</v>
      </c>
      <c r="D6" s="168" t="s">
        <v>326</v>
      </c>
      <c r="E6" s="168" t="s">
        <v>853</v>
      </c>
      <c r="F6" s="168"/>
      <c r="G6" s="168"/>
      <c r="H6" s="168" t="s">
        <v>861</v>
      </c>
      <c r="I6" s="168" t="s">
        <v>862</v>
      </c>
      <c r="J6" t="s">
        <v>863</v>
      </c>
      <c r="K6" t="s">
        <v>864</v>
      </c>
      <c r="L6" t="s">
        <v>865</v>
      </c>
      <c r="M6" t="s">
        <v>866</v>
      </c>
      <c r="N6" t="s">
        <v>867</v>
      </c>
      <c r="O6" t="s">
        <v>49</v>
      </c>
    </row>
    <row r="7" spans="2:15">
      <c r="C7">
        <v>3</v>
      </c>
      <c r="D7" t="s">
        <v>868</v>
      </c>
      <c r="E7" t="s">
        <v>869</v>
      </c>
      <c r="G7" t="s">
        <v>870</v>
      </c>
      <c r="H7" t="s">
        <v>871</v>
      </c>
      <c r="I7" t="s">
        <v>872</v>
      </c>
      <c r="J7" t="s">
        <v>873</v>
      </c>
      <c r="K7" t="s">
        <v>874</v>
      </c>
      <c r="L7" t="s">
        <v>49</v>
      </c>
      <c r="M7" t="s">
        <v>49</v>
      </c>
      <c r="N7" t="s">
        <v>49</v>
      </c>
      <c r="O7" t="s">
        <v>49</v>
      </c>
    </row>
    <row r="8" spans="2:15">
      <c r="C8">
        <v>4</v>
      </c>
      <c r="D8" t="s">
        <v>875</v>
      </c>
      <c r="E8" t="s">
        <v>869</v>
      </c>
      <c r="I8" t="s">
        <v>876</v>
      </c>
      <c r="J8" t="s">
        <v>877</v>
      </c>
      <c r="K8" t="s">
        <v>878</v>
      </c>
      <c r="L8" t="s">
        <v>879</v>
      </c>
      <c r="M8" t="s">
        <v>880</v>
      </c>
      <c r="N8" t="s">
        <v>881</v>
      </c>
      <c r="O8" t="s">
        <v>49</v>
      </c>
    </row>
    <row r="9" spans="2:15">
      <c r="C9">
        <v>5</v>
      </c>
      <c r="D9" t="s">
        <v>882</v>
      </c>
      <c r="E9" t="s">
        <v>869</v>
      </c>
      <c r="G9" t="s">
        <v>870</v>
      </c>
      <c r="H9" t="s">
        <v>883</v>
      </c>
      <c r="I9" t="s">
        <v>872</v>
      </c>
      <c r="J9" t="s">
        <v>873</v>
      </c>
      <c r="K9" t="s">
        <v>874</v>
      </c>
      <c r="L9" t="s">
        <v>49</v>
      </c>
      <c r="M9" t="s">
        <v>49</v>
      </c>
      <c r="N9" t="s">
        <v>49</v>
      </c>
      <c r="O9" t="s">
        <v>49</v>
      </c>
    </row>
    <row r="10" spans="2:15">
      <c r="C10">
        <v>6</v>
      </c>
      <c r="D10" t="s">
        <v>884</v>
      </c>
      <c r="E10" t="s">
        <v>869</v>
      </c>
      <c r="I10" t="s">
        <v>876</v>
      </c>
      <c r="J10" t="s">
        <v>885</v>
      </c>
      <c r="K10" t="s">
        <v>878</v>
      </c>
      <c r="L10" t="s">
        <v>886</v>
      </c>
      <c r="M10" t="s">
        <v>880</v>
      </c>
      <c r="N10" t="s">
        <v>881</v>
      </c>
      <c r="O10" t="s">
        <v>887</v>
      </c>
    </row>
    <row r="11" spans="2:15">
      <c r="C11">
        <v>7</v>
      </c>
      <c r="D11" t="s">
        <v>888</v>
      </c>
      <c r="E11" t="s">
        <v>869</v>
      </c>
      <c r="H11" t="s">
        <v>889</v>
      </c>
      <c r="I11" t="s">
        <v>890</v>
      </c>
      <c r="J11" t="s">
        <v>891</v>
      </c>
      <c r="K11" t="s">
        <v>892</v>
      </c>
      <c r="L11" t="s">
        <v>893</v>
      </c>
      <c r="M11" t="s">
        <v>894</v>
      </c>
      <c r="N11" t="s">
        <v>895</v>
      </c>
      <c r="O11" t="s">
        <v>49</v>
      </c>
    </row>
    <row r="12" spans="2:15">
      <c r="C12">
        <v>8</v>
      </c>
      <c r="D12" t="s">
        <v>896</v>
      </c>
      <c r="E12" t="s">
        <v>869</v>
      </c>
      <c r="H12" t="s">
        <v>897</v>
      </c>
      <c r="I12" t="s">
        <v>876</v>
      </c>
      <c r="J12" t="s">
        <v>898</v>
      </c>
      <c r="K12" t="s">
        <v>899</v>
      </c>
      <c r="L12" t="s">
        <v>900</v>
      </c>
      <c r="M12" t="s">
        <v>901</v>
      </c>
      <c r="N12" t="s">
        <v>902</v>
      </c>
      <c r="O12" t="s">
        <v>49</v>
      </c>
    </row>
    <row r="13" spans="2:15">
      <c r="C13">
        <v>9</v>
      </c>
      <c r="D13" t="s">
        <v>903</v>
      </c>
      <c r="E13" t="s">
        <v>869</v>
      </c>
      <c r="G13" t="s">
        <v>870</v>
      </c>
      <c r="H13" t="s">
        <v>871</v>
      </c>
      <c r="I13" t="s">
        <v>872</v>
      </c>
      <c r="J13" t="s">
        <v>873</v>
      </c>
      <c r="K13" t="s">
        <v>874</v>
      </c>
      <c r="L13" t="s">
        <v>49</v>
      </c>
      <c r="M13" t="s">
        <v>49</v>
      </c>
      <c r="N13" t="s">
        <v>49</v>
      </c>
      <c r="O13" t="s">
        <v>49</v>
      </c>
    </row>
    <row r="14" spans="2:15">
      <c r="C14">
        <v>10</v>
      </c>
      <c r="D14" s="18" t="s">
        <v>904</v>
      </c>
      <c r="E14" t="s">
        <v>869</v>
      </c>
      <c r="G14" t="s">
        <v>870</v>
      </c>
      <c r="I14" t="s">
        <v>872</v>
      </c>
      <c r="J14" t="s">
        <v>873</v>
      </c>
      <c r="K14" t="s">
        <v>874</v>
      </c>
      <c r="L14" t="s">
        <v>49</v>
      </c>
      <c r="M14" t="s">
        <v>49</v>
      </c>
      <c r="N14" t="s">
        <v>49</v>
      </c>
      <c r="O14" t="s">
        <v>49</v>
      </c>
    </row>
    <row r="15" spans="2:15">
      <c r="C15" t="s">
        <v>905</v>
      </c>
      <c r="D15" s="171" t="s">
        <v>906</v>
      </c>
      <c r="E15" t="s">
        <v>907</v>
      </c>
      <c r="H15" s="172" t="s">
        <v>908</v>
      </c>
      <c r="I15" t="s">
        <v>872</v>
      </c>
      <c r="J15" t="s">
        <v>873</v>
      </c>
      <c r="K15" t="s">
        <v>874</v>
      </c>
      <c r="L15" t="s">
        <v>49</v>
      </c>
      <c r="M15" t="s">
        <v>49</v>
      </c>
      <c r="N15" t="s">
        <v>49</v>
      </c>
      <c r="O15" t="s">
        <v>49</v>
      </c>
    </row>
    <row r="16" spans="2:15">
      <c r="C16" t="s">
        <v>905</v>
      </c>
      <c r="D16" s="171" t="s">
        <v>909</v>
      </c>
      <c r="E16" t="s">
        <v>910</v>
      </c>
      <c r="H16" t="s">
        <v>911</v>
      </c>
      <c r="I16" t="s">
        <v>912</v>
      </c>
      <c r="J16" t="s">
        <v>913</v>
      </c>
      <c r="K16" t="s">
        <v>914</v>
      </c>
      <c r="L16" t="s">
        <v>915</v>
      </c>
      <c r="M16" t="s">
        <v>916</v>
      </c>
      <c r="N16" t="s">
        <v>917</v>
      </c>
      <c r="O16" t="s">
        <v>918</v>
      </c>
    </row>
    <row r="17" spans="2:15">
      <c r="C17">
        <v>11</v>
      </c>
      <c r="D17" s="173" t="s">
        <v>919</v>
      </c>
      <c r="E17" s="173" t="s">
        <v>853</v>
      </c>
      <c r="F17" s="173" t="s">
        <v>869</v>
      </c>
      <c r="G17" s="173"/>
      <c r="H17" s="173"/>
      <c r="I17" s="173" t="s">
        <v>920</v>
      </c>
      <c r="J17" s="173" t="s">
        <v>921</v>
      </c>
      <c r="K17" s="173" t="s">
        <v>922</v>
      </c>
      <c r="L17" s="173" t="s">
        <v>923</v>
      </c>
      <c r="M17" s="173" t="s">
        <v>924</v>
      </c>
      <c r="N17" s="173" t="s">
        <v>925</v>
      </c>
      <c r="O17" s="173" t="s">
        <v>918</v>
      </c>
    </row>
    <row r="18" spans="2:15">
      <c r="B18" t="s">
        <v>926</v>
      </c>
      <c r="C18">
        <v>12</v>
      </c>
      <c r="D18" s="173" t="s">
        <v>927</v>
      </c>
      <c r="E18" s="173" t="s">
        <v>853</v>
      </c>
      <c r="F18" s="173" t="s">
        <v>869</v>
      </c>
      <c r="G18" s="173"/>
      <c r="H18" s="174"/>
      <c r="I18" s="173" t="s">
        <v>928</v>
      </c>
      <c r="J18" s="173" t="s">
        <v>929</v>
      </c>
      <c r="K18" s="173" t="s">
        <v>930</v>
      </c>
      <c r="L18" s="173" t="s">
        <v>931</v>
      </c>
      <c r="M18" s="173" t="s">
        <v>932</v>
      </c>
      <c r="N18" s="173" t="s">
        <v>933</v>
      </c>
      <c r="O18" s="173" t="s">
        <v>49</v>
      </c>
    </row>
    <row r="19" spans="2:15">
      <c r="B19" s="175">
        <v>11</v>
      </c>
      <c r="C19" s="18">
        <v>13</v>
      </c>
      <c r="D19" s="18" t="s">
        <v>482</v>
      </c>
      <c r="E19" s="18" t="s">
        <v>869</v>
      </c>
      <c r="F19" s="18"/>
      <c r="G19" s="18"/>
      <c r="H19" s="176" t="s">
        <v>484</v>
      </c>
      <c r="I19" s="18" t="s">
        <v>934</v>
      </c>
      <c r="J19" s="18" t="s">
        <v>935</v>
      </c>
      <c r="K19" s="18" t="s">
        <v>936</v>
      </c>
      <c r="L19" s="18" t="s">
        <v>937</v>
      </c>
      <c r="M19" s="18" t="s">
        <v>938</v>
      </c>
      <c r="N19" s="18" t="s">
        <v>939</v>
      </c>
      <c r="O19" s="18" t="s">
        <v>940</v>
      </c>
    </row>
    <row r="20" spans="2:15">
      <c r="B20" s="175">
        <v>12</v>
      </c>
      <c r="C20" s="18">
        <v>14</v>
      </c>
      <c r="D20" s="18" t="s">
        <v>941</v>
      </c>
      <c r="E20" s="18" t="s">
        <v>869</v>
      </c>
      <c r="F20" s="18"/>
      <c r="G20" s="18"/>
      <c r="H20" s="176">
        <v>0</v>
      </c>
      <c r="I20" s="18" t="s">
        <v>942</v>
      </c>
      <c r="J20" s="18" t="s">
        <v>943</v>
      </c>
      <c r="K20" s="18" t="s">
        <v>944</v>
      </c>
      <c r="L20" s="18" t="s">
        <v>945</v>
      </c>
      <c r="M20" s="18" t="s">
        <v>946</v>
      </c>
      <c r="N20" s="18" t="s">
        <v>947</v>
      </c>
      <c r="O20" s="18" t="s">
        <v>940</v>
      </c>
    </row>
    <row r="21" spans="2:15">
      <c r="B21" s="175">
        <v>13</v>
      </c>
      <c r="C21" s="18">
        <v>15</v>
      </c>
      <c r="D21" s="18" t="s">
        <v>523</v>
      </c>
      <c r="E21" s="18" t="s">
        <v>869</v>
      </c>
      <c r="F21" s="18"/>
      <c r="G21" s="18"/>
      <c r="H21" s="176" t="s">
        <v>524</v>
      </c>
      <c r="I21" s="18" t="s">
        <v>942</v>
      </c>
      <c r="J21" s="18" t="s">
        <v>948</v>
      </c>
      <c r="K21" s="18" t="s">
        <v>949</v>
      </c>
      <c r="L21" s="18" t="s">
        <v>950</v>
      </c>
      <c r="M21" s="18" t="s">
        <v>951</v>
      </c>
      <c r="N21" s="18" t="s">
        <v>952</v>
      </c>
      <c r="O21" s="18" t="s">
        <v>940</v>
      </c>
    </row>
    <row r="22" spans="2:15">
      <c r="B22" s="175">
        <v>14</v>
      </c>
      <c r="C22" s="18">
        <v>16</v>
      </c>
      <c r="D22" s="18" t="s">
        <v>427</v>
      </c>
      <c r="E22" s="18" t="s">
        <v>869</v>
      </c>
      <c r="F22" s="18"/>
      <c r="G22" s="18"/>
      <c r="H22" s="176" t="s">
        <v>428</v>
      </c>
      <c r="I22" s="18" t="s">
        <v>928</v>
      </c>
      <c r="J22" s="18" t="s">
        <v>953</v>
      </c>
      <c r="K22" s="18" t="s">
        <v>954</v>
      </c>
      <c r="L22" s="18" t="s">
        <v>955</v>
      </c>
      <c r="M22" s="18" t="s">
        <v>956</v>
      </c>
      <c r="N22" s="18" t="s">
        <v>957</v>
      </c>
      <c r="O22" s="18" t="s">
        <v>940</v>
      </c>
    </row>
    <row r="23" spans="2:15">
      <c r="B23" s="175">
        <v>15</v>
      </c>
      <c r="C23" s="18">
        <v>17</v>
      </c>
      <c r="D23" s="18" t="s">
        <v>958</v>
      </c>
      <c r="E23" s="18" t="s">
        <v>869</v>
      </c>
      <c r="F23" s="18"/>
      <c r="G23" s="18"/>
      <c r="H23" s="176" t="s">
        <v>488</v>
      </c>
      <c r="I23" s="18" t="s">
        <v>959</v>
      </c>
      <c r="J23" s="18" t="s">
        <v>960</v>
      </c>
      <c r="K23" s="18" t="s">
        <v>961</v>
      </c>
      <c r="L23" s="18" t="s">
        <v>962</v>
      </c>
      <c r="M23" s="18" t="s">
        <v>963</v>
      </c>
      <c r="N23" s="18" t="s">
        <v>964</v>
      </c>
      <c r="O23" s="18" t="s">
        <v>940</v>
      </c>
    </row>
    <row r="24" spans="2:15">
      <c r="B24" s="175">
        <v>16</v>
      </c>
      <c r="C24" s="18">
        <v>18</v>
      </c>
      <c r="D24" s="18" t="s">
        <v>965</v>
      </c>
      <c r="E24" s="18" t="s">
        <v>869</v>
      </c>
      <c r="F24" s="18"/>
      <c r="G24" s="18"/>
      <c r="H24" s="176" t="s">
        <v>424</v>
      </c>
      <c r="I24" s="18" t="s">
        <v>928</v>
      </c>
      <c r="J24" s="18" t="s">
        <v>966</v>
      </c>
      <c r="K24" s="18" t="s">
        <v>967</v>
      </c>
      <c r="L24" s="18" t="s">
        <v>968</v>
      </c>
      <c r="M24" s="18" t="s">
        <v>969</v>
      </c>
      <c r="N24" s="18" t="s">
        <v>970</v>
      </c>
      <c r="O24" s="18" t="s">
        <v>940</v>
      </c>
    </row>
    <row r="25" spans="2:15">
      <c r="B25" s="175">
        <v>17</v>
      </c>
      <c r="C25" s="18">
        <v>19</v>
      </c>
      <c r="D25" s="18" t="s">
        <v>610</v>
      </c>
      <c r="E25" s="18" t="s">
        <v>869</v>
      </c>
      <c r="F25" s="18"/>
      <c r="G25" s="18"/>
      <c r="H25" s="176" t="s">
        <v>971</v>
      </c>
      <c r="I25" s="18" t="s">
        <v>972</v>
      </c>
      <c r="J25" s="18" t="s">
        <v>973</v>
      </c>
      <c r="K25" s="18" t="s">
        <v>974</v>
      </c>
      <c r="L25" s="18" t="s">
        <v>975</v>
      </c>
      <c r="M25" s="18" t="s">
        <v>976</v>
      </c>
      <c r="N25" s="18" t="s">
        <v>977</v>
      </c>
      <c r="O25" s="18" t="s">
        <v>978</v>
      </c>
    </row>
    <row r="26" spans="2:15">
      <c r="B26" s="175">
        <v>18</v>
      </c>
      <c r="C26" s="18">
        <v>20</v>
      </c>
      <c r="D26" s="18" t="s">
        <v>979</v>
      </c>
      <c r="E26" s="18" t="s">
        <v>869</v>
      </c>
      <c r="F26" s="18"/>
      <c r="G26" s="18"/>
      <c r="H26" s="176" t="s">
        <v>980</v>
      </c>
      <c r="I26" s="18" t="s">
        <v>981</v>
      </c>
      <c r="J26" s="18" t="s">
        <v>982</v>
      </c>
      <c r="K26" s="18" t="s">
        <v>983</v>
      </c>
      <c r="L26" s="18" t="s">
        <v>984</v>
      </c>
      <c r="M26" s="18" t="s">
        <v>985</v>
      </c>
      <c r="N26" s="18" t="s">
        <v>986</v>
      </c>
      <c r="O26" s="18" t="s">
        <v>987</v>
      </c>
    </row>
    <row r="27" spans="2:15">
      <c r="B27" s="175">
        <v>19</v>
      </c>
      <c r="C27" s="18">
        <v>21</v>
      </c>
      <c r="D27" s="18" t="s">
        <v>988</v>
      </c>
      <c r="E27" s="18" t="s">
        <v>869</v>
      </c>
      <c r="F27" s="18"/>
      <c r="G27" s="18"/>
      <c r="H27" s="176" t="s">
        <v>989</v>
      </c>
      <c r="I27" s="18" t="s">
        <v>990</v>
      </c>
      <c r="J27" s="18" t="s">
        <v>991</v>
      </c>
      <c r="K27" s="18" t="s">
        <v>992</v>
      </c>
      <c r="L27" s="18" t="s">
        <v>993</v>
      </c>
      <c r="M27" s="18" t="s">
        <v>994</v>
      </c>
      <c r="N27" s="18" t="s">
        <v>995</v>
      </c>
      <c r="O27" s="18" t="s">
        <v>996</v>
      </c>
    </row>
    <row r="28" spans="2:15">
      <c r="B28" s="175">
        <v>20</v>
      </c>
      <c r="C28" s="18">
        <v>22</v>
      </c>
      <c r="D28" s="18" t="s">
        <v>686</v>
      </c>
      <c r="E28" s="18" t="s">
        <v>869</v>
      </c>
      <c r="F28" s="18"/>
      <c r="G28" s="18"/>
      <c r="H28" s="176" t="s">
        <v>997</v>
      </c>
      <c r="I28" s="18" t="s">
        <v>998</v>
      </c>
      <c r="J28" s="18" t="s">
        <v>999</v>
      </c>
      <c r="K28" s="18" t="s">
        <v>1000</v>
      </c>
      <c r="L28" s="18" t="s">
        <v>1001</v>
      </c>
      <c r="M28" s="18" t="s">
        <v>1002</v>
      </c>
      <c r="N28" s="18" t="s">
        <v>1003</v>
      </c>
      <c r="O28" s="18" t="s">
        <v>987</v>
      </c>
    </row>
    <row r="29" spans="2:15">
      <c r="B29" s="175">
        <v>21</v>
      </c>
      <c r="C29" s="18">
        <v>23</v>
      </c>
      <c r="D29" s="18" t="s">
        <v>519</v>
      </c>
      <c r="E29" s="18" t="s">
        <v>869</v>
      </c>
      <c r="F29" s="18"/>
      <c r="G29" s="18"/>
      <c r="H29" s="176" t="s">
        <v>1004</v>
      </c>
      <c r="I29" s="18" t="s">
        <v>942</v>
      </c>
      <c r="J29" s="18" t="s">
        <v>1005</v>
      </c>
      <c r="K29" s="18" t="s">
        <v>1006</v>
      </c>
      <c r="L29" s="18" t="s">
        <v>1007</v>
      </c>
      <c r="M29" s="18" t="s">
        <v>1008</v>
      </c>
      <c r="N29" s="18" t="s">
        <v>1009</v>
      </c>
      <c r="O29" s="18" t="s">
        <v>940</v>
      </c>
    </row>
    <row r="30" spans="2:15">
      <c r="B30" s="175">
        <v>22</v>
      </c>
      <c r="C30" s="18">
        <v>24</v>
      </c>
      <c r="D30" s="18" t="s">
        <v>398</v>
      </c>
      <c r="E30" s="18" t="s">
        <v>869</v>
      </c>
      <c r="F30" s="18"/>
      <c r="G30" s="175" t="s">
        <v>1010</v>
      </c>
      <c r="H30" s="176">
        <v>0</v>
      </c>
      <c r="I30" s="18" t="s">
        <v>1011</v>
      </c>
      <c r="J30" s="18" t="s">
        <v>1012</v>
      </c>
      <c r="K30" s="18" t="s">
        <v>1013</v>
      </c>
      <c r="L30" s="18" t="s">
        <v>1014</v>
      </c>
      <c r="M30" s="18" t="s">
        <v>1015</v>
      </c>
      <c r="N30" s="18" t="s">
        <v>1016</v>
      </c>
      <c r="O30" s="18" t="s">
        <v>1017</v>
      </c>
    </row>
    <row r="31" spans="2:15">
      <c r="B31" s="175">
        <v>23</v>
      </c>
      <c r="C31" s="18">
        <v>25</v>
      </c>
      <c r="D31" s="18" t="s">
        <v>511</v>
      </c>
      <c r="E31" s="18" t="s">
        <v>869</v>
      </c>
      <c r="F31" s="18"/>
      <c r="G31" s="18"/>
      <c r="H31" s="176" t="s">
        <v>512</v>
      </c>
      <c r="I31" s="18" t="s">
        <v>959</v>
      </c>
      <c r="J31" s="18" t="s">
        <v>1018</v>
      </c>
      <c r="K31" s="18" t="s">
        <v>1019</v>
      </c>
      <c r="L31" s="18" t="s">
        <v>1020</v>
      </c>
      <c r="M31" s="18" t="s">
        <v>1021</v>
      </c>
      <c r="N31" s="18" t="s">
        <v>1022</v>
      </c>
      <c r="O31" s="18" t="s">
        <v>940</v>
      </c>
    </row>
    <row r="32" spans="2:15">
      <c r="B32" s="175">
        <v>24</v>
      </c>
      <c r="C32" s="18">
        <v>26</v>
      </c>
      <c r="D32" s="18" t="s">
        <v>1023</v>
      </c>
      <c r="E32" s="18" t="s">
        <v>869</v>
      </c>
      <c r="F32" s="18"/>
      <c r="G32" s="18"/>
      <c r="H32" s="176" t="s">
        <v>1024</v>
      </c>
      <c r="I32" s="18" t="s">
        <v>1025</v>
      </c>
      <c r="J32" s="18" t="s">
        <v>1026</v>
      </c>
      <c r="K32" s="18" t="s">
        <v>1027</v>
      </c>
      <c r="L32" s="18" t="s">
        <v>1028</v>
      </c>
      <c r="M32" s="18" t="s">
        <v>1029</v>
      </c>
      <c r="N32" s="18" t="s">
        <v>1016</v>
      </c>
      <c r="O32" s="18" t="s">
        <v>940</v>
      </c>
    </row>
    <row r="33" spans="2:15">
      <c r="B33" s="175">
        <v>25</v>
      </c>
      <c r="C33" s="18">
        <v>27</v>
      </c>
      <c r="D33" s="18" t="s">
        <v>563</v>
      </c>
      <c r="E33" s="18" t="s">
        <v>869</v>
      </c>
      <c r="F33" s="18"/>
      <c r="G33" s="175" t="s">
        <v>1010</v>
      </c>
      <c r="H33" s="176" t="s">
        <v>564</v>
      </c>
      <c r="I33" s="18" t="s">
        <v>942</v>
      </c>
      <c r="J33" s="18" t="s">
        <v>1030</v>
      </c>
      <c r="K33" s="18" t="s">
        <v>1031</v>
      </c>
      <c r="L33" s="18" t="s">
        <v>1032</v>
      </c>
      <c r="M33" s="18" t="s">
        <v>1033</v>
      </c>
      <c r="N33" s="18" t="s">
        <v>1034</v>
      </c>
      <c r="O33" s="18" t="s">
        <v>1035</v>
      </c>
    </row>
    <row r="34" spans="2:15">
      <c r="B34" s="175">
        <v>26</v>
      </c>
      <c r="C34" s="18">
        <v>28</v>
      </c>
      <c r="D34" s="18" t="s">
        <v>587</v>
      </c>
      <c r="E34" s="18" t="s">
        <v>869</v>
      </c>
      <c r="F34" s="18"/>
      <c r="G34" s="175" t="s">
        <v>1010</v>
      </c>
      <c r="H34" s="176" t="s">
        <v>588</v>
      </c>
      <c r="I34" s="18" t="s">
        <v>942</v>
      </c>
      <c r="J34" s="18" t="s">
        <v>1036</v>
      </c>
      <c r="K34" s="18" t="s">
        <v>1037</v>
      </c>
      <c r="L34" s="18" t="s">
        <v>1038</v>
      </c>
      <c r="M34" s="18" t="s">
        <v>1039</v>
      </c>
      <c r="N34" s="18" t="s">
        <v>1040</v>
      </c>
      <c r="O34" s="18" t="s">
        <v>1035</v>
      </c>
    </row>
    <row r="35" spans="2:15">
      <c r="B35" s="175">
        <v>27</v>
      </c>
      <c r="C35" s="18">
        <v>29</v>
      </c>
      <c r="D35" s="18" t="s">
        <v>567</v>
      </c>
      <c r="E35" s="18" t="s">
        <v>869</v>
      </c>
      <c r="F35" s="18"/>
      <c r="G35" s="175" t="s">
        <v>1010</v>
      </c>
      <c r="H35" s="176" t="s">
        <v>568</v>
      </c>
      <c r="I35" s="18" t="s">
        <v>959</v>
      </c>
      <c r="J35" s="18" t="s">
        <v>1041</v>
      </c>
      <c r="K35" s="18" t="s">
        <v>1042</v>
      </c>
      <c r="L35" s="18" t="s">
        <v>1043</v>
      </c>
      <c r="M35" s="18" t="s">
        <v>1044</v>
      </c>
      <c r="N35" s="18" t="s">
        <v>1045</v>
      </c>
      <c r="O35" s="18" t="s">
        <v>1035</v>
      </c>
    </row>
    <row r="36" spans="2:15">
      <c r="B36" s="175">
        <v>28</v>
      </c>
      <c r="C36" s="18">
        <v>30</v>
      </c>
      <c r="D36" s="18" t="s">
        <v>591</v>
      </c>
      <c r="E36" s="18" t="s">
        <v>869</v>
      </c>
      <c r="F36" s="18"/>
      <c r="G36" s="175" t="s">
        <v>1010</v>
      </c>
      <c r="H36" s="176" t="s">
        <v>592</v>
      </c>
      <c r="I36" s="18" t="s">
        <v>1025</v>
      </c>
      <c r="J36" s="18" t="s">
        <v>1046</v>
      </c>
      <c r="K36" s="18" t="s">
        <v>1047</v>
      </c>
      <c r="L36" s="18" t="s">
        <v>1048</v>
      </c>
      <c r="M36" s="18" t="s">
        <v>1049</v>
      </c>
      <c r="N36" s="18" t="s">
        <v>1016</v>
      </c>
      <c r="O36" s="18" t="s">
        <v>1035</v>
      </c>
    </row>
    <row r="37" spans="2:15">
      <c r="B37" s="175">
        <v>29</v>
      </c>
      <c r="C37" s="18">
        <v>31</v>
      </c>
      <c r="D37" s="18" t="s">
        <v>1050</v>
      </c>
      <c r="E37" s="18" t="s">
        <v>869</v>
      </c>
      <c r="F37" s="18"/>
      <c r="G37" s="175" t="s">
        <v>1010</v>
      </c>
      <c r="H37" s="176" t="s">
        <v>596</v>
      </c>
      <c r="I37" s="18" t="s">
        <v>942</v>
      </c>
      <c r="J37" s="18" t="s">
        <v>1051</v>
      </c>
      <c r="K37" s="18" t="s">
        <v>1052</v>
      </c>
      <c r="L37" s="18" t="s">
        <v>1053</v>
      </c>
      <c r="M37" s="18" t="s">
        <v>1054</v>
      </c>
      <c r="N37" s="18" t="s">
        <v>1055</v>
      </c>
      <c r="O37" s="18" t="s">
        <v>1035</v>
      </c>
    </row>
    <row r="38" spans="2:15">
      <c r="B38" s="175">
        <v>30</v>
      </c>
      <c r="C38" s="18">
        <v>32</v>
      </c>
      <c r="D38" s="18" t="s">
        <v>571</v>
      </c>
      <c r="E38" s="18" t="s">
        <v>869</v>
      </c>
      <c r="F38" s="18"/>
      <c r="G38" s="175" t="s">
        <v>1010</v>
      </c>
      <c r="H38" s="176" t="s">
        <v>572</v>
      </c>
      <c r="I38" s="18" t="s">
        <v>959</v>
      </c>
      <c r="J38" s="18" t="s">
        <v>1056</v>
      </c>
      <c r="K38" s="18" t="s">
        <v>1057</v>
      </c>
      <c r="L38" s="18" t="s">
        <v>1058</v>
      </c>
      <c r="M38" s="18" t="s">
        <v>1059</v>
      </c>
      <c r="N38" s="18" t="s">
        <v>1060</v>
      </c>
      <c r="O38" s="18" t="s">
        <v>1035</v>
      </c>
    </row>
    <row r="39" spans="2:15">
      <c r="B39" s="175">
        <v>31</v>
      </c>
      <c r="C39" s="18">
        <v>33</v>
      </c>
      <c r="D39" s="18" t="s">
        <v>575</v>
      </c>
      <c r="E39" s="18" t="s">
        <v>869</v>
      </c>
      <c r="F39" s="18"/>
      <c r="G39" s="175" t="s">
        <v>1010</v>
      </c>
      <c r="H39" s="176" t="s">
        <v>576</v>
      </c>
      <c r="I39" s="18" t="s">
        <v>959</v>
      </c>
      <c r="J39" s="18" t="s">
        <v>1061</v>
      </c>
      <c r="K39" s="18" t="s">
        <v>1062</v>
      </c>
      <c r="L39" s="18" t="s">
        <v>1063</v>
      </c>
      <c r="M39" s="18" t="s">
        <v>1064</v>
      </c>
      <c r="N39" s="18" t="s">
        <v>1065</v>
      </c>
      <c r="O39" s="18" t="s">
        <v>1035</v>
      </c>
    </row>
    <row r="40" spans="2:15">
      <c r="B40" s="175">
        <v>32</v>
      </c>
      <c r="C40" s="18">
        <v>34</v>
      </c>
      <c r="D40" s="18" t="s">
        <v>579</v>
      </c>
      <c r="E40" s="18" t="s">
        <v>869</v>
      </c>
      <c r="F40" s="18"/>
      <c r="G40" s="175" t="s">
        <v>1010</v>
      </c>
      <c r="H40" s="176" t="s">
        <v>580</v>
      </c>
      <c r="I40" s="18" t="s">
        <v>942</v>
      </c>
      <c r="J40" s="18" t="s">
        <v>1066</v>
      </c>
      <c r="K40" s="18" t="s">
        <v>1067</v>
      </c>
      <c r="L40" s="18" t="s">
        <v>1068</v>
      </c>
      <c r="M40" s="18" t="s">
        <v>1069</v>
      </c>
      <c r="N40" s="18" t="s">
        <v>1070</v>
      </c>
      <c r="O40" s="18" t="s">
        <v>1035</v>
      </c>
    </row>
    <row r="41" spans="2:15">
      <c r="B41" s="175">
        <v>33</v>
      </c>
      <c r="C41" s="18">
        <v>35</v>
      </c>
      <c r="D41" s="18" t="s">
        <v>583</v>
      </c>
      <c r="E41" s="18" t="s">
        <v>869</v>
      </c>
      <c r="F41" s="18"/>
      <c r="G41" s="175" t="s">
        <v>1010</v>
      </c>
      <c r="H41" s="176" t="s">
        <v>584</v>
      </c>
      <c r="I41" s="18" t="s">
        <v>959</v>
      </c>
      <c r="J41" s="18" t="s">
        <v>1071</v>
      </c>
      <c r="K41" s="18" t="s">
        <v>1072</v>
      </c>
      <c r="L41" s="18" t="s">
        <v>1073</v>
      </c>
      <c r="M41" s="18" t="s">
        <v>1074</v>
      </c>
      <c r="N41" s="18" t="s">
        <v>1075</v>
      </c>
      <c r="O41" s="18" t="s">
        <v>1035</v>
      </c>
    </row>
    <row r="42" spans="2:15">
      <c r="B42" s="175">
        <v>34</v>
      </c>
      <c r="C42" s="18">
        <v>36</v>
      </c>
      <c r="D42" s="18" t="s">
        <v>1076</v>
      </c>
      <c r="E42" s="18" t="s">
        <v>869</v>
      </c>
      <c r="F42" s="18"/>
      <c r="G42" s="175" t="s">
        <v>1010</v>
      </c>
      <c r="H42" s="176" t="s">
        <v>560</v>
      </c>
      <c r="I42" s="18" t="s">
        <v>942</v>
      </c>
      <c r="J42" s="18" t="s">
        <v>1077</v>
      </c>
      <c r="K42" s="18" t="s">
        <v>1078</v>
      </c>
      <c r="L42" s="18" t="s">
        <v>1079</v>
      </c>
      <c r="M42" s="18" t="s">
        <v>1080</v>
      </c>
      <c r="N42" s="18" t="s">
        <v>1081</v>
      </c>
      <c r="O42" s="18" t="s">
        <v>1035</v>
      </c>
    </row>
    <row r="43" spans="2:15">
      <c r="B43" s="175">
        <v>35</v>
      </c>
      <c r="C43" s="18">
        <v>37</v>
      </c>
      <c r="D43" s="18" t="s">
        <v>1082</v>
      </c>
      <c r="E43" s="18" t="s">
        <v>869</v>
      </c>
      <c r="F43" s="18"/>
      <c r="G43" s="175" t="s">
        <v>1010</v>
      </c>
      <c r="H43" s="176" t="s">
        <v>1083</v>
      </c>
      <c r="I43" s="18" t="s">
        <v>942</v>
      </c>
      <c r="J43" s="18" t="s">
        <v>1084</v>
      </c>
      <c r="K43" s="18" t="s">
        <v>1085</v>
      </c>
      <c r="L43" s="18" t="s">
        <v>1086</v>
      </c>
      <c r="M43" s="18" t="s">
        <v>1087</v>
      </c>
      <c r="N43" s="18" t="s">
        <v>1088</v>
      </c>
      <c r="O43" s="18" t="s">
        <v>1035</v>
      </c>
    </row>
    <row r="44" spans="2:15">
      <c r="B44" s="175">
        <v>36</v>
      </c>
      <c r="C44" s="18">
        <v>38</v>
      </c>
      <c r="D44" s="18" t="s">
        <v>1089</v>
      </c>
      <c r="E44" s="18" t="s">
        <v>869</v>
      </c>
      <c r="F44" s="18"/>
      <c r="G44" s="175" t="s">
        <v>1010</v>
      </c>
      <c r="H44" s="176" t="s">
        <v>1090</v>
      </c>
      <c r="I44" s="18" t="s">
        <v>942</v>
      </c>
      <c r="J44" s="18" t="s">
        <v>1091</v>
      </c>
      <c r="K44" s="18" t="s">
        <v>1092</v>
      </c>
      <c r="L44" s="18" t="s">
        <v>1093</v>
      </c>
      <c r="M44" s="18" t="s">
        <v>1094</v>
      </c>
      <c r="N44" s="18" t="s">
        <v>1095</v>
      </c>
      <c r="O44" s="18" t="s">
        <v>1035</v>
      </c>
    </row>
    <row r="45" spans="2:15">
      <c r="B45" s="175">
        <v>37</v>
      </c>
      <c r="C45" s="18">
        <v>39</v>
      </c>
      <c r="D45" s="18" t="s">
        <v>1096</v>
      </c>
      <c r="E45" s="18" t="s">
        <v>869</v>
      </c>
      <c r="F45" s="18"/>
      <c r="G45" s="175" t="s">
        <v>1010</v>
      </c>
      <c r="H45" s="176" t="s">
        <v>1097</v>
      </c>
      <c r="I45" s="18" t="s">
        <v>1025</v>
      </c>
      <c r="J45" s="18" t="s">
        <v>1098</v>
      </c>
      <c r="K45" s="18" t="s">
        <v>1099</v>
      </c>
      <c r="L45" s="18" t="s">
        <v>1100</v>
      </c>
      <c r="M45" s="18" t="s">
        <v>1101</v>
      </c>
      <c r="N45" s="18" t="s">
        <v>1102</v>
      </c>
      <c r="O45" s="18" t="s">
        <v>1035</v>
      </c>
    </row>
    <row r="46" spans="2:15">
      <c r="B46" s="175">
        <v>38</v>
      </c>
      <c r="C46" s="18">
        <v>40</v>
      </c>
      <c r="D46" s="18" t="s">
        <v>1103</v>
      </c>
      <c r="E46" s="18" t="s">
        <v>869</v>
      </c>
      <c r="F46" s="18"/>
      <c r="G46" s="175" t="s">
        <v>1010</v>
      </c>
      <c r="H46" s="176" t="s">
        <v>1104</v>
      </c>
      <c r="I46" s="18" t="s">
        <v>1025</v>
      </c>
      <c r="J46" s="18" t="s">
        <v>1105</v>
      </c>
      <c r="K46" s="18" t="s">
        <v>1106</v>
      </c>
      <c r="L46" s="18" t="s">
        <v>1107</v>
      </c>
      <c r="M46" s="18" t="s">
        <v>1108</v>
      </c>
      <c r="N46" s="18" t="s">
        <v>1102</v>
      </c>
      <c r="O46" s="18" t="s">
        <v>1035</v>
      </c>
    </row>
    <row r="47" spans="2:15">
      <c r="B47" s="175">
        <v>39</v>
      </c>
      <c r="C47" s="18">
        <v>41</v>
      </c>
      <c r="D47" s="18" t="s">
        <v>603</v>
      </c>
      <c r="E47" s="18" t="s">
        <v>869</v>
      </c>
      <c r="F47" s="18"/>
      <c r="G47" s="18"/>
      <c r="H47" s="176" t="s">
        <v>1109</v>
      </c>
      <c r="I47" s="18" t="s">
        <v>1110</v>
      </c>
      <c r="J47" s="18" t="s">
        <v>1111</v>
      </c>
      <c r="K47" s="18" t="s">
        <v>1112</v>
      </c>
      <c r="L47" s="18" t="s">
        <v>1113</v>
      </c>
      <c r="M47" s="18" t="s">
        <v>1114</v>
      </c>
      <c r="N47" s="18" t="s">
        <v>1115</v>
      </c>
      <c r="O47" s="18" t="s">
        <v>978</v>
      </c>
    </row>
    <row r="48" spans="2:15">
      <c r="B48" s="175">
        <v>40</v>
      </c>
      <c r="C48" s="18">
        <v>42</v>
      </c>
      <c r="D48" s="18" t="s">
        <v>599</v>
      </c>
      <c r="E48" s="18" t="s">
        <v>869</v>
      </c>
      <c r="F48" s="18"/>
      <c r="G48" s="18"/>
      <c r="H48" s="176" t="s">
        <v>1116</v>
      </c>
      <c r="I48" s="18" t="s">
        <v>1117</v>
      </c>
      <c r="J48" s="18" t="s">
        <v>1118</v>
      </c>
      <c r="K48" s="18" t="s">
        <v>1119</v>
      </c>
      <c r="L48" s="18" t="s">
        <v>1120</v>
      </c>
      <c r="M48" s="18" t="s">
        <v>1121</v>
      </c>
      <c r="N48" s="18" t="s">
        <v>995</v>
      </c>
      <c r="O48" s="18" t="s">
        <v>1122</v>
      </c>
    </row>
    <row r="49" spans="2:15">
      <c r="B49" s="175">
        <v>41</v>
      </c>
      <c r="C49" s="18">
        <v>43</v>
      </c>
      <c r="D49" s="177" t="s">
        <v>507</v>
      </c>
      <c r="E49" s="177" t="s">
        <v>869</v>
      </c>
      <c r="F49" s="177"/>
      <c r="G49" s="177"/>
      <c r="H49" s="178" t="s">
        <v>508</v>
      </c>
      <c r="I49" s="18" t="s">
        <v>959</v>
      </c>
      <c r="J49" s="18" t="s">
        <v>1123</v>
      </c>
      <c r="K49" s="18" t="s">
        <v>1124</v>
      </c>
      <c r="L49" s="18" t="s">
        <v>1125</v>
      </c>
      <c r="M49" s="18" t="s">
        <v>1126</v>
      </c>
      <c r="N49" s="18" t="s">
        <v>1127</v>
      </c>
      <c r="O49" s="18" t="s">
        <v>940</v>
      </c>
    </row>
    <row r="50" spans="2:15">
      <c r="B50" s="175">
        <v>42</v>
      </c>
      <c r="C50" s="18">
        <v>44</v>
      </c>
      <c r="D50" s="18" t="s">
        <v>1128</v>
      </c>
      <c r="E50" s="18" t="s">
        <v>869</v>
      </c>
      <c r="F50" s="18"/>
      <c r="G50" s="18"/>
      <c r="H50" s="176">
        <v>0</v>
      </c>
      <c r="I50" s="18" t="s">
        <v>1129</v>
      </c>
      <c r="J50" s="18" t="s">
        <v>1130</v>
      </c>
      <c r="K50" s="18" t="s">
        <v>1131</v>
      </c>
      <c r="L50" s="18" t="s">
        <v>1132</v>
      </c>
      <c r="M50" s="18" t="s">
        <v>1133</v>
      </c>
      <c r="N50" s="18" t="s">
        <v>1016</v>
      </c>
      <c r="O50" s="18" t="s">
        <v>940</v>
      </c>
    </row>
    <row r="51" spans="2:15">
      <c r="B51" s="175">
        <v>43</v>
      </c>
      <c r="C51" s="18">
        <v>45</v>
      </c>
      <c r="D51" s="18" t="s">
        <v>1134</v>
      </c>
      <c r="E51" s="18" t="s">
        <v>869</v>
      </c>
      <c r="F51" s="18"/>
      <c r="G51" s="18"/>
      <c r="H51" s="176" t="s">
        <v>1135</v>
      </c>
      <c r="I51" s="18" t="s">
        <v>1136</v>
      </c>
      <c r="J51" s="18" t="s">
        <v>1137</v>
      </c>
      <c r="K51" s="18" t="s">
        <v>1138</v>
      </c>
      <c r="L51" s="18" t="s">
        <v>1139</v>
      </c>
      <c r="M51" s="18" t="s">
        <v>1140</v>
      </c>
      <c r="N51" s="18" t="s">
        <v>1016</v>
      </c>
      <c r="O51" s="18" t="s">
        <v>940</v>
      </c>
    </row>
    <row r="52" spans="2:15">
      <c r="B52" s="175">
        <v>44</v>
      </c>
      <c r="C52" s="18">
        <v>46</v>
      </c>
      <c r="D52" s="18" t="s">
        <v>491</v>
      </c>
      <c r="E52" s="18" t="s">
        <v>869</v>
      </c>
      <c r="F52" s="18"/>
      <c r="G52" s="18"/>
      <c r="H52" s="176" t="s">
        <v>492</v>
      </c>
      <c r="I52" s="18" t="s">
        <v>959</v>
      </c>
      <c r="J52" s="18" t="s">
        <v>1141</v>
      </c>
      <c r="K52" s="18" t="s">
        <v>1142</v>
      </c>
      <c r="L52" s="18" t="s">
        <v>1143</v>
      </c>
      <c r="M52" s="18" t="s">
        <v>1144</v>
      </c>
      <c r="N52" s="18" t="s">
        <v>1145</v>
      </c>
      <c r="O52" s="18" t="s">
        <v>940</v>
      </c>
    </row>
    <row r="53" spans="2:15">
      <c r="B53" s="175">
        <v>45</v>
      </c>
      <c r="C53" s="18">
        <v>47</v>
      </c>
      <c r="D53" s="18" t="s">
        <v>1146</v>
      </c>
      <c r="E53" s="18" t="s">
        <v>869</v>
      </c>
      <c r="F53" s="18"/>
      <c r="G53" s="18"/>
      <c r="H53" s="176" t="s">
        <v>448</v>
      </c>
      <c r="I53" s="18" t="s">
        <v>1147</v>
      </c>
      <c r="J53" s="18" t="s">
        <v>1148</v>
      </c>
      <c r="K53" s="18" t="s">
        <v>1149</v>
      </c>
      <c r="L53" s="18" t="s">
        <v>1150</v>
      </c>
      <c r="M53" s="18" t="s">
        <v>1151</v>
      </c>
      <c r="N53" s="18" t="s">
        <v>1152</v>
      </c>
      <c r="O53" s="18" t="s">
        <v>1153</v>
      </c>
    </row>
    <row r="54" spans="2:15">
      <c r="B54" s="175">
        <v>46</v>
      </c>
      <c r="C54" s="18">
        <v>48</v>
      </c>
      <c r="D54" s="18" t="s">
        <v>1154</v>
      </c>
      <c r="E54" s="18" t="s">
        <v>869</v>
      </c>
      <c r="F54" s="18"/>
      <c r="G54" s="18"/>
      <c r="H54" s="176" t="s">
        <v>1155</v>
      </c>
      <c r="I54" s="18" t="s">
        <v>959</v>
      </c>
      <c r="J54" s="18" t="s">
        <v>1156</v>
      </c>
      <c r="K54" s="18" t="s">
        <v>1157</v>
      </c>
      <c r="L54" s="18" t="s">
        <v>1158</v>
      </c>
      <c r="M54" s="18" t="s">
        <v>1159</v>
      </c>
      <c r="N54" s="18" t="s">
        <v>1160</v>
      </c>
      <c r="O54" s="18" t="s">
        <v>940</v>
      </c>
    </row>
    <row r="55" spans="2:15">
      <c r="B55" s="175">
        <v>47</v>
      </c>
      <c r="C55" s="18">
        <v>49</v>
      </c>
      <c r="D55" s="18" t="s">
        <v>1161</v>
      </c>
      <c r="E55" s="18" t="s">
        <v>869</v>
      </c>
      <c r="F55" s="18"/>
      <c r="G55" s="18"/>
      <c r="H55" s="176" t="s">
        <v>1162</v>
      </c>
      <c r="I55" s="18" t="s">
        <v>928</v>
      </c>
      <c r="J55" s="18" t="s">
        <v>1163</v>
      </c>
      <c r="K55" s="18" t="s">
        <v>1164</v>
      </c>
      <c r="L55" s="18" t="s">
        <v>1165</v>
      </c>
      <c r="M55" s="18" t="s">
        <v>1166</v>
      </c>
      <c r="N55" s="18" t="s">
        <v>1167</v>
      </c>
      <c r="O55" s="18" t="s">
        <v>940</v>
      </c>
    </row>
    <row r="56" spans="2:15">
      <c r="B56" s="175">
        <v>48</v>
      </c>
      <c r="C56" s="18">
        <v>50</v>
      </c>
      <c r="D56" s="18" t="s">
        <v>527</v>
      </c>
      <c r="E56" s="18" t="s">
        <v>869</v>
      </c>
      <c r="F56" s="18"/>
      <c r="G56" s="18"/>
      <c r="H56" s="176" t="s">
        <v>528</v>
      </c>
      <c r="I56" s="18" t="s">
        <v>959</v>
      </c>
      <c r="J56" s="18" t="s">
        <v>1168</v>
      </c>
      <c r="K56" s="18" t="s">
        <v>1169</v>
      </c>
      <c r="L56" s="18" t="s">
        <v>1170</v>
      </c>
      <c r="M56" s="18" t="s">
        <v>1171</v>
      </c>
      <c r="N56" s="18" t="s">
        <v>1172</v>
      </c>
      <c r="O56" s="18" t="s">
        <v>940</v>
      </c>
    </row>
    <row r="57" spans="2:15">
      <c r="B57" s="175">
        <v>49</v>
      </c>
      <c r="C57" s="18">
        <v>51</v>
      </c>
      <c r="D57" s="18" t="s">
        <v>1173</v>
      </c>
      <c r="E57" s="18" t="s">
        <v>869</v>
      </c>
      <c r="F57" s="18"/>
      <c r="G57" s="18"/>
      <c r="H57" s="176" t="s">
        <v>756</v>
      </c>
      <c r="I57" s="18" t="s">
        <v>942</v>
      </c>
      <c r="J57" s="18" t="s">
        <v>1174</v>
      </c>
      <c r="K57" s="18" t="s">
        <v>1175</v>
      </c>
      <c r="L57" s="18" t="s">
        <v>1176</v>
      </c>
      <c r="M57" s="18" t="s">
        <v>1177</v>
      </c>
      <c r="N57" s="18" t="s">
        <v>1178</v>
      </c>
      <c r="O57" s="18" t="s">
        <v>1035</v>
      </c>
    </row>
    <row r="58" spans="2:15">
      <c r="B58" s="175">
        <v>50</v>
      </c>
      <c r="C58" s="18">
        <v>52</v>
      </c>
      <c r="D58" s="18" t="s">
        <v>759</v>
      </c>
      <c r="E58" s="18" t="s">
        <v>869</v>
      </c>
      <c r="F58" s="18"/>
      <c r="G58" s="18"/>
      <c r="H58" s="176" t="s">
        <v>760</v>
      </c>
      <c r="I58" s="18" t="s">
        <v>1025</v>
      </c>
      <c r="J58" s="18" t="s">
        <v>1179</v>
      </c>
      <c r="K58" s="18" t="s">
        <v>1180</v>
      </c>
      <c r="L58" s="18" t="s">
        <v>1181</v>
      </c>
      <c r="M58" s="18" t="s">
        <v>1182</v>
      </c>
      <c r="N58" s="18" t="s">
        <v>1016</v>
      </c>
      <c r="O58" s="18" t="s">
        <v>1183</v>
      </c>
    </row>
    <row r="59" spans="2:15">
      <c r="B59" s="175">
        <v>51</v>
      </c>
      <c r="C59" s="18">
        <v>53</v>
      </c>
      <c r="D59" s="18" t="s">
        <v>763</v>
      </c>
      <c r="E59" s="18" t="s">
        <v>869</v>
      </c>
      <c r="F59" s="18"/>
      <c r="G59" s="18"/>
      <c r="H59" s="176" t="s">
        <v>764</v>
      </c>
      <c r="I59" s="18" t="s">
        <v>912</v>
      </c>
      <c r="J59" s="18" t="s">
        <v>1184</v>
      </c>
      <c r="K59" s="18" t="s">
        <v>1185</v>
      </c>
      <c r="L59" s="18" t="s">
        <v>1186</v>
      </c>
      <c r="M59" s="18" t="s">
        <v>1187</v>
      </c>
      <c r="N59" s="18" t="s">
        <v>1188</v>
      </c>
      <c r="O59" s="18" t="s">
        <v>1189</v>
      </c>
    </row>
    <row r="60" spans="2:15">
      <c r="B60" s="175">
        <v>52</v>
      </c>
      <c r="C60" s="18">
        <v>54</v>
      </c>
      <c r="D60" s="18" t="s">
        <v>814</v>
      </c>
      <c r="E60" s="18" t="s">
        <v>869</v>
      </c>
      <c r="F60" s="18"/>
      <c r="G60" s="18"/>
      <c r="H60" s="176" t="s">
        <v>815</v>
      </c>
      <c r="I60" s="18" t="s">
        <v>1025</v>
      </c>
      <c r="J60" s="18" t="s">
        <v>1190</v>
      </c>
      <c r="K60" s="18" t="s">
        <v>1191</v>
      </c>
      <c r="L60" s="18" t="s">
        <v>1192</v>
      </c>
      <c r="M60" s="18" t="s">
        <v>1193</v>
      </c>
      <c r="N60" s="18" t="s">
        <v>1016</v>
      </c>
      <c r="O60" s="18" t="s">
        <v>940</v>
      </c>
    </row>
    <row r="61" spans="2:15">
      <c r="B61" s="175">
        <v>53</v>
      </c>
      <c r="C61" s="18">
        <v>55</v>
      </c>
      <c r="D61" s="18" t="s">
        <v>818</v>
      </c>
      <c r="E61" s="18" t="s">
        <v>869</v>
      </c>
      <c r="F61" s="18"/>
      <c r="G61" s="18"/>
      <c r="H61" s="176" t="s">
        <v>819</v>
      </c>
      <c r="I61" s="18" t="s">
        <v>1025</v>
      </c>
      <c r="J61" s="18" t="s">
        <v>1194</v>
      </c>
      <c r="K61" s="18" t="s">
        <v>1195</v>
      </c>
      <c r="L61" s="18" t="s">
        <v>1196</v>
      </c>
      <c r="M61" s="18" t="s">
        <v>1197</v>
      </c>
      <c r="N61" s="18" t="s">
        <v>1016</v>
      </c>
      <c r="O61" s="18" t="s">
        <v>940</v>
      </c>
    </row>
    <row r="62" spans="2:15">
      <c r="B62" s="175">
        <v>54</v>
      </c>
      <c r="C62" s="18">
        <v>56</v>
      </c>
      <c r="D62" s="18" t="s">
        <v>822</v>
      </c>
      <c r="E62" s="18" t="s">
        <v>869</v>
      </c>
      <c r="F62" s="18"/>
      <c r="G62" s="18"/>
      <c r="H62" s="176" t="s">
        <v>823</v>
      </c>
      <c r="I62" s="18" t="s">
        <v>1025</v>
      </c>
      <c r="J62" s="18" t="s">
        <v>1198</v>
      </c>
      <c r="K62" s="18" t="s">
        <v>1199</v>
      </c>
      <c r="L62" s="18" t="s">
        <v>1200</v>
      </c>
      <c r="M62" s="18" t="s">
        <v>1201</v>
      </c>
      <c r="N62" s="18" t="s">
        <v>1016</v>
      </c>
      <c r="O62" s="18" t="s">
        <v>1017</v>
      </c>
    </row>
    <row r="63" spans="2:15">
      <c r="B63" s="175">
        <v>55</v>
      </c>
      <c r="C63" s="18">
        <v>57</v>
      </c>
      <c r="D63" s="18" t="s">
        <v>794</v>
      </c>
      <c r="E63" s="18" t="s">
        <v>869</v>
      </c>
      <c r="F63" s="18"/>
      <c r="G63" s="18"/>
      <c r="H63" s="176" t="s">
        <v>795</v>
      </c>
      <c r="I63" s="18" t="s">
        <v>1025</v>
      </c>
      <c r="J63" s="18" t="s">
        <v>1202</v>
      </c>
      <c r="K63" s="18" t="s">
        <v>1203</v>
      </c>
      <c r="L63" s="18" t="s">
        <v>1204</v>
      </c>
      <c r="M63" s="18" t="s">
        <v>1205</v>
      </c>
      <c r="N63" s="18" t="s">
        <v>1016</v>
      </c>
      <c r="O63" s="18" t="s">
        <v>940</v>
      </c>
    </row>
    <row r="64" spans="2:15">
      <c r="B64" s="175">
        <v>56</v>
      </c>
      <c r="C64" s="18">
        <v>58</v>
      </c>
      <c r="D64" s="18" t="s">
        <v>810</v>
      </c>
      <c r="E64" s="18" t="s">
        <v>869</v>
      </c>
      <c r="F64" s="18"/>
      <c r="G64" s="18"/>
      <c r="H64" s="176" t="s">
        <v>811</v>
      </c>
      <c r="I64" s="18" t="s">
        <v>1025</v>
      </c>
      <c r="J64" s="18" t="s">
        <v>1179</v>
      </c>
      <c r="K64" s="18" t="s">
        <v>1206</v>
      </c>
      <c r="L64" s="18" t="s">
        <v>1207</v>
      </c>
      <c r="M64" s="18" t="s">
        <v>1208</v>
      </c>
      <c r="N64" s="18" t="s">
        <v>1016</v>
      </c>
      <c r="O64" s="18" t="s">
        <v>1209</v>
      </c>
    </row>
    <row r="65" spans="2:15">
      <c r="B65" s="175">
        <v>57</v>
      </c>
      <c r="C65" s="18">
        <v>59</v>
      </c>
      <c r="D65" s="18" t="s">
        <v>802</v>
      </c>
      <c r="E65" s="18" t="s">
        <v>869</v>
      </c>
      <c r="F65" s="18"/>
      <c r="G65" s="18"/>
      <c r="H65" s="176" t="s">
        <v>803</v>
      </c>
      <c r="I65" s="18" t="s">
        <v>1025</v>
      </c>
      <c r="J65" s="18" t="s">
        <v>1179</v>
      </c>
      <c r="K65" s="18" t="s">
        <v>1210</v>
      </c>
      <c r="L65" s="18" t="s">
        <v>1211</v>
      </c>
      <c r="M65" s="18" t="s">
        <v>1212</v>
      </c>
      <c r="N65" s="18" t="s">
        <v>1016</v>
      </c>
      <c r="O65" s="18" t="s">
        <v>1183</v>
      </c>
    </row>
    <row r="66" spans="2:15">
      <c r="B66" s="175">
        <v>58</v>
      </c>
      <c r="C66" s="18">
        <v>60</v>
      </c>
      <c r="D66" s="18" t="s">
        <v>806</v>
      </c>
      <c r="E66" s="18" t="s">
        <v>869</v>
      </c>
      <c r="F66" s="18"/>
      <c r="G66" s="18"/>
      <c r="H66" s="176" t="s">
        <v>807</v>
      </c>
      <c r="I66" s="18" t="s">
        <v>1025</v>
      </c>
      <c r="J66" s="18" t="s">
        <v>1179</v>
      </c>
      <c r="K66" s="18" t="s">
        <v>1213</v>
      </c>
      <c r="L66" s="18" t="s">
        <v>1214</v>
      </c>
      <c r="M66" s="18" t="s">
        <v>1215</v>
      </c>
      <c r="N66" s="18" t="s">
        <v>1016</v>
      </c>
      <c r="O66" s="18" t="s">
        <v>1216</v>
      </c>
    </row>
    <row r="67" spans="2:15">
      <c r="B67" s="175">
        <v>59</v>
      </c>
      <c r="C67" s="18">
        <v>61</v>
      </c>
      <c r="D67" s="18" t="s">
        <v>1217</v>
      </c>
      <c r="E67" s="18" t="s">
        <v>869</v>
      </c>
      <c r="F67" s="18"/>
      <c r="G67" s="18"/>
      <c r="H67" s="176" t="s">
        <v>799</v>
      </c>
      <c r="I67" s="18" t="s">
        <v>1025</v>
      </c>
      <c r="J67" s="18" t="s">
        <v>1179</v>
      </c>
      <c r="K67" s="18" t="s">
        <v>1210</v>
      </c>
      <c r="L67" s="18" t="s">
        <v>1218</v>
      </c>
      <c r="M67" s="18" t="s">
        <v>1219</v>
      </c>
      <c r="N67" s="18" t="s">
        <v>1016</v>
      </c>
      <c r="O67" s="18" t="s">
        <v>1183</v>
      </c>
    </row>
    <row r="68" spans="2:15">
      <c r="B68" s="175">
        <v>60</v>
      </c>
      <c r="C68" s="18">
        <v>62</v>
      </c>
      <c r="D68" s="18" t="s">
        <v>1220</v>
      </c>
      <c r="E68" s="18" t="s">
        <v>869</v>
      </c>
      <c r="F68" s="18"/>
      <c r="G68" s="18"/>
      <c r="H68" s="176" t="s">
        <v>1221</v>
      </c>
      <c r="I68" s="18" t="s">
        <v>912</v>
      </c>
      <c r="J68" s="18" t="s">
        <v>1222</v>
      </c>
      <c r="K68" s="18" t="s">
        <v>1223</v>
      </c>
      <c r="L68" s="18" t="s">
        <v>1224</v>
      </c>
      <c r="M68" s="18" t="s">
        <v>1225</v>
      </c>
      <c r="N68" s="18" t="s">
        <v>1188</v>
      </c>
      <c r="O68" s="18" t="s">
        <v>1226</v>
      </c>
    </row>
    <row r="69" spans="2:15">
      <c r="B69" s="175">
        <v>61</v>
      </c>
      <c r="C69" s="18">
        <v>63</v>
      </c>
      <c r="D69" s="18" t="s">
        <v>791</v>
      </c>
      <c r="E69" s="18" t="s">
        <v>869</v>
      </c>
      <c r="F69" s="18"/>
      <c r="G69" s="18"/>
      <c r="H69" s="176" t="s">
        <v>792</v>
      </c>
      <c r="I69" s="18" t="s">
        <v>912</v>
      </c>
      <c r="J69" s="18" t="s">
        <v>1184</v>
      </c>
      <c r="K69" s="18" t="s">
        <v>1227</v>
      </c>
      <c r="L69" s="18" t="s">
        <v>1228</v>
      </c>
      <c r="M69" s="18" t="s">
        <v>1229</v>
      </c>
      <c r="N69" s="18" t="s">
        <v>1188</v>
      </c>
      <c r="O69" s="18" t="s">
        <v>1230</v>
      </c>
    </row>
    <row r="70" spans="2:15">
      <c r="B70" s="175">
        <v>62</v>
      </c>
      <c r="C70" s="18">
        <v>64</v>
      </c>
      <c r="D70" s="18" t="s">
        <v>777</v>
      </c>
      <c r="E70" s="18" t="s">
        <v>869</v>
      </c>
      <c r="F70" s="18"/>
      <c r="G70" s="18"/>
      <c r="H70" s="176" t="s">
        <v>778</v>
      </c>
      <c r="I70" s="18" t="s">
        <v>912</v>
      </c>
      <c r="J70" s="18" t="s">
        <v>1184</v>
      </c>
      <c r="K70" s="18" t="s">
        <v>1231</v>
      </c>
      <c r="L70" s="18" t="s">
        <v>1232</v>
      </c>
      <c r="M70" s="18" t="s">
        <v>1233</v>
      </c>
      <c r="N70" s="18" t="s">
        <v>1188</v>
      </c>
      <c r="O70" s="18" t="s">
        <v>1234</v>
      </c>
    </row>
    <row r="71" spans="2:15">
      <c r="B71" s="175">
        <v>63</v>
      </c>
      <c r="C71" s="18">
        <v>65</v>
      </c>
      <c r="D71" s="18" t="s">
        <v>1235</v>
      </c>
      <c r="E71" s="18" t="s">
        <v>869</v>
      </c>
      <c r="F71" s="18"/>
      <c r="G71" s="18"/>
      <c r="H71" s="176" t="s">
        <v>768</v>
      </c>
      <c r="I71" s="18" t="s">
        <v>1025</v>
      </c>
      <c r="J71" s="18" t="s">
        <v>1179</v>
      </c>
      <c r="K71" s="18" t="s">
        <v>1236</v>
      </c>
      <c r="L71" s="18" t="s">
        <v>1237</v>
      </c>
      <c r="M71" s="18" t="s">
        <v>1238</v>
      </c>
      <c r="N71" s="18" t="s">
        <v>1016</v>
      </c>
      <c r="O71" s="18" t="s">
        <v>1035</v>
      </c>
    </row>
    <row r="72" spans="2:15">
      <c r="B72" s="175">
        <v>64</v>
      </c>
      <c r="C72" s="18">
        <v>66</v>
      </c>
      <c r="D72" s="18" t="s">
        <v>771</v>
      </c>
      <c r="E72" s="18" t="s">
        <v>869</v>
      </c>
      <c r="F72" s="18"/>
      <c r="G72" s="18"/>
      <c r="H72" s="176" t="s">
        <v>772</v>
      </c>
      <c r="I72" s="18" t="s">
        <v>1025</v>
      </c>
      <c r="J72" s="18" t="s">
        <v>1179</v>
      </c>
      <c r="K72" s="18" t="s">
        <v>1236</v>
      </c>
      <c r="L72" s="18" t="s">
        <v>1239</v>
      </c>
      <c r="M72" s="18" t="s">
        <v>1240</v>
      </c>
      <c r="N72" s="18" t="s">
        <v>1016</v>
      </c>
      <c r="O72" s="18" t="s">
        <v>1241</v>
      </c>
    </row>
    <row r="73" spans="2:15">
      <c r="B73" s="175">
        <v>65</v>
      </c>
      <c r="C73" s="18">
        <v>67</v>
      </c>
      <c r="D73" s="18" t="s">
        <v>774</v>
      </c>
      <c r="E73" s="18" t="s">
        <v>869</v>
      </c>
      <c r="F73" s="18"/>
      <c r="G73" s="18"/>
      <c r="H73" s="176" t="s">
        <v>775</v>
      </c>
      <c r="I73" s="18" t="s">
        <v>912</v>
      </c>
      <c r="J73" s="18" t="s">
        <v>1184</v>
      </c>
      <c r="K73" s="18" t="s">
        <v>1185</v>
      </c>
      <c r="L73" s="18" t="s">
        <v>1242</v>
      </c>
      <c r="M73" s="18" t="s">
        <v>1243</v>
      </c>
      <c r="N73" s="18" t="s">
        <v>1188</v>
      </c>
      <c r="O73" s="18" t="s">
        <v>1244</v>
      </c>
    </row>
    <row r="74" spans="2:15">
      <c r="B74" s="175">
        <v>66</v>
      </c>
      <c r="C74" s="18">
        <v>68</v>
      </c>
      <c r="D74" s="18" t="s">
        <v>826</v>
      </c>
      <c r="E74" s="18" t="s">
        <v>869</v>
      </c>
      <c r="F74" s="18"/>
      <c r="G74" s="18"/>
      <c r="H74" s="176" t="s">
        <v>827</v>
      </c>
      <c r="I74" s="18" t="s">
        <v>942</v>
      </c>
      <c r="J74" s="18" t="s">
        <v>1245</v>
      </c>
      <c r="K74" s="18" t="s">
        <v>1246</v>
      </c>
      <c r="L74" s="18" t="s">
        <v>1247</v>
      </c>
      <c r="M74" s="18" t="s">
        <v>1248</v>
      </c>
      <c r="N74" s="18" t="s">
        <v>1249</v>
      </c>
      <c r="O74" s="18" t="s">
        <v>1035</v>
      </c>
    </row>
    <row r="75" spans="2:15">
      <c r="B75" s="175">
        <v>67</v>
      </c>
      <c r="C75" s="18">
        <v>69</v>
      </c>
      <c r="D75" s="18" t="s">
        <v>1250</v>
      </c>
      <c r="E75" s="18" t="s">
        <v>869</v>
      </c>
      <c r="F75" s="18"/>
      <c r="G75" s="18"/>
      <c r="H75" s="176" t="s">
        <v>1251</v>
      </c>
      <c r="I75" s="18" t="s">
        <v>1252</v>
      </c>
      <c r="J75" s="18" t="s">
        <v>1253</v>
      </c>
      <c r="K75" s="18" t="s">
        <v>1254</v>
      </c>
      <c r="L75" s="18" t="s">
        <v>1214</v>
      </c>
      <c r="M75" s="18" t="s">
        <v>1255</v>
      </c>
      <c r="N75" s="18" t="s">
        <v>1016</v>
      </c>
      <c r="O75" s="18" t="s">
        <v>1017</v>
      </c>
    </row>
    <row r="76" spans="2:15">
      <c r="B76" s="175">
        <v>68</v>
      </c>
      <c r="C76" s="18">
        <v>70</v>
      </c>
      <c r="D76" s="18" t="s">
        <v>342</v>
      </c>
      <c r="E76" s="18" t="s">
        <v>869</v>
      </c>
      <c r="F76" s="18"/>
      <c r="G76" s="18"/>
      <c r="H76" s="176" t="s">
        <v>345</v>
      </c>
      <c r="I76" s="18" t="s">
        <v>1256</v>
      </c>
      <c r="J76" s="18" t="s">
        <v>1257</v>
      </c>
      <c r="K76" s="18" t="s">
        <v>1258</v>
      </c>
      <c r="L76" s="18" t="s">
        <v>1259</v>
      </c>
      <c r="M76" s="18" t="s">
        <v>1260</v>
      </c>
      <c r="N76" s="18" t="s">
        <v>1261</v>
      </c>
      <c r="O76" s="18" t="s">
        <v>940</v>
      </c>
    </row>
    <row r="77" spans="2:15">
      <c r="B77" s="175">
        <v>69</v>
      </c>
      <c r="C77" s="18">
        <v>71</v>
      </c>
      <c r="D77" s="18" t="s">
        <v>538</v>
      </c>
      <c r="E77" s="18" t="s">
        <v>869</v>
      </c>
      <c r="F77" s="18"/>
      <c r="G77" s="18"/>
      <c r="H77" s="176" t="s">
        <v>1262</v>
      </c>
      <c r="I77" s="18" t="s">
        <v>1025</v>
      </c>
      <c r="J77" s="18" t="s">
        <v>1263</v>
      </c>
      <c r="K77" s="18" t="s">
        <v>1264</v>
      </c>
      <c r="L77" s="18" t="s">
        <v>1265</v>
      </c>
      <c r="M77" s="18" t="s">
        <v>1266</v>
      </c>
      <c r="N77" s="18" t="s">
        <v>1016</v>
      </c>
      <c r="O77" s="18" t="s">
        <v>940</v>
      </c>
    </row>
    <row r="78" spans="2:15">
      <c r="B78" s="175">
        <v>70</v>
      </c>
      <c r="C78" s="18">
        <v>72</v>
      </c>
      <c r="D78" s="18" t="s">
        <v>474</v>
      </c>
      <c r="E78" s="18" t="s">
        <v>869</v>
      </c>
      <c r="F78" s="18"/>
      <c r="G78" s="18"/>
      <c r="H78" s="176" t="s">
        <v>1267</v>
      </c>
      <c r="I78" s="18" t="s">
        <v>959</v>
      </c>
      <c r="J78" s="18" t="s">
        <v>1268</v>
      </c>
      <c r="K78" s="18" t="s">
        <v>1269</v>
      </c>
      <c r="L78" s="18" t="s">
        <v>1270</v>
      </c>
      <c r="M78" s="18" t="s">
        <v>1271</v>
      </c>
      <c r="N78" s="18" t="s">
        <v>1272</v>
      </c>
      <c r="O78" s="18" t="s">
        <v>940</v>
      </c>
    </row>
    <row r="79" spans="2:15">
      <c r="B79" s="175">
        <v>71</v>
      </c>
      <c r="C79" s="18">
        <v>73</v>
      </c>
      <c r="D79" s="18" t="s">
        <v>515</v>
      </c>
      <c r="E79" s="18" t="s">
        <v>869</v>
      </c>
      <c r="F79" s="18"/>
      <c r="G79" s="18"/>
      <c r="H79" s="176" t="s">
        <v>1273</v>
      </c>
      <c r="I79" s="18" t="s">
        <v>942</v>
      </c>
      <c r="J79" s="18" t="s">
        <v>1274</v>
      </c>
      <c r="K79" s="18" t="s">
        <v>1275</v>
      </c>
      <c r="L79" s="18" t="s">
        <v>1276</v>
      </c>
      <c r="M79" s="18" t="s">
        <v>1277</v>
      </c>
      <c r="N79" s="18" t="s">
        <v>1278</v>
      </c>
      <c r="O79" s="18" t="s">
        <v>940</v>
      </c>
    </row>
    <row r="80" spans="2:15">
      <c r="B80" s="175">
        <v>72</v>
      </c>
      <c r="C80" s="18">
        <v>74</v>
      </c>
      <c r="D80" s="18" t="s">
        <v>1279</v>
      </c>
      <c r="E80" s="18" t="s">
        <v>869</v>
      </c>
      <c r="F80" s="18"/>
      <c r="G80" s="18"/>
      <c r="H80" s="176" t="s">
        <v>532</v>
      </c>
      <c r="I80" s="18" t="s">
        <v>1025</v>
      </c>
      <c r="J80" s="18" t="s">
        <v>1280</v>
      </c>
      <c r="K80" s="18" t="s">
        <v>1281</v>
      </c>
      <c r="L80" s="18" t="s">
        <v>1282</v>
      </c>
      <c r="M80" s="18" t="s">
        <v>1283</v>
      </c>
      <c r="N80" s="18" t="s">
        <v>1016</v>
      </c>
      <c r="O80" s="18" t="s">
        <v>940</v>
      </c>
    </row>
    <row r="81" spans="2:15">
      <c r="B81" s="175">
        <v>73</v>
      </c>
      <c r="C81" s="18">
        <v>75</v>
      </c>
      <c r="D81" s="18" t="s">
        <v>638</v>
      </c>
      <c r="E81" s="18" t="s">
        <v>869</v>
      </c>
      <c r="F81" s="18"/>
      <c r="G81" s="18"/>
      <c r="H81" s="176" t="s">
        <v>1284</v>
      </c>
      <c r="I81" s="18" t="s">
        <v>1285</v>
      </c>
      <c r="J81" s="18" t="s">
        <v>1286</v>
      </c>
      <c r="K81" s="18" t="s">
        <v>1287</v>
      </c>
      <c r="L81" s="18" t="s">
        <v>1288</v>
      </c>
      <c r="M81" s="18" t="s">
        <v>1289</v>
      </c>
      <c r="N81" s="18" t="s">
        <v>1290</v>
      </c>
      <c r="O81" s="18" t="s">
        <v>1291</v>
      </c>
    </row>
    <row r="82" spans="2:15">
      <c r="B82" s="175">
        <v>74</v>
      </c>
      <c r="C82" s="18">
        <v>76</v>
      </c>
      <c r="D82" s="18" t="s">
        <v>431</v>
      </c>
      <c r="E82" s="18" t="s">
        <v>869</v>
      </c>
      <c r="F82" s="18"/>
      <c r="G82" s="18"/>
      <c r="H82" s="176" t="s">
        <v>1292</v>
      </c>
      <c r="I82" s="18" t="s">
        <v>1293</v>
      </c>
      <c r="J82" s="18" t="s">
        <v>1294</v>
      </c>
      <c r="K82" s="18" t="s">
        <v>1295</v>
      </c>
      <c r="L82" s="18" t="s">
        <v>1296</v>
      </c>
      <c r="M82" s="18" t="s">
        <v>1297</v>
      </c>
      <c r="N82" s="18" t="s">
        <v>1298</v>
      </c>
      <c r="O82" s="18" t="s">
        <v>940</v>
      </c>
    </row>
    <row r="83" spans="2:15">
      <c r="B83" s="175">
        <v>75</v>
      </c>
      <c r="C83" s="18">
        <v>77</v>
      </c>
      <c r="D83" s="18" t="s">
        <v>499</v>
      </c>
      <c r="E83" s="18" t="s">
        <v>869</v>
      </c>
      <c r="F83" s="18"/>
      <c r="G83" s="18"/>
      <c r="H83" s="176" t="s">
        <v>500</v>
      </c>
      <c r="I83" s="18" t="s">
        <v>942</v>
      </c>
      <c r="J83" s="18" t="s">
        <v>1299</v>
      </c>
      <c r="K83" s="18" t="s">
        <v>1300</v>
      </c>
      <c r="L83" s="18" t="s">
        <v>1301</v>
      </c>
      <c r="M83" s="18" t="s">
        <v>1302</v>
      </c>
      <c r="N83" s="18" t="s">
        <v>1303</v>
      </c>
      <c r="O83" s="18" t="s">
        <v>940</v>
      </c>
    </row>
    <row r="84" spans="2:15">
      <c r="B84" s="175">
        <v>76</v>
      </c>
      <c r="C84" s="18">
        <v>78</v>
      </c>
      <c r="D84" s="18" t="s">
        <v>1304</v>
      </c>
      <c r="E84" s="18" t="s">
        <v>869</v>
      </c>
      <c r="F84" s="18"/>
      <c r="G84" s="18"/>
      <c r="H84" s="176" t="s">
        <v>1305</v>
      </c>
      <c r="I84" s="18" t="s">
        <v>1306</v>
      </c>
      <c r="J84" s="18" t="s">
        <v>1307</v>
      </c>
      <c r="K84" s="18" t="s">
        <v>1308</v>
      </c>
      <c r="L84" s="18" t="s">
        <v>1309</v>
      </c>
      <c r="M84" s="18" t="s">
        <v>1310</v>
      </c>
      <c r="N84" s="18" t="s">
        <v>1311</v>
      </c>
      <c r="O84" s="18" t="s">
        <v>1312</v>
      </c>
    </row>
    <row r="85" spans="2:15">
      <c r="B85" s="175">
        <v>77</v>
      </c>
      <c r="C85" s="18">
        <v>79</v>
      </c>
      <c r="D85" s="18" t="s">
        <v>466</v>
      </c>
      <c r="E85" s="18" t="s">
        <v>869</v>
      </c>
      <c r="F85" s="18"/>
      <c r="G85" s="18"/>
      <c r="H85" s="176" t="s">
        <v>467</v>
      </c>
      <c r="I85" s="18" t="s">
        <v>942</v>
      </c>
      <c r="J85" s="18" t="s">
        <v>1313</v>
      </c>
      <c r="K85" s="18" t="s">
        <v>1314</v>
      </c>
      <c r="L85" s="18" t="s">
        <v>1315</v>
      </c>
      <c r="M85" s="18" t="s">
        <v>1316</v>
      </c>
      <c r="N85" s="18" t="s">
        <v>1317</v>
      </c>
      <c r="O85" s="18" t="s">
        <v>940</v>
      </c>
    </row>
    <row r="86" spans="2:15">
      <c r="B86" s="175">
        <v>78</v>
      </c>
      <c r="C86" s="18">
        <v>80</v>
      </c>
      <c r="D86" s="18" t="s">
        <v>546</v>
      </c>
      <c r="E86" s="18" t="s">
        <v>869</v>
      </c>
      <c r="F86" s="18"/>
      <c r="G86" s="18"/>
      <c r="H86" s="176" t="s">
        <v>1318</v>
      </c>
      <c r="I86" s="18" t="s">
        <v>959</v>
      </c>
      <c r="J86" s="18" t="s">
        <v>1319</v>
      </c>
      <c r="K86" s="18" t="s">
        <v>1320</v>
      </c>
      <c r="L86" s="18" t="s">
        <v>1321</v>
      </c>
      <c r="M86" s="18" t="s">
        <v>1322</v>
      </c>
      <c r="N86" s="18" t="s">
        <v>1323</v>
      </c>
      <c r="O86" s="18" t="s">
        <v>940</v>
      </c>
    </row>
    <row r="87" spans="2:15">
      <c r="B87" s="175">
        <v>79</v>
      </c>
      <c r="C87" s="18">
        <v>81</v>
      </c>
      <c r="D87" s="18" t="s">
        <v>462</v>
      </c>
      <c r="E87" s="18" t="s">
        <v>869</v>
      </c>
      <c r="F87" s="18"/>
      <c r="G87" s="18"/>
      <c r="H87" s="176" t="s">
        <v>1324</v>
      </c>
      <c r="I87" s="18" t="s">
        <v>942</v>
      </c>
      <c r="J87" s="18" t="s">
        <v>1325</v>
      </c>
      <c r="K87" s="18" t="s">
        <v>1326</v>
      </c>
      <c r="L87" s="18" t="s">
        <v>1327</v>
      </c>
      <c r="M87" s="18" t="s">
        <v>1328</v>
      </c>
      <c r="N87" s="18" t="s">
        <v>952</v>
      </c>
      <c r="O87" s="18" t="s">
        <v>940</v>
      </c>
    </row>
    <row r="88" spans="2:15">
      <c r="B88" s="175">
        <v>80</v>
      </c>
      <c r="C88" s="18">
        <v>82</v>
      </c>
      <c r="D88" s="18" t="s">
        <v>1329</v>
      </c>
      <c r="E88" s="18" t="s">
        <v>869</v>
      </c>
      <c r="F88" s="18"/>
      <c r="G88" s="18"/>
      <c r="H88" s="176" t="s">
        <v>1330</v>
      </c>
      <c r="I88" s="18" t="s">
        <v>1331</v>
      </c>
      <c r="J88" s="18" t="s">
        <v>1332</v>
      </c>
      <c r="K88" s="18" t="s">
        <v>1333</v>
      </c>
      <c r="L88" s="18" t="s">
        <v>1334</v>
      </c>
      <c r="M88" s="18" t="s">
        <v>1335</v>
      </c>
      <c r="N88" s="18" t="s">
        <v>1336</v>
      </c>
      <c r="O88" s="18" t="s">
        <v>1337</v>
      </c>
    </row>
    <row r="89" spans="2:15">
      <c r="B89" s="175">
        <v>81</v>
      </c>
      <c r="C89" s="18">
        <v>83</v>
      </c>
      <c r="D89" s="18" t="s">
        <v>1338</v>
      </c>
      <c r="E89" s="18" t="s">
        <v>869</v>
      </c>
      <c r="F89" s="18"/>
      <c r="G89" s="18"/>
      <c r="H89" s="176" t="s">
        <v>1339</v>
      </c>
      <c r="I89" s="18" t="s">
        <v>1340</v>
      </c>
      <c r="J89" s="18" t="s">
        <v>1341</v>
      </c>
      <c r="K89" s="18" t="s">
        <v>1342</v>
      </c>
      <c r="L89" s="18" t="s">
        <v>1343</v>
      </c>
      <c r="M89" s="18" t="s">
        <v>1344</v>
      </c>
      <c r="N89" s="18" t="s">
        <v>1345</v>
      </c>
      <c r="O89" s="18" t="s">
        <v>1346</v>
      </c>
    </row>
    <row r="90" spans="2:15">
      <c r="B90" s="175">
        <v>82</v>
      </c>
      <c r="C90" s="18">
        <v>84</v>
      </c>
      <c r="D90" s="18" t="s">
        <v>1347</v>
      </c>
      <c r="E90" s="18" t="s">
        <v>869</v>
      </c>
      <c r="F90" s="18"/>
      <c r="G90" s="18"/>
      <c r="H90" s="176" t="s">
        <v>504</v>
      </c>
      <c r="I90" s="18" t="s">
        <v>959</v>
      </c>
      <c r="J90" s="18" t="s">
        <v>1348</v>
      </c>
      <c r="K90" s="18" t="s">
        <v>1349</v>
      </c>
      <c r="L90" s="18" t="s">
        <v>1350</v>
      </c>
      <c r="M90" s="18" t="s">
        <v>1351</v>
      </c>
      <c r="N90" s="18" t="s">
        <v>1352</v>
      </c>
      <c r="O90" s="18" t="s">
        <v>940</v>
      </c>
    </row>
    <row r="91" spans="2:15">
      <c r="B91" s="175">
        <v>83</v>
      </c>
      <c r="C91" s="18">
        <v>85</v>
      </c>
      <c r="D91" s="18" t="s">
        <v>1353</v>
      </c>
      <c r="E91" s="18" t="s">
        <v>869</v>
      </c>
      <c r="F91" s="18"/>
      <c r="G91" s="18"/>
      <c r="H91" s="176" t="s">
        <v>378</v>
      </c>
      <c r="I91" s="18" t="s">
        <v>942</v>
      </c>
      <c r="J91" s="18" t="s">
        <v>1354</v>
      </c>
      <c r="K91" s="18" t="s">
        <v>1355</v>
      </c>
      <c r="L91" s="18" t="s">
        <v>1356</v>
      </c>
      <c r="M91" s="18" t="s">
        <v>1357</v>
      </c>
      <c r="N91" s="18" t="s">
        <v>1358</v>
      </c>
      <c r="O91" s="18" t="s">
        <v>940</v>
      </c>
    </row>
    <row r="92" spans="2:15">
      <c r="B92" s="175">
        <v>84</v>
      </c>
      <c r="C92" s="18">
        <v>86</v>
      </c>
      <c r="D92" s="18" t="s">
        <v>1359</v>
      </c>
      <c r="E92" s="18" t="s">
        <v>869</v>
      </c>
      <c r="F92" s="18"/>
      <c r="G92" s="18"/>
      <c r="H92" s="176" t="s">
        <v>1360</v>
      </c>
      <c r="I92" s="18" t="s">
        <v>934</v>
      </c>
      <c r="J92" s="18" t="s">
        <v>935</v>
      </c>
      <c r="K92" s="18" t="s">
        <v>936</v>
      </c>
      <c r="L92" s="18" t="s">
        <v>1361</v>
      </c>
      <c r="M92" s="18" t="s">
        <v>938</v>
      </c>
      <c r="N92" s="18" t="s">
        <v>1362</v>
      </c>
      <c r="O92" s="18" t="s">
        <v>940</v>
      </c>
    </row>
    <row r="93" spans="2:15">
      <c r="B93" s="175">
        <v>85</v>
      </c>
      <c r="C93" s="18">
        <v>87</v>
      </c>
      <c r="D93" s="18" t="s">
        <v>435</v>
      </c>
      <c r="E93" s="18" t="s">
        <v>869</v>
      </c>
      <c r="F93" s="18"/>
      <c r="G93" s="18"/>
      <c r="H93" s="176" t="s">
        <v>1363</v>
      </c>
      <c r="I93" s="18" t="s">
        <v>928</v>
      </c>
      <c r="J93" s="18" t="s">
        <v>1364</v>
      </c>
      <c r="K93" s="18" t="s">
        <v>1365</v>
      </c>
      <c r="L93" s="18" t="s">
        <v>1366</v>
      </c>
      <c r="M93" s="18" t="s">
        <v>1367</v>
      </c>
      <c r="N93" s="18" t="s">
        <v>1368</v>
      </c>
      <c r="O93" s="18" t="s">
        <v>940</v>
      </c>
    </row>
    <row r="94" spans="2:15">
      <c r="B94" s="175">
        <v>86</v>
      </c>
      <c r="C94" s="18">
        <v>88</v>
      </c>
      <c r="D94" s="18" t="s">
        <v>495</v>
      </c>
      <c r="E94" s="18" t="s">
        <v>869</v>
      </c>
      <c r="F94" s="18"/>
      <c r="G94" s="18"/>
      <c r="H94" s="176" t="s">
        <v>496</v>
      </c>
      <c r="I94" s="18" t="s">
        <v>959</v>
      </c>
      <c r="J94" s="18" t="s">
        <v>1141</v>
      </c>
      <c r="K94" s="18" t="s">
        <v>1369</v>
      </c>
      <c r="L94" s="18" t="s">
        <v>1370</v>
      </c>
      <c r="M94" s="18" t="s">
        <v>1371</v>
      </c>
      <c r="N94" s="18" t="s">
        <v>1372</v>
      </c>
      <c r="O94" s="18" t="s">
        <v>940</v>
      </c>
    </row>
    <row r="95" spans="2:15">
      <c r="B95" s="175">
        <v>87</v>
      </c>
      <c r="C95" s="18">
        <v>89</v>
      </c>
      <c r="D95" s="18" t="s">
        <v>1373</v>
      </c>
      <c r="E95" s="18" t="s">
        <v>869</v>
      </c>
      <c r="F95" s="18"/>
      <c r="G95" s="18"/>
      <c r="H95" s="176" t="s">
        <v>1374</v>
      </c>
      <c r="I95" s="18" t="s">
        <v>928</v>
      </c>
      <c r="J95" s="18" t="s">
        <v>1375</v>
      </c>
      <c r="K95" s="18" t="s">
        <v>1376</v>
      </c>
      <c r="L95" s="18" t="s">
        <v>1377</v>
      </c>
      <c r="M95" s="18" t="s">
        <v>1378</v>
      </c>
      <c r="N95" s="18" t="s">
        <v>1379</v>
      </c>
      <c r="O95" s="18" t="s">
        <v>940</v>
      </c>
    </row>
    <row r="96" spans="2:15">
      <c r="B96" s="175">
        <v>88</v>
      </c>
      <c r="C96" s="18">
        <v>90</v>
      </c>
      <c r="D96" s="18" t="s">
        <v>417</v>
      </c>
      <c r="E96" s="18" t="s">
        <v>869</v>
      </c>
      <c r="F96" s="18"/>
      <c r="G96" s="18"/>
      <c r="H96" s="176" t="s">
        <v>419</v>
      </c>
      <c r="I96" s="18" t="s">
        <v>1256</v>
      </c>
      <c r="J96" s="18" t="s">
        <v>1380</v>
      </c>
      <c r="K96" s="18" t="s">
        <v>1381</v>
      </c>
      <c r="L96" s="18" t="s">
        <v>1382</v>
      </c>
      <c r="M96" s="18" t="s">
        <v>1383</v>
      </c>
      <c r="N96" s="18" t="s">
        <v>1384</v>
      </c>
      <c r="O96" s="18" t="s">
        <v>940</v>
      </c>
    </row>
    <row r="97" spans="2:15">
      <c r="B97" s="179">
        <v>89</v>
      </c>
      <c r="C97" s="180" t="s">
        <v>1385</v>
      </c>
      <c r="D97" s="180" t="s">
        <v>1386</v>
      </c>
      <c r="E97" s="180" t="s">
        <v>853</v>
      </c>
      <c r="F97" s="180"/>
      <c r="G97" s="180"/>
      <c r="H97" s="180"/>
      <c r="I97" s="180" t="s">
        <v>1387</v>
      </c>
      <c r="J97" s="180" t="s">
        <v>1388</v>
      </c>
      <c r="K97" s="180" t="s">
        <v>1389</v>
      </c>
      <c r="L97" s="180" t="s">
        <v>1390</v>
      </c>
      <c r="M97" s="180" t="s">
        <v>1391</v>
      </c>
      <c r="N97" s="180" t="s">
        <v>1392</v>
      </c>
      <c r="O97" s="180" t="s">
        <v>49</v>
      </c>
    </row>
    <row r="98" spans="2:15">
      <c r="B98" s="179">
        <v>90</v>
      </c>
      <c r="C98" t="s">
        <v>905</v>
      </c>
      <c r="D98" t="s">
        <v>1393</v>
      </c>
      <c r="E98" t="s">
        <v>853</v>
      </c>
      <c r="I98" t="s">
        <v>1394</v>
      </c>
      <c r="J98" t="s">
        <v>1395</v>
      </c>
      <c r="K98" t="s">
        <v>1396</v>
      </c>
      <c r="L98" t="s">
        <v>1397</v>
      </c>
      <c r="M98" t="s">
        <v>1398</v>
      </c>
      <c r="N98" t="s">
        <v>1399</v>
      </c>
      <c r="O98" t="s">
        <v>49</v>
      </c>
    </row>
    <row r="99" spans="2:15">
      <c r="B99" s="179">
        <v>91</v>
      </c>
      <c r="C99" t="s">
        <v>905</v>
      </c>
      <c r="D99" s="181" t="s">
        <v>1400</v>
      </c>
      <c r="E99" t="s">
        <v>853</v>
      </c>
      <c r="H99" t="s">
        <v>1401</v>
      </c>
      <c r="I99" t="s">
        <v>872</v>
      </c>
      <c r="J99" t="s">
        <v>873</v>
      </c>
      <c r="K99" t="s">
        <v>874</v>
      </c>
      <c r="L99" t="s">
        <v>49</v>
      </c>
      <c r="M99" t="s">
        <v>49</v>
      </c>
      <c r="N99" t="s">
        <v>49</v>
      </c>
      <c r="O99" t="s">
        <v>49</v>
      </c>
    </row>
    <row r="100" spans="2:15">
      <c r="B100" s="179">
        <v>92</v>
      </c>
      <c r="C100" t="s">
        <v>905</v>
      </c>
      <c r="D100" s="181" t="s">
        <v>1402</v>
      </c>
      <c r="E100" t="s">
        <v>853</v>
      </c>
      <c r="H100" t="s">
        <v>1401</v>
      </c>
      <c r="I100" t="s">
        <v>872</v>
      </c>
      <c r="J100" t="s">
        <v>873</v>
      </c>
      <c r="K100" t="s">
        <v>874</v>
      </c>
      <c r="L100" t="s">
        <v>49</v>
      </c>
      <c r="M100" t="s">
        <v>49</v>
      </c>
      <c r="N100" t="s">
        <v>49</v>
      </c>
      <c r="O100" t="s">
        <v>49</v>
      </c>
    </row>
    <row r="101" spans="2:15">
      <c r="B101" s="179">
        <v>93</v>
      </c>
      <c r="C101" t="s">
        <v>905</v>
      </c>
      <c r="D101" t="s">
        <v>1403</v>
      </c>
      <c r="E101" t="s">
        <v>853</v>
      </c>
      <c r="H101" t="s">
        <v>1404</v>
      </c>
      <c r="I101" t="s">
        <v>872</v>
      </c>
      <c r="J101" t="s">
        <v>873</v>
      </c>
      <c r="K101" t="s">
        <v>874</v>
      </c>
      <c r="L101" t="s">
        <v>49</v>
      </c>
      <c r="M101" t="s">
        <v>49</v>
      </c>
      <c r="N101" t="s">
        <v>49</v>
      </c>
      <c r="O101" t="s">
        <v>49</v>
      </c>
    </row>
    <row r="102" spans="2:15">
      <c r="B102" s="179">
        <v>94</v>
      </c>
      <c r="C102" t="s">
        <v>905</v>
      </c>
      <c r="D102" t="s">
        <v>1405</v>
      </c>
      <c r="E102" t="s">
        <v>853</v>
      </c>
      <c r="H102" t="s">
        <v>1404</v>
      </c>
      <c r="I102" t="s">
        <v>872</v>
      </c>
      <c r="J102" t="s">
        <v>873</v>
      </c>
      <c r="K102" t="s">
        <v>874</v>
      </c>
      <c r="L102" t="s">
        <v>49</v>
      </c>
      <c r="M102" t="s">
        <v>49</v>
      </c>
      <c r="N102" t="s">
        <v>49</v>
      </c>
      <c r="O102" t="s">
        <v>49</v>
      </c>
    </row>
    <row r="103" spans="2:15">
      <c r="B103" s="179">
        <v>95</v>
      </c>
      <c r="C103" t="s">
        <v>905</v>
      </c>
      <c r="D103" t="s">
        <v>1406</v>
      </c>
      <c r="E103" t="s">
        <v>853</v>
      </c>
      <c r="I103" t="s">
        <v>872</v>
      </c>
      <c r="J103" t="s">
        <v>873</v>
      </c>
      <c r="K103" t="s">
        <v>874</v>
      </c>
      <c r="L103" t="s">
        <v>49</v>
      </c>
      <c r="M103" t="s">
        <v>49</v>
      </c>
      <c r="N103" t="s">
        <v>49</v>
      </c>
      <c r="O103" t="s">
        <v>49</v>
      </c>
    </row>
    <row r="104" spans="2:15">
      <c r="B104" s="179">
        <v>96</v>
      </c>
      <c r="C104" t="s">
        <v>905</v>
      </c>
      <c r="D104" t="s">
        <v>1407</v>
      </c>
      <c r="E104" t="s">
        <v>853</v>
      </c>
      <c r="I104" t="s">
        <v>872</v>
      </c>
      <c r="J104" t="s">
        <v>873</v>
      </c>
      <c r="K104" t="s">
        <v>874</v>
      </c>
      <c r="L104" t="s">
        <v>49</v>
      </c>
      <c r="M104" t="s">
        <v>49</v>
      </c>
      <c r="N104" t="s">
        <v>49</v>
      </c>
      <c r="O104" t="s">
        <v>49</v>
      </c>
    </row>
    <row r="105" spans="2:15">
      <c r="B105" s="179">
        <v>97</v>
      </c>
      <c r="C105" t="s">
        <v>905</v>
      </c>
      <c r="D105" t="s">
        <v>1408</v>
      </c>
      <c r="E105" t="s">
        <v>853</v>
      </c>
      <c r="I105" t="s">
        <v>872</v>
      </c>
      <c r="J105" t="s">
        <v>873</v>
      </c>
      <c r="K105" t="s">
        <v>874</v>
      </c>
      <c r="L105" t="s">
        <v>49</v>
      </c>
      <c r="M105" t="s">
        <v>49</v>
      </c>
      <c r="N105" t="s">
        <v>49</v>
      </c>
      <c r="O105" t="s">
        <v>49</v>
      </c>
    </row>
    <row r="106" spans="2:15">
      <c r="B106" s="179">
        <v>98</v>
      </c>
      <c r="C106" t="s">
        <v>905</v>
      </c>
      <c r="D106" t="s">
        <v>1409</v>
      </c>
      <c r="E106" t="s">
        <v>853</v>
      </c>
      <c r="I106" t="s">
        <v>1410</v>
      </c>
      <c r="J106" t="s">
        <v>1411</v>
      </c>
      <c r="K106" t="s">
        <v>1412</v>
      </c>
      <c r="L106" t="s">
        <v>1413</v>
      </c>
      <c r="M106" t="s">
        <v>1414</v>
      </c>
      <c r="N106" t="s">
        <v>1415</v>
      </c>
      <c r="O106" t="s">
        <v>1416</v>
      </c>
    </row>
    <row r="107" spans="2:15">
      <c r="B107" s="179">
        <v>99</v>
      </c>
      <c r="C107" t="s">
        <v>905</v>
      </c>
      <c r="D107" t="s">
        <v>1417</v>
      </c>
      <c r="E107" t="s">
        <v>853</v>
      </c>
      <c r="H107" t="s">
        <v>1401</v>
      </c>
      <c r="I107" t="s">
        <v>872</v>
      </c>
      <c r="J107" t="s">
        <v>873</v>
      </c>
      <c r="K107" t="s">
        <v>874</v>
      </c>
      <c r="L107" t="s">
        <v>49</v>
      </c>
      <c r="M107" t="s">
        <v>49</v>
      </c>
      <c r="N107" t="s">
        <v>49</v>
      </c>
      <c r="O107" t="s">
        <v>49</v>
      </c>
    </row>
    <row r="108" spans="2:15">
      <c r="B108" s="179">
        <v>100</v>
      </c>
      <c r="C108" t="s">
        <v>905</v>
      </c>
      <c r="D108" t="s">
        <v>1418</v>
      </c>
      <c r="E108" t="s">
        <v>853</v>
      </c>
      <c r="H108" t="s">
        <v>1401</v>
      </c>
      <c r="I108" t="s">
        <v>872</v>
      </c>
      <c r="J108" t="s">
        <v>873</v>
      </c>
      <c r="K108" t="s">
        <v>874</v>
      </c>
      <c r="L108" t="s">
        <v>49</v>
      </c>
      <c r="M108" t="s">
        <v>49</v>
      </c>
      <c r="N108" t="s">
        <v>49</v>
      </c>
      <c r="O108" t="s">
        <v>49</v>
      </c>
    </row>
    <row r="109" spans="2:15">
      <c r="B109" s="179">
        <v>101</v>
      </c>
      <c r="C109" t="s">
        <v>905</v>
      </c>
      <c r="D109" t="s">
        <v>1419</v>
      </c>
      <c r="E109" t="s">
        <v>853</v>
      </c>
      <c r="H109" t="s">
        <v>854</v>
      </c>
      <c r="I109" t="s">
        <v>1420</v>
      </c>
      <c r="J109" t="s">
        <v>1421</v>
      </c>
      <c r="K109" t="s">
        <v>1422</v>
      </c>
      <c r="L109" t="s">
        <v>1423</v>
      </c>
      <c r="M109" t="s">
        <v>1424</v>
      </c>
      <c r="N109" t="s">
        <v>1425</v>
      </c>
      <c r="O109" t="s">
        <v>49</v>
      </c>
    </row>
    <row r="110" spans="2:15">
      <c r="B110" s="179">
        <v>102</v>
      </c>
      <c r="C110" t="s">
        <v>905</v>
      </c>
      <c r="D110" s="168" t="s">
        <v>1426</v>
      </c>
      <c r="E110" t="s">
        <v>853</v>
      </c>
      <c r="I110" t="s">
        <v>934</v>
      </c>
      <c r="J110" t="s">
        <v>935</v>
      </c>
      <c r="K110" t="s">
        <v>936</v>
      </c>
      <c r="L110" t="s">
        <v>1427</v>
      </c>
      <c r="M110" t="s">
        <v>1428</v>
      </c>
      <c r="N110" t="s">
        <v>1429</v>
      </c>
      <c r="O110" t="s">
        <v>887</v>
      </c>
    </row>
    <row r="111" spans="2:15">
      <c r="B111" s="179">
        <v>103</v>
      </c>
      <c r="C111" t="s">
        <v>905</v>
      </c>
      <c r="D111" t="s">
        <v>1430</v>
      </c>
      <c r="E111" t="s">
        <v>853</v>
      </c>
      <c r="H111" t="s">
        <v>1431</v>
      </c>
      <c r="I111" t="s">
        <v>959</v>
      </c>
      <c r="J111" t="s">
        <v>1432</v>
      </c>
      <c r="K111" t="s">
        <v>892</v>
      </c>
      <c r="L111" t="s">
        <v>1433</v>
      </c>
      <c r="M111" t="s">
        <v>1434</v>
      </c>
      <c r="N111" t="s">
        <v>1435</v>
      </c>
      <c r="O111" t="s">
        <v>49</v>
      </c>
    </row>
    <row r="112" spans="2:15">
      <c r="B112" s="179">
        <v>104</v>
      </c>
      <c r="C112" t="s">
        <v>905</v>
      </c>
      <c r="D112" t="s">
        <v>1436</v>
      </c>
      <c r="E112" t="s">
        <v>853</v>
      </c>
      <c r="H112" t="s">
        <v>1404</v>
      </c>
      <c r="I112" t="s">
        <v>1437</v>
      </c>
      <c r="J112" t="s">
        <v>1438</v>
      </c>
      <c r="K112" t="s">
        <v>1439</v>
      </c>
      <c r="L112" t="s">
        <v>1440</v>
      </c>
      <c r="M112" t="s">
        <v>1441</v>
      </c>
      <c r="N112" t="s">
        <v>1442</v>
      </c>
      <c r="O112" t="s">
        <v>49</v>
      </c>
    </row>
    <row r="113" spans="2:4">
      <c r="B113" s="179">
        <v>105</v>
      </c>
      <c r="D113" t="s">
        <v>1443</v>
      </c>
    </row>
  </sheetData>
  <autoFilter ref="C4:O113"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O58"/>
  <sheetViews>
    <sheetView workbookViewId="0">
      <selection activeCell="C12" sqref="C12"/>
    </sheetView>
  </sheetViews>
  <sheetFormatPr defaultRowHeight="14.4"/>
  <cols>
    <col min="2" max="2" width="14.88671875" customWidth="1"/>
    <col min="3" max="3" width="27.77734375" customWidth="1"/>
  </cols>
  <sheetData>
    <row r="1" spans="1:15">
      <c r="A1" t="s">
        <v>852</v>
      </c>
      <c r="B1" t="s">
        <v>884</v>
      </c>
      <c r="C1" t="s">
        <v>1409</v>
      </c>
      <c r="D1" t="s">
        <v>331</v>
      </c>
      <c r="E1" t="s">
        <v>1444</v>
      </c>
      <c r="F1" t="s">
        <v>1445</v>
      </c>
      <c r="G1" t="s">
        <v>1446</v>
      </c>
      <c r="H1" t="s">
        <v>1447</v>
      </c>
      <c r="I1" t="s">
        <v>1448</v>
      </c>
      <c r="J1" t="s">
        <v>1449</v>
      </c>
      <c r="K1" t="s">
        <v>1450</v>
      </c>
      <c r="L1" t="s">
        <v>1451</v>
      </c>
      <c r="M1" t="s">
        <v>1452</v>
      </c>
      <c r="N1" t="s">
        <v>833</v>
      </c>
      <c r="O1" t="s">
        <v>835</v>
      </c>
    </row>
    <row r="2" spans="1:15">
      <c r="A2">
        <v>1</v>
      </c>
      <c r="B2">
        <v>4</v>
      </c>
      <c r="C2">
        <v>401</v>
      </c>
      <c r="D2">
        <v>401</v>
      </c>
      <c r="E2" t="s">
        <v>1453</v>
      </c>
      <c r="F2">
        <v>4</v>
      </c>
      <c r="G2" t="s">
        <v>1454</v>
      </c>
      <c r="H2" t="s">
        <v>1455</v>
      </c>
      <c r="I2" t="s">
        <v>1456</v>
      </c>
      <c r="N2">
        <v>0</v>
      </c>
      <c r="O2">
        <v>0</v>
      </c>
    </row>
    <row r="3" spans="1:15">
      <c r="A3">
        <v>2</v>
      </c>
      <c r="B3">
        <v>2</v>
      </c>
      <c r="C3">
        <v>201</v>
      </c>
      <c r="D3">
        <v>201</v>
      </c>
      <c r="E3" t="s">
        <v>1453</v>
      </c>
      <c r="F3">
        <v>2</v>
      </c>
      <c r="G3" t="s">
        <v>1457</v>
      </c>
      <c r="H3" t="s">
        <v>1458</v>
      </c>
      <c r="I3" t="s">
        <v>1459</v>
      </c>
      <c r="N3">
        <v>0</v>
      </c>
      <c r="O3">
        <v>0</v>
      </c>
    </row>
    <row r="4" spans="1:15">
      <c r="A4">
        <v>3</v>
      </c>
      <c r="B4">
        <v>4</v>
      </c>
      <c r="C4">
        <v>406</v>
      </c>
      <c r="D4">
        <v>406</v>
      </c>
      <c r="E4" t="s">
        <v>1453</v>
      </c>
      <c r="F4">
        <v>4</v>
      </c>
      <c r="G4" t="s">
        <v>1460</v>
      </c>
      <c r="H4" t="s">
        <v>1461</v>
      </c>
      <c r="I4" t="s">
        <v>1462</v>
      </c>
      <c r="N4">
        <v>0</v>
      </c>
      <c r="O4">
        <v>0</v>
      </c>
    </row>
    <row r="5" spans="1:15">
      <c r="A5">
        <v>4</v>
      </c>
      <c r="B5">
        <v>4</v>
      </c>
      <c r="C5">
        <v>402</v>
      </c>
      <c r="D5">
        <v>402</v>
      </c>
      <c r="E5" t="s">
        <v>1453</v>
      </c>
      <c r="F5">
        <v>4</v>
      </c>
      <c r="G5" t="s">
        <v>1463</v>
      </c>
      <c r="H5" t="s">
        <v>1455</v>
      </c>
      <c r="I5" t="s">
        <v>1464</v>
      </c>
      <c r="N5">
        <v>0</v>
      </c>
      <c r="O5">
        <v>0</v>
      </c>
    </row>
    <row r="6" spans="1:15">
      <c r="A6">
        <v>5</v>
      </c>
      <c r="B6">
        <v>2</v>
      </c>
      <c r="C6">
        <v>202</v>
      </c>
      <c r="D6">
        <v>202</v>
      </c>
      <c r="E6" t="s">
        <v>1453</v>
      </c>
      <c r="F6">
        <v>2</v>
      </c>
      <c r="G6" t="s">
        <v>1465</v>
      </c>
      <c r="H6" t="s">
        <v>1458</v>
      </c>
      <c r="I6" t="s">
        <v>1466</v>
      </c>
      <c r="N6">
        <v>0</v>
      </c>
      <c r="O6">
        <v>0</v>
      </c>
    </row>
    <row r="7" spans="1:15">
      <c r="A7">
        <v>6</v>
      </c>
      <c r="B7">
        <v>4</v>
      </c>
      <c r="C7">
        <v>403</v>
      </c>
      <c r="D7">
        <v>403</v>
      </c>
      <c r="E7" t="s">
        <v>1453</v>
      </c>
      <c r="F7">
        <v>4</v>
      </c>
      <c r="G7" t="s">
        <v>1467</v>
      </c>
      <c r="H7" t="s">
        <v>1455</v>
      </c>
      <c r="I7" t="s">
        <v>1468</v>
      </c>
      <c r="N7">
        <v>0</v>
      </c>
      <c r="O7">
        <v>0</v>
      </c>
    </row>
    <row r="8" spans="1:15">
      <c r="A8">
        <v>7</v>
      </c>
      <c r="B8">
        <v>2</v>
      </c>
      <c r="C8">
        <v>203</v>
      </c>
      <c r="D8">
        <v>203</v>
      </c>
      <c r="E8" t="s">
        <v>1453</v>
      </c>
      <c r="F8">
        <v>2</v>
      </c>
      <c r="G8" t="s">
        <v>1469</v>
      </c>
      <c r="H8" t="s">
        <v>1458</v>
      </c>
      <c r="I8" t="s">
        <v>1470</v>
      </c>
      <c r="N8">
        <v>0</v>
      </c>
      <c r="O8">
        <v>0</v>
      </c>
    </row>
    <row r="9" spans="1:15">
      <c r="A9">
        <v>8</v>
      </c>
      <c r="B9">
        <v>4</v>
      </c>
      <c r="C9">
        <v>405</v>
      </c>
      <c r="D9">
        <v>405</v>
      </c>
      <c r="E9" t="s">
        <v>1453</v>
      </c>
      <c r="F9">
        <v>4</v>
      </c>
      <c r="G9" t="s">
        <v>1471</v>
      </c>
      <c r="H9" t="s">
        <v>1461</v>
      </c>
      <c r="I9" t="s">
        <v>1472</v>
      </c>
      <c r="N9">
        <v>0</v>
      </c>
      <c r="O9">
        <v>0</v>
      </c>
    </row>
    <row r="10" spans="1:15">
      <c r="A10">
        <v>9</v>
      </c>
      <c r="B10">
        <v>4</v>
      </c>
      <c r="C10">
        <v>404</v>
      </c>
      <c r="D10">
        <v>404</v>
      </c>
      <c r="E10" t="s">
        <v>1453</v>
      </c>
      <c r="F10">
        <v>4</v>
      </c>
      <c r="G10" t="s">
        <v>1473</v>
      </c>
      <c r="H10" t="s">
        <v>1474</v>
      </c>
      <c r="I10" t="s">
        <v>1475</v>
      </c>
      <c r="N10">
        <v>0</v>
      </c>
      <c r="O10">
        <v>0</v>
      </c>
    </row>
    <row r="11" spans="1:15">
      <c r="A11">
        <v>10</v>
      </c>
      <c r="B11">
        <v>4</v>
      </c>
      <c r="C11">
        <v>407</v>
      </c>
      <c r="D11">
        <v>407</v>
      </c>
      <c r="E11" t="s">
        <v>1453</v>
      </c>
      <c r="F11">
        <v>4</v>
      </c>
      <c r="G11" t="s">
        <v>1476</v>
      </c>
      <c r="H11" t="s">
        <v>1461</v>
      </c>
      <c r="I11" t="s">
        <v>1477</v>
      </c>
      <c r="N11">
        <v>0</v>
      </c>
      <c r="O11">
        <v>0</v>
      </c>
    </row>
    <row r="12" spans="1:15">
      <c r="A12">
        <v>11</v>
      </c>
      <c r="B12">
        <v>2</v>
      </c>
      <c r="C12">
        <v>205</v>
      </c>
      <c r="D12">
        <v>205</v>
      </c>
      <c r="E12" t="s">
        <v>1453</v>
      </c>
      <c r="F12">
        <v>2</v>
      </c>
      <c r="G12" t="s">
        <v>1478</v>
      </c>
      <c r="H12" t="s">
        <v>1479</v>
      </c>
      <c r="I12" t="s">
        <v>1480</v>
      </c>
      <c r="N12">
        <v>0</v>
      </c>
      <c r="O12">
        <v>0</v>
      </c>
    </row>
    <row r="13" spans="1:15">
      <c r="A13">
        <v>12</v>
      </c>
      <c r="B13">
        <v>5</v>
      </c>
      <c r="C13">
        <v>503</v>
      </c>
      <c r="D13">
        <v>503</v>
      </c>
      <c r="E13" t="s">
        <v>1453</v>
      </c>
      <c r="F13">
        <v>5</v>
      </c>
      <c r="G13" t="s">
        <v>1481</v>
      </c>
      <c r="H13" t="s">
        <v>1482</v>
      </c>
      <c r="I13" t="s">
        <v>1483</v>
      </c>
      <c r="N13">
        <v>0</v>
      </c>
      <c r="O13">
        <v>0</v>
      </c>
    </row>
    <row r="14" spans="1:15">
      <c r="A14">
        <v>13</v>
      </c>
      <c r="B14">
        <v>2</v>
      </c>
      <c r="C14">
        <v>204</v>
      </c>
      <c r="D14">
        <v>204</v>
      </c>
      <c r="E14" t="s">
        <v>1453</v>
      </c>
      <c r="F14">
        <v>2</v>
      </c>
      <c r="G14" t="s">
        <v>1484</v>
      </c>
      <c r="H14" t="s">
        <v>1479</v>
      </c>
      <c r="I14" t="s">
        <v>1485</v>
      </c>
      <c r="N14">
        <v>0</v>
      </c>
      <c r="O14">
        <v>0</v>
      </c>
    </row>
    <row r="15" spans="1:15">
      <c r="A15">
        <v>14</v>
      </c>
      <c r="B15">
        <v>5</v>
      </c>
      <c r="C15">
        <v>504</v>
      </c>
      <c r="D15">
        <v>504</v>
      </c>
      <c r="E15" t="s">
        <v>1453</v>
      </c>
      <c r="F15">
        <v>5</v>
      </c>
      <c r="G15" t="s">
        <v>1486</v>
      </c>
      <c r="H15" t="s">
        <v>1482</v>
      </c>
      <c r="I15" t="s">
        <v>1487</v>
      </c>
      <c r="N15">
        <v>0</v>
      </c>
      <c r="O15">
        <v>0</v>
      </c>
    </row>
    <row r="16" spans="1:15">
      <c r="A16">
        <v>15</v>
      </c>
      <c r="B16">
        <v>3</v>
      </c>
      <c r="C16">
        <v>302</v>
      </c>
      <c r="D16">
        <v>302</v>
      </c>
      <c r="E16" t="s">
        <v>1453</v>
      </c>
      <c r="F16">
        <v>3</v>
      </c>
      <c r="G16" t="s">
        <v>1488</v>
      </c>
      <c r="H16" t="s">
        <v>1489</v>
      </c>
      <c r="I16" t="s">
        <v>1490</v>
      </c>
      <c r="N16">
        <v>0</v>
      </c>
      <c r="O16">
        <v>0</v>
      </c>
    </row>
    <row r="17" spans="1:15">
      <c r="A17">
        <v>16</v>
      </c>
      <c r="B17">
        <v>4</v>
      </c>
      <c r="C17">
        <v>408</v>
      </c>
      <c r="D17">
        <v>408</v>
      </c>
      <c r="E17" t="s">
        <v>1453</v>
      </c>
      <c r="F17">
        <v>4</v>
      </c>
      <c r="G17" t="s">
        <v>1491</v>
      </c>
      <c r="H17" t="s">
        <v>1474</v>
      </c>
      <c r="I17" t="s">
        <v>1492</v>
      </c>
      <c r="N17">
        <v>0</v>
      </c>
      <c r="O17">
        <v>0</v>
      </c>
    </row>
    <row r="18" spans="1:15">
      <c r="A18">
        <v>17</v>
      </c>
      <c r="B18">
        <v>4</v>
      </c>
      <c r="C18">
        <v>409</v>
      </c>
      <c r="D18">
        <v>409</v>
      </c>
      <c r="E18" t="s">
        <v>1453</v>
      </c>
      <c r="F18">
        <v>4</v>
      </c>
      <c r="G18" t="s">
        <v>1493</v>
      </c>
      <c r="H18" t="s">
        <v>1474</v>
      </c>
      <c r="I18" t="s">
        <v>1494</v>
      </c>
      <c r="N18">
        <v>0</v>
      </c>
      <c r="O18">
        <v>0</v>
      </c>
    </row>
    <row r="19" spans="1:15">
      <c r="A19">
        <v>18</v>
      </c>
      <c r="B19">
        <v>5</v>
      </c>
      <c r="C19">
        <v>502</v>
      </c>
      <c r="D19">
        <v>502</v>
      </c>
      <c r="E19" t="s">
        <v>1453</v>
      </c>
      <c r="F19">
        <v>5</v>
      </c>
      <c r="G19" t="s">
        <v>1495</v>
      </c>
      <c r="H19" t="s">
        <v>1496</v>
      </c>
      <c r="I19" t="s">
        <v>1497</v>
      </c>
      <c r="N19">
        <v>0</v>
      </c>
      <c r="O19">
        <v>0</v>
      </c>
    </row>
    <row r="20" spans="1:15">
      <c r="A20">
        <v>19</v>
      </c>
      <c r="B20">
        <v>5</v>
      </c>
      <c r="C20">
        <v>505</v>
      </c>
      <c r="D20">
        <v>505</v>
      </c>
      <c r="E20" t="s">
        <v>1453</v>
      </c>
      <c r="F20">
        <v>5</v>
      </c>
      <c r="G20" t="s">
        <v>1498</v>
      </c>
      <c r="H20" t="s">
        <v>1482</v>
      </c>
      <c r="I20" t="s">
        <v>1499</v>
      </c>
      <c r="N20">
        <v>0</v>
      </c>
      <c r="O20">
        <v>0</v>
      </c>
    </row>
    <row r="21" spans="1:15">
      <c r="A21">
        <v>20</v>
      </c>
      <c r="B21">
        <v>3</v>
      </c>
      <c r="C21">
        <v>306</v>
      </c>
      <c r="D21">
        <v>306</v>
      </c>
      <c r="E21" t="s">
        <v>1453</v>
      </c>
      <c r="F21">
        <v>3</v>
      </c>
      <c r="G21" t="s">
        <v>1500</v>
      </c>
      <c r="H21" t="s">
        <v>1501</v>
      </c>
      <c r="I21" t="s">
        <v>1502</v>
      </c>
      <c r="N21">
        <v>0</v>
      </c>
      <c r="O21">
        <v>0</v>
      </c>
    </row>
    <row r="22" spans="1:15">
      <c r="A22">
        <v>21</v>
      </c>
      <c r="B22">
        <v>3</v>
      </c>
      <c r="C22">
        <v>304</v>
      </c>
      <c r="D22">
        <v>304</v>
      </c>
      <c r="E22" t="s">
        <v>1453</v>
      </c>
      <c r="F22">
        <v>3</v>
      </c>
      <c r="G22" t="s">
        <v>1503</v>
      </c>
      <c r="H22" t="s">
        <v>1489</v>
      </c>
      <c r="I22" t="s">
        <v>1504</v>
      </c>
      <c r="N22">
        <v>0</v>
      </c>
      <c r="O22">
        <v>0</v>
      </c>
    </row>
    <row r="23" spans="1:15">
      <c r="A23">
        <v>22</v>
      </c>
      <c r="B23">
        <v>3</v>
      </c>
      <c r="C23">
        <v>303</v>
      </c>
      <c r="D23">
        <v>303</v>
      </c>
      <c r="E23" t="s">
        <v>1453</v>
      </c>
      <c r="F23">
        <v>3</v>
      </c>
      <c r="G23" t="s">
        <v>1505</v>
      </c>
      <c r="H23" t="s">
        <v>1506</v>
      </c>
      <c r="I23" t="s">
        <v>1507</v>
      </c>
      <c r="N23">
        <v>0</v>
      </c>
      <c r="O23">
        <v>0</v>
      </c>
    </row>
    <row r="24" spans="1:15">
      <c r="A24">
        <v>23</v>
      </c>
      <c r="B24">
        <v>2</v>
      </c>
      <c r="C24">
        <v>208</v>
      </c>
      <c r="D24">
        <v>208</v>
      </c>
      <c r="E24" t="s">
        <v>1453</v>
      </c>
      <c r="F24">
        <v>2</v>
      </c>
      <c r="G24" t="s">
        <v>1508</v>
      </c>
      <c r="H24" t="s">
        <v>1509</v>
      </c>
      <c r="I24" t="s">
        <v>1510</v>
      </c>
      <c r="N24">
        <v>0</v>
      </c>
      <c r="O24">
        <v>0</v>
      </c>
    </row>
    <row r="25" spans="1:15">
      <c r="A25">
        <v>24</v>
      </c>
      <c r="B25">
        <v>3</v>
      </c>
      <c r="C25">
        <v>305</v>
      </c>
      <c r="D25">
        <v>305</v>
      </c>
      <c r="E25" t="s">
        <v>1453</v>
      </c>
      <c r="F25">
        <v>3</v>
      </c>
      <c r="G25" t="s">
        <v>1511</v>
      </c>
      <c r="H25" t="s">
        <v>1501</v>
      </c>
      <c r="I25" t="s">
        <v>1512</v>
      </c>
      <c r="N25">
        <v>0</v>
      </c>
      <c r="O25">
        <v>0</v>
      </c>
    </row>
    <row r="26" spans="1:15">
      <c r="A26">
        <v>25</v>
      </c>
      <c r="B26">
        <v>3</v>
      </c>
      <c r="C26">
        <v>301</v>
      </c>
      <c r="D26">
        <v>301</v>
      </c>
      <c r="E26" t="s">
        <v>1453</v>
      </c>
      <c r="F26">
        <v>3</v>
      </c>
      <c r="G26" t="s">
        <v>1513</v>
      </c>
      <c r="H26" t="s">
        <v>1506</v>
      </c>
      <c r="I26" t="s">
        <v>1514</v>
      </c>
      <c r="N26">
        <v>0</v>
      </c>
      <c r="O26">
        <v>0</v>
      </c>
    </row>
    <row r="27" spans="1:15">
      <c r="A27">
        <v>26</v>
      </c>
      <c r="B27">
        <v>6</v>
      </c>
      <c r="C27">
        <v>601</v>
      </c>
      <c r="D27">
        <v>601</v>
      </c>
      <c r="E27" t="s">
        <v>1453</v>
      </c>
      <c r="F27">
        <v>6</v>
      </c>
      <c r="G27" t="s">
        <v>1515</v>
      </c>
      <c r="H27" t="s">
        <v>1516</v>
      </c>
      <c r="I27" t="s">
        <v>1517</v>
      </c>
      <c r="N27">
        <v>0</v>
      </c>
      <c r="O27">
        <v>0</v>
      </c>
    </row>
    <row r="28" spans="1:15">
      <c r="A28">
        <v>27</v>
      </c>
      <c r="B28">
        <v>2</v>
      </c>
      <c r="C28">
        <v>206</v>
      </c>
      <c r="D28">
        <v>206</v>
      </c>
      <c r="E28" t="s">
        <v>1453</v>
      </c>
      <c r="F28">
        <v>2</v>
      </c>
      <c r="G28" t="s">
        <v>1518</v>
      </c>
      <c r="H28" t="s">
        <v>1479</v>
      </c>
      <c r="I28" t="s">
        <v>1519</v>
      </c>
      <c r="N28">
        <v>0</v>
      </c>
      <c r="O28">
        <v>0</v>
      </c>
    </row>
    <row r="29" spans="1:15">
      <c r="A29">
        <v>28</v>
      </c>
      <c r="B29">
        <v>5</v>
      </c>
      <c r="C29">
        <v>506</v>
      </c>
      <c r="D29">
        <v>506</v>
      </c>
      <c r="E29" t="s">
        <v>1453</v>
      </c>
      <c r="F29">
        <v>5</v>
      </c>
      <c r="G29" t="s">
        <v>1520</v>
      </c>
      <c r="H29" t="s">
        <v>1521</v>
      </c>
      <c r="I29" t="s">
        <v>1522</v>
      </c>
      <c r="N29">
        <v>0</v>
      </c>
      <c r="O29">
        <v>0</v>
      </c>
    </row>
    <row r="30" spans="1:15">
      <c r="A30">
        <v>29</v>
      </c>
      <c r="B30">
        <v>3</v>
      </c>
      <c r="C30">
        <v>308</v>
      </c>
      <c r="D30">
        <v>308</v>
      </c>
      <c r="E30" t="s">
        <v>1453</v>
      </c>
      <c r="F30">
        <v>3</v>
      </c>
      <c r="G30" t="s">
        <v>1523</v>
      </c>
      <c r="H30" t="s">
        <v>1501</v>
      </c>
      <c r="I30" t="s">
        <v>1524</v>
      </c>
      <c r="N30">
        <v>0</v>
      </c>
      <c r="O30">
        <v>0</v>
      </c>
    </row>
    <row r="31" spans="1:15">
      <c r="A31">
        <v>30</v>
      </c>
      <c r="B31">
        <v>3</v>
      </c>
      <c r="C31">
        <v>307</v>
      </c>
      <c r="D31">
        <v>307</v>
      </c>
      <c r="E31" t="s">
        <v>1453</v>
      </c>
      <c r="F31">
        <v>3</v>
      </c>
      <c r="G31" t="s">
        <v>1525</v>
      </c>
      <c r="H31" t="s">
        <v>1506</v>
      </c>
      <c r="I31" t="s">
        <v>1526</v>
      </c>
      <c r="N31">
        <v>0</v>
      </c>
      <c r="O31">
        <v>0</v>
      </c>
    </row>
    <row r="32" spans="1:15">
      <c r="A32">
        <v>31</v>
      </c>
      <c r="B32">
        <v>5</v>
      </c>
      <c r="C32">
        <v>501</v>
      </c>
      <c r="D32">
        <v>501</v>
      </c>
      <c r="E32" t="s">
        <v>1453</v>
      </c>
      <c r="F32">
        <v>5</v>
      </c>
      <c r="G32" t="s">
        <v>1527</v>
      </c>
      <c r="H32" t="s">
        <v>1496</v>
      </c>
      <c r="I32" t="s">
        <v>1528</v>
      </c>
      <c r="N32">
        <v>0</v>
      </c>
      <c r="O32">
        <v>0</v>
      </c>
    </row>
    <row r="33" spans="1:15">
      <c r="A33">
        <v>32</v>
      </c>
      <c r="B33">
        <v>6</v>
      </c>
      <c r="C33">
        <v>602</v>
      </c>
      <c r="D33">
        <v>602</v>
      </c>
      <c r="E33" t="s">
        <v>1453</v>
      </c>
      <c r="F33">
        <v>6</v>
      </c>
      <c r="G33" t="s">
        <v>1529</v>
      </c>
      <c r="H33" t="s">
        <v>1516</v>
      </c>
      <c r="I33" t="s">
        <v>1530</v>
      </c>
      <c r="N33">
        <v>0</v>
      </c>
      <c r="O33">
        <v>0</v>
      </c>
    </row>
    <row r="34" spans="1:15">
      <c r="A34">
        <v>33</v>
      </c>
      <c r="B34">
        <v>2</v>
      </c>
      <c r="C34">
        <v>207</v>
      </c>
      <c r="D34">
        <v>207</v>
      </c>
      <c r="E34" t="s">
        <v>1453</v>
      </c>
      <c r="F34">
        <v>2</v>
      </c>
      <c r="G34" t="s">
        <v>1531</v>
      </c>
      <c r="H34" t="s">
        <v>1509</v>
      </c>
      <c r="I34" t="s">
        <v>1532</v>
      </c>
      <c r="N34">
        <v>0</v>
      </c>
      <c r="O34">
        <v>0</v>
      </c>
    </row>
    <row r="35" spans="1:15">
      <c r="A35">
        <v>34</v>
      </c>
      <c r="B35">
        <v>5</v>
      </c>
      <c r="C35">
        <v>507</v>
      </c>
      <c r="D35">
        <v>507</v>
      </c>
      <c r="E35" t="s">
        <v>1453</v>
      </c>
      <c r="F35">
        <v>5</v>
      </c>
      <c r="G35" t="s">
        <v>1533</v>
      </c>
      <c r="H35" t="s">
        <v>1521</v>
      </c>
      <c r="I35" t="s">
        <v>1534</v>
      </c>
      <c r="N35">
        <v>0</v>
      </c>
      <c r="O35">
        <v>0</v>
      </c>
    </row>
    <row r="36" spans="1:15">
      <c r="A36">
        <v>35</v>
      </c>
      <c r="B36">
        <v>1</v>
      </c>
      <c r="C36">
        <v>102</v>
      </c>
      <c r="D36">
        <v>102</v>
      </c>
      <c r="E36" t="s">
        <v>1453</v>
      </c>
      <c r="F36">
        <v>1</v>
      </c>
      <c r="G36" t="s">
        <v>1535</v>
      </c>
      <c r="H36" t="s">
        <v>1536</v>
      </c>
      <c r="I36" t="s">
        <v>1537</v>
      </c>
      <c r="N36">
        <v>0</v>
      </c>
      <c r="O36">
        <v>0</v>
      </c>
    </row>
    <row r="37" spans="1:15">
      <c r="A37">
        <v>36</v>
      </c>
      <c r="B37">
        <v>2</v>
      </c>
      <c r="C37">
        <v>209</v>
      </c>
      <c r="D37">
        <v>209</v>
      </c>
      <c r="E37" t="s">
        <v>1453</v>
      </c>
      <c r="F37">
        <v>2</v>
      </c>
      <c r="G37" t="s">
        <v>1538</v>
      </c>
      <c r="H37" t="s">
        <v>1509</v>
      </c>
      <c r="I37" t="s">
        <v>1539</v>
      </c>
      <c r="N37">
        <v>0</v>
      </c>
      <c r="O37">
        <v>0</v>
      </c>
    </row>
    <row r="38" spans="1:15">
      <c r="A38">
        <v>37</v>
      </c>
      <c r="B38">
        <v>1</v>
      </c>
      <c r="C38">
        <v>101</v>
      </c>
      <c r="D38">
        <v>101</v>
      </c>
      <c r="E38" t="s">
        <v>1453</v>
      </c>
      <c r="F38">
        <v>1</v>
      </c>
      <c r="G38" t="s">
        <v>1540</v>
      </c>
      <c r="H38" t="s">
        <v>1536</v>
      </c>
      <c r="I38" t="s">
        <v>1541</v>
      </c>
      <c r="N38">
        <v>0</v>
      </c>
      <c r="O38">
        <v>0</v>
      </c>
    </row>
    <row r="39" spans="1:15">
      <c r="A39">
        <v>38</v>
      </c>
      <c r="B39">
        <v>6</v>
      </c>
      <c r="C39">
        <v>608</v>
      </c>
      <c r="D39">
        <v>608</v>
      </c>
      <c r="E39" t="s">
        <v>1453</v>
      </c>
      <c r="F39">
        <v>6</v>
      </c>
      <c r="G39" t="s">
        <v>1542</v>
      </c>
      <c r="H39" t="s">
        <v>1516</v>
      </c>
      <c r="I39" t="s">
        <v>1543</v>
      </c>
      <c r="N39">
        <v>0</v>
      </c>
      <c r="O39">
        <v>0</v>
      </c>
    </row>
    <row r="40" spans="1:15">
      <c r="A40">
        <v>39</v>
      </c>
      <c r="B40">
        <v>1</v>
      </c>
      <c r="C40">
        <v>104</v>
      </c>
      <c r="D40">
        <v>104</v>
      </c>
      <c r="E40" t="s">
        <v>1453</v>
      </c>
      <c r="F40">
        <v>1</v>
      </c>
      <c r="G40" t="s">
        <v>1544</v>
      </c>
      <c r="H40" t="s">
        <v>1545</v>
      </c>
      <c r="I40" t="s">
        <v>1546</v>
      </c>
      <c r="N40">
        <v>0</v>
      </c>
      <c r="O40">
        <v>0</v>
      </c>
    </row>
    <row r="41" spans="1:15">
      <c r="A41">
        <v>40</v>
      </c>
      <c r="B41">
        <v>6</v>
      </c>
      <c r="C41">
        <v>603</v>
      </c>
      <c r="D41">
        <v>603</v>
      </c>
      <c r="E41" t="s">
        <v>1453</v>
      </c>
      <c r="F41">
        <v>6</v>
      </c>
      <c r="G41" t="s">
        <v>1547</v>
      </c>
      <c r="H41" t="s">
        <v>1548</v>
      </c>
      <c r="I41" t="s">
        <v>1549</v>
      </c>
      <c r="N41">
        <v>0</v>
      </c>
      <c r="O41">
        <v>0</v>
      </c>
    </row>
    <row r="42" spans="1:15">
      <c r="A42">
        <v>41</v>
      </c>
      <c r="B42">
        <v>1</v>
      </c>
      <c r="C42">
        <v>108</v>
      </c>
      <c r="D42">
        <v>108</v>
      </c>
      <c r="E42" t="s">
        <v>1453</v>
      </c>
      <c r="F42">
        <v>1</v>
      </c>
      <c r="G42" t="s">
        <v>1550</v>
      </c>
      <c r="H42" t="s">
        <v>1545</v>
      </c>
      <c r="I42" t="s">
        <v>1551</v>
      </c>
      <c r="N42">
        <v>0</v>
      </c>
      <c r="O42">
        <v>0</v>
      </c>
    </row>
    <row r="43" spans="1:15">
      <c r="A43">
        <v>42</v>
      </c>
      <c r="B43">
        <v>1</v>
      </c>
      <c r="C43">
        <v>103</v>
      </c>
      <c r="D43">
        <v>103</v>
      </c>
      <c r="E43" t="s">
        <v>1453</v>
      </c>
      <c r="F43">
        <v>1</v>
      </c>
      <c r="G43" t="s">
        <v>1552</v>
      </c>
      <c r="H43" t="s">
        <v>1536</v>
      </c>
      <c r="I43" t="s">
        <v>1553</v>
      </c>
      <c r="N43">
        <v>0</v>
      </c>
      <c r="O43">
        <v>0</v>
      </c>
    </row>
    <row r="44" spans="1:15">
      <c r="A44">
        <v>43</v>
      </c>
      <c r="B44">
        <v>1</v>
      </c>
      <c r="C44">
        <v>107</v>
      </c>
      <c r="D44">
        <v>107</v>
      </c>
      <c r="E44" t="s">
        <v>1453</v>
      </c>
      <c r="F44">
        <v>1</v>
      </c>
      <c r="G44" t="s">
        <v>1554</v>
      </c>
      <c r="H44" t="s">
        <v>1545</v>
      </c>
      <c r="I44" t="s">
        <v>1555</v>
      </c>
      <c r="N44">
        <v>0</v>
      </c>
      <c r="O44">
        <v>0</v>
      </c>
    </row>
    <row r="45" spans="1:15">
      <c r="A45">
        <v>44</v>
      </c>
      <c r="B45">
        <v>1</v>
      </c>
      <c r="C45">
        <v>106</v>
      </c>
      <c r="D45">
        <v>106</v>
      </c>
      <c r="E45" t="s">
        <v>1453</v>
      </c>
      <c r="F45">
        <v>1</v>
      </c>
      <c r="G45" t="s">
        <v>1556</v>
      </c>
      <c r="H45" t="s">
        <v>1557</v>
      </c>
      <c r="I45" t="s">
        <v>1558</v>
      </c>
      <c r="N45">
        <v>0</v>
      </c>
      <c r="O45">
        <v>0</v>
      </c>
    </row>
    <row r="46" spans="1:15">
      <c r="A46">
        <v>45</v>
      </c>
      <c r="B46">
        <v>6</v>
      </c>
      <c r="C46">
        <v>604</v>
      </c>
      <c r="D46">
        <v>604</v>
      </c>
      <c r="E46" t="s">
        <v>1453</v>
      </c>
      <c r="F46">
        <v>6</v>
      </c>
      <c r="G46" t="s">
        <v>1559</v>
      </c>
      <c r="H46" t="s">
        <v>1548</v>
      </c>
      <c r="I46" t="s">
        <v>1560</v>
      </c>
      <c r="N46">
        <v>0</v>
      </c>
      <c r="O46">
        <v>0</v>
      </c>
    </row>
    <row r="47" spans="1:15">
      <c r="A47">
        <v>46</v>
      </c>
      <c r="B47">
        <v>6</v>
      </c>
      <c r="C47">
        <v>605</v>
      </c>
      <c r="D47">
        <v>605</v>
      </c>
      <c r="E47" t="s">
        <v>1453</v>
      </c>
      <c r="F47">
        <v>6</v>
      </c>
      <c r="G47" t="s">
        <v>1561</v>
      </c>
      <c r="H47" t="s">
        <v>1562</v>
      </c>
      <c r="I47" t="s">
        <v>1563</v>
      </c>
      <c r="N47">
        <v>0</v>
      </c>
      <c r="O47">
        <v>0</v>
      </c>
    </row>
    <row r="48" spans="1:15">
      <c r="A48">
        <v>47</v>
      </c>
      <c r="B48">
        <v>1</v>
      </c>
      <c r="C48">
        <v>105</v>
      </c>
      <c r="D48">
        <v>105</v>
      </c>
      <c r="E48" t="s">
        <v>1453</v>
      </c>
      <c r="F48">
        <v>1</v>
      </c>
      <c r="G48" t="s">
        <v>1564</v>
      </c>
      <c r="H48" t="s">
        <v>1557</v>
      </c>
      <c r="I48" t="s">
        <v>1565</v>
      </c>
      <c r="N48">
        <v>0</v>
      </c>
      <c r="O48">
        <v>0</v>
      </c>
    </row>
    <row r="49" spans="1:15">
      <c r="A49">
        <v>48</v>
      </c>
      <c r="B49">
        <v>6</v>
      </c>
      <c r="C49">
        <v>607</v>
      </c>
      <c r="D49">
        <v>607</v>
      </c>
      <c r="E49" t="s">
        <v>1453</v>
      </c>
      <c r="F49">
        <v>6</v>
      </c>
      <c r="G49" t="s">
        <v>1566</v>
      </c>
      <c r="H49" t="s">
        <v>1562</v>
      </c>
      <c r="I49" t="s">
        <v>1567</v>
      </c>
      <c r="N49">
        <v>0</v>
      </c>
      <c r="O49">
        <v>0</v>
      </c>
    </row>
    <row r="50" spans="1:15">
      <c r="A50">
        <v>49</v>
      </c>
      <c r="B50">
        <v>7</v>
      </c>
      <c r="C50">
        <v>701</v>
      </c>
      <c r="D50">
        <v>701</v>
      </c>
      <c r="E50" t="s">
        <v>1453</v>
      </c>
      <c r="F50">
        <v>7</v>
      </c>
      <c r="G50" t="s">
        <v>1568</v>
      </c>
      <c r="H50" t="s">
        <v>1569</v>
      </c>
      <c r="I50" t="s">
        <v>1570</v>
      </c>
      <c r="N50">
        <v>0</v>
      </c>
      <c r="O50">
        <v>0</v>
      </c>
    </row>
    <row r="51" spans="1:15">
      <c r="A51">
        <v>50</v>
      </c>
      <c r="B51">
        <v>7</v>
      </c>
      <c r="C51">
        <v>703</v>
      </c>
      <c r="D51">
        <v>703</v>
      </c>
      <c r="E51" t="s">
        <v>1453</v>
      </c>
      <c r="F51">
        <v>7</v>
      </c>
      <c r="G51" t="s">
        <v>1571</v>
      </c>
      <c r="H51" t="s">
        <v>1569</v>
      </c>
      <c r="I51" t="s">
        <v>1572</v>
      </c>
      <c r="N51">
        <v>0</v>
      </c>
      <c r="O51">
        <v>0</v>
      </c>
    </row>
    <row r="52" spans="1:15">
      <c r="A52">
        <v>51</v>
      </c>
      <c r="B52">
        <v>6</v>
      </c>
      <c r="C52">
        <v>606</v>
      </c>
      <c r="D52">
        <v>606</v>
      </c>
      <c r="E52" t="s">
        <v>1453</v>
      </c>
      <c r="F52">
        <v>6</v>
      </c>
      <c r="G52" t="s">
        <v>1573</v>
      </c>
      <c r="H52" t="s">
        <v>1562</v>
      </c>
      <c r="I52" t="s">
        <v>1574</v>
      </c>
      <c r="N52">
        <v>0</v>
      </c>
      <c r="O52">
        <v>0</v>
      </c>
    </row>
    <row r="53" spans="1:15">
      <c r="A53">
        <v>52</v>
      </c>
      <c r="B53">
        <v>7</v>
      </c>
      <c r="C53">
        <v>702</v>
      </c>
      <c r="D53">
        <v>702</v>
      </c>
      <c r="E53" t="s">
        <v>1453</v>
      </c>
      <c r="F53">
        <v>7</v>
      </c>
      <c r="G53" t="s">
        <v>1575</v>
      </c>
      <c r="H53" t="s">
        <v>1569</v>
      </c>
      <c r="I53" t="s">
        <v>1576</v>
      </c>
      <c r="N53">
        <v>0</v>
      </c>
      <c r="O53">
        <v>0</v>
      </c>
    </row>
    <row r="54" spans="1:15">
      <c r="A54">
        <v>53</v>
      </c>
      <c r="B54">
        <v>7</v>
      </c>
      <c r="C54">
        <v>704</v>
      </c>
      <c r="D54">
        <v>704</v>
      </c>
      <c r="E54" t="s">
        <v>1453</v>
      </c>
      <c r="F54">
        <v>7</v>
      </c>
      <c r="G54" t="s">
        <v>1577</v>
      </c>
      <c r="H54" t="s">
        <v>1578</v>
      </c>
      <c r="I54" t="s">
        <v>1579</v>
      </c>
      <c r="N54">
        <v>0</v>
      </c>
      <c r="O54">
        <v>0</v>
      </c>
    </row>
    <row r="55" spans="1:15">
      <c r="A55">
        <v>54</v>
      </c>
      <c r="B55">
        <v>7</v>
      </c>
      <c r="C55">
        <v>707</v>
      </c>
      <c r="D55">
        <v>707</v>
      </c>
      <c r="E55" t="s">
        <v>1453</v>
      </c>
      <c r="F55">
        <v>7</v>
      </c>
      <c r="G55" t="s">
        <v>1580</v>
      </c>
      <c r="H55" t="s">
        <v>1578</v>
      </c>
      <c r="I55" t="s">
        <v>1581</v>
      </c>
      <c r="N55">
        <v>0</v>
      </c>
      <c r="O55">
        <v>0</v>
      </c>
    </row>
    <row r="56" spans="1:15">
      <c r="A56">
        <v>55</v>
      </c>
      <c r="B56">
        <v>7</v>
      </c>
      <c r="C56">
        <v>705</v>
      </c>
      <c r="D56">
        <v>705</v>
      </c>
      <c r="E56" t="s">
        <v>1453</v>
      </c>
      <c r="F56">
        <v>7</v>
      </c>
      <c r="G56" t="s">
        <v>1582</v>
      </c>
      <c r="H56" t="s">
        <v>1578</v>
      </c>
      <c r="I56" t="s">
        <v>1583</v>
      </c>
      <c r="N56">
        <v>0</v>
      </c>
      <c r="O56">
        <v>0</v>
      </c>
    </row>
    <row r="57" spans="1:15">
      <c r="A57">
        <v>56</v>
      </c>
      <c r="B57">
        <v>7</v>
      </c>
      <c r="C57">
        <v>706</v>
      </c>
      <c r="D57">
        <v>706</v>
      </c>
      <c r="E57" t="s">
        <v>1453</v>
      </c>
      <c r="F57">
        <v>7</v>
      </c>
      <c r="G57" t="s">
        <v>1584</v>
      </c>
      <c r="H57" t="s">
        <v>1585</v>
      </c>
      <c r="I57" t="s">
        <v>1586</v>
      </c>
      <c r="N57">
        <v>0</v>
      </c>
      <c r="O57">
        <v>0</v>
      </c>
    </row>
    <row r="58" spans="1:15">
      <c r="A58">
        <v>57</v>
      </c>
      <c r="B58">
        <v>7</v>
      </c>
      <c r="C58">
        <v>708</v>
      </c>
      <c r="D58">
        <v>708</v>
      </c>
      <c r="E58" t="s">
        <v>1453</v>
      </c>
      <c r="F58">
        <v>7</v>
      </c>
      <c r="G58" t="s">
        <v>1587</v>
      </c>
      <c r="H58" t="s">
        <v>1585</v>
      </c>
      <c r="I58" t="s">
        <v>1588</v>
      </c>
      <c r="N58">
        <v>0</v>
      </c>
      <c r="O58">
        <v>0</v>
      </c>
    </row>
  </sheetData>
  <autoFilter ref="A1:O1"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outlinePr summaryBelow="0" summaryRight="0"/>
  </sheetPr>
  <dimension ref="A1:Q1025"/>
  <sheetViews>
    <sheetView showGridLines="0" topLeftCell="G1" workbookViewId="0">
      <selection activeCell="O22" sqref="O22"/>
    </sheetView>
  </sheetViews>
  <sheetFormatPr defaultColWidth="11.5546875" defaultRowHeight="15.75" customHeight="1"/>
  <cols>
    <col min="2" max="2" width="13" customWidth="1"/>
    <col min="3" max="3" width="23.44140625" customWidth="1"/>
    <col min="4" max="4" width="11.5546875" style="168" customWidth="1"/>
    <col min="5" max="5" width="3.44140625" style="183" customWidth="1"/>
    <col min="6" max="6" width="11" style="183" customWidth="1"/>
    <col min="7" max="7" width="3.6640625" style="183" customWidth="1"/>
    <col min="8" max="8" width="5.88671875" style="183" customWidth="1"/>
    <col min="9" max="9" width="14.5546875" style="183" customWidth="1"/>
    <col min="10" max="10" width="21.109375" style="183" customWidth="1"/>
    <col min="11" max="11" width="21.88671875" style="183" customWidth="1"/>
    <col min="12" max="12" width="11.5546875" style="183"/>
    <col min="13" max="13" width="12.44140625" style="183" customWidth="1"/>
    <col min="14" max="16384" width="11.5546875" style="183"/>
  </cols>
  <sheetData>
    <row r="1" spans="1:17" ht="15.75" customHeight="1">
      <c r="A1" s="182" t="s">
        <v>1589</v>
      </c>
      <c r="B1" s="18"/>
      <c r="C1" s="18"/>
    </row>
    <row r="2" spans="1:17" ht="14.4">
      <c r="E2" s="184" t="s">
        <v>1590</v>
      </c>
      <c r="M2" s="185" t="s">
        <v>1591</v>
      </c>
      <c r="N2" s="186"/>
    </row>
    <row r="3" spans="1:17" ht="14.4">
      <c r="B3" s="168" t="s">
        <v>852</v>
      </c>
      <c r="C3" s="187">
        <v>293904185</v>
      </c>
      <c r="D3" s="188"/>
      <c r="E3" s="189">
        <v>1</v>
      </c>
      <c r="F3" s="190" t="s">
        <v>1592</v>
      </c>
      <c r="G3" s="190" t="s">
        <v>1593</v>
      </c>
      <c r="M3" s="191" t="s">
        <v>1594</v>
      </c>
    </row>
    <row r="4" spans="1:17" ht="15">
      <c r="B4" s="168" t="s">
        <v>1419</v>
      </c>
      <c r="C4" s="187">
        <v>4</v>
      </c>
      <c r="D4" s="188"/>
      <c r="E4" s="189">
        <v>2</v>
      </c>
      <c r="F4" s="192" t="s">
        <v>1595</v>
      </c>
      <c r="G4" s="190" t="s">
        <v>1596</v>
      </c>
      <c r="K4" s="193"/>
      <c r="L4" s="193"/>
      <c r="M4" s="194" t="s">
        <v>1597</v>
      </c>
      <c r="N4" s="194" t="s">
        <v>1598</v>
      </c>
      <c r="P4" s="193" t="s">
        <v>1599</v>
      </c>
    </row>
    <row r="5" spans="1:17" ht="15" customHeight="1">
      <c r="B5" s="168" t="s">
        <v>1406</v>
      </c>
      <c r="C5" s="187" t="s">
        <v>1600</v>
      </c>
      <c r="D5" s="188"/>
      <c r="E5" s="189"/>
      <c r="I5" s="190"/>
      <c r="J5" s="193"/>
      <c r="K5" s="193"/>
      <c r="L5" s="193"/>
      <c r="M5" s="194" t="s">
        <v>1601</v>
      </c>
      <c r="N5" s="194" t="s">
        <v>1602</v>
      </c>
      <c r="P5" s="193" t="s">
        <v>1603</v>
      </c>
    </row>
    <row r="6" spans="1:17" ht="15">
      <c r="B6" s="168" t="s">
        <v>1417</v>
      </c>
      <c r="C6" s="187" t="s">
        <v>1604</v>
      </c>
      <c r="D6" s="188"/>
      <c r="E6" s="189"/>
      <c r="I6" s="195" t="s">
        <v>1605</v>
      </c>
      <c r="J6" s="196" t="s">
        <v>1606</v>
      </c>
      <c r="K6" s="196" t="s">
        <v>1607</v>
      </c>
      <c r="L6" s="194"/>
      <c r="M6" s="197" t="s">
        <v>1608</v>
      </c>
      <c r="N6" s="194" t="s">
        <v>1609</v>
      </c>
      <c r="P6" s="193" t="s">
        <v>1610</v>
      </c>
    </row>
    <row r="7" spans="1:17" ht="15">
      <c r="B7" s="168" t="s">
        <v>1418</v>
      </c>
      <c r="C7" s="187" t="s">
        <v>1612</v>
      </c>
      <c r="D7" s="188"/>
      <c r="E7" s="189"/>
      <c r="G7" s="340">
        <v>44981</v>
      </c>
      <c r="H7" s="341"/>
      <c r="I7" s="193" t="b">
        <v>1</v>
      </c>
      <c r="J7" s="193" t="b">
        <v>0</v>
      </c>
      <c r="K7" s="193" t="b">
        <v>0</v>
      </c>
      <c r="L7" s="194"/>
      <c r="M7" s="197" t="s">
        <v>1613</v>
      </c>
      <c r="N7" s="194" t="s">
        <v>1614</v>
      </c>
      <c r="P7" s="193" t="s">
        <v>1615</v>
      </c>
    </row>
    <row r="8" spans="1:17" ht="15">
      <c r="B8" s="168" t="s">
        <v>1407</v>
      </c>
      <c r="C8" s="187" t="s">
        <v>276</v>
      </c>
      <c r="D8" s="188"/>
      <c r="E8" s="189"/>
      <c r="H8" s="193"/>
      <c r="I8" s="193" t="s">
        <v>1617</v>
      </c>
      <c r="J8" s="193"/>
      <c r="K8" s="193"/>
      <c r="L8" s="197"/>
    </row>
    <row r="9" spans="1:17" ht="15">
      <c r="B9" s="168" t="s">
        <v>1408</v>
      </c>
      <c r="C9" s="187" t="s">
        <v>1597</v>
      </c>
      <c r="D9" s="188"/>
      <c r="E9" s="189"/>
      <c r="G9" s="184"/>
      <c r="I9" s="193"/>
      <c r="J9" s="193"/>
      <c r="K9" s="193"/>
      <c r="L9" s="197"/>
      <c r="Q9" s="190" t="s">
        <v>1611</v>
      </c>
    </row>
    <row r="10" spans="1:17" ht="15">
      <c r="B10" s="168" t="s">
        <v>1436</v>
      </c>
      <c r="C10" s="187">
        <v>2019</v>
      </c>
      <c r="D10" s="188"/>
      <c r="E10" s="184"/>
      <c r="F10" s="190" t="s">
        <v>1620</v>
      </c>
      <c r="G10" s="190" t="s">
        <v>1621</v>
      </c>
      <c r="H10" s="193"/>
      <c r="I10" s="193"/>
      <c r="J10" s="193"/>
      <c r="K10" s="193"/>
      <c r="L10" s="193"/>
      <c r="M10" s="193"/>
      <c r="N10" s="193"/>
      <c r="O10" s="193"/>
      <c r="Q10" s="190" t="s">
        <v>1616</v>
      </c>
    </row>
    <row r="11" spans="1:17" ht="15">
      <c r="B11" s="168" t="s">
        <v>1622</v>
      </c>
      <c r="C11" s="187">
        <v>1</v>
      </c>
      <c r="D11" s="188"/>
      <c r="E11" s="184"/>
      <c r="H11" s="193"/>
      <c r="I11" s="193"/>
      <c r="J11" s="193"/>
      <c r="K11" s="193"/>
      <c r="L11" s="198" t="s">
        <v>1623</v>
      </c>
      <c r="M11" s="190" t="s">
        <v>1624</v>
      </c>
      <c r="N11" s="193"/>
      <c r="O11" s="193"/>
      <c r="Q11" s="190" t="s">
        <v>1618</v>
      </c>
    </row>
    <row r="12" spans="1:17" ht="15">
      <c r="B12" s="168" t="s">
        <v>1403</v>
      </c>
      <c r="C12" s="187" t="s">
        <v>1625</v>
      </c>
      <c r="D12" s="188"/>
      <c r="E12" s="184" t="s">
        <v>1626</v>
      </c>
      <c r="H12" s="193"/>
      <c r="K12" s="193"/>
      <c r="L12" s="199" t="s">
        <v>1627</v>
      </c>
      <c r="M12" s="193"/>
      <c r="N12" s="193"/>
      <c r="O12" s="193"/>
      <c r="Q12" s="190" t="s">
        <v>1619</v>
      </c>
    </row>
    <row r="13" spans="1:17" ht="15">
      <c r="B13" s="168" t="s">
        <v>1405</v>
      </c>
      <c r="C13" s="187">
        <v>43466</v>
      </c>
      <c r="D13" s="188"/>
      <c r="H13" s="193"/>
      <c r="I13" s="193"/>
      <c r="J13" s="193"/>
      <c r="K13" s="193"/>
      <c r="L13" s="200" t="s">
        <v>1628</v>
      </c>
      <c r="M13" s="193"/>
      <c r="N13" s="193"/>
      <c r="O13" s="193"/>
    </row>
    <row r="14" spans="1:17" ht="15">
      <c r="B14" s="168" t="s">
        <v>1629</v>
      </c>
      <c r="C14" s="187" t="s">
        <v>1630</v>
      </c>
      <c r="D14" s="188"/>
      <c r="E14" s="189"/>
      <c r="G14" s="193"/>
      <c r="H14" s="201" t="s">
        <v>1419</v>
      </c>
      <c r="I14" s="201" t="s">
        <v>1631</v>
      </c>
      <c r="J14" s="196" t="s">
        <v>1632</v>
      </c>
      <c r="K14" s="202" t="s">
        <v>1633</v>
      </c>
      <c r="L14" s="202" t="s">
        <v>1634</v>
      </c>
      <c r="M14" s="196"/>
      <c r="N14" s="196"/>
      <c r="O14" s="196"/>
    </row>
    <row r="15" spans="1:17" ht="15">
      <c r="B15" s="168" t="s">
        <v>1393</v>
      </c>
      <c r="C15" s="187">
        <v>1</v>
      </c>
      <c r="D15" s="188"/>
      <c r="E15" s="189"/>
      <c r="F15" s="203" t="s">
        <v>1635</v>
      </c>
      <c r="G15" s="204"/>
      <c r="H15" s="205"/>
      <c r="I15" s="205" t="s">
        <v>1636</v>
      </c>
      <c r="J15" s="206">
        <v>-77.017556510000006</v>
      </c>
      <c r="K15" s="207"/>
      <c r="L15" s="208" t="s">
        <v>1637</v>
      </c>
      <c r="M15" s="193"/>
      <c r="N15" s="193"/>
      <c r="O15" s="193"/>
    </row>
    <row r="16" spans="1:17" ht="15">
      <c r="B16" s="168" t="s">
        <v>1638</v>
      </c>
      <c r="C16" s="187" t="s">
        <v>1639</v>
      </c>
      <c r="D16" s="188"/>
      <c r="E16" s="189"/>
      <c r="F16" s="203" t="s">
        <v>1635</v>
      </c>
      <c r="G16" s="204"/>
      <c r="H16" s="205"/>
      <c r="I16" s="205" t="s">
        <v>1640</v>
      </c>
      <c r="J16" s="206">
        <v>38.880292699999998</v>
      </c>
      <c r="K16" s="207"/>
      <c r="L16" s="208" t="s">
        <v>1641</v>
      </c>
      <c r="M16" s="193"/>
      <c r="N16" s="193"/>
      <c r="O16" s="193"/>
    </row>
    <row r="17" spans="2:15" ht="15">
      <c r="B17" s="168" t="s">
        <v>1430</v>
      </c>
      <c r="C17" s="187">
        <v>20</v>
      </c>
      <c r="D17" s="188"/>
      <c r="E17" s="189"/>
      <c r="F17" s="209" t="s">
        <v>1642</v>
      </c>
      <c r="G17" s="204"/>
      <c r="H17" s="210">
        <v>1</v>
      </c>
      <c r="I17" s="210" t="s">
        <v>852</v>
      </c>
      <c r="J17" s="211">
        <v>283580275</v>
      </c>
      <c r="K17" s="212"/>
      <c r="L17" s="212" t="s">
        <v>1643</v>
      </c>
      <c r="M17" s="193"/>
      <c r="N17" s="193"/>
      <c r="O17" s="193"/>
    </row>
    <row r="18" spans="2:15" ht="15">
      <c r="B18" s="168" t="s">
        <v>904</v>
      </c>
      <c r="C18" s="187" t="s">
        <v>1644</v>
      </c>
      <c r="D18" s="188"/>
      <c r="E18" s="189"/>
      <c r="F18" s="213" t="s">
        <v>1645</v>
      </c>
      <c r="G18" s="204"/>
      <c r="H18" s="210">
        <v>2</v>
      </c>
      <c r="I18" s="210" t="s">
        <v>1419</v>
      </c>
      <c r="J18" s="211" t="s">
        <v>1646</v>
      </c>
      <c r="K18" s="212" t="s">
        <v>1647</v>
      </c>
      <c r="L18" s="212" t="s">
        <v>1648</v>
      </c>
      <c r="M18" s="193"/>
      <c r="N18" s="193"/>
      <c r="O18" s="193"/>
    </row>
    <row r="19" spans="2:15" ht="15">
      <c r="B19" s="168" t="s">
        <v>1649</v>
      </c>
      <c r="C19" s="187">
        <v>3</v>
      </c>
      <c r="D19" s="188"/>
      <c r="E19" s="189"/>
      <c r="F19" s="214" t="s">
        <v>1650</v>
      </c>
      <c r="G19" s="215"/>
      <c r="H19" s="216">
        <v>3</v>
      </c>
      <c r="I19" s="216" t="s">
        <v>1406</v>
      </c>
      <c r="J19" s="217" t="s">
        <v>1600</v>
      </c>
      <c r="K19" s="218" t="s">
        <v>1651</v>
      </c>
      <c r="L19" s="218" t="s">
        <v>1652</v>
      </c>
      <c r="M19" s="193"/>
      <c r="N19" s="193"/>
      <c r="O19" s="193"/>
    </row>
    <row r="20" spans="2:15" ht="15">
      <c r="B20" s="168" t="s">
        <v>882</v>
      </c>
      <c r="C20" s="187" t="s">
        <v>1653</v>
      </c>
      <c r="D20" s="188"/>
      <c r="E20" s="189"/>
      <c r="F20" s="214" t="s">
        <v>1650</v>
      </c>
      <c r="G20" s="204"/>
      <c r="H20" s="219">
        <v>4</v>
      </c>
      <c r="I20" s="219" t="s">
        <v>1386</v>
      </c>
      <c r="J20" s="220">
        <v>20007036</v>
      </c>
      <c r="K20" s="221"/>
      <c r="L20" s="221" t="s">
        <v>1654</v>
      </c>
      <c r="M20" s="193"/>
      <c r="N20" s="193"/>
      <c r="O20" s="193"/>
    </row>
    <row r="21" spans="2:15" ht="15">
      <c r="B21" s="168" t="s">
        <v>1655</v>
      </c>
      <c r="C21" s="187" t="s">
        <v>1656</v>
      </c>
      <c r="D21" s="188"/>
      <c r="E21" s="189"/>
      <c r="F21" s="209" t="s">
        <v>1642</v>
      </c>
      <c r="G21" s="204"/>
      <c r="H21" s="222">
        <v>5</v>
      </c>
      <c r="I21" s="222" t="s">
        <v>1417</v>
      </c>
      <c r="J21" s="223" t="s">
        <v>1657</v>
      </c>
      <c r="K21" s="224" t="s">
        <v>1393</v>
      </c>
      <c r="L21" s="224" t="s">
        <v>1627</v>
      </c>
      <c r="M21" s="193"/>
      <c r="N21" s="193"/>
      <c r="O21" s="193"/>
    </row>
    <row r="22" spans="2:15" ht="15">
      <c r="B22" s="168" t="s">
        <v>884</v>
      </c>
      <c r="C22" s="187">
        <v>7</v>
      </c>
      <c r="D22" s="188"/>
      <c r="E22" s="189"/>
      <c r="F22" s="213" t="s">
        <v>1645</v>
      </c>
      <c r="G22" s="204"/>
      <c r="H22" s="225">
        <v>6</v>
      </c>
      <c r="I22" s="226" t="s">
        <v>1418</v>
      </c>
      <c r="J22" s="227">
        <v>43842</v>
      </c>
      <c r="K22" s="224" t="s">
        <v>1393</v>
      </c>
      <c r="L22" s="224" t="s">
        <v>1627</v>
      </c>
      <c r="M22" s="193"/>
      <c r="N22" s="193"/>
      <c r="O22" s="193"/>
    </row>
    <row r="23" spans="2:15" ht="15">
      <c r="B23" s="168" t="s">
        <v>1409</v>
      </c>
      <c r="C23" s="187">
        <v>708</v>
      </c>
      <c r="D23" s="188"/>
      <c r="E23" s="189"/>
      <c r="F23" s="213" t="s">
        <v>1645</v>
      </c>
      <c r="G23" s="204"/>
      <c r="H23" s="228">
        <v>7</v>
      </c>
      <c r="I23" s="228" t="s">
        <v>1407</v>
      </c>
      <c r="J23" s="229" t="s">
        <v>1658</v>
      </c>
      <c r="K23" s="230" t="s">
        <v>1651</v>
      </c>
      <c r="L23" s="230" t="s">
        <v>1659</v>
      </c>
      <c r="M23" s="193"/>
      <c r="N23" s="193"/>
      <c r="O23" s="193"/>
    </row>
    <row r="24" spans="2:15" ht="15">
      <c r="B24" s="168" t="s">
        <v>1660</v>
      </c>
      <c r="C24" s="187">
        <v>43466.761111111111</v>
      </c>
      <c r="D24" s="188"/>
      <c r="E24" s="189"/>
      <c r="F24" s="213" t="s">
        <v>1645</v>
      </c>
      <c r="G24" s="204"/>
      <c r="H24" s="222">
        <v>8</v>
      </c>
      <c r="I24" s="222" t="s">
        <v>1436</v>
      </c>
      <c r="J24" s="223" t="s">
        <v>1661</v>
      </c>
      <c r="K24" s="224" t="s">
        <v>1651</v>
      </c>
      <c r="L24" s="224" t="s">
        <v>1627</v>
      </c>
      <c r="M24" s="193"/>
      <c r="N24" s="193"/>
      <c r="O24" s="193"/>
    </row>
    <row r="25" spans="2:15" ht="15">
      <c r="B25" s="168" t="s">
        <v>1662</v>
      </c>
      <c r="C25" s="187">
        <v>43466.841469907406</v>
      </c>
      <c r="D25" s="188"/>
      <c r="E25" s="189"/>
      <c r="F25" s="213" t="s">
        <v>1645</v>
      </c>
      <c r="G25" s="204"/>
      <c r="H25" s="222">
        <v>9</v>
      </c>
      <c r="I25" s="222" t="s">
        <v>1622</v>
      </c>
      <c r="J25" s="223" t="s">
        <v>1663</v>
      </c>
      <c r="K25" s="224" t="s">
        <v>1651</v>
      </c>
      <c r="L25" s="224" t="s">
        <v>1627</v>
      </c>
      <c r="M25" s="193"/>
      <c r="N25" s="193"/>
      <c r="O25" s="193"/>
    </row>
    <row r="26" spans="2:15" ht="15">
      <c r="B26" s="168" t="s">
        <v>1664</v>
      </c>
      <c r="C26" s="187">
        <v>116</v>
      </c>
      <c r="D26" s="188"/>
      <c r="E26" s="189"/>
      <c r="F26" s="213" t="s">
        <v>1645</v>
      </c>
      <c r="G26" s="204"/>
      <c r="H26" s="222">
        <v>10</v>
      </c>
      <c r="I26" s="222" t="s">
        <v>1629</v>
      </c>
      <c r="J26" s="223" t="s">
        <v>1665</v>
      </c>
      <c r="K26" s="224" t="s">
        <v>1651</v>
      </c>
      <c r="L26" s="224" t="s">
        <v>1627</v>
      </c>
      <c r="M26" s="193"/>
      <c r="N26" s="193"/>
      <c r="O26" s="193"/>
    </row>
    <row r="27" spans="2:15" ht="15">
      <c r="B27" s="168" t="s">
        <v>1666</v>
      </c>
      <c r="C27" s="187">
        <v>1</v>
      </c>
      <c r="D27" s="188"/>
      <c r="E27" s="189"/>
      <c r="F27" s="213" t="s">
        <v>1645</v>
      </c>
      <c r="G27" s="204"/>
      <c r="H27" s="222">
        <v>11</v>
      </c>
      <c r="I27" s="222" t="s">
        <v>1393</v>
      </c>
      <c r="J27" s="223" t="s">
        <v>1667</v>
      </c>
      <c r="K27" s="224" t="s">
        <v>1651</v>
      </c>
      <c r="L27" s="224" t="s">
        <v>1627</v>
      </c>
      <c r="M27" s="193"/>
      <c r="N27" s="193"/>
      <c r="O27" s="193"/>
    </row>
    <row r="28" spans="2:15" ht="15">
      <c r="E28" s="189"/>
      <c r="F28" s="213" t="s">
        <v>1645</v>
      </c>
      <c r="G28" s="204"/>
      <c r="H28" s="222">
        <v>12</v>
      </c>
      <c r="I28" s="222" t="s">
        <v>1638</v>
      </c>
      <c r="J28" s="223" t="s">
        <v>1668</v>
      </c>
      <c r="K28" s="224" t="s">
        <v>1651</v>
      </c>
      <c r="L28" s="224" t="s">
        <v>1627</v>
      </c>
      <c r="M28" s="193"/>
      <c r="N28" s="193"/>
      <c r="O28" s="193"/>
    </row>
    <row r="29" spans="2:15" ht="15">
      <c r="E29" s="189"/>
      <c r="F29" s="213" t="s">
        <v>1645</v>
      </c>
      <c r="G29" s="204"/>
      <c r="H29" s="222">
        <v>13</v>
      </c>
      <c r="I29" s="222" t="s">
        <v>1430</v>
      </c>
      <c r="J29" s="231">
        <v>0.875</v>
      </c>
      <c r="K29" s="224" t="s">
        <v>1647</v>
      </c>
      <c r="L29" s="224" t="s">
        <v>1627</v>
      </c>
      <c r="M29" s="193"/>
      <c r="N29" s="193"/>
      <c r="O29" s="193"/>
    </row>
    <row r="30" spans="2:15" ht="15">
      <c r="E30" s="189"/>
      <c r="F30" s="209" t="s">
        <v>1642</v>
      </c>
      <c r="G30" s="204"/>
      <c r="H30" s="222">
        <v>14</v>
      </c>
      <c r="I30" s="222" t="s">
        <v>904</v>
      </c>
      <c r="J30" s="231" t="s">
        <v>1644</v>
      </c>
      <c r="K30" s="224" t="s">
        <v>1651</v>
      </c>
      <c r="L30" s="224" t="s">
        <v>1627</v>
      </c>
      <c r="M30" s="193"/>
      <c r="N30" s="193"/>
      <c r="O30" s="193"/>
    </row>
    <row r="31" spans="2:15" ht="15">
      <c r="E31" s="189"/>
      <c r="F31" s="213" t="s">
        <v>1645</v>
      </c>
      <c r="G31" s="204"/>
      <c r="H31" s="222">
        <v>15</v>
      </c>
      <c r="I31" s="222" t="s">
        <v>1649</v>
      </c>
      <c r="J31" s="223" t="s">
        <v>1669</v>
      </c>
      <c r="K31" s="224" t="s">
        <v>1651</v>
      </c>
      <c r="L31" s="224" t="s">
        <v>1627</v>
      </c>
      <c r="M31" s="193"/>
      <c r="N31" s="193"/>
      <c r="O31" s="193"/>
    </row>
    <row r="32" spans="2:15" ht="15">
      <c r="E32" s="189"/>
      <c r="F32" s="213" t="s">
        <v>1645</v>
      </c>
      <c r="G32" s="204"/>
      <c r="H32" s="222">
        <v>16</v>
      </c>
      <c r="I32" s="222" t="s">
        <v>882</v>
      </c>
      <c r="J32" s="223" t="s">
        <v>1670</v>
      </c>
      <c r="K32" s="224" t="s">
        <v>1651</v>
      </c>
      <c r="L32" s="224" t="s">
        <v>1627</v>
      </c>
      <c r="M32" s="193"/>
      <c r="N32" s="193"/>
      <c r="O32" s="193"/>
    </row>
    <row r="33" spans="5:15" ht="15">
      <c r="E33" s="189"/>
      <c r="F33" s="209" t="s">
        <v>1642</v>
      </c>
      <c r="G33" s="204"/>
      <c r="H33" s="232">
        <v>17</v>
      </c>
      <c r="I33" s="232" t="s">
        <v>1655</v>
      </c>
      <c r="J33" s="233" t="s">
        <v>1671</v>
      </c>
      <c r="K33" s="234" t="s">
        <v>1651</v>
      </c>
      <c r="L33" s="234" t="s">
        <v>1672</v>
      </c>
      <c r="M33" s="193"/>
      <c r="N33" s="193"/>
      <c r="O33" s="193"/>
    </row>
    <row r="34" spans="5:15" ht="15">
      <c r="E34" s="189"/>
      <c r="F34" s="209" t="s">
        <v>1642</v>
      </c>
      <c r="G34" s="204"/>
      <c r="H34" s="232">
        <v>18</v>
      </c>
      <c r="I34" s="232" t="s">
        <v>1660</v>
      </c>
      <c r="J34" s="233" t="s">
        <v>1673</v>
      </c>
      <c r="K34" s="234"/>
      <c r="L34" s="234" t="s">
        <v>1627</v>
      </c>
      <c r="M34" s="193"/>
      <c r="N34" s="193"/>
      <c r="O34" s="193"/>
    </row>
    <row r="35" spans="5:15" ht="15">
      <c r="E35" s="189"/>
      <c r="F35" s="209" t="s">
        <v>1642</v>
      </c>
      <c r="G35" s="204"/>
      <c r="H35" s="232">
        <v>19</v>
      </c>
      <c r="I35" s="232" t="s">
        <v>1662</v>
      </c>
      <c r="J35" s="233" t="s">
        <v>1674</v>
      </c>
      <c r="K35" s="234"/>
      <c r="L35" s="234" t="s">
        <v>1675</v>
      </c>
      <c r="M35" s="193"/>
      <c r="N35" s="193"/>
      <c r="O35" s="193"/>
    </row>
    <row r="36" spans="5:15" ht="15">
      <c r="E36" s="189"/>
      <c r="F36" s="235" t="s">
        <v>1645</v>
      </c>
      <c r="G36" s="204"/>
      <c r="H36" s="232">
        <v>20</v>
      </c>
      <c r="I36" s="232" t="s">
        <v>1676</v>
      </c>
      <c r="J36" s="233"/>
      <c r="K36" s="234" t="s">
        <v>1677</v>
      </c>
      <c r="L36" s="234" t="s">
        <v>1678</v>
      </c>
      <c r="M36" s="193"/>
      <c r="N36" s="193"/>
      <c r="O36" s="193"/>
    </row>
    <row r="37" spans="5:15" ht="15">
      <c r="E37" s="189"/>
      <c r="F37" s="214" t="s">
        <v>1650</v>
      </c>
      <c r="G37" s="215"/>
      <c r="H37" s="219">
        <v>21</v>
      </c>
      <c r="I37" s="219" t="s">
        <v>1679</v>
      </c>
      <c r="J37" s="220" t="s">
        <v>1680</v>
      </c>
      <c r="K37" s="221"/>
      <c r="L37" s="221" t="s">
        <v>1681</v>
      </c>
      <c r="M37" s="193"/>
      <c r="N37" s="193"/>
      <c r="O37" s="193"/>
    </row>
    <row r="38" spans="5:15" ht="15">
      <c r="E38" s="189"/>
      <c r="F38" s="203" t="s">
        <v>1635</v>
      </c>
      <c r="G38" s="215"/>
      <c r="H38" s="219"/>
      <c r="I38" s="219" t="s">
        <v>1682</v>
      </c>
      <c r="J38" s="220">
        <v>398476.85849999997</v>
      </c>
      <c r="K38" s="221"/>
      <c r="L38" s="221" t="s">
        <v>1623</v>
      </c>
      <c r="M38" s="193"/>
      <c r="N38" s="193"/>
      <c r="O38" s="193"/>
    </row>
    <row r="39" spans="5:15" ht="15">
      <c r="E39" s="189"/>
      <c r="F39" s="203" t="s">
        <v>1635</v>
      </c>
      <c r="G39" s="215"/>
      <c r="H39" s="219"/>
      <c r="I39" s="219" t="s">
        <v>1683</v>
      </c>
      <c r="J39" s="220">
        <v>134716.91949999999</v>
      </c>
      <c r="K39" s="221"/>
      <c r="L39" s="221" t="s">
        <v>1623</v>
      </c>
      <c r="M39" s="193"/>
      <c r="N39" s="193"/>
      <c r="O39" s="193"/>
    </row>
    <row r="40" spans="5:15" ht="15">
      <c r="E40" s="189"/>
      <c r="F40" s="209" t="s">
        <v>1642</v>
      </c>
      <c r="G40" s="204"/>
      <c r="H40" s="236">
        <v>22</v>
      </c>
      <c r="I40" s="236" t="s">
        <v>1684</v>
      </c>
      <c r="J40" s="237" t="s">
        <v>1685</v>
      </c>
      <c r="K40" s="238" t="s">
        <v>1651</v>
      </c>
      <c r="L40" s="238" t="s">
        <v>1686</v>
      </c>
      <c r="M40" s="239"/>
      <c r="O40" s="193"/>
    </row>
    <row r="41" spans="5:15" ht="15">
      <c r="E41" s="189"/>
      <c r="F41" s="209" t="s">
        <v>1642</v>
      </c>
      <c r="G41" s="204"/>
      <c r="H41" s="236">
        <v>23</v>
      </c>
      <c r="I41" s="236" t="s">
        <v>1687</v>
      </c>
      <c r="J41" s="237">
        <v>6</v>
      </c>
      <c r="K41" s="238" t="s">
        <v>1688</v>
      </c>
      <c r="L41" s="238" t="s">
        <v>1689</v>
      </c>
      <c r="M41" s="239" t="s">
        <v>1690</v>
      </c>
      <c r="O41" s="193"/>
    </row>
    <row r="42" spans="5:15" ht="15">
      <c r="E42" s="189"/>
      <c r="F42" s="209" t="s">
        <v>1642</v>
      </c>
      <c r="G42" s="204"/>
      <c r="H42" s="236">
        <v>24</v>
      </c>
      <c r="I42" s="236" t="s">
        <v>1691</v>
      </c>
      <c r="J42" s="237" t="s">
        <v>1692</v>
      </c>
      <c r="K42" s="238" t="s">
        <v>1651</v>
      </c>
      <c r="L42" s="240" t="s">
        <v>1693</v>
      </c>
      <c r="M42" s="193"/>
      <c r="N42" s="193"/>
      <c r="O42" s="193"/>
    </row>
    <row r="43" spans="5:15" ht="15">
      <c r="E43" s="189"/>
      <c r="F43" s="209" t="s">
        <v>1642</v>
      </c>
      <c r="G43" s="215"/>
      <c r="H43" s="236">
        <v>25</v>
      </c>
      <c r="I43" s="236" t="s">
        <v>884</v>
      </c>
      <c r="J43" s="237">
        <v>1</v>
      </c>
      <c r="K43" s="238" t="s">
        <v>1651</v>
      </c>
      <c r="L43" s="241" t="s">
        <v>1623</v>
      </c>
      <c r="M43" s="193"/>
      <c r="N43" s="193"/>
      <c r="O43" s="193"/>
    </row>
    <row r="44" spans="5:15" ht="15">
      <c r="E44" s="189"/>
      <c r="F44" s="209" t="s">
        <v>1642</v>
      </c>
      <c r="G44" s="204"/>
      <c r="H44" s="236">
        <v>26</v>
      </c>
      <c r="I44" s="236" t="s">
        <v>1409</v>
      </c>
      <c r="J44" s="237">
        <v>103</v>
      </c>
      <c r="K44" s="238" t="s">
        <v>1651</v>
      </c>
      <c r="L44" s="240" t="s">
        <v>1694</v>
      </c>
      <c r="M44" s="193"/>
      <c r="N44" s="193"/>
      <c r="O44" s="193"/>
    </row>
    <row r="45" spans="5:15" ht="15">
      <c r="E45" s="189"/>
      <c r="F45" s="209" t="s">
        <v>1642</v>
      </c>
      <c r="G45" s="215"/>
      <c r="H45" s="236">
        <v>27</v>
      </c>
      <c r="I45" s="236" t="s">
        <v>1695</v>
      </c>
      <c r="J45" s="237" t="s">
        <v>1696</v>
      </c>
      <c r="K45" s="238" t="s">
        <v>1651</v>
      </c>
      <c r="L45" s="241" t="s">
        <v>1623</v>
      </c>
      <c r="M45" s="193"/>
      <c r="N45" s="193"/>
      <c r="O45" s="193"/>
    </row>
    <row r="46" spans="5:15" ht="15">
      <c r="E46" s="189"/>
      <c r="F46" s="209" t="s">
        <v>1642</v>
      </c>
      <c r="G46" s="215"/>
      <c r="H46" s="236">
        <v>28</v>
      </c>
      <c r="I46" s="236" t="s">
        <v>1697</v>
      </c>
      <c r="J46" s="237" t="s">
        <v>1698</v>
      </c>
      <c r="K46" s="238" t="s">
        <v>1651</v>
      </c>
      <c r="L46" s="241" t="s">
        <v>1623</v>
      </c>
      <c r="M46" s="193"/>
      <c r="N46" s="193"/>
      <c r="O46" s="193"/>
    </row>
    <row r="47" spans="5:15" ht="15">
      <c r="E47" s="189"/>
      <c r="F47" s="209" t="s">
        <v>1642</v>
      </c>
      <c r="G47" s="215"/>
      <c r="H47" s="236">
        <v>29</v>
      </c>
      <c r="I47" s="236" t="s">
        <v>1699</v>
      </c>
      <c r="J47" s="237">
        <v>10500</v>
      </c>
      <c r="K47" s="238" t="s">
        <v>1651</v>
      </c>
      <c r="L47" s="241" t="s">
        <v>1623</v>
      </c>
      <c r="M47" s="193"/>
      <c r="N47" s="193"/>
      <c r="O47" s="193"/>
    </row>
    <row r="48" spans="5:15" ht="15">
      <c r="E48" s="189"/>
      <c r="F48" s="203" t="s">
        <v>1635</v>
      </c>
      <c r="G48" s="204"/>
      <c r="H48" s="219"/>
      <c r="I48" s="219" t="s">
        <v>1700</v>
      </c>
      <c r="J48" s="220" t="s">
        <v>1701</v>
      </c>
      <c r="K48" s="221" t="s">
        <v>1651</v>
      </c>
      <c r="L48" s="221" t="s">
        <v>1702</v>
      </c>
      <c r="M48" s="193"/>
      <c r="N48" s="193"/>
      <c r="O48" s="193"/>
    </row>
    <row r="49" spans="5:15" ht="15">
      <c r="E49" s="189"/>
      <c r="F49" s="235" t="s">
        <v>1645</v>
      </c>
      <c r="G49" s="204"/>
      <c r="H49" s="236">
        <v>30</v>
      </c>
      <c r="I49" s="236" t="s">
        <v>1703</v>
      </c>
      <c r="J49" s="237">
        <v>128</v>
      </c>
      <c r="K49" s="238" t="s">
        <v>1651</v>
      </c>
      <c r="L49" s="238" t="s">
        <v>1704</v>
      </c>
      <c r="M49" s="193"/>
      <c r="N49" s="193"/>
      <c r="O49" s="193"/>
    </row>
    <row r="50" spans="5:15" ht="15">
      <c r="E50" s="189"/>
      <c r="F50" s="214" t="s">
        <v>1650</v>
      </c>
      <c r="G50" s="204"/>
      <c r="H50" s="219">
        <v>31</v>
      </c>
      <c r="I50" s="219" t="s">
        <v>1641</v>
      </c>
      <c r="J50" s="220">
        <v>38.880284920000001</v>
      </c>
      <c r="K50" s="221" t="s">
        <v>1647</v>
      </c>
      <c r="L50" s="221" t="s">
        <v>1623</v>
      </c>
      <c r="M50" s="193"/>
      <c r="N50" s="193"/>
      <c r="O50" s="193"/>
    </row>
    <row r="51" spans="5:15" ht="15">
      <c r="E51" s="189"/>
      <c r="F51" s="214" t="s">
        <v>1650</v>
      </c>
      <c r="G51" s="204"/>
      <c r="H51" s="219">
        <v>32</v>
      </c>
      <c r="I51" s="219" t="s">
        <v>1637</v>
      </c>
      <c r="J51" s="220">
        <v>-77.017554219999994</v>
      </c>
      <c r="K51" s="221" t="s">
        <v>1647</v>
      </c>
      <c r="L51" s="221" t="s">
        <v>1623</v>
      </c>
      <c r="M51" s="193"/>
      <c r="N51" s="193"/>
      <c r="O51" s="193"/>
    </row>
    <row r="52" spans="5:15" ht="15">
      <c r="E52" s="189"/>
      <c r="F52" s="203" t="s">
        <v>1635</v>
      </c>
      <c r="G52" s="204"/>
      <c r="H52" s="219"/>
      <c r="I52" s="219" t="s">
        <v>1705</v>
      </c>
      <c r="J52" s="220"/>
      <c r="K52" s="221"/>
      <c r="L52" s="221"/>
      <c r="M52" s="193"/>
      <c r="N52" s="193"/>
      <c r="O52" s="193"/>
    </row>
    <row r="53" spans="5:15" ht="14.4">
      <c r="E53" s="189"/>
      <c r="O53" s="190" t="s">
        <v>1706</v>
      </c>
    </row>
    <row r="54" spans="5:15" ht="14.4">
      <c r="E54" s="189"/>
    </row>
    <row r="55" spans="5:15" ht="14.4">
      <c r="E55" s="189"/>
    </row>
    <row r="56" spans="5:15" ht="14.4">
      <c r="E56" s="189"/>
    </row>
    <row r="57" spans="5:15" ht="14.4">
      <c r="E57" s="189"/>
    </row>
    <row r="58" spans="5:15" ht="14.4">
      <c r="E58" s="189"/>
    </row>
    <row r="59" spans="5:15" ht="14.4">
      <c r="E59" s="189"/>
    </row>
    <row r="60" spans="5:15" ht="14.4">
      <c r="E60" s="189"/>
    </row>
    <row r="61" spans="5:15" ht="14.4">
      <c r="E61" s="189"/>
    </row>
    <row r="62" spans="5:15" ht="14.4">
      <c r="E62" s="189"/>
    </row>
    <row r="63" spans="5:15" ht="14.4">
      <c r="E63" s="189"/>
    </row>
    <row r="64" spans="5:15" ht="14.4">
      <c r="E64" s="189"/>
    </row>
    <row r="65" spans="5:5" ht="14.4">
      <c r="E65" s="189"/>
    </row>
    <row r="66" spans="5:5" ht="14.4">
      <c r="E66" s="189"/>
    </row>
    <row r="67" spans="5:5" ht="14.4">
      <c r="E67" s="189"/>
    </row>
    <row r="68" spans="5:5" ht="14.4">
      <c r="E68" s="189"/>
    </row>
    <row r="69" spans="5:5" ht="14.4">
      <c r="E69" s="189"/>
    </row>
    <row r="70" spans="5:5" ht="14.4">
      <c r="E70" s="189"/>
    </row>
    <row r="71" spans="5:5" ht="14.4">
      <c r="E71" s="189"/>
    </row>
    <row r="72" spans="5:5" ht="14.4">
      <c r="E72" s="189"/>
    </row>
    <row r="73" spans="5:5" ht="14.4">
      <c r="E73" s="189"/>
    </row>
    <row r="74" spans="5:5" ht="14.4">
      <c r="E74" s="189"/>
    </row>
    <row r="75" spans="5:5" ht="14.4">
      <c r="E75" s="189"/>
    </row>
    <row r="76" spans="5:5" ht="14.4">
      <c r="E76" s="189"/>
    </row>
    <row r="77" spans="5:5" ht="14.4">
      <c r="E77" s="189"/>
    </row>
    <row r="78" spans="5:5" ht="14.4">
      <c r="E78" s="189"/>
    </row>
    <row r="79" spans="5:5" ht="14.4">
      <c r="E79" s="189"/>
    </row>
    <row r="80" spans="5:5" ht="14.4">
      <c r="E80" s="189"/>
    </row>
    <row r="81" spans="5:5" ht="14.4">
      <c r="E81" s="189"/>
    </row>
    <row r="82" spans="5:5" ht="14.4">
      <c r="E82" s="189"/>
    </row>
    <row r="83" spans="5:5" ht="14.4">
      <c r="E83" s="189"/>
    </row>
    <row r="84" spans="5:5" ht="14.4">
      <c r="E84" s="189"/>
    </row>
    <row r="85" spans="5:5" ht="14.4">
      <c r="E85" s="189"/>
    </row>
    <row r="86" spans="5:5" ht="14.4">
      <c r="E86" s="189"/>
    </row>
    <row r="87" spans="5:5" ht="14.4">
      <c r="E87" s="189"/>
    </row>
    <row r="88" spans="5:5" ht="14.4">
      <c r="E88" s="189"/>
    </row>
    <row r="89" spans="5:5" ht="14.4">
      <c r="E89" s="189"/>
    </row>
    <row r="90" spans="5:5" ht="14.4">
      <c r="E90" s="189"/>
    </row>
    <row r="91" spans="5:5" ht="14.4">
      <c r="E91" s="189"/>
    </row>
    <row r="92" spans="5:5" ht="14.4">
      <c r="E92" s="189"/>
    </row>
    <row r="93" spans="5:5" ht="14.4">
      <c r="E93" s="189"/>
    </row>
    <row r="94" spans="5:5" ht="14.4">
      <c r="E94" s="189"/>
    </row>
    <row r="95" spans="5:5" ht="14.4">
      <c r="E95" s="189"/>
    </row>
    <row r="96" spans="5:5" ht="14.4">
      <c r="E96" s="189"/>
    </row>
    <row r="97" spans="5:5" ht="14.4">
      <c r="E97" s="189"/>
    </row>
    <row r="98" spans="5:5" ht="14.4">
      <c r="E98" s="189"/>
    </row>
    <row r="99" spans="5:5" ht="14.4">
      <c r="E99" s="189"/>
    </row>
    <row r="100" spans="5:5" ht="14.4">
      <c r="E100" s="189"/>
    </row>
    <row r="101" spans="5:5" ht="14.4">
      <c r="E101" s="189"/>
    </row>
    <row r="102" spans="5:5" ht="14.4">
      <c r="E102" s="189"/>
    </row>
    <row r="103" spans="5:5" ht="14.4">
      <c r="E103" s="189"/>
    </row>
    <row r="104" spans="5:5" ht="14.4">
      <c r="E104" s="189"/>
    </row>
    <row r="105" spans="5:5" ht="14.4">
      <c r="E105" s="189"/>
    </row>
    <row r="106" spans="5:5" ht="14.4">
      <c r="E106" s="189"/>
    </row>
    <row r="107" spans="5:5" ht="14.4">
      <c r="E107" s="189"/>
    </row>
    <row r="108" spans="5:5" ht="14.4">
      <c r="E108" s="189"/>
    </row>
    <row r="109" spans="5:5" ht="14.4">
      <c r="E109" s="189"/>
    </row>
    <row r="110" spans="5:5" ht="14.4">
      <c r="E110" s="189"/>
    </row>
    <row r="111" spans="5:5" ht="14.4">
      <c r="E111" s="189"/>
    </row>
    <row r="112" spans="5:5" ht="14.4">
      <c r="E112" s="189"/>
    </row>
    <row r="113" spans="5:5" ht="14.4">
      <c r="E113" s="189"/>
    </row>
    <row r="114" spans="5:5" ht="14.4">
      <c r="E114" s="189"/>
    </row>
    <row r="115" spans="5:5" ht="14.4">
      <c r="E115" s="189"/>
    </row>
    <row r="116" spans="5:5" ht="14.4">
      <c r="E116" s="189"/>
    </row>
    <row r="117" spans="5:5" ht="14.4">
      <c r="E117" s="189"/>
    </row>
    <row r="118" spans="5:5" ht="14.4">
      <c r="E118" s="189"/>
    </row>
    <row r="119" spans="5:5" ht="14.4">
      <c r="E119" s="189"/>
    </row>
    <row r="120" spans="5:5" ht="14.4">
      <c r="E120" s="189"/>
    </row>
    <row r="121" spans="5:5" ht="14.4">
      <c r="E121" s="189"/>
    </row>
    <row r="122" spans="5:5" ht="14.4">
      <c r="E122" s="189"/>
    </row>
    <row r="123" spans="5:5" ht="14.4">
      <c r="E123" s="189"/>
    </row>
    <row r="124" spans="5:5" ht="14.4">
      <c r="E124" s="189"/>
    </row>
    <row r="125" spans="5:5" ht="14.4">
      <c r="E125" s="189"/>
    </row>
    <row r="126" spans="5:5" ht="14.4">
      <c r="E126" s="189"/>
    </row>
    <row r="127" spans="5:5" ht="14.4">
      <c r="E127" s="189"/>
    </row>
    <row r="128" spans="5:5" ht="14.4">
      <c r="E128" s="189"/>
    </row>
    <row r="129" spans="5:5" ht="14.4">
      <c r="E129" s="189"/>
    </row>
    <row r="130" spans="5:5" ht="14.4">
      <c r="E130" s="189"/>
    </row>
    <row r="131" spans="5:5" ht="14.4">
      <c r="E131" s="189"/>
    </row>
    <row r="132" spans="5:5" ht="14.4">
      <c r="E132" s="189"/>
    </row>
    <row r="133" spans="5:5" ht="14.4">
      <c r="E133" s="189"/>
    </row>
    <row r="134" spans="5:5" ht="14.4">
      <c r="E134" s="189"/>
    </row>
    <row r="135" spans="5:5" ht="14.4">
      <c r="E135" s="189"/>
    </row>
    <row r="136" spans="5:5" ht="14.4">
      <c r="E136" s="189"/>
    </row>
    <row r="137" spans="5:5" ht="14.4">
      <c r="E137" s="189"/>
    </row>
    <row r="138" spans="5:5" ht="14.4">
      <c r="E138" s="189"/>
    </row>
    <row r="139" spans="5:5" ht="14.4">
      <c r="E139" s="189"/>
    </row>
    <row r="140" spans="5:5" ht="14.4">
      <c r="E140" s="189"/>
    </row>
    <row r="141" spans="5:5" ht="14.4">
      <c r="E141" s="189"/>
    </row>
    <row r="142" spans="5:5" ht="14.4">
      <c r="E142" s="189"/>
    </row>
    <row r="143" spans="5:5" ht="14.4">
      <c r="E143" s="189"/>
    </row>
    <row r="144" spans="5:5" ht="14.4">
      <c r="E144" s="189"/>
    </row>
    <row r="145" spans="5:5" ht="14.4">
      <c r="E145" s="189"/>
    </row>
    <row r="146" spans="5:5" ht="14.4">
      <c r="E146" s="189"/>
    </row>
    <row r="147" spans="5:5" ht="14.4">
      <c r="E147" s="189"/>
    </row>
    <row r="148" spans="5:5" ht="14.4">
      <c r="E148" s="189"/>
    </row>
    <row r="149" spans="5:5" ht="14.4">
      <c r="E149" s="189"/>
    </row>
    <row r="150" spans="5:5" ht="14.4">
      <c r="E150" s="189"/>
    </row>
    <row r="151" spans="5:5" ht="14.4">
      <c r="E151" s="189"/>
    </row>
    <row r="152" spans="5:5" ht="14.4">
      <c r="E152" s="189"/>
    </row>
    <row r="153" spans="5:5" ht="14.4">
      <c r="E153" s="189"/>
    </row>
    <row r="154" spans="5:5" ht="14.4">
      <c r="E154" s="189"/>
    </row>
    <row r="155" spans="5:5" ht="14.4">
      <c r="E155" s="189"/>
    </row>
    <row r="156" spans="5:5" ht="14.4">
      <c r="E156" s="189"/>
    </row>
    <row r="157" spans="5:5" ht="14.4">
      <c r="E157" s="189"/>
    </row>
    <row r="158" spans="5:5" ht="14.4">
      <c r="E158" s="189"/>
    </row>
    <row r="159" spans="5:5" ht="14.4">
      <c r="E159" s="189"/>
    </row>
    <row r="160" spans="5:5" ht="14.4">
      <c r="E160" s="189"/>
    </row>
    <row r="161" spans="5:5" ht="14.4">
      <c r="E161" s="189"/>
    </row>
    <row r="162" spans="5:5" ht="14.4">
      <c r="E162" s="189"/>
    </row>
    <row r="163" spans="5:5" ht="14.4">
      <c r="E163" s="189"/>
    </row>
    <row r="164" spans="5:5" ht="14.4">
      <c r="E164" s="189"/>
    </row>
    <row r="165" spans="5:5" ht="14.4">
      <c r="E165" s="189"/>
    </row>
    <row r="166" spans="5:5" ht="14.4">
      <c r="E166" s="189"/>
    </row>
    <row r="167" spans="5:5" ht="14.4">
      <c r="E167" s="189"/>
    </row>
    <row r="168" spans="5:5" ht="14.4">
      <c r="E168" s="189"/>
    </row>
    <row r="169" spans="5:5" ht="14.4">
      <c r="E169" s="189"/>
    </row>
    <row r="170" spans="5:5" ht="14.4">
      <c r="E170" s="189"/>
    </row>
    <row r="171" spans="5:5" ht="14.4">
      <c r="E171" s="189"/>
    </row>
    <row r="172" spans="5:5" ht="14.4">
      <c r="E172" s="189"/>
    </row>
    <row r="173" spans="5:5" ht="14.4">
      <c r="E173" s="189"/>
    </row>
    <row r="174" spans="5:5" ht="14.4">
      <c r="E174" s="189"/>
    </row>
    <row r="175" spans="5:5" ht="14.4">
      <c r="E175" s="189"/>
    </row>
    <row r="176" spans="5:5" ht="14.4">
      <c r="E176" s="189"/>
    </row>
    <row r="177" spans="5:5" ht="14.4">
      <c r="E177" s="189"/>
    </row>
    <row r="178" spans="5:5" ht="14.4">
      <c r="E178" s="189"/>
    </row>
    <row r="179" spans="5:5" ht="14.4">
      <c r="E179" s="189"/>
    </row>
    <row r="180" spans="5:5" ht="14.4">
      <c r="E180" s="189"/>
    </row>
    <row r="181" spans="5:5" ht="14.4">
      <c r="E181" s="189"/>
    </row>
    <row r="182" spans="5:5" ht="14.4">
      <c r="E182" s="189"/>
    </row>
    <row r="183" spans="5:5" ht="14.4">
      <c r="E183" s="189"/>
    </row>
    <row r="184" spans="5:5" ht="14.4">
      <c r="E184" s="189"/>
    </row>
    <row r="185" spans="5:5" ht="14.4">
      <c r="E185" s="189"/>
    </row>
    <row r="186" spans="5:5" ht="14.4">
      <c r="E186" s="189"/>
    </row>
    <row r="187" spans="5:5" ht="14.4">
      <c r="E187" s="189"/>
    </row>
    <row r="188" spans="5:5" ht="14.4">
      <c r="E188" s="189"/>
    </row>
    <row r="189" spans="5:5" ht="14.4">
      <c r="E189" s="189"/>
    </row>
    <row r="190" spans="5:5" ht="14.4">
      <c r="E190" s="189"/>
    </row>
    <row r="191" spans="5:5" ht="14.4">
      <c r="E191" s="189"/>
    </row>
    <row r="192" spans="5:5" ht="14.4">
      <c r="E192" s="189"/>
    </row>
    <row r="193" spans="5:5" ht="14.4">
      <c r="E193" s="189"/>
    </row>
    <row r="194" spans="5:5" ht="14.4">
      <c r="E194" s="189"/>
    </row>
    <row r="195" spans="5:5" ht="14.4">
      <c r="E195" s="189"/>
    </row>
    <row r="196" spans="5:5" ht="14.4">
      <c r="E196" s="189"/>
    </row>
    <row r="197" spans="5:5" ht="14.4">
      <c r="E197" s="189"/>
    </row>
    <row r="198" spans="5:5" ht="14.4">
      <c r="E198" s="189"/>
    </row>
    <row r="199" spans="5:5" ht="14.4">
      <c r="E199" s="189"/>
    </row>
    <row r="200" spans="5:5" ht="14.4">
      <c r="E200" s="189"/>
    </row>
    <row r="201" spans="5:5" ht="14.4">
      <c r="E201" s="189"/>
    </row>
    <row r="202" spans="5:5" ht="14.4">
      <c r="E202" s="189"/>
    </row>
    <row r="203" spans="5:5" ht="14.4">
      <c r="E203" s="189"/>
    </row>
    <row r="204" spans="5:5" ht="14.4">
      <c r="E204" s="189"/>
    </row>
    <row r="205" spans="5:5" ht="14.4">
      <c r="E205" s="189"/>
    </row>
    <row r="206" spans="5:5" ht="14.4">
      <c r="E206" s="189"/>
    </row>
    <row r="207" spans="5:5" ht="14.4">
      <c r="E207" s="189"/>
    </row>
    <row r="208" spans="5:5" ht="14.4">
      <c r="E208" s="189"/>
    </row>
    <row r="209" spans="5:5" ht="14.4">
      <c r="E209" s="189"/>
    </row>
    <row r="210" spans="5:5" ht="14.4">
      <c r="E210" s="189"/>
    </row>
    <row r="211" spans="5:5" ht="14.4">
      <c r="E211" s="189"/>
    </row>
    <row r="212" spans="5:5" ht="14.4">
      <c r="E212" s="189"/>
    </row>
    <row r="213" spans="5:5" ht="14.4">
      <c r="E213" s="189"/>
    </row>
    <row r="214" spans="5:5" ht="14.4">
      <c r="E214" s="189"/>
    </row>
    <row r="215" spans="5:5" ht="14.4">
      <c r="E215" s="189"/>
    </row>
    <row r="216" spans="5:5" ht="14.4">
      <c r="E216" s="189"/>
    </row>
    <row r="217" spans="5:5" ht="14.4">
      <c r="E217" s="189"/>
    </row>
    <row r="218" spans="5:5" ht="14.4">
      <c r="E218" s="189"/>
    </row>
    <row r="219" spans="5:5" ht="14.4">
      <c r="E219" s="189"/>
    </row>
    <row r="220" spans="5:5" ht="14.4">
      <c r="E220" s="189"/>
    </row>
    <row r="221" spans="5:5" ht="14.4">
      <c r="E221" s="189"/>
    </row>
    <row r="222" spans="5:5" ht="14.4">
      <c r="E222" s="189"/>
    </row>
    <row r="223" spans="5:5" ht="14.4">
      <c r="E223" s="189"/>
    </row>
    <row r="224" spans="5:5" ht="14.4">
      <c r="E224" s="189"/>
    </row>
    <row r="225" spans="5:5" ht="14.4">
      <c r="E225" s="189"/>
    </row>
    <row r="226" spans="5:5" ht="14.4">
      <c r="E226" s="189"/>
    </row>
    <row r="227" spans="5:5" ht="14.4">
      <c r="E227" s="189"/>
    </row>
    <row r="228" spans="5:5" ht="14.4">
      <c r="E228" s="189"/>
    </row>
    <row r="229" spans="5:5" ht="14.4">
      <c r="E229" s="189"/>
    </row>
    <row r="230" spans="5:5" ht="14.4">
      <c r="E230" s="189"/>
    </row>
    <row r="231" spans="5:5" ht="14.4">
      <c r="E231" s="189"/>
    </row>
    <row r="232" spans="5:5" ht="14.4">
      <c r="E232" s="189"/>
    </row>
    <row r="233" spans="5:5" ht="14.4">
      <c r="E233" s="189"/>
    </row>
    <row r="234" spans="5:5" ht="14.4">
      <c r="E234" s="189"/>
    </row>
    <row r="235" spans="5:5" ht="14.4">
      <c r="E235" s="189"/>
    </row>
    <row r="236" spans="5:5" ht="14.4">
      <c r="E236" s="189"/>
    </row>
    <row r="237" spans="5:5" ht="14.4">
      <c r="E237" s="189"/>
    </row>
    <row r="238" spans="5:5" ht="14.4">
      <c r="E238" s="189"/>
    </row>
    <row r="239" spans="5:5" ht="14.4">
      <c r="E239" s="189"/>
    </row>
    <row r="240" spans="5:5" ht="14.4">
      <c r="E240" s="189"/>
    </row>
    <row r="241" spans="5:5" ht="14.4">
      <c r="E241" s="189"/>
    </row>
    <row r="242" spans="5:5" ht="14.4">
      <c r="E242" s="189"/>
    </row>
    <row r="243" spans="5:5" ht="14.4">
      <c r="E243" s="189"/>
    </row>
    <row r="244" spans="5:5" ht="14.4">
      <c r="E244" s="189"/>
    </row>
    <row r="245" spans="5:5" ht="14.4">
      <c r="E245" s="189"/>
    </row>
    <row r="246" spans="5:5" ht="14.4">
      <c r="E246" s="189"/>
    </row>
    <row r="247" spans="5:5" ht="14.4">
      <c r="E247" s="189"/>
    </row>
    <row r="248" spans="5:5" ht="14.4">
      <c r="E248" s="189"/>
    </row>
    <row r="249" spans="5:5" ht="14.4">
      <c r="E249" s="189"/>
    </row>
    <row r="250" spans="5:5" ht="14.4">
      <c r="E250" s="189"/>
    </row>
    <row r="251" spans="5:5" ht="14.4">
      <c r="E251" s="189"/>
    </row>
    <row r="252" spans="5:5" ht="14.4">
      <c r="E252" s="189"/>
    </row>
    <row r="253" spans="5:5" ht="14.4">
      <c r="E253" s="189"/>
    </row>
    <row r="254" spans="5:5" ht="14.4">
      <c r="E254" s="189"/>
    </row>
    <row r="255" spans="5:5" ht="14.4">
      <c r="E255" s="189"/>
    </row>
    <row r="256" spans="5:5" ht="14.4">
      <c r="E256" s="189"/>
    </row>
    <row r="257" spans="5:5" ht="14.4">
      <c r="E257" s="189"/>
    </row>
    <row r="258" spans="5:5" ht="14.4">
      <c r="E258" s="189"/>
    </row>
    <row r="259" spans="5:5" ht="14.4">
      <c r="E259" s="189"/>
    </row>
    <row r="260" spans="5:5" ht="14.4">
      <c r="E260" s="189"/>
    </row>
    <row r="261" spans="5:5" ht="14.4">
      <c r="E261" s="189"/>
    </row>
    <row r="262" spans="5:5" ht="14.4">
      <c r="E262" s="189"/>
    </row>
    <row r="263" spans="5:5" ht="14.4">
      <c r="E263" s="189"/>
    </row>
    <row r="264" spans="5:5" ht="14.4">
      <c r="E264" s="189"/>
    </row>
    <row r="265" spans="5:5" ht="14.4">
      <c r="E265" s="189"/>
    </row>
    <row r="266" spans="5:5" ht="14.4">
      <c r="E266" s="189"/>
    </row>
    <row r="267" spans="5:5" ht="14.4">
      <c r="E267" s="189"/>
    </row>
    <row r="268" spans="5:5" ht="14.4">
      <c r="E268" s="189"/>
    </row>
    <row r="269" spans="5:5" ht="14.4">
      <c r="E269" s="189"/>
    </row>
    <row r="270" spans="5:5" ht="14.4">
      <c r="E270" s="189"/>
    </row>
    <row r="271" spans="5:5" ht="14.4">
      <c r="E271" s="189"/>
    </row>
    <row r="272" spans="5:5" ht="14.4">
      <c r="E272" s="189"/>
    </row>
    <row r="273" spans="5:5" ht="14.4">
      <c r="E273" s="189"/>
    </row>
    <row r="274" spans="5:5" ht="14.4">
      <c r="E274" s="189"/>
    </row>
    <row r="275" spans="5:5" ht="14.4">
      <c r="E275" s="189"/>
    </row>
    <row r="276" spans="5:5" ht="14.4">
      <c r="E276" s="189"/>
    </row>
    <row r="277" spans="5:5" ht="14.4">
      <c r="E277" s="189"/>
    </row>
    <row r="278" spans="5:5" ht="14.4">
      <c r="E278" s="189"/>
    </row>
    <row r="279" spans="5:5" ht="14.4">
      <c r="E279" s="189"/>
    </row>
    <row r="280" spans="5:5" ht="14.4">
      <c r="E280" s="189"/>
    </row>
    <row r="281" spans="5:5" ht="14.4">
      <c r="E281" s="189"/>
    </row>
    <row r="282" spans="5:5" ht="14.4">
      <c r="E282" s="189"/>
    </row>
    <row r="283" spans="5:5" ht="14.4">
      <c r="E283" s="189"/>
    </row>
    <row r="284" spans="5:5" ht="14.4">
      <c r="E284" s="189"/>
    </row>
    <row r="285" spans="5:5" ht="14.4">
      <c r="E285" s="189"/>
    </row>
    <row r="286" spans="5:5" ht="14.4">
      <c r="E286" s="189"/>
    </row>
    <row r="287" spans="5:5" ht="14.4">
      <c r="E287" s="189"/>
    </row>
    <row r="288" spans="5:5" ht="14.4">
      <c r="E288" s="189"/>
    </row>
    <row r="289" spans="5:5" ht="14.4">
      <c r="E289" s="189"/>
    </row>
    <row r="290" spans="5:5" ht="14.4">
      <c r="E290" s="189"/>
    </row>
    <row r="291" spans="5:5" ht="14.4">
      <c r="E291" s="189"/>
    </row>
    <row r="292" spans="5:5" ht="14.4">
      <c r="E292" s="189"/>
    </row>
    <row r="293" spans="5:5" ht="14.4">
      <c r="E293" s="189"/>
    </row>
    <row r="294" spans="5:5" ht="14.4">
      <c r="E294" s="189"/>
    </row>
    <row r="295" spans="5:5" ht="14.4">
      <c r="E295" s="189"/>
    </row>
    <row r="296" spans="5:5" ht="14.4">
      <c r="E296" s="189"/>
    </row>
    <row r="297" spans="5:5" ht="14.4">
      <c r="E297" s="189"/>
    </row>
    <row r="298" spans="5:5" ht="14.4">
      <c r="E298" s="189"/>
    </row>
    <row r="299" spans="5:5" ht="14.4">
      <c r="E299" s="189"/>
    </row>
    <row r="300" spans="5:5" ht="14.4">
      <c r="E300" s="189"/>
    </row>
    <row r="301" spans="5:5" ht="14.4">
      <c r="E301" s="189"/>
    </row>
    <row r="302" spans="5:5" ht="14.4">
      <c r="E302" s="189"/>
    </row>
    <row r="303" spans="5:5" ht="14.4">
      <c r="E303" s="189"/>
    </row>
    <row r="304" spans="5:5" ht="14.4">
      <c r="E304" s="189"/>
    </row>
    <row r="305" spans="5:5" ht="14.4">
      <c r="E305" s="189"/>
    </row>
    <row r="306" spans="5:5" ht="14.4">
      <c r="E306" s="189"/>
    </row>
    <row r="307" spans="5:5" ht="14.4">
      <c r="E307" s="189"/>
    </row>
    <row r="308" spans="5:5" ht="14.4">
      <c r="E308" s="189"/>
    </row>
    <row r="309" spans="5:5" ht="14.4">
      <c r="E309" s="189"/>
    </row>
    <row r="310" spans="5:5" ht="14.4">
      <c r="E310" s="189"/>
    </row>
    <row r="311" spans="5:5" ht="14.4">
      <c r="E311" s="189"/>
    </row>
    <row r="312" spans="5:5" ht="14.4">
      <c r="E312" s="189"/>
    </row>
    <row r="313" spans="5:5" ht="14.4">
      <c r="E313" s="189"/>
    </row>
    <row r="314" spans="5:5" ht="14.4">
      <c r="E314" s="189"/>
    </row>
    <row r="315" spans="5:5" ht="14.4">
      <c r="E315" s="189"/>
    </row>
    <row r="316" spans="5:5" ht="14.4">
      <c r="E316" s="189"/>
    </row>
    <row r="317" spans="5:5" ht="14.4">
      <c r="E317" s="189"/>
    </row>
    <row r="318" spans="5:5" ht="14.4">
      <c r="E318" s="189"/>
    </row>
    <row r="319" spans="5:5" ht="14.4">
      <c r="E319" s="189"/>
    </row>
    <row r="320" spans="5:5" ht="14.4">
      <c r="E320" s="189"/>
    </row>
    <row r="321" spans="5:5" ht="14.4">
      <c r="E321" s="189"/>
    </row>
    <row r="322" spans="5:5" ht="14.4">
      <c r="E322" s="189"/>
    </row>
    <row r="323" spans="5:5" ht="14.4">
      <c r="E323" s="189"/>
    </row>
    <row r="324" spans="5:5" ht="14.4">
      <c r="E324" s="189"/>
    </row>
    <row r="325" spans="5:5" ht="14.4">
      <c r="E325" s="189"/>
    </row>
    <row r="326" spans="5:5" ht="14.4">
      <c r="E326" s="189"/>
    </row>
    <row r="327" spans="5:5" ht="14.4">
      <c r="E327" s="189"/>
    </row>
    <row r="328" spans="5:5" ht="14.4">
      <c r="E328" s="189"/>
    </row>
    <row r="329" spans="5:5" ht="14.4">
      <c r="E329" s="189"/>
    </row>
    <row r="330" spans="5:5" ht="14.4">
      <c r="E330" s="189"/>
    </row>
    <row r="331" spans="5:5" ht="14.4">
      <c r="E331" s="189"/>
    </row>
    <row r="332" spans="5:5" ht="14.4">
      <c r="E332" s="189"/>
    </row>
    <row r="333" spans="5:5" ht="14.4">
      <c r="E333" s="189"/>
    </row>
    <row r="334" spans="5:5" ht="14.4">
      <c r="E334" s="189"/>
    </row>
    <row r="335" spans="5:5" ht="14.4">
      <c r="E335" s="189"/>
    </row>
    <row r="336" spans="5:5" ht="14.4">
      <c r="E336" s="189"/>
    </row>
    <row r="337" spans="5:5" ht="14.4">
      <c r="E337" s="189"/>
    </row>
    <row r="338" spans="5:5" ht="14.4">
      <c r="E338" s="189"/>
    </row>
    <row r="339" spans="5:5" ht="14.4">
      <c r="E339" s="189"/>
    </row>
    <row r="340" spans="5:5" ht="14.4">
      <c r="E340" s="189"/>
    </row>
    <row r="341" spans="5:5" ht="14.4">
      <c r="E341" s="189"/>
    </row>
    <row r="342" spans="5:5" ht="14.4">
      <c r="E342" s="189"/>
    </row>
    <row r="343" spans="5:5" ht="14.4">
      <c r="E343" s="189"/>
    </row>
    <row r="344" spans="5:5" ht="14.4">
      <c r="E344" s="189"/>
    </row>
    <row r="345" spans="5:5" ht="14.4">
      <c r="E345" s="189"/>
    </row>
    <row r="346" spans="5:5" ht="14.4">
      <c r="E346" s="189"/>
    </row>
    <row r="347" spans="5:5" ht="14.4">
      <c r="E347" s="189"/>
    </row>
    <row r="348" spans="5:5" ht="14.4">
      <c r="E348" s="189"/>
    </row>
    <row r="349" spans="5:5" ht="14.4">
      <c r="E349" s="189"/>
    </row>
    <row r="350" spans="5:5" ht="14.4">
      <c r="E350" s="189"/>
    </row>
    <row r="351" spans="5:5" ht="14.4">
      <c r="E351" s="189"/>
    </row>
    <row r="352" spans="5:5" ht="14.4">
      <c r="E352" s="189"/>
    </row>
    <row r="353" spans="5:5" ht="14.4">
      <c r="E353" s="189"/>
    </row>
    <row r="354" spans="5:5" ht="14.4">
      <c r="E354" s="189"/>
    </row>
    <row r="355" spans="5:5" ht="14.4">
      <c r="E355" s="189"/>
    </row>
    <row r="356" spans="5:5" ht="14.4">
      <c r="E356" s="189"/>
    </row>
    <row r="357" spans="5:5" ht="14.4">
      <c r="E357" s="189"/>
    </row>
    <row r="358" spans="5:5" ht="14.4">
      <c r="E358" s="189"/>
    </row>
    <row r="359" spans="5:5" ht="14.4">
      <c r="E359" s="189"/>
    </row>
    <row r="360" spans="5:5" ht="14.4">
      <c r="E360" s="189"/>
    </row>
    <row r="361" spans="5:5" ht="14.4">
      <c r="E361" s="189"/>
    </row>
    <row r="362" spans="5:5" ht="14.4">
      <c r="E362" s="189"/>
    </row>
    <row r="363" spans="5:5" ht="14.4">
      <c r="E363" s="189"/>
    </row>
    <row r="364" spans="5:5" ht="14.4">
      <c r="E364" s="189"/>
    </row>
    <row r="365" spans="5:5" ht="14.4">
      <c r="E365" s="189"/>
    </row>
    <row r="366" spans="5:5" ht="14.4">
      <c r="E366" s="189"/>
    </row>
    <row r="367" spans="5:5" ht="14.4">
      <c r="E367" s="189"/>
    </row>
    <row r="368" spans="5:5" ht="14.4">
      <c r="E368" s="189"/>
    </row>
    <row r="369" spans="5:5" ht="14.4">
      <c r="E369" s="189"/>
    </row>
    <row r="370" spans="5:5" ht="14.4">
      <c r="E370" s="189"/>
    </row>
    <row r="371" spans="5:5" ht="14.4">
      <c r="E371" s="189"/>
    </row>
    <row r="372" spans="5:5" ht="14.4">
      <c r="E372" s="189"/>
    </row>
    <row r="373" spans="5:5" ht="14.4">
      <c r="E373" s="189"/>
    </row>
    <row r="374" spans="5:5" ht="14.4">
      <c r="E374" s="189"/>
    </row>
    <row r="375" spans="5:5" ht="14.4">
      <c r="E375" s="189"/>
    </row>
    <row r="376" spans="5:5" ht="14.4">
      <c r="E376" s="189"/>
    </row>
    <row r="377" spans="5:5" ht="14.4">
      <c r="E377" s="189"/>
    </row>
    <row r="378" spans="5:5" ht="14.4">
      <c r="E378" s="189"/>
    </row>
    <row r="379" spans="5:5" ht="14.4">
      <c r="E379" s="189"/>
    </row>
    <row r="380" spans="5:5" ht="14.4">
      <c r="E380" s="189"/>
    </row>
    <row r="381" spans="5:5" ht="14.4">
      <c r="E381" s="189"/>
    </row>
    <row r="382" spans="5:5" ht="14.4">
      <c r="E382" s="189"/>
    </row>
    <row r="383" spans="5:5" ht="14.4">
      <c r="E383" s="189"/>
    </row>
    <row r="384" spans="5:5" ht="14.4">
      <c r="E384" s="189"/>
    </row>
    <row r="385" spans="5:5" ht="14.4">
      <c r="E385" s="189"/>
    </row>
    <row r="386" spans="5:5" ht="14.4">
      <c r="E386" s="189"/>
    </row>
    <row r="387" spans="5:5" ht="14.4">
      <c r="E387" s="189"/>
    </row>
    <row r="388" spans="5:5" ht="14.4">
      <c r="E388" s="189"/>
    </row>
    <row r="389" spans="5:5" ht="14.4">
      <c r="E389" s="189"/>
    </row>
    <row r="390" spans="5:5" ht="14.4">
      <c r="E390" s="189"/>
    </row>
    <row r="391" spans="5:5" ht="14.4">
      <c r="E391" s="189"/>
    </row>
    <row r="392" spans="5:5" ht="14.4">
      <c r="E392" s="189"/>
    </row>
    <row r="393" spans="5:5" ht="14.4">
      <c r="E393" s="189"/>
    </row>
    <row r="394" spans="5:5" ht="14.4">
      <c r="E394" s="189"/>
    </row>
    <row r="395" spans="5:5" ht="14.4">
      <c r="E395" s="189"/>
    </row>
    <row r="396" spans="5:5" ht="14.4">
      <c r="E396" s="189"/>
    </row>
    <row r="397" spans="5:5" ht="14.4">
      <c r="E397" s="189"/>
    </row>
    <row r="398" spans="5:5" ht="14.4">
      <c r="E398" s="189"/>
    </row>
    <row r="399" spans="5:5" ht="14.4">
      <c r="E399" s="189"/>
    </row>
    <row r="400" spans="5:5" ht="14.4">
      <c r="E400" s="189"/>
    </row>
    <row r="401" spans="5:5" ht="14.4">
      <c r="E401" s="189"/>
    </row>
    <row r="402" spans="5:5" ht="14.4">
      <c r="E402" s="189"/>
    </row>
    <row r="403" spans="5:5" ht="14.4">
      <c r="E403" s="189"/>
    </row>
    <row r="404" spans="5:5" ht="14.4">
      <c r="E404" s="189"/>
    </row>
    <row r="405" spans="5:5" ht="14.4">
      <c r="E405" s="189"/>
    </row>
    <row r="406" spans="5:5" ht="14.4">
      <c r="E406" s="189"/>
    </row>
    <row r="407" spans="5:5" ht="14.4">
      <c r="E407" s="189"/>
    </row>
    <row r="408" spans="5:5" ht="14.4">
      <c r="E408" s="189"/>
    </row>
    <row r="409" spans="5:5" ht="14.4">
      <c r="E409" s="189"/>
    </row>
    <row r="410" spans="5:5" ht="14.4">
      <c r="E410" s="189"/>
    </row>
    <row r="411" spans="5:5" ht="14.4">
      <c r="E411" s="189"/>
    </row>
    <row r="412" spans="5:5" ht="14.4">
      <c r="E412" s="189"/>
    </row>
    <row r="413" spans="5:5" ht="14.4">
      <c r="E413" s="189"/>
    </row>
    <row r="414" spans="5:5" ht="14.4">
      <c r="E414" s="189"/>
    </row>
    <row r="415" spans="5:5" ht="14.4">
      <c r="E415" s="189"/>
    </row>
    <row r="416" spans="5:5" ht="14.4">
      <c r="E416" s="189"/>
    </row>
    <row r="417" spans="5:5" ht="14.4">
      <c r="E417" s="189"/>
    </row>
    <row r="418" spans="5:5" ht="14.4">
      <c r="E418" s="189"/>
    </row>
    <row r="419" spans="5:5" ht="14.4">
      <c r="E419" s="189"/>
    </row>
    <row r="420" spans="5:5" ht="14.4">
      <c r="E420" s="189"/>
    </row>
    <row r="421" spans="5:5" ht="14.4">
      <c r="E421" s="189"/>
    </row>
    <row r="422" spans="5:5" ht="14.4">
      <c r="E422" s="189"/>
    </row>
    <row r="423" spans="5:5" ht="14.4">
      <c r="E423" s="189"/>
    </row>
    <row r="424" spans="5:5" ht="14.4">
      <c r="E424" s="189"/>
    </row>
    <row r="425" spans="5:5" ht="14.4">
      <c r="E425" s="189"/>
    </row>
    <row r="426" spans="5:5" ht="14.4">
      <c r="E426" s="189"/>
    </row>
    <row r="427" spans="5:5" ht="14.4">
      <c r="E427" s="189"/>
    </row>
    <row r="428" spans="5:5" ht="14.4">
      <c r="E428" s="189"/>
    </row>
    <row r="429" spans="5:5" ht="14.4">
      <c r="E429" s="189"/>
    </row>
    <row r="430" spans="5:5" ht="14.4">
      <c r="E430" s="189"/>
    </row>
    <row r="431" spans="5:5" ht="14.4">
      <c r="E431" s="189"/>
    </row>
    <row r="432" spans="5:5" ht="14.4">
      <c r="E432" s="189"/>
    </row>
    <row r="433" spans="5:5" ht="14.4">
      <c r="E433" s="189"/>
    </row>
    <row r="434" spans="5:5" ht="14.4">
      <c r="E434" s="189"/>
    </row>
    <row r="435" spans="5:5" ht="14.4">
      <c r="E435" s="189"/>
    </row>
    <row r="436" spans="5:5" ht="14.4">
      <c r="E436" s="189"/>
    </row>
    <row r="437" spans="5:5" ht="14.4">
      <c r="E437" s="189"/>
    </row>
    <row r="438" spans="5:5" ht="14.4">
      <c r="E438" s="189"/>
    </row>
    <row r="439" spans="5:5" ht="14.4">
      <c r="E439" s="189"/>
    </row>
    <row r="440" spans="5:5" ht="14.4">
      <c r="E440" s="189"/>
    </row>
    <row r="441" spans="5:5" ht="14.4">
      <c r="E441" s="189"/>
    </row>
    <row r="442" spans="5:5" ht="14.4">
      <c r="E442" s="189"/>
    </row>
    <row r="443" spans="5:5" ht="14.4">
      <c r="E443" s="189"/>
    </row>
    <row r="444" spans="5:5" ht="14.4">
      <c r="E444" s="189"/>
    </row>
    <row r="445" spans="5:5" ht="14.4">
      <c r="E445" s="189"/>
    </row>
    <row r="446" spans="5:5" ht="14.4">
      <c r="E446" s="189"/>
    </row>
    <row r="447" spans="5:5" ht="14.4">
      <c r="E447" s="189"/>
    </row>
    <row r="448" spans="5:5" ht="14.4">
      <c r="E448" s="189"/>
    </row>
    <row r="449" spans="5:5" ht="14.4">
      <c r="E449" s="189"/>
    </row>
    <row r="450" spans="5:5" ht="14.4">
      <c r="E450" s="189"/>
    </row>
    <row r="451" spans="5:5" ht="14.4">
      <c r="E451" s="189"/>
    </row>
    <row r="452" spans="5:5" ht="14.4">
      <c r="E452" s="189"/>
    </row>
    <row r="453" spans="5:5" ht="14.4">
      <c r="E453" s="189"/>
    </row>
    <row r="454" spans="5:5" ht="14.4">
      <c r="E454" s="189"/>
    </row>
    <row r="455" spans="5:5" ht="14.4">
      <c r="E455" s="189"/>
    </row>
    <row r="456" spans="5:5" ht="14.4">
      <c r="E456" s="189"/>
    </row>
    <row r="457" spans="5:5" ht="14.4">
      <c r="E457" s="189"/>
    </row>
    <row r="458" spans="5:5" ht="14.4">
      <c r="E458" s="189"/>
    </row>
    <row r="459" spans="5:5" ht="14.4">
      <c r="E459" s="189"/>
    </row>
    <row r="460" spans="5:5" ht="14.4">
      <c r="E460" s="189"/>
    </row>
    <row r="461" spans="5:5" ht="14.4">
      <c r="E461" s="189"/>
    </row>
    <row r="462" spans="5:5" ht="14.4">
      <c r="E462" s="189"/>
    </row>
    <row r="463" spans="5:5" ht="14.4">
      <c r="E463" s="189"/>
    </row>
    <row r="464" spans="5:5" ht="14.4">
      <c r="E464" s="189"/>
    </row>
    <row r="465" spans="5:5" ht="14.4">
      <c r="E465" s="189"/>
    </row>
    <row r="466" spans="5:5" ht="14.4">
      <c r="E466" s="189"/>
    </row>
    <row r="467" spans="5:5" ht="14.4">
      <c r="E467" s="189"/>
    </row>
    <row r="468" spans="5:5" ht="14.4">
      <c r="E468" s="189"/>
    </row>
    <row r="469" spans="5:5" ht="14.4">
      <c r="E469" s="189"/>
    </row>
    <row r="470" spans="5:5" ht="14.4">
      <c r="E470" s="189"/>
    </row>
    <row r="471" spans="5:5" ht="14.4">
      <c r="E471" s="189"/>
    </row>
    <row r="472" spans="5:5" ht="14.4">
      <c r="E472" s="189"/>
    </row>
    <row r="473" spans="5:5" ht="14.4">
      <c r="E473" s="189"/>
    </row>
    <row r="474" spans="5:5" ht="14.4">
      <c r="E474" s="189"/>
    </row>
    <row r="475" spans="5:5" ht="14.4">
      <c r="E475" s="189"/>
    </row>
    <row r="476" spans="5:5" ht="14.4">
      <c r="E476" s="189"/>
    </row>
    <row r="477" spans="5:5" ht="14.4">
      <c r="E477" s="189"/>
    </row>
    <row r="478" spans="5:5" ht="14.4">
      <c r="E478" s="189"/>
    </row>
    <row r="479" spans="5:5" ht="14.4">
      <c r="E479" s="189"/>
    </row>
    <row r="480" spans="5:5" ht="14.4">
      <c r="E480" s="189"/>
    </row>
    <row r="481" spans="5:5" ht="14.4">
      <c r="E481" s="189"/>
    </row>
    <row r="482" spans="5:5" ht="14.4">
      <c r="E482" s="189"/>
    </row>
    <row r="483" spans="5:5" ht="14.4">
      <c r="E483" s="189"/>
    </row>
    <row r="484" spans="5:5" ht="14.4">
      <c r="E484" s="189"/>
    </row>
    <row r="485" spans="5:5" ht="14.4">
      <c r="E485" s="189"/>
    </row>
    <row r="486" spans="5:5" ht="14.4">
      <c r="E486" s="189"/>
    </row>
    <row r="487" spans="5:5" ht="14.4">
      <c r="E487" s="189"/>
    </row>
    <row r="488" spans="5:5" ht="14.4">
      <c r="E488" s="189"/>
    </row>
    <row r="489" spans="5:5" ht="14.4">
      <c r="E489" s="189"/>
    </row>
    <row r="490" spans="5:5" ht="14.4">
      <c r="E490" s="189"/>
    </row>
    <row r="491" spans="5:5" ht="14.4">
      <c r="E491" s="189"/>
    </row>
    <row r="492" spans="5:5" ht="14.4">
      <c r="E492" s="189"/>
    </row>
    <row r="493" spans="5:5" ht="14.4">
      <c r="E493" s="189"/>
    </row>
    <row r="494" spans="5:5" ht="14.4">
      <c r="E494" s="189"/>
    </row>
    <row r="495" spans="5:5" ht="14.4">
      <c r="E495" s="189"/>
    </row>
    <row r="496" spans="5:5" ht="14.4">
      <c r="E496" s="189"/>
    </row>
    <row r="497" spans="5:5" ht="14.4">
      <c r="E497" s="189"/>
    </row>
    <row r="498" spans="5:5" ht="14.4">
      <c r="E498" s="189"/>
    </row>
    <row r="499" spans="5:5" ht="14.4">
      <c r="E499" s="189"/>
    </row>
    <row r="500" spans="5:5" ht="14.4">
      <c r="E500" s="189"/>
    </row>
    <row r="501" spans="5:5" ht="14.4">
      <c r="E501" s="189"/>
    </row>
    <row r="502" spans="5:5" ht="14.4">
      <c r="E502" s="189"/>
    </row>
    <row r="503" spans="5:5" ht="14.4">
      <c r="E503" s="189"/>
    </row>
    <row r="504" spans="5:5" ht="14.4">
      <c r="E504" s="189"/>
    </row>
    <row r="505" spans="5:5" ht="14.4">
      <c r="E505" s="189"/>
    </row>
    <row r="506" spans="5:5" ht="14.4">
      <c r="E506" s="189"/>
    </row>
    <row r="507" spans="5:5" ht="14.4">
      <c r="E507" s="189"/>
    </row>
    <row r="508" spans="5:5" ht="14.4">
      <c r="E508" s="189"/>
    </row>
    <row r="509" spans="5:5" ht="14.4">
      <c r="E509" s="189"/>
    </row>
    <row r="510" spans="5:5" ht="14.4">
      <c r="E510" s="189"/>
    </row>
    <row r="511" spans="5:5" ht="14.4">
      <c r="E511" s="189"/>
    </row>
    <row r="512" spans="5:5" ht="14.4">
      <c r="E512" s="189"/>
    </row>
    <row r="513" spans="5:5" ht="14.4">
      <c r="E513" s="189"/>
    </row>
    <row r="514" spans="5:5" ht="14.4">
      <c r="E514" s="189"/>
    </row>
    <row r="515" spans="5:5" ht="14.4">
      <c r="E515" s="189"/>
    </row>
    <row r="516" spans="5:5" ht="14.4">
      <c r="E516" s="189"/>
    </row>
    <row r="517" spans="5:5" ht="14.4">
      <c r="E517" s="189"/>
    </row>
    <row r="518" spans="5:5" ht="14.4">
      <c r="E518" s="189"/>
    </row>
    <row r="519" spans="5:5" ht="14.4">
      <c r="E519" s="189"/>
    </row>
    <row r="520" spans="5:5" ht="14.4">
      <c r="E520" s="189"/>
    </row>
    <row r="521" spans="5:5" ht="14.4">
      <c r="E521" s="189"/>
    </row>
    <row r="522" spans="5:5" ht="14.4">
      <c r="E522" s="189"/>
    </row>
    <row r="523" spans="5:5" ht="14.4">
      <c r="E523" s="189"/>
    </row>
    <row r="524" spans="5:5" ht="14.4">
      <c r="E524" s="189"/>
    </row>
    <row r="525" spans="5:5" ht="14.4">
      <c r="E525" s="189"/>
    </row>
    <row r="526" spans="5:5" ht="14.4">
      <c r="E526" s="189"/>
    </row>
    <row r="527" spans="5:5" ht="14.4">
      <c r="E527" s="189"/>
    </row>
    <row r="528" spans="5:5" ht="14.4">
      <c r="E528" s="189"/>
    </row>
    <row r="529" spans="5:5" ht="14.4">
      <c r="E529" s="189"/>
    </row>
    <row r="530" spans="5:5" ht="14.4">
      <c r="E530" s="189"/>
    </row>
    <row r="531" spans="5:5" ht="14.4">
      <c r="E531" s="189"/>
    </row>
    <row r="532" spans="5:5" ht="14.4">
      <c r="E532" s="189"/>
    </row>
    <row r="533" spans="5:5" ht="14.4">
      <c r="E533" s="189"/>
    </row>
    <row r="534" spans="5:5" ht="14.4">
      <c r="E534" s="189"/>
    </row>
    <row r="535" spans="5:5" ht="14.4">
      <c r="E535" s="189"/>
    </row>
    <row r="536" spans="5:5" ht="14.4">
      <c r="E536" s="189"/>
    </row>
    <row r="537" spans="5:5" ht="14.4">
      <c r="E537" s="189"/>
    </row>
    <row r="538" spans="5:5" ht="14.4">
      <c r="E538" s="189"/>
    </row>
    <row r="539" spans="5:5" ht="14.4">
      <c r="E539" s="189"/>
    </row>
    <row r="540" spans="5:5" ht="14.4">
      <c r="E540" s="189"/>
    </row>
    <row r="541" spans="5:5" ht="14.4">
      <c r="E541" s="189"/>
    </row>
    <row r="542" spans="5:5" ht="14.4">
      <c r="E542" s="189"/>
    </row>
    <row r="543" spans="5:5" ht="14.4">
      <c r="E543" s="189"/>
    </row>
    <row r="544" spans="5:5" ht="14.4">
      <c r="E544" s="189"/>
    </row>
    <row r="545" spans="5:5" ht="14.4">
      <c r="E545" s="189"/>
    </row>
    <row r="546" spans="5:5" ht="14.4">
      <c r="E546" s="189"/>
    </row>
    <row r="547" spans="5:5" ht="14.4">
      <c r="E547" s="189"/>
    </row>
    <row r="548" spans="5:5" ht="14.4">
      <c r="E548" s="189"/>
    </row>
    <row r="549" spans="5:5" ht="14.4">
      <c r="E549" s="189"/>
    </row>
    <row r="550" spans="5:5" ht="14.4">
      <c r="E550" s="189"/>
    </row>
    <row r="551" spans="5:5" ht="14.4">
      <c r="E551" s="189"/>
    </row>
    <row r="552" spans="5:5" ht="14.4">
      <c r="E552" s="189"/>
    </row>
    <row r="553" spans="5:5" ht="14.4">
      <c r="E553" s="189"/>
    </row>
    <row r="554" spans="5:5" ht="14.4">
      <c r="E554" s="189"/>
    </row>
    <row r="555" spans="5:5" ht="14.4">
      <c r="E555" s="189"/>
    </row>
    <row r="556" spans="5:5" ht="14.4">
      <c r="E556" s="189"/>
    </row>
    <row r="557" spans="5:5" ht="14.4">
      <c r="E557" s="189"/>
    </row>
    <row r="558" spans="5:5" ht="14.4">
      <c r="E558" s="189"/>
    </row>
    <row r="559" spans="5:5" ht="14.4">
      <c r="E559" s="189"/>
    </row>
    <row r="560" spans="5:5" ht="14.4">
      <c r="E560" s="189"/>
    </row>
    <row r="561" spans="5:5" ht="14.4">
      <c r="E561" s="189"/>
    </row>
    <row r="562" spans="5:5" ht="14.4">
      <c r="E562" s="189"/>
    </row>
    <row r="563" spans="5:5" ht="14.4">
      <c r="E563" s="189"/>
    </row>
    <row r="564" spans="5:5" ht="14.4">
      <c r="E564" s="189"/>
    </row>
    <row r="565" spans="5:5" ht="14.4">
      <c r="E565" s="189"/>
    </row>
    <row r="566" spans="5:5" ht="14.4">
      <c r="E566" s="189"/>
    </row>
    <row r="567" spans="5:5" ht="14.4">
      <c r="E567" s="189"/>
    </row>
    <row r="568" spans="5:5" ht="14.4">
      <c r="E568" s="189"/>
    </row>
    <row r="569" spans="5:5" ht="14.4">
      <c r="E569" s="189"/>
    </row>
    <row r="570" spans="5:5" ht="14.4">
      <c r="E570" s="189"/>
    </row>
    <row r="571" spans="5:5" ht="14.4">
      <c r="E571" s="189"/>
    </row>
    <row r="572" spans="5:5" ht="14.4">
      <c r="E572" s="189"/>
    </row>
    <row r="573" spans="5:5" ht="14.4">
      <c r="E573" s="189"/>
    </row>
    <row r="574" spans="5:5" ht="14.4">
      <c r="E574" s="189"/>
    </row>
    <row r="575" spans="5:5" ht="14.4">
      <c r="E575" s="189"/>
    </row>
    <row r="576" spans="5:5" ht="14.4">
      <c r="E576" s="189"/>
    </row>
    <row r="577" spans="5:5" ht="14.4">
      <c r="E577" s="189"/>
    </row>
    <row r="578" spans="5:5" ht="14.4">
      <c r="E578" s="189"/>
    </row>
    <row r="579" spans="5:5" ht="14.4">
      <c r="E579" s="189"/>
    </row>
    <row r="580" spans="5:5" ht="14.4">
      <c r="E580" s="189"/>
    </row>
    <row r="581" spans="5:5" ht="14.4">
      <c r="E581" s="189"/>
    </row>
    <row r="582" spans="5:5" ht="14.4">
      <c r="E582" s="189"/>
    </row>
    <row r="583" spans="5:5" ht="14.4">
      <c r="E583" s="189"/>
    </row>
    <row r="584" spans="5:5" ht="14.4">
      <c r="E584" s="189"/>
    </row>
    <row r="585" spans="5:5" ht="14.4">
      <c r="E585" s="189"/>
    </row>
    <row r="586" spans="5:5" ht="14.4">
      <c r="E586" s="189"/>
    </row>
    <row r="587" spans="5:5" ht="14.4">
      <c r="E587" s="189"/>
    </row>
    <row r="588" spans="5:5" ht="14.4">
      <c r="E588" s="189"/>
    </row>
    <row r="589" spans="5:5" ht="14.4">
      <c r="E589" s="189"/>
    </row>
    <row r="590" spans="5:5" ht="14.4">
      <c r="E590" s="189"/>
    </row>
    <row r="591" spans="5:5" ht="14.4">
      <c r="E591" s="189"/>
    </row>
    <row r="592" spans="5:5" ht="14.4">
      <c r="E592" s="189"/>
    </row>
    <row r="593" spans="5:5" ht="14.4">
      <c r="E593" s="189"/>
    </row>
    <row r="594" spans="5:5" ht="14.4">
      <c r="E594" s="189"/>
    </row>
    <row r="595" spans="5:5" ht="14.4">
      <c r="E595" s="189"/>
    </row>
    <row r="596" spans="5:5" ht="14.4">
      <c r="E596" s="189"/>
    </row>
    <row r="597" spans="5:5" ht="14.4">
      <c r="E597" s="189"/>
    </row>
    <row r="598" spans="5:5" ht="14.4">
      <c r="E598" s="189"/>
    </row>
    <row r="599" spans="5:5" ht="14.4">
      <c r="E599" s="189"/>
    </row>
    <row r="600" spans="5:5" ht="14.4">
      <c r="E600" s="189"/>
    </row>
    <row r="601" spans="5:5" ht="14.4">
      <c r="E601" s="189"/>
    </row>
    <row r="602" spans="5:5" ht="14.4">
      <c r="E602" s="189"/>
    </row>
    <row r="603" spans="5:5" ht="14.4">
      <c r="E603" s="189"/>
    </row>
    <row r="604" spans="5:5" ht="14.4">
      <c r="E604" s="189"/>
    </row>
    <row r="605" spans="5:5" ht="14.4">
      <c r="E605" s="189"/>
    </row>
    <row r="606" spans="5:5" ht="14.4">
      <c r="E606" s="189"/>
    </row>
    <row r="607" spans="5:5" ht="14.4">
      <c r="E607" s="189"/>
    </row>
    <row r="608" spans="5:5" ht="14.4">
      <c r="E608" s="189"/>
    </row>
    <row r="609" spans="5:5" ht="14.4">
      <c r="E609" s="189"/>
    </row>
    <row r="610" spans="5:5" ht="14.4">
      <c r="E610" s="189"/>
    </row>
    <row r="611" spans="5:5" ht="14.4">
      <c r="E611" s="189"/>
    </row>
    <row r="612" spans="5:5" ht="14.4">
      <c r="E612" s="189"/>
    </row>
    <row r="613" spans="5:5" ht="14.4">
      <c r="E613" s="189"/>
    </row>
    <row r="614" spans="5:5" ht="14.4">
      <c r="E614" s="189"/>
    </row>
    <row r="615" spans="5:5" ht="14.4">
      <c r="E615" s="189"/>
    </row>
    <row r="616" spans="5:5" ht="14.4">
      <c r="E616" s="189"/>
    </row>
    <row r="617" spans="5:5" ht="14.4">
      <c r="E617" s="189"/>
    </row>
    <row r="618" spans="5:5" ht="14.4">
      <c r="E618" s="189"/>
    </row>
    <row r="619" spans="5:5" ht="14.4">
      <c r="E619" s="189"/>
    </row>
    <row r="620" spans="5:5" ht="14.4">
      <c r="E620" s="189"/>
    </row>
    <row r="621" spans="5:5" ht="14.4">
      <c r="E621" s="189"/>
    </row>
    <row r="622" spans="5:5" ht="14.4">
      <c r="E622" s="189"/>
    </row>
    <row r="623" spans="5:5" ht="14.4">
      <c r="E623" s="189"/>
    </row>
    <row r="624" spans="5:5" ht="14.4">
      <c r="E624" s="189"/>
    </row>
    <row r="625" spans="5:5" ht="14.4">
      <c r="E625" s="189"/>
    </row>
    <row r="626" spans="5:5" ht="14.4">
      <c r="E626" s="189"/>
    </row>
    <row r="627" spans="5:5" ht="14.4">
      <c r="E627" s="189"/>
    </row>
    <row r="628" spans="5:5" ht="14.4">
      <c r="E628" s="189"/>
    </row>
    <row r="629" spans="5:5" ht="14.4">
      <c r="E629" s="189"/>
    </row>
    <row r="630" spans="5:5" ht="14.4">
      <c r="E630" s="189"/>
    </row>
    <row r="631" spans="5:5" ht="14.4">
      <c r="E631" s="189"/>
    </row>
    <row r="632" spans="5:5" ht="14.4">
      <c r="E632" s="189"/>
    </row>
    <row r="633" spans="5:5" ht="14.4">
      <c r="E633" s="189"/>
    </row>
    <row r="634" spans="5:5" ht="14.4">
      <c r="E634" s="189"/>
    </row>
    <row r="635" spans="5:5" ht="14.4">
      <c r="E635" s="189"/>
    </row>
    <row r="636" spans="5:5" ht="14.4">
      <c r="E636" s="189"/>
    </row>
    <row r="637" spans="5:5" ht="14.4">
      <c r="E637" s="189"/>
    </row>
    <row r="638" spans="5:5" ht="14.4">
      <c r="E638" s="189"/>
    </row>
    <row r="639" spans="5:5" ht="14.4">
      <c r="E639" s="189"/>
    </row>
    <row r="640" spans="5:5" ht="14.4">
      <c r="E640" s="189"/>
    </row>
    <row r="641" spans="5:5" ht="14.4">
      <c r="E641" s="189"/>
    </row>
    <row r="642" spans="5:5" ht="14.4">
      <c r="E642" s="189"/>
    </row>
    <row r="643" spans="5:5" ht="14.4">
      <c r="E643" s="189"/>
    </row>
    <row r="644" spans="5:5" ht="14.4">
      <c r="E644" s="189"/>
    </row>
    <row r="645" spans="5:5" ht="14.4">
      <c r="E645" s="189"/>
    </row>
    <row r="646" spans="5:5" ht="14.4">
      <c r="E646" s="189"/>
    </row>
    <row r="647" spans="5:5" ht="14.4">
      <c r="E647" s="189"/>
    </row>
    <row r="648" spans="5:5" ht="14.4">
      <c r="E648" s="189"/>
    </row>
    <row r="649" spans="5:5" ht="14.4">
      <c r="E649" s="189"/>
    </row>
    <row r="650" spans="5:5" ht="14.4">
      <c r="E650" s="189"/>
    </row>
    <row r="651" spans="5:5" ht="14.4">
      <c r="E651" s="189"/>
    </row>
    <row r="652" spans="5:5" ht="14.4">
      <c r="E652" s="189"/>
    </row>
    <row r="653" spans="5:5" ht="14.4">
      <c r="E653" s="189"/>
    </row>
    <row r="654" spans="5:5" ht="14.4">
      <c r="E654" s="189"/>
    </row>
    <row r="655" spans="5:5" ht="14.4">
      <c r="E655" s="189"/>
    </row>
    <row r="656" spans="5:5" ht="14.4">
      <c r="E656" s="189"/>
    </row>
    <row r="657" spans="5:5" ht="14.4">
      <c r="E657" s="189"/>
    </row>
    <row r="658" spans="5:5" ht="14.4">
      <c r="E658" s="189"/>
    </row>
    <row r="659" spans="5:5" ht="14.4">
      <c r="E659" s="189"/>
    </row>
    <row r="660" spans="5:5" ht="14.4">
      <c r="E660" s="189"/>
    </row>
    <row r="661" spans="5:5" ht="14.4">
      <c r="E661" s="189"/>
    </row>
    <row r="662" spans="5:5" ht="14.4">
      <c r="E662" s="189"/>
    </row>
    <row r="663" spans="5:5" ht="14.4">
      <c r="E663" s="189"/>
    </row>
    <row r="664" spans="5:5" ht="14.4">
      <c r="E664" s="189"/>
    </row>
    <row r="665" spans="5:5" ht="14.4">
      <c r="E665" s="189"/>
    </row>
    <row r="666" spans="5:5" ht="14.4">
      <c r="E666" s="189"/>
    </row>
    <row r="667" spans="5:5" ht="14.4">
      <c r="E667" s="189"/>
    </row>
    <row r="668" spans="5:5" ht="14.4">
      <c r="E668" s="189"/>
    </row>
    <row r="669" spans="5:5" ht="14.4">
      <c r="E669" s="189"/>
    </row>
    <row r="670" spans="5:5" ht="14.4">
      <c r="E670" s="189"/>
    </row>
    <row r="671" spans="5:5" ht="14.4">
      <c r="E671" s="189"/>
    </row>
    <row r="672" spans="5:5" ht="14.4">
      <c r="E672" s="189"/>
    </row>
    <row r="673" spans="5:5" ht="14.4">
      <c r="E673" s="189"/>
    </row>
    <row r="674" spans="5:5" ht="14.4">
      <c r="E674" s="189"/>
    </row>
    <row r="675" spans="5:5" ht="14.4">
      <c r="E675" s="189"/>
    </row>
    <row r="676" spans="5:5" ht="14.4">
      <c r="E676" s="189"/>
    </row>
    <row r="677" spans="5:5" ht="14.4">
      <c r="E677" s="189"/>
    </row>
    <row r="678" spans="5:5" ht="14.4">
      <c r="E678" s="189"/>
    </row>
    <row r="679" spans="5:5" ht="14.4">
      <c r="E679" s="189"/>
    </row>
    <row r="680" spans="5:5" ht="14.4">
      <c r="E680" s="189"/>
    </row>
    <row r="681" spans="5:5" ht="14.4">
      <c r="E681" s="189"/>
    </row>
    <row r="682" spans="5:5" ht="14.4">
      <c r="E682" s="189"/>
    </row>
    <row r="683" spans="5:5" ht="14.4">
      <c r="E683" s="189"/>
    </row>
    <row r="684" spans="5:5" ht="14.4">
      <c r="E684" s="189"/>
    </row>
    <row r="685" spans="5:5" ht="14.4">
      <c r="E685" s="189"/>
    </row>
    <row r="686" spans="5:5" ht="14.4">
      <c r="E686" s="189"/>
    </row>
    <row r="687" spans="5:5" ht="14.4">
      <c r="E687" s="189"/>
    </row>
    <row r="688" spans="5:5" ht="14.4">
      <c r="E688" s="189"/>
    </row>
    <row r="689" spans="5:5" ht="14.4">
      <c r="E689" s="189"/>
    </row>
    <row r="690" spans="5:5" ht="14.4">
      <c r="E690" s="189"/>
    </row>
    <row r="691" spans="5:5" ht="14.4">
      <c r="E691" s="189"/>
    </row>
    <row r="692" spans="5:5" ht="14.4">
      <c r="E692" s="189"/>
    </row>
    <row r="693" spans="5:5" ht="14.4">
      <c r="E693" s="189"/>
    </row>
    <row r="694" spans="5:5" ht="14.4">
      <c r="E694" s="189"/>
    </row>
    <row r="695" spans="5:5" ht="14.4">
      <c r="E695" s="189"/>
    </row>
    <row r="696" spans="5:5" ht="14.4">
      <c r="E696" s="189"/>
    </row>
    <row r="697" spans="5:5" ht="14.4">
      <c r="E697" s="189"/>
    </row>
    <row r="698" spans="5:5" ht="14.4">
      <c r="E698" s="189"/>
    </row>
    <row r="699" spans="5:5" ht="14.4">
      <c r="E699" s="189"/>
    </row>
    <row r="700" spans="5:5" ht="14.4">
      <c r="E700" s="189"/>
    </row>
    <row r="701" spans="5:5" ht="14.4">
      <c r="E701" s="189"/>
    </row>
    <row r="702" spans="5:5" ht="14.4">
      <c r="E702" s="189"/>
    </row>
    <row r="703" spans="5:5" ht="14.4">
      <c r="E703" s="189"/>
    </row>
    <row r="704" spans="5:5" ht="14.4">
      <c r="E704" s="189"/>
    </row>
    <row r="705" spans="5:5" ht="14.4">
      <c r="E705" s="189"/>
    </row>
    <row r="706" spans="5:5" ht="14.4">
      <c r="E706" s="189"/>
    </row>
    <row r="707" spans="5:5" ht="14.4">
      <c r="E707" s="189"/>
    </row>
    <row r="708" spans="5:5" ht="14.4">
      <c r="E708" s="189"/>
    </row>
    <row r="709" spans="5:5" ht="14.4">
      <c r="E709" s="189"/>
    </row>
    <row r="710" spans="5:5" ht="14.4">
      <c r="E710" s="189"/>
    </row>
    <row r="711" spans="5:5" ht="14.4">
      <c r="E711" s="189"/>
    </row>
    <row r="712" spans="5:5" ht="14.4">
      <c r="E712" s="189"/>
    </row>
    <row r="713" spans="5:5" ht="14.4">
      <c r="E713" s="189"/>
    </row>
    <row r="714" spans="5:5" ht="14.4">
      <c r="E714" s="189"/>
    </row>
    <row r="715" spans="5:5" ht="14.4">
      <c r="E715" s="189"/>
    </row>
    <row r="716" spans="5:5" ht="14.4">
      <c r="E716" s="189"/>
    </row>
    <row r="717" spans="5:5" ht="14.4">
      <c r="E717" s="189"/>
    </row>
    <row r="718" spans="5:5" ht="14.4">
      <c r="E718" s="189"/>
    </row>
    <row r="719" spans="5:5" ht="14.4">
      <c r="E719" s="189"/>
    </row>
    <row r="720" spans="5:5" ht="14.4">
      <c r="E720" s="189"/>
    </row>
    <row r="721" spans="5:5" ht="14.4">
      <c r="E721" s="189"/>
    </row>
    <row r="722" spans="5:5" ht="14.4">
      <c r="E722" s="189"/>
    </row>
    <row r="723" spans="5:5" ht="14.4">
      <c r="E723" s="189"/>
    </row>
    <row r="724" spans="5:5" ht="14.4">
      <c r="E724" s="189"/>
    </row>
    <row r="725" spans="5:5" ht="14.4">
      <c r="E725" s="189"/>
    </row>
    <row r="726" spans="5:5" ht="14.4">
      <c r="E726" s="189"/>
    </row>
    <row r="727" spans="5:5" ht="14.4">
      <c r="E727" s="189"/>
    </row>
    <row r="728" spans="5:5" ht="14.4">
      <c r="E728" s="189"/>
    </row>
    <row r="729" spans="5:5" ht="14.4">
      <c r="E729" s="189"/>
    </row>
    <row r="730" spans="5:5" ht="14.4">
      <c r="E730" s="189"/>
    </row>
    <row r="731" spans="5:5" ht="14.4">
      <c r="E731" s="189"/>
    </row>
    <row r="732" spans="5:5" ht="14.4">
      <c r="E732" s="189"/>
    </row>
    <row r="733" spans="5:5" ht="14.4">
      <c r="E733" s="189"/>
    </row>
    <row r="734" spans="5:5" ht="14.4">
      <c r="E734" s="189"/>
    </row>
    <row r="735" spans="5:5" ht="14.4">
      <c r="E735" s="189"/>
    </row>
    <row r="736" spans="5:5" ht="14.4">
      <c r="E736" s="189"/>
    </row>
    <row r="737" spans="5:5" ht="14.4">
      <c r="E737" s="189"/>
    </row>
    <row r="738" spans="5:5" ht="14.4">
      <c r="E738" s="189"/>
    </row>
    <row r="739" spans="5:5" ht="14.4">
      <c r="E739" s="189"/>
    </row>
    <row r="740" spans="5:5" ht="14.4">
      <c r="E740" s="189"/>
    </row>
    <row r="741" spans="5:5" ht="14.4">
      <c r="E741" s="189"/>
    </row>
    <row r="742" spans="5:5" ht="14.4">
      <c r="E742" s="189"/>
    </row>
    <row r="743" spans="5:5" ht="14.4">
      <c r="E743" s="189"/>
    </row>
    <row r="744" spans="5:5" ht="14.4">
      <c r="E744" s="189"/>
    </row>
    <row r="745" spans="5:5" ht="14.4">
      <c r="E745" s="189"/>
    </row>
    <row r="746" spans="5:5" ht="14.4">
      <c r="E746" s="189"/>
    </row>
    <row r="747" spans="5:5" ht="14.4">
      <c r="E747" s="189"/>
    </row>
    <row r="748" spans="5:5" ht="14.4">
      <c r="E748" s="189"/>
    </row>
    <row r="749" spans="5:5" ht="14.4">
      <c r="E749" s="189"/>
    </row>
    <row r="750" spans="5:5" ht="14.4">
      <c r="E750" s="189"/>
    </row>
    <row r="751" spans="5:5" ht="14.4">
      <c r="E751" s="189"/>
    </row>
    <row r="752" spans="5:5" ht="14.4">
      <c r="E752" s="189"/>
    </row>
    <row r="753" spans="5:5" ht="14.4">
      <c r="E753" s="189"/>
    </row>
    <row r="754" spans="5:5" ht="14.4">
      <c r="E754" s="189"/>
    </row>
    <row r="755" spans="5:5" ht="14.4">
      <c r="E755" s="189"/>
    </row>
    <row r="756" spans="5:5" ht="14.4">
      <c r="E756" s="189"/>
    </row>
    <row r="757" spans="5:5" ht="14.4">
      <c r="E757" s="189"/>
    </row>
    <row r="758" spans="5:5" ht="14.4">
      <c r="E758" s="189"/>
    </row>
    <row r="759" spans="5:5" ht="14.4">
      <c r="E759" s="189"/>
    </row>
    <row r="760" spans="5:5" ht="14.4">
      <c r="E760" s="189"/>
    </row>
    <row r="761" spans="5:5" ht="14.4">
      <c r="E761" s="189"/>
    </row>
    <row r="762" spans="5:5" ht="14.4">
      <c r="E762" s="189"/>
    </row>
    <row r="763" spans="5:5" ht="14.4">
      <c r="E763" s="189"/>
    </row>
    <row r="764" spans="5:5" ht="14.4">
      <c r="E764" s="189"/>
    </row>
    <row r="765" spans="5:5" ht="14.4">
      <c r="E765" s="189"/>
    </row>
    <row r="766" spans="5:5" ht="14.4">
      <c r="E766" s="189"/>
    </row>
    <row r="767" spans="5:5" ht="14.4">
      <c r="E767" s="189"/>
    </row>
    <row r="768" spans="5:5" ht="14.4">
      <c r="E768" s="189"/>
    </row>
    <row r="769" spans="5:5" ht="14.4">
      <c r="E769" s="189"/>
    </row>
    <row r="770" spans="5:5" ht="14.4">
      <c r="E770" s="189"/>
    </row>
    <row r="771" spans="5:5" ht="14.4">
      <c r="E771" s="189"/>
    </row>
    <row r="772" spans="5:5" ht="14.4">
      <c r="E772" s="189"/>
    </row>
    <row r="773" spans="5:5" ht="14.4">
      <c r="E773" s="189"/>
    </row>
    <row r="774" spans="5:5" ht="14.4">
      <c r="E774" s="189"/>
    </row>
    <row r="775" spans="5:5" ht="14.4">
      <c r="E775" s="189"/>
    </row>
    <row r="776" spans="5:5" ht="14.4">
      <c r="E776" s="189"/>
    </row>
    <row r="777" spans="5:5" ht="14.4">
      <c r="E777" s="189"/>
    </row>
    <row r="778" spans="5:5" ht="14.4">
      <c r="E778" s="189"/>
    </row>
    <row r="779" spans="5:5" ht="14.4">
      <c r="E779" s="189"/>
    </row>
    <row r="780" spans="5:5" ht="14.4">
      <c r="E780" s="189"/>
    </row>
    <row r="781" spans="5:5" ht="14.4">
      <c r="E781" s="189"/>
    </row>
    <row r="782" spans="5:5" ht="14.4">
      <c r="E782" s="189"/>
    </row>
    <row r="783" spans="5:5" ht="14.4">
      <c r="E783" s="189"/>
    </row>
    <row r="784" spans="5:5" ht="14.4">
      <c r="E784" s="189"/>
    </row>
    <row r="785" spans="5:5" ht="14.4">
      <c r="E785" s="189"/>
    </row>
    <row r="786" spans="5:5" ht="14.4">
      <c r="E786" s="189"/>
    </row>
    <row r="787" spans="5:5" ht="14.4">
      <c r="E787" s="189"/>
    </row>
    <row r="788" spans="5:5" ht="14.4">
      <c r="E788" s="189"/>
    </row>
    <row r="789" spans="5:5" ht="14.4">
      <c r="E789" s="189"/>
    </row>
    <row r="790" spans="5:5" ht="14.4">
      <c r="E790" s="189"/>
    </row>
    <row r="791" spans="5:5" ht="14.4">
      <c r="E791" s="189"/>
    </row>
    <row r="792" spans="5:5" ht="14.4">
      <c r="E792" s="189"/>
    </row>
    <row r="793" spans="5:5" ht="14.4">
      <c r="E793" s="189"/>
    </row>
    <row r="794" spans="5:5" ht="14.4">
      <c r="E794" s="189"/>
    </row>
    <row r="795" spans="5:5" ht="14.4">
      <c r="E795" s="189"/>
    </row>
    <row r="796" spans="5:5" ht="14.4">
      <c r="E796" s="189"/>
    </row>
    <row r="797" spans="5:5" ht="14.4">
      <c r="E797" s="189"/>
    </row>
    <row r="798" spans="5:5" ht="14.4">
      <c r="E798" s="189"/>
    </row>
    <row r="799" spans="5:5" ht="14.4">
      <c r="E799" s="189"/>
    </row>
    <row r="800" spans="5:5" ht="14.4">
      <c r="E800" s="189"/>
    </row>
    <row r="801" spans="5:5" ht="14.4">
      <c r="E801" s="189"/>
    </row>
    <row r="802" spans="5:5" ht="14.4">
      <c r="E802" s="189"/>
    </row>
    <row r="803" spans="5:5" ht="14.4">
      <c r="E803" s="189"/>
    </row>
    <row r="804" spans="5:5" ht="14.4">
      <c r="E804" s="189"/>
    </row>
    <row r="805" spans="5:5" ht="14.4">
      <c r="E805" s="189"/>
    </row>
    <row r="806" spans="5:5" ht="14.4">
      <c r="E806" s="189"/>
    </row>
    <row r="807" spans="5:5" ht="14.4">
      <c r="E807" s="189"/>
    </row>
    <row r="808" spans="5:5" ht="14.4">
      <c r="E808" s="189"/>
    </row>
    <row r="809" spans="5:5" ht="14.4">
      <c r="E809" s="189"/>
    </row>
    <row r="810" spans="5:5" ht="14.4">
      <c r="E810" s="189"/>
    </row>
    <row r="811" spans="5:5" ht="14.4">
      <c r="E811" s="189"/>
    </row>
    <row r="812" spans="5:5" ht="14.4">
      <c r="E812" s="189"/>
    </row>
    <row r="813" spans="5:5" ht="14.4">
      <c r="E813" s="189"/>
    </row>
    <row r="814" spans="5:5" ht="14.4">
      <c r="E814" s="189"/>
    </row>
    <row r="815" spans="5:5" ht="14.4">
      <c r="E815" s="189"/>
    </row>
    <row r="816" spans="5:5" ht="14.4">
      <c r="E816" s="189"/>
    </row>
    <row r="817" spans="5:5" ht="14.4">
      <c r="E817" s="189"/>
    </row>
    <row r="818" spans="5:5" ht="14.4">
      <c r="E818" s="189"/>
    </row>
    <row r="819" spans="5:5" ht="14.4">
      <c r="E819" s="189"/>
    </row>
    <row r="820" spans="5:5" ht="14.4">
      <c r="E820" s="189"/>
    </row>
    <row r="821" spans="5:5" ht="14.4">
      <c r="E821" s="189"/>
    </row>
    <row r="822" spans="5:5" ht="14.4">
      <c r="E822" s="189"/>
    </row>
    <row r="823" spans="5:5" ht="14.4">
      <c r="E823" s="189"/>
    </row>
    <row r="824" spans="5:5" ht="14.4">
      <c r="E824" s="189"/>
    </row>
    <row r="825" spans="5:5" ht="14.4">
      <c r="E825" s="189"/>
    </row>
    <row r="826" spans="5:5" ht="14.4">
      <c r="E826" s="189"/>
    </row>
    <row r="827" spans="5:5" ht="14.4">
      <c r="E827" s="189"/>
    </row>
    <row r="828" spans="5:5" ht="14.4">
      <c r="E828" s="189"/>
    </row>
    <row r="829" spans="5:5" ht="14.4">
      <c r="E829" s="189"/>
    </row>
    <row r="830" spans="5:5" ht="14.4">
      <c r="E830" s="189"/>
    </row>
    <row r="831" spans="5:5" ht="14.4">
      <c r="E831" s="189"/>
    </row>
    <row r="832" spans="5:5" ht="14.4">
      <c r="E832" s="189"/>
    </row>
    <row r="833" spans="5:5" ht="14.4">
      <c r="E833" s="189"/>
    </row>
    <row r="834" spans="5:5" ht="14.4">
      <c r="E834" s="189"/>
    </row>
    <row r="835" spans="5:5" ht="14.4">
      <c r="E835" s="189"/>
    </row>
    <row r="836" spans="5:5" ht="14.4">
      <c r="E836" s="189"/>
    </row>
    <row r="837" spans="5:5" ht="14.4">
      <c r="E837" s="189"/>
    </row>
    <row r="838" spans="5:5" ht="14.4">
      <c r="E838" s="189"/>
    </row>
    <row r="839" spans="5:5" ht="14.4">
      <c r="E839" s="189"/>
    </row>
    <row r="840" spans="5:5" ht="14.4">
      <c r="E840" s="189"/>
    </row>
    <row r="841" spans="5:5" ht="14.4">
      <c r="E841" s="189"/>
    </row>
    <row r="842" spans="5:5" ht="14.4">
      <c r="E842" s="189"/>
    </row>
    <row r="843" spans="5:5" ht="14.4">
      <c r="E843" s="189"/>
    </row>
    <row r="844" spans="5:5" ht="14.4">
      <c r="E844" s="189"/>
    </row>
    <row r="845" spans="5:5" ht="14.4">
      <c r="E845" s="189"/>
    </row>
    <row r="846" spans="5:5" ht="14.4">
      <c r="E846" s="189"/>
    </row>
    <row r="847" spans="5:5" ht="14.4">
      <c r="E847" s="189"/>
    </row>
    <row r="848" spans="5:5" ht="14.4">
      <c r="E848" s="189"/>
    </row>
    <row r="849" spans="5:5" ht="14.4">
      <c r="E849" s="189"/>
    </row>
    <row r="850" spans="5:5" ht="14.4">
      <c r="E850" s="189"/>
    </row>
    <row r="851" spans="5:5" ht="14.4">
      <c r="E851" s="189"/>
    </row>
    <row r="852" spans="5:5" ht="14.4">
      <c r="E852" s="189"/>
    </row>
    <row r="853" spans="5:5" ht="14.4">
      <c r="E853" s="189"/>
    </row>
    <row r="854" spans="5:5" ht="14.4">
      <c r="E854" s="189"/>
    </row>
    <row r="855" spans="5:5" ht="14.4">
      <c r="E855" s="189"/>
    </row>
    <row r="856" spans="5:5" ht="14.4">
      <c r="E856" s="189"/>
    </row>
    <row r="857" spans="5:5" ht="14.4">
      <c r="E857" s="189"/>
    </row>
    <row r="858" spans="5:5" ht="14.4">
      <c r="E858" s="189"/>
    </row>
    <row r="859" spans="5:5" ht="14.4">
      <c r="E859" s="189"/>
    </row>
    <row r="860" spans="5:5" ht="14.4">
      <c r="E860" s="189"/>
    </row>
    <row r="861" spans="5:5" ht="14.4">
      <c r="E861" s="189"/>
    </row>
    <row r="862" spans="5:5" ht="14.4">
      <c r="E862" s="189"/>
    </row>
    <row r="863" spans="5:5" ht="14.4">
      <c r="E863" s="189"/>
    </row>
    <row r="864" spans="5:5" ht="14.4">
      <c r="E864" s="189"/>
    </row>
    <row r="865" spans="5:5" ht="14.4">
      <c r="E865" s="189"/>
    </row>
    <row r="866" spans="5:5" ht="14.4">
      <c r="E866" s="189"/>
    </row>
    <row r="867" spans="5:5" ht="14.4">
      <c r="E867" s="189"/>
    </row>
    <row r="868" spans="5:5" ht="14.4">
      <c r="E868" s="189"/>
    </row>
    <row r="869" spans="5:5" ht="14.4">
      <c r="E869" s="189"/>
    </row>
    <row r="870" spans="5:5" ht="14.4">
      <c r="E870" s="189"/>
    </row>
    <row r="871" spans="5:5" ht="14.4">
      <c r="E871" s="189"/>
    </row>
    <row r="872" spans="5:5" ht="14.4">
      <c r="E872" s="189"/>
    </row>
    <row r="873" spans="5:5" ht="14.4">
      <c r="E873" s="189"/>
    </row>
    <row r="874" spans="5:5" ht="14.4">
      <c r="E874" s="189"/>
    </row>
    <row r="875" spans="5:5" ht="14.4">
      <c r="E875" s="189"/>
    </row>
    <row r="876" spans="5:5" ht="14.4">
      <c r="E876" s="189"/>
    </row>
    <row r="877" spans="5:5" ht="14.4">
      <c r="E877" s="189"/>
    </row>
    <row r="878" spans="5:5" ht="14.4">
      <c r="E878" s="189"/>
    </row>
    <row r="879" spans="5:5" ht="14.4">
      <c r="E879" s="189"/>
    </row>
    <row r="880" spans="5:5" ht="14.4">
      <c r="E880" s="189"/>
    </row>
    <row r="881" spans="5:5" ht="14.4">
      <c r="E881" s="189"/>
    </row>
    <row r="882" spans="5:5" ht="14.4">
      <c r="E882" s="189"/>
    </row>
    <row r="883" spans="5:5" ht="14.4">
      <c r="E883" s="189"/>
    </row>
    <row r="884" spans="5:5" ht="14.4">
      <c r="E884" s="189"/>
    </row>
    <row r="885" spans="5:5" ht="14.4">
      <c r="E885" s="189"/>
    </row>
    <row r="886" spans="5:5" ht="14.4">
      <c r="E886" s="189"/>
    </row>
    <row r="887" spans="5:5" ht="14.4">
      <c r="E887" s="189"/>
    </row>
    <row r="888" spans="5:5" ht="14.4">
      <c r="E888" s="189"/>
    </row>
    <row r="889" spans="5:5" ht="14.4">
      <c r="E889" s="189"/>
    </row>
    <row r="890" spans="5:5" ht="14.4">
      <c r="E890" s="189"/>
    </row>
    <row r="891" spans="5:5" ht="14.4">
      <c r="E891" s="189"/>
    </row>
    <row r="892" spans="5:5" ht="14.4">
      <c r="E892" s="189"/>
    </row>
    <row r="893" spans="5:5" ht="14.4">
      <c r="E893" s="189"/>
    </row>
    <row r="894" spans="5:5" ht="14.4">
      <c r="E894" s="189"/>
    </row>
    <row r="895" spans="5:5" ht="14.4">
      <c r="E895" s="189"/>
    </row>
    <row r="896" spans="5:5" ht="14.4">
      <c r="E896" s="189"/>
    </row>
    <row r="897" spans="5:5" ht="14.4">
      <c r="E897" s="189"/>
    </row>
    <row r="898" spans="5:5" ht="14.4">
      <c r="E898" s="189"/>
    </row>
    <row r="899" spans="5:5" ht="14.4">
      <c r="E899" s="189"/>
    </row>
    <row r="900" spans="5:5" ht="14.4">
      <c r="E900" s="189"/>
    </row>
    <row r="901" spans="5:5" ht="14.4">
      <c r="E901" s="189"/>
    </row>
    <row r="902" spans="5:5" ht="14.4">
      <c r="E902" s="189"/>
    </row>
    <row r="903" spans="5:5" ht="14.4">
      <c r="E903" s="189"/>
    </row>
    <row r="904" spans="5:5" ht="14.4">
      <c r="E904" s="189"/>
    </row>
    <row r="905" spans="5:5" ht="14.4">
      <c r="E905" s="189"/>
    </row>
    <row r="906" spans="5:5" ht="14.4">
      <c r="E906" s="189"/>
    </row>
    <row r="907" spans="5:5" ht="14.4">
      <c r="E907" s="189"/>
    </row>
    <row r="908" spans="5:5" ht="14.4">
      <c r="E908" s="189"/>
    </row>
    <row r="909" spans="5:5" ht="14.4">
      <c r="E909" s="189"/>
    </row>
    <row r="910" spans="5:5" ht="14.4">
      <c r="E910" s="189"/>
    </row>
    <row r="911" spans="5:5" ht="14.4">
      <c r="E911" s="189"/>
    </row>
    <row r="912" spans="5:5" ht="14.4">
      <c r="E912" s="189"/>
    </row>
    <row r="913" spans="5:5" ht="14.4">
      <c r="E913" s="189"/>
    </row>
    <row r="914" spans="5:5" ht="14.4">
      <c r="E914" s="189"/>
    </row>
    <row r="915" spans="5:5" ht="14.4">
      <c r="E915" s="189"/>
    </row>
    <row r="916" spans="5:5" ht="14.4">
      <c r="E916" s="189"/>
    </row>
    <row r="917" spans="5:5" ht="14.4">
      <c r="E917" s="189"/>
    </row>
    <row r="918" spans="5:5" ht="14.4">
      <c r="E918" s="189"/>
    </row>
    <row r="919" spans="5:5" ht="14.4">
      <c r="E919" s="189"/>
    </row>
    <row r="920" spans="5:5" ht="14.4">
      <c r="E920" s="189"/>
    </row>
    <row r="921" spans="5:5" ht="14.4">
      <c r="E921" s="189"/>
    </row>
    <row r="922" spans="5:5" ht="14.4">
      <c r="E922" s="189"/>
    </row>
    <row r="923" spans="5:5" ht="14.4">
      <c r="E923" s="189"/>
    </row>
    <row r="924" spans="5:5" ht="14.4">
      <c r="E924" s="189"/>
    </row>
    <row r="925" spans="5:5" ht="14.4">
      <c r="E925" s="189"/>
    </row>
    <row r="926" spans="5:5" ht="14.4">
      <c r="E926" s="189"/>
    </row>
    <row r="927" spans="5:5" ht="14.4">
      <c r="E927" s="189"/>
    </row>
    <row r="928" spans="5:5" ht="14.4">
      <c r="E928" s="189"/>
    </row>
    <row r="929" spans="5:5" ht="14.4">
      <c r="E929" s="189"/>
    </row>
    <row r="930" spans="5:5" ht="14.4">
      <c r="E930" s="189"/>
    </row>
    <row r="931" spans="5:5" ht="14.4">
      <c r="E931" s="189"/>
    </row>
    <row r="932" spans="5:5" ht="14.4">
      <c r="E932" s="189"/>
    </row>
    <row r="933" spans="5:5" ht="14.4">
      <c r="E933" s="189"/>
    </row>
    <row r="934" spans="5:5" ht="14.4">
      <c r="E934" s="189"/>
    </row>
    <row r="935" spans="5:5" ht="14.4">
      <c r="E935" s="189"/>
    </row>
    <row r="936" spans="5:5" ht="14.4">
      <c r="E936" s="189"/>
    </row>
    <row r="937" spans="5:5" ht="14.4">
      <c r="E937" s="189"/>
    </row>
    <row r="938" spans="5:5" ht="14.4">
      <c r="E938" s="189"/>
    </row>
    <row r="939" spans="5:5" ht="14.4">
      <c r="E939" s="189"/>
    </row>
    <row r="940" spans="5:5" ht="14.4">
      <c r="E940" s="189"/>
    </row>
    <row r="941" spans="5:5" ht="14.4">
      <c r="E941" s="189"/>
    </row>
    <row r="942" spans="5:5" ht="14.4">
      <c r="E942" s="189"/>
    </row>
    <row r="943" spans="5:5" ht="14.4">
      <c r="E943" s="189"/>
    </row>
    <row r="944" spans="5:5" ht="14.4">
      <c r="E944" s="189"/>
    </row>
    <row r="945" spans="5:5" ht="14.4">
      <c r="E945" s="189"/>
    </row>
    <row r="946" spans="5:5" ht="14.4">
      <c r="E946" s="189"/>
    </row>
    <row r="947" spans="5:5" ht="14.4">
      <c r="E947" s="189"/>
    </row>
    <row r="948" spans="5:5" ht="14.4">
      <c r="E948" s="189"/>
    </row>
    <row r="949" spans="5:5" ht="14.4">
      <c r="E949" s="189"/>
    </row>
    <row r="950" spans="5:5" ht="14.4">
      <c r="E950" s="189"/>
    </row>
    <row r="951" spans="5:5" ht="14.4">
      <c r="E951" s="189"/>
    </row>
    <row r="952" spans="5:5" ht="14.4">
      <c r="E952" s="189"/>
    </row>
    <row r="953" spans="5:5" ht="14.4">
      <c r="E953" s="189"/>
    </row>
    <row r="954" spans="5:5" ht="14.4">
      <c r="E954" s="189"/>
    </row>
    <row r="955" spans="5:5" ht="14.4">
      <c r="E955" s="189"/>
    </row>
    <row r="956" spans="5:5" ht="14.4">
      <c r="E956" s="189"/>
    </row>
    <row r="957" spans="5:5" ht="14.4">
      <c r="E957" s="189"/>
    </row>
    <row r="958" spans="5:5" ht="14.4">
      <c r="E958" s="189"/>
    </row>
    <row r="959" spans="5:5" ht="14.4">
      <c r="E959" s="189"/>
    </row>
    <row r="960" spans="5:5" ht="14.4">
      <c r="E960" s="189"/>
    </row>
    <row r="961" spans="5:5" ht="14.4">
      <c r="E961" s="189"/>
    </row>
    <row r="962" spans="5:5" ht="14.4">
      <c r="E962" s="189"/>
    </row>
    <row r="963" spans="5:5" ht="14.4">
      <c r="E963" s="189"/>
    </row>
    <row r="964" spans="5:5" ht="14.4">
      <c r="E964" s="189"/>
    </row>
    <row r="965" spans="5:5" ht="14.4">
      <c r="E965" s="189"/>
    </row>
    <row r="966" spans="5:5" ht="14.4">
      <c r="E966" s="189"/>
    </row>
    <row r="967" spans="5:5" ht="14.4">
      <c r="E967" s="189"/>
    </row>
    <row r="968" spans="5:5" ht="14.4">
      <c r="E968" s="189"/>
    </row>
    <row r="969" spans="5:5" ht="14.4">
      <c r="E969" s="189"/>
    </row>
    <row r="970" spans="5:5" ht="14.4">
      <c r="E970" s="189"/>
    </row>
    <row r="971" spans="5:5" ht="14.4">
      <c r="E971" s="189"/>
    </row>
    <row r="972" spans="5:5" ht="14.4">
      <c r="E972" s="189"/>
    </row>
    <row r="973" spans="5:5" ht="14.4">
      <c r="E973" s="189"/>
    </row>
    <row r="974" spans="5:5" ht="14.4">
      <c r="E974" s="189"/>
    </row>
    <row r="975" spans="5:5" ht="14.4">
      <c r="E975" s="189"/>
    </row>
    <row r="976" spans="5:5" ht="14.4">
      <c r="E976" s="189"/>
    </row>
    <row r="977" spans="5:5" ht="14.4">
      <c r="E977" s="189"/>
    </row>
    <row r="978" spans="5:5" ht="14.4">
      <c r="E978" s="189"/>
    </row>
    <row r="979" spans="5:5" ht="14.4">
      <c r="E979" s="189"/>
    </row>
    <row r="980" spans="5:5" ht="14.4">
      <c r="E980" s="189"/>
    </row>
    <row r="981" spans="5:5" ht="14.4">
      <c r="E981" s="189"/>
    </row>
    <row r="982" spans="5:5" ht="14.4">
      <c r="E982" s="189"/>
    </row>
    <row r="983" spans="5:5" ht="14.4">
      <c r="E983" s="189"/>
    </row>
    <row r="984" spans="5:5" ht="14.4">
      <c r="E984" s="189"/>
    </row>
    <row r="985" spans="5:5" ht="14.4">
      <c r="E985" s="189"/>
    </row>
    <row r="986" spans="5:5" ht="14.4">
      <c r="E986" s="189"/>
    </row>
    <row r="987" spans="5:5" ht="14.4">
      <c r="E987" s="189"/>
    </row>
    <row r="988" spans="5:5" ht="14.4">
      <c r="E988" s="189"/>
    </row>
    <row r="989" spans="5:5" ht="14.4">
      <c r="E989" s="189"/>
    </row>
    <row r="990" spans="5:5" ht="14.4">
      <c r="E990" s="189"/>
    </row>
    <row r="991" spans="5:5" ht="14.4">
      <c r="E991" s="189"/>
    </row>
    <row r="992" spans="5:5" ht="14.4">
      <c r="E992" s="189"/>
    </row>
    <row r="993" spans="5:5" ht="14.4">
      <c r="E993" s="189"/>
    </row>
    <row r="994" spans="5:5" ht="14.4">
      <c r="E994" s="189"/>
    </row>
    <row r="995" spans="5:5" ht="14.4">
      <c r="E995" s="189"/>
    </row>
    <row r="996" spans="5:5" ht="14.4">
      <c r="E996" s="189"/>
    </row>
    <row r="997" spans="5:5" ht="14.4">
      <c r="E997" s="189"/>
    </row>
    <row r="998" spans="5:5" ht="14.4">
      <c r="E998" s="189"/>
    </row>
    <row r="999" spans="5:5" ht="14.4">
      <c r="E999" s="189"/>
    </row>
    <row r="1000" spans="5:5" ht="14.4">
      <c r="E1000" s="189"/>
    </row>
    <row r="1001" spans="5:5" ht="14.4">
      <c r="E1001" s="189"/>
    </row>
    <row r="1002" spans="5:5" ht="14.4">
      <c r="E1002" s="189"/>
    </row>
    <row r="1003" spans="5:5" ht="14.4">
      <c r="E1003" s="189"/>
    </row>
    <row r="1004" spans="5:5" ht="14.4">
      <c r="E1004" s="189"/>
    </row>
    <row r="1005" spans="5:5" ht="14.4">
      <c r="E1005" s="189"/>
    </row>
    <row r="1006" spans="5:5" ht="14.4">
      <c r="E1006" s="189"/>
    </row>
    <row r="1007" spans="5:5" ht="14.4">
      <c r="E1007" s="189"/>
    </row>
    <row r="1008" spans="5:5" ht="14.4">
      <c r="E1008" s="189"/>
    </row>
    <row r="1009" spans="5:5" ht="14.4">
      <c r="E1009" s="189"/>
    </row>
    <row r="1010" spans="5:5" ht="14.4">
      <c r="E1010" s="189"/>
    </row>
    <row r="1011" spans="5:5" ht="14.4">
      <c r="E1011" s="189"/>
    </row>
    <row r="1012" spans="5:5" ht="14.4">
      <c r="E1012" s="189"/>
    </row>
    <row r="1013" spans="5:5" ht="14.4">
      <c r="E1013" s="189"/>
    </row>
    <row r="1014" spans="5:5" ht="14.4">
      <c r="E1014" s="189"/>
    </row>
    <row r="1015" spans="5:5" ht="14.4">
      <c r="E1015" s="189"/>
    </row>
    <row r="1016" spans="5:5" ht="14.4">
      <c r="E1016" s="189"/>
    </row>
    <row r="1017" spans="5:5" ht="14.4">
      <c r="E1017" s="189"/>
    </row>
    <row r="1018" spans="5:5" ht="14.4">
      <c r="E1018" s="189"/>
    </row>
    <row r="1019" spans="5:5" ht="14.4">
      <c r="E1019" s="189"/>
    </row>
    <row r="1020" spans="5:5" ht="14.4">
      <c r="E1020" s="189"/>
    </row>
    <row r="1021" spans="5:5" ht="14.4">
      <c r="E1021" s="189"/>
    </row>
    <row r="1022" spans="5:5" ht="14.4">
      <c r="E1022" s="189"/>
    </row>
    <row r="1023" spans="5:5" ht="14.4">
      <c r="E1023" s="189"/>
    </row>
    <row r="1024" spans="5:5" ht="14.4">
      <c r="E1024" s="189"/>
    </row>
    <row r="1025" spans="5:5" ht="14.4">
      <c r="E1025" s="189"/>
    </row>
  </sheetData>
  <mergeCells count="1">
    <mergeCell ref="G7:H7"/>
  </mergeCells>
  <phoneticPr fontId="1" type="noConversion"/>
  <hyperlinks>
    <hyperlink ref="F4" r:id="rId1"/>
    <hyperlink ref="J19" r:id="rId2" location="pv!A1"/>
    <hyperlink ref="L42" r:id="rId3"/>
    <hyperlink ref="L44" r:id="rId4"/>
  </hyperlinks>
  <pageMargins left="0.7" right="0.7" top="0.75" bottom="0.75" header="0.3" footer="0.3"/>
  <pageSetup paperSize="9" orientation="portrait" horizontalDpi="0" verticalDpi="0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5"/>
  <sheetViews>
    <sheetView workbookViewId="0">
      <selection activeCell="G26" sqref="G26:G27"/>
    </sheetView>
  </sheetViews>
  <sheetFormatPr defaultRowHeight="14.4"/>
  <sheetData>
    <row r="6" spans="2:4">
      <c r="B6" t="s">
        <v>1715</v>
      </c>
    </row>
    <row r="7" spans="2:4">
      <c r="B7" s="242"/>
      <c r="C7" s="180"/>
      <c r="D7" s="243"/>
    </row>
    <row r="8" spans="2:4">
      <c r="B8" s="244" t="s">
        <v>1813</v>
      </c>
      <c r="C8" s="33"/>
      <c r="D8" s="35"/>
    </row>
    <row r="9" spans="2:4">
      <c r="B9" s="244"/>
      <c r="C9" s="33"/>
      <c r="D9" s="35"/>
    </row>
    <row r="10" spans="2:4">
      <c r="B10" s="244" t="s">
        <v>1811</v>
      </c>
      <c r="C10" s="33"/>
      <c r="D10" s="35"/>
    </row>
    <row r="11" spans="2:4">
      <c r="B11" s="244"/>
      <c r="C11" s="33"/>
      <c r="D11" s="35"/>
    </row>
    <row r="12" spans="2:4">
      <c r="B12" s="244" t="s">
        <v>1812</v>
      </c>
      <c r="C12" s="33"/>
      <c r="D12" s="35"/>
    </row>
    <row r="13" spans="2:4">
      <c r="B13" s="244"/>
      <c r="C13" s="33"/>
      <c r="D13" s="35"/>
    </row>
    <row r="14" spans="2:4">
      <c r="B14" s="244" t="s">
        <v>1814</v>
      </c>
      <c r="C14" s="33"/>
      <c r="D14" s="35"/>
    </row>
    <row r="15" spans="2:4">
      <c r="B15" s="244" t="s">
        <v>1815</v>
      </c>
      <c r="C15" s="34"/>
      <c r="D1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54"/>
  <sheetViews>
    <sheetView showGridLines="0" topLeftCell="A5" zoomScale="130" zoomScaleNormal="130" workbookViewId="0">
      <selection activeCell="E27" sqref="E27"/>
    </sheetView>
  </sheetViews>
  <sheetFormatPr defaultRowHeight="14.4"/>
  <cols>
    <col min="1" max="2" width="4.77734375" customWidth="1"/>
    <col min="3" max="3" width="18.5546875" customWidth="1"/>
    <col min="5" max="5" width="13.5546875" customWidth="1"/>
    <col min="7" max="7" width="11" customWidth="1"/>
    <col min="8" max="8" width="12" customWidth="1"/>
  </cols>
  <sheetData>
    <row r="1" spans="1:16">
      <c r="A1" s="247" t="s">
        <v>1802</v>
      </c>
      <c r="B1" s="247"/>
      <c r="C1" s="247"/>
      <c r="D1" s="247"/>
      <c r="E1" s="247"/>
    </row>
    <row r="2" spans="1:16">
      <c r="C2" t="s">
        <v>1722</v>
      </c>
    </row>
    <row r="3" spans="1:16">
      <c r="C3" t="s">
        <v>1721</v>
      </c>
    </row>
    <row r="4" spans="1:16">
      <c r="C4" t="s">
        <v>1720</v>
      </c>
      <c r="I4" t="s">
        <v>1760</v>
      </c>
    </row>
    <row r="6" spans="1:16" ht="15.6">
      <c r="A6" s="266" t="s">
        <v>1731</v>
      </c>
      <c r="F6" s="18" t="s">
        <v>1738</v>
      </c>
    </row>
    <row r="8" spans="1:16">
      <c r="A8" s="280" t="s">
        <v>1791</v>
      </c>
      <c r="B8" s="280"/>
      <c r="C8" s="280"/>
      <c r="D8" s="280"/>
      <c r="F8" s="280" t="s">
        <v>1732</v>
      </c>
      <c r="G8" s="280"/>
      <c r="H8" s="280"/>
      <c r="I8" s="280"/>
      <c r="K8" s="268" t="s">
        <v>1803</v>
      </c>
    </row>
    <row r="9" spans="1:16">
      <c r="A9" s="247"/>
      <c r="B9" s="247"/>
    </row>
    <row r="10" spans="1:16">
      <c r="A10" s="250" t="s">
        <v>1830</v>
      </c>
      <c r="B10" s="250"/>
      <c r="C10" s="161"/>
      <c r="D10" s="161"/>
      <c r="F10" t="s">
        <v>1804</v>
      </c>
    </row>
    <row r="11" spans="1:16">
      <c r="A11" s="247" t="s">
        <v>1723</v>
      </c>
      <c r="B11" s="247"/>
    </row>
    <row r="12" spans="1:16">
      <c r="A12" s="247"/>
      <c r="B12" s="247" t="s">
        <v>1733</v>
      </c>
    </row>
    <row r="13" spans="1:16">
      <c r="A13" s="247"/>
      <c r="B13" s="247"/>
      <c r="C13" t="s">
        <v>1735</v>
      </c>
      <c r="F13" s="276" t="s">
        <v>1805</v>
      </c>
      <c r="G13" s="277"/>
      <c r="H13" s="277"/>
      <c r="I13" s="277"/>
      <c r="J13" s="277"/>
      <c r="K13" s="277"/>
      <c r="L13" s="180"/>
      <c r="M13" s="243"/>
    </row>
    <row r="14" spans="1:16">
      <c r="A14" s="247"/>
      <c r="B14" s="247"/>
      <c r="C14" t="s">
        <v>1734</v>
      </c>
      <c r="F14" s="278" t="s">
        <v>1806</v>
      </c>
      <c r="G14" s="275"/>
      <c r="H14" s="275"/>
      <c r="I14" s="275"/>
      <c r="J14" s="275"/>
      <c r="K14" s="275"/>
      <c r="L14" s="275"/>
      <c r="M14" s="279"/>
      <c r="N14" s="275"/>
      <c r="O14" s="275"/>
      <c r="P14" s="275"/>
    </row>
    <row r="15" spans="1:16">
      <c r="A15" s="247"/>
      <c r="B15" s="247" t="s">
        <v>1727</v>
      </c>
      <c r="F15" s="271" t="s">
        <v>1807</v>
      </c>
      <c r="G15" s="269"/>
      <c r="H15" s="269"/>
      <c r="I15" s="269"/>
      <c r="J15" s="269"/>
      <c r="K15" s="269"/>
      <c r="L15" s="269"/>
      <c r="M15" s="270"/>
      <c r="N15" s="269"/>
      <c r="O15" s="269"/>
      <c r="P15" s="269"/>
    </row>
    <row r="16" spans="1:16">
      <c r="A16" s="247"/>
      <c r="B16" s="247"/>
      <c r="C16" t="s">
        <v>1726</v>
      </c>
      <c r="F16" s="271" t="s">
        <v>1808</v>
      </c>
      <c r="G16" s="269"/>
      <c r="H16" s="269"/>
      <c r="I16" s="269"/>
      <c r="J16" s="269"/>
      <c r="K16" s="269"/>
      <c r="L16" s="269"/>
      <c r="M16" s="270"/>
      <c r="N16" s="269"/>
      <c r="O16" s="269"/>
      <c r="P16" s="269"/>
    </row>
    <row r="17" spans="1:16">
      <c r="A17" s="247"/>
      <c r="B17" s="247"/>
      <c r="C17" t="s">
        <v>1724</v>
      </c>
      <c r="F17" s="271" t="s">
        <v>1810</v>
      </c>
      <c r="G17" s="269"/>
      <c r="H17" s="269"/>
      <c r="I17" s="269"/>
      <c r="J17" s="269"/>
      <c r="K17" s="269"/>
      <c r="L17" s="269"/>
      <c r="M17" s="270"/>
      <c r="N17" s="269"/>
      <c r="O17" s="269"/>
      <c r="P17" s="269"/>
    </row>
    <row r="18" spans="1:16">
      <c r="A18" s="247"/>
      <c r="B18" s="247"/>
      <c r="C18" t="s">
        <v>1725</v>
      </c>
      <c r="F18" s="272" t="s">
        <v>1809</v>
      </c>
      <c r="G18" s="273"/>
      <c r="H18" s="273"/>
      <c r="I18" s="273"/>
      <c r="J18" s="273"/>
      <c r="K18" s="273"/>
      <c r="L18" s="273"/>
      <c r="M18" s="274"/>
      <c r="N18" s="269"/>
      <c r="O18" s="269"/>
      <c r="P18" s="269"/>
    </row>
    <row r="19" spans="1:16">
      <c r="A19" s="247"/>
      <c r="B19" s="247" t="s">
        <v>1728</v>
      </c>
    </row>
    <row r="20" spans="1:16">
      <c r="A20" s="247"/>
      <c r="B20" s="247"/>
      <c r="C20" t="s">
        <v>1729</v>
      </c>
      <c r="F20" t="s">
        <v>1730</v>
      </c>
    </row>
    <row r="21" spans="1:16">
      <c r="A21" s="247"/>
      <c r="B21" s="247"/>
      <c r="C21" s="248" t="s">
        <v>1737</v>
      </c>
    </row>
    <row r="22" spans="1:16">
      <c r="C22" t="s">
        <v>1736</v>
      </c>
      <c r="H22" t="s">
        <v>1706</v>
      </c>
    </row>
    <row r="23" spans="1:16">
      <c r="A23" s="250" t="s">
        <v>1740</v>
      </c>
      <c r="B23" s="161"/>
      <c r="C23" s="161"/>
      <c r="D23" s="161"/>
      <c r="F23" s="267" t="s">
        <v>1742</v>
      </c>
      <c r="G23" s="267"/>
      <c r="H23" s="168" t="s">
        <v>1752</v>
      </c>
    </row>
    <row r="24" spans="1:16">
      <c r="C24" s="249" t="s">
        <v>1699</v>
      </c>
    </row>
    <row r="25" spans="1:16">
      <c r="C25" s="249" t="s">
        <v>1741</v>
      </c>
    </row>
    <row r="26" spans="1:16">
      <c r="A26" s="250" t="s">
        <v>1739</v>
      </c>
      <c r="B26" s="250"/>
      <c r="C26" s="161"/>
      <c r="D26" s="161"/>
      <c r="F26" s="251" t="s">
        <v>1743</v>
      </c>
      <c r="G26" s="18"/>
      <c r="H26" t="s">
        <v>1753</v>
      </c>
    </row>
    <row r="27" spans="1:16">
      <c r="B27">
        <v>1</v>
      </c>
      <c r="C27" t="s">
        <v>245</v>
      </c>
      <c r="H27" t="s">
        <v>1754</v>
      </c>
    </row>
    <row r="28" spans="1:16">
      <c r="B28">
        <v>2</v>
      </c>
      <c r="C28" t="s">
        <v>246</v>
      </c>
    </row>
    <row r="29" spans="1:16">
      <c r="B29">
        <v>3</v>
      </c>
      <c r="C29" t="s">
        <v>247</v>
      </c>
      <c r="F29" s="245" t="s">
        <v>1762</v>
      </c>
      <c r="G29" s="254"/>
      <c r="H29" s="254"/>
      <c r="I29" s="254"/>
      <c r="J29" s="254"/>
      <c r="K29" s="254"/>
      <c r="L29" s="254"/>
      <c r="M29" s="255"/>
    </row>
    <row r="30" spans="1:16">
      <c r="B30">
        <v>4</v>
      </c>
      <c r="C30" t="s">
        <v>248</v>
      </c>
      <c r="F30" s="252" t="s">
        <v>1747</v>
      </c>
      <c r="G30" s="253"/>
      <c r="H30" s="33"/>
      <c r="I30" s="33"/>
      <c r="J30" s="33"/>
      <c r="K30" s="33"/>
      <c r="L30" s="33"/>
      <c r="M30" s="35"/>
    </row>
    <row r="31" spans="1:16">
      <c r="B31">
        <v>5</v>
      </c>
      <c r="C31" t="s">
        <v>249</v>
      </c>
      <c r="F31" s="256" t="s">
        <v>1745</v>
      </c>
      <c r="G31" s="253"/>
      <c r="H31" s="33"/>
      <c r="I31" s="33"/>
      <c r="J31" s="33"/>
      <c r="K31" s="33"/>
      <c r="L31" s="33"/>
      <c r="M31" s="35"/>
    </row>
    <row r="32" spans="1:16">
      <c r="B32">
        <v>6</v>
      </c>
      <c r="C32" t="s">
        <v>250</v>
      </c>
      <c r="F32" s="256" t="s">
        <v>1746</v>
      </c>
      <c r="G32" s="253"/>
      <c r="H32" s="33"/>
      <c r="I32" s="33"/>
      <c r="J32" s="33"/>
      <c r="K32" s="33"/>
      <c r="L32" s="33"/>
      <c r="M32" s="35"/>
    </row>
    <row r="33" spans="2:13">
      <c r="B33">
        <v>7</v>
      </c>
      <c r="C33" t="s">
        <v>244</v>
      </c>
      <c r="F33" s="252"/>
      <c r="G33" s="253"/>
      <c r="H33" s="33"/>
      <c r="I33" s="33"/>
      <c r="J33" s="33"/>
      <c r="K33" s="33"/>
      <c r="L33" s="33"/>
      <c r="M33" s="35"/>
    </row>
    <row r="34" spans="2:13">
      <c r="B34">
        <v>8</v>
      </c>
      <c r="C34" t="s">
        <v>251</v>
      </c>
      <c r="F34" s="252" t="s">
        <v>1761</v>
      </c>
      <c r="G34" s="253"/>
      <c r="H34" s="33"/>
      <c r="I34" s="33"/>
      <c r="J34" s="33"/>
      <c r="K34" s="33"/>
      <c r="L34" s="33"/>
      <c r="M34" s="35"/>
    </row>
    <row r="35" spans="2:13">
      <c r="B35">
        <v>9</v>
      </c>
      <c r="C35" t="s">
        <v>254</v>
      </c>
      <c r="F35" s="252"/>
      <c r="G35" s="253"/>
      <c r="H35" s="33"/>
      <c r="I35" s="33"/>
      <c r="J35" s="33"/>
      <c r="K35" s="33"/>
      <c r="L35" s="33"/>
      <c r="M35" s="35"/>
    </row>
    <row r="36" spans="2:13">
      <c r="B36">
        <v>10</v>
      </c>
      <c r="C36" t="s">
        <v>253</v>
      </c>
      <c r="F36" s="252" t="s">
        <v>1758</v>
      </c>
      <c r="G36" s="253"/>
      <c r="H36" s="33"/>
      <c r="I36" s="33"/>
      <c r="J36" s="33"/>
      <c r="K36" s="33"/>
      <c r="L36" s="33"/>
      <c r="M36" s="35"/>
    </row>
    <row r="37" spans="2:13">
      <c r="B37">
        <v>11</v>
      </c>
      <c r="C37" t="s">
        <v>255</v>
      </c>
      <c r="F37" s="256" t="s">
        <v>1755</v>
      </c>
      <c r="G37" s="33"/>
      <c r="H37" s="33"/>
      <c r="I37" s="33"/>
      <c r="J37" s="33"/>
      <c r="K37" s="33" t="s">
        <v>1792</v>
      </c>
      <c r="L37" s="33"/>
      <c r="M37" s="35"/>
    </row>
    <row r="38" spans="2:13">
      <c r="B38">
        <v>12</v>
      </c>
      <c r="C38" t="s">
        <v>252</v>
      </c>
      <c r="F38" s="244" t="s">
        <v>1759</v>
      </c>
      <c r="G38" s="33"/>
      <c r="H38" s="33"/>
      <c r="I38" s="33"/>
      <c r="J38" s="33"/>
      <c r="K38" s="33"/>
      <c r="L38" s="33"/>
      <c r="M38" s="35"/>
    </row>
    <row r="39" spans="2:13">
      <c r="B39" s="251">
        <v>13</v>
      </c>
      <c r="C39" s="251" t="s">
        <v>1744</v>
      </c>
      <c r="F39" s="257" t="s">
        <v>1751</v>
      </c>
      <c r="G39" s="258" t="s">
        <v>1757</v>
      </c>
      <c r="H39" s="259" t="s">
        <v>1750</v>
      </c>
      <c r="I39" s="259" t="s">
        <v>1756</v>
      </c>
      <c r="J39" s="259"/>
      <c r="K39" s="33"/>
      <c r="L39" s="33"/>
      <c r="M39" s="35"/>
    </row>
    <row r="40" spans="2:13">
      <c r="F40" s="257" t="s">
        <v>1748</v>
      </c>
      <c r="G40" s="260" t="s">
        <v>1749</v>
      </c>
      <c r="H40" s="259">
        <v>10</v>
      </c>
      <c r="I40" s="259">
        <v>1</v>
      </c>
      <c r="J40" s="259"/>
      <c r="K40" s="34"/>
      <c r="L40" s="34"/>
      <c r="M40" s="36"/>
    </row>
    <row r="44" spans="2:13">
      <c r="F44" t="s">
        <v>1822</v>
      </c>
    </row>
    <row r="45" spans="2:13">
      <c r="F45" t="s">
        <v>1823</v>
      </c>
    </row>
    <row r="46" spans="2:13">
      <c r="F46" t="s">
        <v>1825</v>
      </c>
    </row>
    <row r="48" spans="2:13">
      <c r="G48" t="s">
        <v>1816</v>
      </c>
    </row>
    <row r="49" spans="6:16">
      <c r="G49" s="244" t="s">
        <v>1818</v>
      </c>
      <c r="H49" s="33"/>
      <c r="I49" s="33"/>
      <c r="J49" s="33"/>
      <c r="K49" s="33"/>
      <c r="L49" s="33"/>
      <c r="M49" s="35"/>
      <c r="N49" t="s">
        <v>1824</v>
      </c>
      <c r="O49" t="s">
        <v>1751</v>
      </c>
      <c r="P49" t="s">
        <v>1821</v>
      </c>
    </row>
    <row r="50" spans="6:16">
      <c r="F50" t="s">
        <v>1817</v>
      </c>
      <c r="G50" s="244" t="s">
        <v>245</v>
      </c>
      <c r="H50" s="33" t="s">
        <v>1820</v>
      </c>
      <c r="I50" s="33"/>
      <c r="J50" s="33" t="s">
        <v>253</v>
      </c>
      <c r="K50" s="33" t="s">
        <v>255</v>
      </c>
      <c r="L50" s="33" t="s">
        <v>252</v>
      </c>
      <c r="M50" s="35" t="s">
        <v>1744</v>
      </c>
    </row>
    <row r="51" spans="6:16">
      <c r="F51" t="s">
        <v>41</v>
      </c>
      <c r="G51" s="244"/>
      <c r="H51" s="33"/>
      <c r="I51" s="33"/>
      <c r="J51" s="33"/>
      <c r="K51" s="33"/>
      <c r="L51" s="33"/>
      <c r="M51" s="35"/>
    </row>
    <row r="52" spans="6:16">
      <c r="F52" t="s">
        <v>42</v>
      </c>
      <c r="G52" s="244"/>
      <c r="H52" s="33"/>
      <c r="I52" s="33"/>
      <c r="J52" s="33"/>
      <c r="K52" s="33"/>
      <c r="L52" s="33"/>
      <c r="M52" s="35"/>
    </row>
    <row r="53" spans="6:16">
      <c r="F53" t="s">
        <v>44</v>
      </c>
      <c r="G53" s="244"/>
      <c r="H53" s="33"/>
      <c r="I53" s="33"/>
      <c r="J53" s="33"/>
      <c r="K53" s="33"/>
      <c r="L53" s="33"/>
      <c r="M53" s="35"/>
    </row>
    <row r="54" spans="6:16">
      <c r="F54" s="180" t="s">
        <v>1819</v>
      </c>
      <c r="G54" s="242"/>
      <c r="H54" s="180"/>
      <c r="I54" s="180"/>
      <c r="J54" s="180"/>
      <c r="K54" s="180"/>
      <c r="L54" s="180"/>
      <c r="M54" s="243"/>
      <c r="N54" s="180"/>
    </row>
  </sheetData>
  <mergeCells count="2">
    <mergeCell ref="A8:D8"/>
    <mergeCell ref="F8:I8"/>
  </mergeCells>
  <hyperlinks>
    <hyperlink ref="F23:G23" r:id="rId1" display="Zonal statistics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5"/>
  <sheetViews>
    <sheetView showGridLines="0" zoomScale="115" zoomScaleNormal="115" workbookViewId="0">
      <selection activeCell="D27" sqref="D27"/>
    </sheetView>
  </sheetViews>
  <sheetFormatPr defaultRowHeight="14.4"/>
  <cols>
    <col min="1" max="1" width="13.5546875" customWidth="1"/>
    <col min="2" max="2" width="5.44140625" customWidth="1"/>
    <col min="3" max="3" width="8.5546875" customWidth="1"/>
    <col min="4" max="4" width="45.44140625" customWidth="1"/>
    <col min="5" max="5" width="79.44140625" customWidth="1"/>
  </cols>
  <sheetData>
    <row r="1" spans="1:6">
      <c r="A1" t="s">
        <v>301</v>
      </c>
    </row>
    <row r="3" spans="1:6">
      <c r="B3" s="34" t="s">
        <v>270</v>
      </c>
      <c r="C3" s="36" t="s">
        <v>275</v>
      </c>
      <c r="D3" s="34" t="s">
        <v>299</v>
      </c>
      <c r="E3" s="34" t="s">
        <v>300</v>
      </c>
    </row>
    <row r="4" spans="1:6">
      <c r="B4" s="139">
        <v>1</v>
      </c>
      <c r="C4" s="140" t="s">
        <v>276</v>
      </c>
      <c r="D4" s="135" t="s">
        <v>271</v>
      </c>
      <c r="E4" s="135"/>
    </row>
    <row r="5" spans="1:6">
      <c r="B5" s="139">
        <v>2</v>
      </c>
      <c r="C5" s="140"/>
      <c r="D5" s="135" t="s">
        <v>272</v>
      </c>
      <c r="E5" s="135"/>
    </row>
    <row r="6" spans="1:6">
      <c r="B6" s="139">
        <v>3</v>
      </c>
      <c r="C6" s="140"/>
      <c r="D6" s="135" t="s">
        <v>273</v>
      </c>
      <c r="E6" s="135"/>
    </row>
    <row r="7" spans="1:6">
      <c r="B7" s="139">
        <v>4</v>
      </c>
      <c r="C7" s="140"/>
      <c r="D7" s="135" t="s">
        <v>279</v>
      </c>
      <c r="E7" s="135" t="s">
        <v>274</v>
      </c>
    </row>
    <row r="8" spans="1:6">
      <c r="B8" s="136">
        <v>5</v>
      </c>
      <c r="C8" s="141" t="s">
        <v>277</v>
      </c>
      <c r="D8" s="136" t="s">
        <v>1709</v>
      </c>
      <c r="E8" s="136" t="s">
        <v>289</v>
      </c>
    </row>
    <row r="9" spans="1:6">
      <c r="B9" s="139">
        <v>6</v>
      </c>
      <c r="C9" s="140"/>
      <c r="D9" s="135" t="s">
        <v>280</v>
      </c>
      <c r="E9" s="135" t="s">
        <v>281</v>
      </c>
    </row>
    <row r="10" spans="1:6">
      <c r="B10" s="139">
        <v>7</v>
      </c>
      <c r="C10" s="140"/>
      <c r="D10" s="135" t="s">
        <v>280</v>
      </c>
      <c r="E10" s="135" t="s">
        <v>282</v>
      </c>
    </row>
    <row r="11" spans="1:6">
      <c r="B11" s="139">
        <v>8</v>
      </c>
      <c r="C11" s="140"/>
      <c r="D11" s="135" t="s">
        <v>284</v>
      </c>
      <c r="E11" s="135" t="s">
        <v>1707</v>
      </c>
    </row>
    <row r="12" spans="1:6">
      <c r="A12" t="s">
        <v>1710</v>
      </c>
      <c r="B12" s="137">
        <v>9</v>
      </c>
      <c r="C12" s="142"/>
      <c r="D12" s="137" t="s">
        <v>284</v>
      </c>
      <c r="E12" s="137" t="s">
        <v>1711</v>
      </c>
      <c r="F12" t="s">
        <v>305</v>
      </c>
    </row>
    <row r="13" spans="1:6">
      <c r="A13" t="s">
        <v>1710</v>
      </c>
      <c r="B13" s="138">
        <v>10</v>
      </c>
      <c r="C13" s="143"/>
      <c r="D13" s="138" t="s">
        <v>294</v>
      </c>
      <c r="E13" s="138" t="s">
        <v>295</v>
      </c>
    </row>
    <row r="14" spans="1:6">
      <c r="A14" t="s">
        <v>1719</v>
      </c>
      <c r="B14" s="144">
        <v>11</v>
      </c>
      <c r="C14" s="145"/>
      <c r="D14" s="18" t="s">
        <v>284</v>
      </c>
      <c r="E14" s="18" t="s">
        <v>312</v>
      </c>
      <c r="F14" t="s">
        <v>306</v>
      </c>
    </row>
    <row r="15" spans="1:6">
      <c r="A15" t="s">
        <v>1719</v>
      </c>
      <c r="B15" s="144">
        <v>12</v>
      </c>
      <c r="C15" s="145"/>
      <c r="D15" s="18" t="s">
        <v>298</v>
      </c>
      <c r="E15" s="18" t="s">
        <v>297</v>
      </c>
    </row>
    <row r="16" spans="1:6">
      <c r="A16" t="s">
        <v>1719</v>
      </c>
      <c r="B16" s="144">
        <v>13</v>
      </c>
      <c r="C16" s="145"/>
      <c r="D16" s="18" t="s">
        <v>313</v>
      </c>
      <c r="E16" s="18" t="s">
        <v>296</v>
      </c>
      <c r="F16" t="s">
        <v>307</v>
      </c>
    </row>
    <row r="17" spans="2:6">
      <c r="B17" s="146">
        <v>14</v>
      </c>
      <c r="C17" s="147"/>
      <c r="D17" s="146" t="s">
        <v>283</v>
      </c>
      <c r="E17" s="146" t="s">
        <v>290</v>
      </c>
    </row>
    <row r="18" spans="2:6">
      <c r="B18" s="148">
        <v>15</v>
      </c>
      <c r="C18" s="149"/>
      <c r="D18" s="148" t="s">
        <v>283</v>
      </c>
      <c r="E18" s="150" t="s">
        <v>1708</v>
      </c>
      <c r="F18" t="s">
        <v>308</v>
      </c>
    </row>
    <row r="19" spans="2:6">
      <c r="B19" t="s">
        <v>1712</v>
      </c>
    </row>
    <row r="20" spans="2:6">
      <c r="B20" s="151">
        <v>16</v>
      </c>
      <c r="C20" s="152" t="s">
        <v>278</v>
      </c>
      <c r="D20" s="153" t="s">
        <v>302</v>
      </c>
      <c r="E20" s="153" t="s">
        <v>303</v>
      </c>
      <c r="F20" s="153"/>
    </row>
    <row r="21" spans="2:6">
      <c r="B21" s="151">
        <v>17</v>
      </c>
      <c r="C21" s="152"/>
      <c r="D21" s="153"/>
      <c r="E21" s="154" t="s">
        <v>304</v>
      </c>
      <c r="F21" s="153"/>
    </row>
    <row r="22" spans="2:6">
      <c r="B22" s="33">
        <v>19</v>
      </c>
      <c r="C22" s="35"/>
      <c r="E22" t="s">
        <v>1714</v>
      </c>
    </row>
    <row r="23" spans="2:6">
      <c r="E23" t="s">
        <v>1713</v>
      </c>
    </row>
    <row r="25" spans="2:6">
      <c r="B25" t="s">
        <v>1718</v>
      </c>
      <c r="C25" s="245" t="s">
        <v>1717</v>
      </c>
      <c r="D25" s="246" t="s">
        <v>1716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3"/>
  <sheetViews>
    <sheetView showGridLines="0" tabSelected="1" topLeftCell="A2" zoomScale="130" zoomScaleNormal="130" workbookViewId="0">
      <selection activeCell="F20" sqref="F20"/>
    </sheetView>
  </sheetViews>
  <sheetFormatPr defaultRowHeight="14.4"/>
  <cols>
    <col min="2" max="2" width="3.88671875" customWidth="1"/>
    <col min="4" max="4" width="23.5546875" customWidth="1"/>
    <col min="5" max="5" width="16.6640625" customWidth="1"/>
    <col min="6" max="6" width="8.88671875" style="346" customWidth="1"/>
    <col min="7" max="7" width="13.109375" customWidth="1"/>
    <col min="10" max="10" width="14.33203125" customWidth="1"/>
  </cols>
  <sheetData>
    <row r="1" spans="1:7">
      <c r="A1" s="114" t="s">
        <v>285</v>
      </c>
    </row>
    <row r="3" spans="1:7">
      <c r="B3" s="34" t="s">
        <v>270</v>
      </c>
      <c r="C3" s="36" t="s">
        <v>275</v>
      </c>
      <c r="D3" s="34" t="s">
        <v>299</v>
      </c>
      <c r="E3" s="34" t="s">
        <v>300</v>
      </c>
    </row>
    <row r="4" spans="1:7">
      <c r="B4" s="18"/>
      <c r="C4" s="18"/>
      <c r="D4" s="18" t="s">
        <v>1852</v>
      </c>
      <c r="E4" s="18"/>
      <c r="F4" s="350"/>
      <c r="G4" s="18" t="s">
        <v>288</v>
      </c>
    </row>
    <row r="5" spans="1:7">
      <c r="B5" s="18"/>
      <c r="C5" s="18"/>
      <c r="D5" s="18" t="s">
        <v>286</v>
      </c>
      <c r="E5" s="18"/>
      <c r="F5" s="350"/>
      <c r="G5" s="18" t="s">
        <v>288</v>
      </c>
    </row>
    <row r="6" spans="1:7">
      <c r="C6" t="s">
        <v>291</v>
      </c>
      <c r="D6" t="s">
        <v>287</v>
      </c>
      <c r="G6" t="s">
        <v>309</v>
      </c>
    </row>
    <row r="7" spans="1:7">
      <c r="B7" s="18"/>
      <c r="C7" s="18"/>
      <c r="D7" s="18" t="s">
        <v>1839</v>
      </c>
      <c r="E7" s="18"/>
      <c r="F7" s="350"/>
      <c r="G7" s="18"/>
    </row>
    <row r="8" spans="1:7">
      <c r="D8" t="s">
        <v>292</v>
      </c>
      <c r="G8" t="s">
        <v>293</v>
      </c>
    </row>
    <row r="9" spans="1:7">
      <c r="D9" t="s">
        <v>310</v>
      </c>
      <c r="E9" t="s">
        <v>311</v>
      </c>
    </row>
    <row r="11" spans="1:7">
      <c r="C11" s="351" t="s">
        <v>1837</v>
      </c>
      <c r="D11" s="352" t="s">
        <v>1838</v>
      </c>
    </row>
    <row r="13" spans="1:7">
      <c r="C13" s="348" t="s">
        <v>1840</v>
      </c>
      <c r="D13" s="33" t="s">
        <v>1851</v>
      </c>
    </row>
    <row r="14" spans="1:7">
      <c r="C14" t="s">
        <v>1843</v>
      </c>
    </row>
    <row r="15" spans="1:7">
      <c r="D15" t="s">
        <v>1841</v>
      </c>
    </row>
    <row r="16" spans="1:7">
      <c r="D16" t="s">
        <v>1842</v>
      </c>
    </row>
    <row r="17" spans="3:10" ht="32.4" customHeight="1">
      <c r="F17"/>
    </row>
    <row r="18" spans="3:10">
      <c r="C18" s="351" t="s">
        <v>1844</v>
      </c>
      <c r="D18" s="352" t="s">
        <v>1845</v>
      </c>
      <c r="F18"/>
    </row>
    <row r="19" spans="3:10">
      <c r="F19"/>
    </row>
    <row r="20" spans="3:10">
      <c r="C20" s="348" t="s">
        <v>1840</v>
      </c>
      <c r="D20" s="33" t="s">
        <v>1846</v>
      </c>
      <c r="F20"/>
    </row>
    <row r="21" spans="3:10">
      <c r="F21"/>
    </row>
    <row r="22" spans="3:10">
      <c r="C22" s="346" t="s">
        <v>1831</v>
      </c>
      <c r="D22" t="s">
        <v>1834</v>
      </c>
    </row>
    <row r="23" spans="3:10">
      <c r="C23" s="346" t="s">
        <v>1833</v>
      </c>
      <c r="D23" t="s">
        <v>1835</v>
      </c>
    </row>
    <row r="24" spans="3:10">
      <c r="C24" s="346" t="s">
        <v>1836</v>
      </c>
      <c r="D24" s="187" t="s">
        <v>1832</v>
      </c>
    </row>
    <row r="26" spans="3:10">
      <c r="C26" t="s">
        <v>1843</v>
      </c>
    </row>
    <row r="27" spans="3:10">
      <c r="J27" s="33"/>
    </row>
    <row r="28" spans="3:10">
      <c r="C28" s="346"/>
      <c r="D28" s="244" t="s">
        <v>1818</v>
      </c>
      <c r="E28" s="33"/>
      <c r="F28" s="33"/>
      <c r="G28" s="33"/>
      <c r="H28" s="33"/>
      <c r="I28" s="33"/>
      <c r="J28" s="33"/>
    </row>
    <row r="29" spans="3:10">
      <c r="C29" s="347" t="s">
        <v>1817</v>
      </c>
      <c r="D29" s="34" t="s">
        <v>245</v>
      </c>
      <c r="E29" s="34" t="s">
        <v>1820</v>
      </c>
      <c r="F29" s="34"/>
      <c r="G29" s="34" t="s">
        <v>253</v>
      </c>
      <c r="H29" s="34" t="s">
        <v>255</v>
      </c>
      <c r="I29" s="34" t="s">
        <v>1826</v>
      </c>
      <c r="J29" s="34" t="s">
        <v>1744</v>
      </c>
    </row>
    <row r="30" spans="3:10">
      <c r="C30" s="346" t="s">
        <v>41</v>
      </c>
      <c r="D30" s="244">
        <v>1</v>
      </c>
      <c r="E30" s="33">
        <v>0</v>
      </c>
      <c r="F30" s="33"/>
      <c r="G30" s="33">
        <v>0</v>
      </c>
      <c r="H30" s="33">
        <v>0</v>
      </c>
      <c r="I30" s="33">
        <v>0</v>
      </c>
      <c r="J30" s="33">
        <v>0</v>
      </c>
    </row>
    <row r="31" spans="3:10">
      <c r="C31" s="346" t="s">
        <v>42</v>
      </c>
      <c r="D31" s="244">
        <v>0</v>
      </c>
      <c r="E31" s="33">
        <v>1</v>
      </c>
      <c r="F31" s="33"/>
      <c r="G31" s="33">
        <v>1</v>
      </c>
      <c r="H31" s="33">
        <v>0</v>
      </c>
      <c r="I31" s="33">
        <v>0</v>
      </c>
      <c r="J31" s="33">
        <v>1</v>
      </c>
    </row>
    <row r="32" spans="3:10">
      <c r="C32" s="347" t="s">
        <v>44</v>
      </c>
      <c r="D32" s="345">
        <v>1</v>
      </c>
      <c r="E32" s="34">
        <v>1</v>
      </c>
      <c r="F32" s="34"/>
      <c r="G32" s="34">
        <v>0</v>
      </c>
      <c r="H32" s="34">
        <v>1</v>
      </c>
      <c r="I32" s="34">
        <v>0</v>
      </c>
      <c r="J32" s="34">
        <v>0</v>
      </c>
    </row>
    <row r="33" spans="3:10">
      <c r="C33" s="348" t="s">
        <v>1828</v>
      </c>
      <c r="D33" s="342">
        <v>100</v>
      </c>
      <c r="E33" s="343">
        <v>20</v>
      </c>
      <c r="F33">
        <v>30</v>
      </c>
      <c r="G33">
        <v>10</v>
      </c>
      <c r="H33">
        <v>5</v>
      </c>
      <c r="J33" s="33"/>
    </row>
    <row r="34" spans="3:10">
      <c r="C34" s="349" t="s">
        <v>1819</v>
      </c>
      <c r="D34" s="357">
        <v>0.1</v>
      </c>
      <c r="E34" s="357">
        <v>0.02</v>
      </c>
      <c r="F34" s="358"/>
      <c r="G34" s="358"/>
      <c r="H34" s="358"/>
      <c r="I34" s="358"/>
      <c r="J34" s="358"/>
    </row>
    <row r="35" spans="3:10">
      <c r="C35" s="351" t="s">
        <v>1849</v>
      </c>
      <c r="D35" s="354" t="s">
        <v>1827</v>
      </c>
      <c r="E35" s="355"/>
      <c r="F35" s="355"/>
      <c r="G35" s="355"/>
      <c r="H35" s="355"/>
      <c r="I35" s="355"/>
      <c r="J35" s="356"/>
    </row>
    <row r="36" spans="3:10">
      <c r="C36" s="346"/>
      <c r="F36"/>
    </row>
    <row r="37" spans="3:10">
      <c r="C37" s="351" t="s">
        <v>1850</v>
      </c>
      <c r="D37" s="168" t="s">
        <v>1847</v>
      </c>
      <c r="E37" s="168"/>
      <c r="F37" s="168"/>
      <c r="G37" s="168"/>
      <c r="H37" s="168"/>
      <c r="I37" s="168"/>
      <c r="J37" s="168"/>
    </row>
    <row r="38" spans="3:10">
      <c r="C38" s="346"/>
      <c r="D38" s="34" t="s">
        <v>1821</v>
      </c>
      <c r="E38" s="34"/>
      <c r="F38" s="34" t="s">
        <v>1829</v>
      </c>
    </row>
    <row r="39" spans="3:10">
      <c r="C39" s="346"/>
      <c r="D39">
        <v>1</v>
      </c>
      <c r="F39" s="344">
        <v>0.05</v>
      </c>
    </row>
    <row r="40" spans="3:10">
      <c r="C40" s="346"/>
      <c r="D40">
        <v>2</v>
      </c>
      <c r="F40" s="344">
        <v>0.1</v>
      </c>
    </row>
    <row r="41" spans="3:10">
      <c r="C41" s="346"/>
      <c r="D41" s="153">
        <v>3</v>
      </c>
      <c r="E41" s="153"/>
      <c r="F41" s="353">
        <v>0.3</v>
      </c>
    </row>
    <row r="42" spans="3:10">
      <c r="C42" s="346"/>
      <c r="D42">
        <v>4</v>
      </c>
      <c r="F42" s="344">
        <v>0.2</v>
      </c>
    </row>
    <row r="43" spans="3:10">
      <c r="C43" s="346"/>
      <c r="D43" s="180" t="s">
        <v>1848</v>
      </c>
      <c r="E43" s="180"/>
      <c r="F43" s="359">
        <v>0.1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L31"/>
  <sheetViews>
    <sheetView showGridLines="0" topLeftCell="A20" workbookViewId="0">
      <selection activeCell="Q14" sqref="Q14"/>
    </sheetView>
  </sheetViews>
  <sheetFormatPr defaultRowHeight="14.4"/>
  <cols>
    <col min="3" max="3" width="43.88671875" hidden="1" customWidth="1"/>
    <col min="4" max="4" width="10.44140625" customWidth="1"/>
    <col min="5" max="5" width="10.109375" customWidth="1"/>
    <col min="6" max="6" width="8.44140625" customWidth="1"/>
    <col min="7" max="7" width="7.109375" customWidth="1"/>
    <col min="8" max="8" width="9.109375" customWidth="1"/>
    <col min="9" max="9" width="14.33203125" customWidth="1"/>
    <col min="10" max="10" width="11.88671875" customWidth="1"/>
    <col min="11" max="11" width="10.109375" customWidth="1"/>
    <col min="12" max="12" width="14" customWidth="1"/>
  </cols>
  <sheetData>
    <row r="2" spans="2:12" ht="15.6">
      <c r="B2" s="283" t="s">
        <v>210</v>
      </c>
      <c r="C2" s="284" t="s">
        <v>204</v>
      </c>
      <c r="D2" s="284" t="s">
        <v>205</v>
      </c>
      <c r="E2" s="287" t="s">
        <v>198</v>
      </c>
      <c r="F2" s="285" t="s">
        <v>203</v>
      </c>
      <c r="G2" s="286"/>
      <c r="I2" s="44" t="s">
        <v>217</v>
      </c>
      <c r="J2" s="44"/>
      <c r="K2" s="44"/>
      <c r="L2" s="44"/>
    </row>
    <row r="3" spans="2:12" ht="15.6">
      <c r="B3" s="283"/>
      <c r="C3" s="284"/>
      <c r="D3" s="284"/>
      <c r="E3" s="288"/>
      <c r="F3" s="64" t="s">
        <v>202</v>
      </c>
      <c r="G3" s="66" t="s">
        <v>220</v>
      </c>
      <c r="I3" s="38" t="s">
        <v>221</v>
      </c>
      <c r="J3" s="38"/>
      <c r="K3" s="38"/>
      <c r="L3" s="38"/>
    </row>
    <row r="4" spans="2:12" ht="15.6">
      <c r="B4" s="117" t="s">
        <v>199</v>
      </c>
      <c r="C4" s="64" t="s">
        <v>206</v>
      </c>
      <c r="D4" s="64" t="s">
        <v>178</v>
      </c>
      <c r="E4" s="120">
        <v>7.67</v>
      </c>
      <c r="F4" s="120">
        <v>31.8</v>
      </c>
      <c r="G4" s="121">
        <v>7.7</v>
      </c>
      <c r="I4" s="118">
        <f>E4*F4%*50%</f>
        <v>1.21953</v>
      </c>
      <c r="J4" s="38"/>
      <c r="K4" s="38"/>
      <c r="L4" s="38"/>
    </row>
    <row r="5" spans="2:12" ht="15.6">
      <c r="B5" s="289" t="s">
        <v>200</v>
      </c>
      <c r="C5" s="67" t="s">
        <v>212</v>
      </c>
      <c r="D5" s="67" t="s">
        <v>218</v>
      </c>
      <c r="E5" s="122">
        <v>3.13</v>
      </c>
      <c r="F5" s="122">
        <v>18.2</v>
      </c>
      <c r="G5" s="123">
        <v>3.5</v>
      </c>
      <c r="I5" s="118">
        <f>80%*E5*F5%*50%</f>
        <v>0.22786399999999998</v>
      </c>
      <c r="J5" s="38"/>
      <c r="K5" s="38"/>
      <c r="L5" s="38"/>
    </row>
    <row r="6" spans="2:12" ht="15.6">
      <c r="B6" s="290"/>
      <c r="C6" s="65" t="s">
        <v>207</v>
      </c>
      <c r="D6" s="65" t="s">
        <v>219</v>
      </c>
      <c r="E6" s="124">
        <v>49.37</v>
      </c>
      <c r="F6" s="124">
        <v>44.9</v>
      </c>
      <c r="G6" s="125">
        <v>23.8</v>
      </c>
      <c r="I6" s="118">
        <f>20%*E6*F6%*50%</f>
        <v>2.2167130000000004</v>
      </c>
      <c r="J6" s="38"/>
      <c r="K6" s="38"/>
      <c r="L6" s="38"/>
    </row>
    <row r="7" spans="2:12" ht="15.6">
      <c r="B7" s="117" t="s">
        <v>201</v>
      </c>
      <c r="C7" s="64" t="s">
        <v>209</v>
      </c>
      <c r="D7" s="64" t="s">
        <v>208</v>
      </c>
      <c r="E7" s="120">
        <v>41.14</v>
      </c>
      <c r="F7" s="120">
        <v>47.7</v>
      </c>
      <c r="G7" s="121">
        <v>24.7</v>
      </c>
      <c r="I7" s="118">
        <f>20%*E7*F7%*50%</f>
        <v>1.9623780000000002</v>
      </c>
      <c r="J7" s="38"/>
      <c r="K7" s="38"/>
      <c r="L7" s="38"/>
    </row>
    <row r="8" spans="2:12" ht="15.6">
      <c r="B8" s="38"/>
      <c r="C8" s="38"/>
      <c r="D8" s="38"/>
      <c r="E8" s="38"/>
      <c r="F8" s="38"/>
      <c r="G8" s="38"/>
      <c r="I8" s="126">
        <f>SUM(I4:I7)</f>
        <v>5.6264850000000006</v>
      </c>
      <c r="J8" s="127" t="s">
        <v>213</v>
      </c>
      <c r="K8" s="40"/>
      <c r="L8" s="40"/>
    </row>
    <row r="9" spans="2:12" ht="15.6">
      <c r="B9" s="38" t="s">
        <v>211</v>
      </c>
      <c r="C9" s="38"/>
      <c r="D9" s="38"/>
      <c r="E9" s="38"/>
      <c r="F9" s="38"/>
      <c r="G9" s="38"/>
      <c r="I9" s="119">
        <f>AVERAGE(I4:I7)</f>
        <v>1.4066212500000002</v>
      </c>
      <c r="J9" s="79" t="s">
        <v>214</v>
      </c>
      <c r="K9" s="38"/>
      <c r="L9" s="38"/>
    </row>
    <row r="10" spans="2:12" ht="15.6">
      <c r="I10" s="38"/>
      <c r="J10" s="38"/>
      <c r="K10" s="38"/>
      <c r="L10" s="38"/>
    </row>
    <row r="11" spans="2:12" ht="15.6">
      <c r="I11" s="38"/>
      <c r="J11" s="38"/>
      <c r="K11" s="38"/>
      <c r="L11" s="38"/>
    </row>
    <row r="12" spans="2:12" ht="15.6">
      <c r="I12" s="38" t="s">
        <v>215</v>
      </c>
      <c r="J12" s="38"/>
      <c r="K12" s="38"/>
      <c r="L12" s="38"/>
    </row>
    <row r="13" spans="2:12">
      <c r="I13">
        <v>1212</v>
      </c>
    </row>
    <row r="15" spans="2:12" ht="15.6">
      <c r="I15" s="38" t="s">
        <v>216</v>
      </c>
    </row>
    <row r="16" spans="2:12">
      <c r="I16" s="128">
        <v>1877.05</v>
      </c>
    </row>
    <row r="18" spans="8:12">
      <c r="I18" s="128">
        <f>I16*I13*I8%</f>
        <v>128001.66727131001</v>
      </c>
      <c r="J18" t="s">
        <v>222</v>
      </c>
    </row>
    <row r="19" spans="8:12">
      <c r="I19" s="128">
        <f>I16*I13*I9%</f>
        <v>32000.416817827503</v>
      </c>
    </row>
    <row r="20" spans="8:12" ht="72">
      <c r="I20" s="63" t="s">
        <v>223</v>
      </c>
    </row>
    <row r="26" spans="8:12" ht="33.6">
      <c r="H26" s="46" t="s">
        <v>226</v>
      </c>
      <c r="I26" s="131" t="s">
        <v>224</v>
      </c>
      <c r="J26" s="131" t="s">
        <v>225</v>
      </c>
      <c r="K26" s="131" t="s">
        <v>228</v>
      </c>
      <c r="L26" s="132" t="s">
        <v>227</v>
      </c>
    </row>
    <row r="27" spans="8:12" ht="16.8">
      <c r="H27" s="43">
        <v>1</v>
      </c>
      <c r="I27" s="129">
        <v>1.4999999999999999E-2</v>
      </c>
      <c r="J27" s="281">
        <v>1200</v>
      </c>
      <c r="K27" s="282">
        <v>1877.05</v>
      </c>
      <c r="L27" s="133">
        <f>I27*J27*K27</f>
        <v>33786.9</v>
      </c>
    </row>
    <row r="28" spans="8:12" ht="15.6">
      <c r="H28" s="43">
        <v>2</v>
      </c>
      <c r="I28" s="130">
        <v>5.5E-2</v>
      </c>
      <c r="J28" s="281"/>
      <c r="K28" s="282"/>
      <c r="L28" s="133">
        <f>I28*J27*K27</f>
        <v>123885.3</v>
      </c>
    </row>
    <row r="30" spans="8:12" ht="15.6">
      <c r="H30" s="38" t="s">
        <v>229</v>
      </c>
      <c r="I30" s="38"/>
    </row>
    <row r="31" spans="8:12" ht="15.6">
      <c r="H31" s="38" t="s">
        <v>230</v>
      </c>
      <c r="I31" s="38"/>
    </row>
  </sheetData>
  <mergeCells count="8">
    <mergeCell ref="J27:J28"/>
    <mergeCell ref="K27:K28"/>
    <mergeCell ref="B2:B3"/>
    <mergeCell ref="C2:C3"/>
    <mergeCell ref="D2:D3"/>
    <mergeCell ref="F2:G2"/>
    <mergeCell ref="E2:E3"/>
    <mergeCell ref="B5:B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C3:R32"/>
  <sheetViews>
    <sheetView showGridLines="0" workbookViewId="0">
      <selection activeCell="Q14" sqref="Q14"/>
    </sheetView>
  </sheetViews>
  <sheetFormatPr defaultRowHeight="14.4"/>
  <cols>
    <col min="7" max="7" width="5.44140625" customWidth="1"/>
    <col min="8" max="8" width="11.33203125" customWidth="1"/>
    <col min="9" max="9" width="15.109375" customWidth="1"/>
    <col min="10" max="10" width="8.109375" customWidth="1"/>
    <col min="11" max="11" width="13.5546875" customWidth="1"/>
    <col min="12" max="12" width="5.109375" customWidth="1"/>
    <col min="13" max="13" width="11.33203125" customWidth="1"/>
    <col min="14" max="14" width="10.109375" customWidth="1"/>
    <col min="15" max="17" width="6.88671875" customWidth="1"/>
  </cols>
  <sheetData>
    <row r="3" spans="7:18">
      <c r="G3" s="302" t="s">
        <v>51</v>
      </c>
      <c r="H3" s="303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7:18">
      <c r="G4" s="48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</row>
    <row r="5" spans="7:18">
      <c r="G5" s="51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</row>
    <row r="6" spans="7:18">
      <c r="G6" s="51"/>
      <c r="H6" s="52"/>
      <c r="I6" s="297"/>
      <c r="J6" s="54" t="s">
        <v>62</v>
      </c>
      <c r="K6" s="54"/>
      <c r="L6" s="52"/>
      <c r="M6" s="52"/>
      <c r="N6" s="52"/>
      <c r="O6" s="54" t="s">
        <v>65</v>
      </c>
      <c r="P6" s="54"/>
      <c r="Q6" s="54"/>
      <c r="R6" s="53"/>
    </row>
    <row r="7" spans="7:18">
      <c r="G7" s="51"/>
      <c r="H7" s="55"/>
      <c r="I7" s="300"/>
      <c r="J7" s="52" t="s">
        <v>52</v>
      </c>
      <c r="K7" s="52" t="s">
        <v>53</v>
      </c>
      <c r="L7" s="52"/>
      <c r="M7" s="52"/>
      <c r="N7" s="52"/>
      <c r="O7" s="52" t="s">
        <v>54</v>
      </c>
      <c r="P7" s="52" t="s">
        <v>55</v>
      </c>
      <c r="Q7" s="52" t="s">
        <v>59</v>
      </c>
      <c r="R7" s="53"/>
    </row>
    <row r="8" spans="7:18" ht="17.399999999999999" customHeight="1">
      <c r="G8" s="51"/>
      <c r="H8" s="291" t="s">
        <v>63</v>
      </c>
      <c r="I8" s="56" t="s">
        <v>71</v>
      </c>
      <c r="J8" s="293" t="s">
        <v>75</v>
      </c>
      <c r="K8" s="295"/>
      <c r="L8" s="52"/>
      <c r="M8" s="291" t="s">
        <v>64</v>
      </c>
      <c r="N8" s="50" t="s">
        <v>57</v>
      </c>
      <c r="O8" s="293" t="s">
        <v>76</v>
      </c>
      <c r="P8" s="294"/>
      <c r="Q8" s="295"/>
      <c r="R8" s="53"/>
    </row>
    <row r="9" spans="7:18">
      <c r="G9" s="51"/>
      <c r="H9" s="292"/>
      <c r="I9" s="57" t="s">
        <v>34</v>
      </c>
      <c r="J9" s="299"/>
      <c r="K9" s="301"/>
      <c r="L9" s="52"/>
      <c r="M9" s="292"/>
      <c r="N9" s="53" t="s">
        <v>58</v>
      </c>
      <c r="O9" s="296"/>
      <c r="P9" s="297"/>
      <c r="Q9" s="298"/>
      <c r="R9" s="53"/>
    </row>
    <row r="10" spans="7:18">
      <c r="G10" s="51"/>
      <c r="H10" s="47"/>
      <c r="I10" s="47"/>
      <c r="J10" s="47"/>
      <c r="K10" s="47"/>
      <c r="L10" s="47"/>
      <c r="M10" s="292"/>
      <c r="N10" s="53" t="s">
        <v>60</v>
      </c>
      <c r="O10" s="299"/>
      <c r="P10" s="300"/>
      <c r="Q10" s="301"/>
      <c r="R10" s="53"/>
    </row>
    <row r="11" spans="7:18">
      <c r="G11" s="58"/>
      <c r="H11" s="59"/>
      <c r="I11" s="55"/>
      <c r="J11" s="55"/>
      <c r="K11" s="55"/>
      <c r="L11" s="55"/>
      <c r="M11" s="55"/>
      <c r="N11" s="55"/>
      <c r="O11" s="55"/>
      <c r="P11" s="55"/>
      <c r="Q11" s="55"/>
      <c r="R11" s="60"/>
    </row>
    <row r="12" spans="7:18"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7:18">
      <c r="G13" s="302" t="s">
        <v>66</v>
      </c>
      <c r="H13" s="303"/>
      <c r="I13" s="47" t="s">
        <v>74</v>
      </c>
      <c r="J13" s="47"/>
      <c r="K13" s="47"/>
      <c r="L13" s="47"/>
      <c r="M13" s="47"/>
      <c r="N13" s="47"/>
      <c r="O13" s="47"/>
      <c r="P13" s="47"/>
      <c r="Q13" s="47"/>
      <c r="R13" s="47"/>
    </row>
    <row r="14" spans="7:18"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</row>
    <row r="15" spans="7:18">
      <c r="G15" s="302" t="s">
        <v>68</v>
      </c>
      <c r="H15" s="303"/>
      <c r="I15" s="58"/>
      <c r="J15" s="55"/>
      <c r="K15" s="55"/>
      <c r="L15" s="55"/>
      <c r="M15" s="55"/>
      <c r="N15" s="55"/>
      <c r="O15" s="55"/>
      <c r="P15" s="55"/>
      <c r="Q15" s="55"/>
      <c r="R15" s="47"/>
    </row>
    <row r="16" spans="7:18"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</row>
    <row r="17" spans="3:18" ht="17.399999999999999" customHeight="1">
      <c r="C17" t="s">
        <v>56</v>
      </c>
      <c r="G17" s="51"/>
      <c r="H17" s="52"/>
      <c r="I17" s="52"/>
      <c r="J17" s="54" t="s">
        <v>69</v>
      </c>
      <c r="K17" s="54"/>
      <c r="L17" s="52"/>
      <c r="M17" s="52"/>
      <c r="N17" s="52"/>
      <c r="O17" s="52"/>
      <c r="P17" s="52"/>
      <c r="Q17" s="52"/>
      <c r="R17" s="53"/>
    </row>
    <row r="18" spans="3:18">
      <c r="C18" t="s">
        <v>61</v>
      </c>
      <c r="G18" s="51"/>
      <c r="H18" s="52"/>
      <c r="I18" s="52"/>
      <c r="J18" s="55" t="s">
        <v>70</v>
      </c>
      <c r="K18" s="55" t="s">
        <v>72</v>
      </c>
      <c r="L18" s="52"/>
      <c r="M18" s="52"/>
      <c r="N18" s="52"/>
      <c r="O18" s="52"/>
      <c r="P18" s="52"/>
      <c r="Q18" s="52"/>
      <c r="R18" s="53"/>
    </row>
    <row r="19" spans="3:18" ht="15" thickBot="1">
      <c r="G19" s="51"/>
      <c r="H19" s="291" t="s">
        <v>63</v>
      </c>
      <c r="I19" s="56" t="s">
        <v>71</v>
      </c>
      <c r="J19" s="48" t="s">
        <v>77</v>
      </c>
      <c r="K19" s="50"/>
      <c r="L19" s="52"/>
      <c r="M19" s="52"/>
      <c r="N19" s="52"/>
      <c r="O19" s="52"/>
      <c r="P19" s="52"/>
      <c r="Q19" s="52"/>
      <c r="R19" s="53"/>
    </row>
    <row r="20" spans="3:18" ht="17.399999999999999" customHeight="1" thickBot="1">
      <c r="G20" s="51"/>
      <c r="H20" s="292"/>
      <c r="I20" s="61" t="s">
        <v>34</v>
      </c>
      <c r="J20" s="62" t="s">
        <v>73</v>
      </c>
      <c r="K20" s="60"/>
      <c r="L20" s="52"/>
      <c r="M20" s="52"/>
      <c r="N20" s="52"/>
      <c r="O20" s="52"/>
      <c r="P20" s="52"/>
      <c r="Q20" s="52"/>
      <c r="R20" s="53"/>
    </row>
    <row r="21" spans="3:18">
      <c r="G21" s="58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60"/>
    </row>
    <row r="22" spans="3:18">
      <c r="C22" s="24"/>
      <c r="D22" s="25"/>
      <c r="E22" s="25" t="s">
        <v>31</v>
      </c>
    </row>
    <row r="23" spans="3:18" ht="15" thickBot="1">
      <c r="C23" s="26"/>
      <c r="D23" s="27"/>
      <c r="E23" s="27"/>
      <c r="F23" s="27"/>
    </row>
    <row r="24" spans="3:18" ht="26.4">
      <c r="C24" s="24" t="s">
        <v>51</v>
      </c>
      <c r="D24" s="24" t="s">
        <v>32</v>
      </c>
      <c r="E24" s="28"/>
      <c r="F24" s="28"/>
    </row>
    <row r="25" spans="3:18" ht="39.6">
      <c r="C25" s="24"/>
      <c r="D25" s="24" t="s">
        <v>33</v>
      </c>
      <c r="E25" s="28"/>
      <c r="F25" s="28"/>
    </row>
    <row r="26" spans="3:18" ht="26.4">
      <c r="C26" s="24"/>
      <c r="D26" s="24" t="s">
        <v>34</v>
      </c>
      <c r="E26" s="28"/>
      <c r="F26" s="28"/>
    </row>
    <row r="27" spans="3:18" ht="26.4">
      <c r="C27" s="25" t="s">
        <v>35</v>
      </c>
      <c r="D27" s="25" t="s">
        <v>36</v>
      </c>
      <c r="E27" s="25" t="s">
        <v>37</v>
      </c>
      <c r="F27" s="25"/>
    </row>
    <row r="28" spans="3:18" ht="15" thickBot="1">
      <c r="C28" s="27"/>
      <c r="D28" s="27"/>
      <c r="E28" s="27" t="s">
        <v>38</v>
      </c>
      <c r="F28" s="27" t="s">
        <v>39</v>
      </c>
    </row>
    <row r="29" spans="3:18" ht="26.4">
      <c r="C29" s="24" t="s">
        <v>67</v>
      </c>
      <c r="D29" s="24" t="s">
        <v>40</v>
      </c>
      <c r="E29" s="29" t="s">
        <v>41</v>
      </c>
      <c r="F29" s="25" t="s">
        <v>42</v>
      </c>
    </row>
    <row r="30" spans="3:18" ht="26.4">
      <c r="C30" s="24"/>
      <c r="D30" s="24" t="s">
        <v>43</v>
      </c>
      <c r="E30" s="29" t="s">
        <v>44</v>
      </c>
      <c r="F30" s="30" t="s">
        <v>45</v>
      </c>
    </row>
    <row r="31" spans="3:18">
      <c r="C31" s="24"/>
      <c r="D31" s="24" t="s">
        <v>46</v>
      </c>
      <c r="E31" s="31" t="s">
        <v>47</v>
      </c>
      <c r="F31" s="30" t="s">
        <v>48</v>
      </c>
    </row>
    <row r="32" spans="3:18">
      <c r="C32" s="24"/>
      <c r="D32" s="24" t="s">
        <v>49</v>
      </c>
      <c r="E32" s="25" t="s">
        <v>50</v>
      </c>
      <c r="F32" s="25"/>
    </row>
  </sheetData>
  <mergeCells count="9">
    <mergeCell ref="H19:H20"/>
    <mergeCell ref="O8:Q10"/>
    <mergeCell ref="M8:M10"/>
    <mergeCell ref="I6:I7"/>
    <mergeCell ref="G3:H3"/>
    <mergeCell ref="G13:H13"/>
    <mergeCell ref="G15:H15"/>
    <mergeCell ref="J8:K9"/>
    <mergeCell ref="H8:H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workbookViewId="0">
      <selection activeCell="Q14" sqref="Q14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7:I47"/>
  <sheetViews>
    <sheetView showGridLines="0" topLeftCell="A3" workbookViewId="0">
      <selection activeCell="Q14" sqref="Q14"/>
    </sheetView>
  </sheetViews>
  <sheetFormatPr defaultColWidth="8.88671875" defaultRowHeight="15.6"/>
  <cols>
    <col min="1" max="1" width="8.88671875" style="38"/>
    <col min="2" max="2" width="9.88671875" style="38" customWidth="1"/>
    <col min="3" max="3" width="16.6640625" style="38" customWidth="1"/>
    <col min="4" max="4" width="18" style="38" customWidth="1"/>
    <col min="5" max="5" width="26.88671875" style="38" customWidth="1"/>
    <col min="6" max="6" width="14" style="38" customWidth="1"/>
    <col min="7" max="7" width="14.44140625" style="38" customWidth="1"/>
    <col min="8" max="8" width="40.6640625" style="38" customWidth="1"/>
    <col min="9" max="9" width="21" style="38" customWidth="1"/>
    <col min="10" max="16384" width="8.88671875" style="38"/>
  </cols>
  <sheetData>
    <row r="7" spans="2:9">
      <c r="B7" s="64" t="s">
        <v>78</v>
      </c>
      <c r="C7" s="64" t="s">
        <v>80</v>
      </c>
      <c r="D7" s="64"/>
      <c r="E7" s="64" t="s">
        <v>101</v>
      </c>
      <c r="F7" s="64"/>
      <c r="G7" s="64" t="s">
        <v>103</v>
      </c>
      <c r="H7" s="64"/>
      <c r="I7" s="64"/>
    </row>
    <row r="8" spans="2:9">
      <c r="B8" s="64"/>
      <c r="C8" s="64"/>
      <c r="D8" s="64"/>
      <c r="E8" s="64"/>
      <c r="F8" s="64" t="s">
        <v>88</v>
      </c>
      <c r="G8" s="64" t="s">
        <v>96</v>
      </c>
      <c r="H8" s="64" t="s">
        <v>86</v>
      </c>
      <c r="I8" s="64" t="s">
        <v>89</v>
      </c>
    </row>
    <row r="9" spans="2:9">
      <c r="B9" s="64"/>
      <c r="C9" s="64" t="s">
        <v>105</v>
      </c>
      <c r="D9" s="64" t="s">
        <v>82</v>
      </c>
      <c r="E9" s="64" t="s">
        <v>102</v>
      </c>
      <c r="F9" s="64" t="s">
        <v>92</v>
      </c>
      <c r="G9" s="64" t="s">
        <v>95</v>
      </c>
      <c r="H9" s="64" t="s">
        <v>112</v>
      </c>
      <c r="I9" s="64" t="s">
        <v>91</v>
      </c>
    </row>
    <row r="10" spans="2:9" ht="48" customHeight="1">
      <c r="B10" s="64"/>
      <c r="C10" s="64" t="s">
        <v>107</v>
      </c>
      <c r="D10" s="69" t="s">
        <v>110</v>
      </c>
      <c r="E10" s="64" t="s">
        <v>102</v>
      </c>
      <c r="F10" s="70" t="s">
        <v>93</v>
      </c>
      <c r="G10" s="64" t="s">
        <v>95</v>
      </c>
      <c r="H10" s="64" t="s">
        <v>113</v>
      </c>
      <c r="I10" s="64" t="s">
        <v>91</v>
      </c>
    </row>
    <row r="12" spans="2:9">
      <c r="C12" s="38" t="s">
        <v>108</v>
      </c>
    </row>
    <row r="14" spans="2:9">
      <c r="B14" s="38" t="s">
        <v>83</v>
      </c>
    </row>
    <row r="16" spans="2:9">
      <c r="C16" s="38" t="s">
        <v>97</v>
      </c>
    </row>
    <row r="17" spans="2:9">
      <c r="C17" s="38" t="s">
        <v>98</v>
      </c>
    </row>
    <row r="18" spans="2:9">
      <c r="C18" s="38" t="s">
        <v>99</v>
      </c>
    </row>
    <row r="22" spans="2:9">
      <c r="B22" s="79" t="s">
        <v>117</v>
      </c>
      <c r="G22" s="38" t="s">
        <v>83</v>
      </c>
    </row>
    <row r="24" spans="2:9">
      <c r="B24" s="304" t="s">
        <v>114</v>
      </c>
      <c r="C24" s="289"/>
      <c r="D24" s="67" t="s">
        <v>104</v>
      </c>
      <c r="E24" s="39" t="s">
        <v>106</v>
      </c>
      <c r="G24" s="42" t="s">
        <v>133</v>
      </c>
      <c r="H24" s="42" t="s">
        <v>119</v>
      </c>
      <c r="I24" s="42" t="s">
        <v>134</v>
      </c>
    </row>
    <row r="25" spans="2:9">
      <c r="B25" s="305"/>
      <c r="C25" s="290"/>
      <c r="D25" s="65" t="s">
        <v>81</v>
      </c>
      <c r="E25" s="45" t="s">
        <v>109</v>
      </c>
      <c r="G25" s="42"/>
      <c r="H25" s="42" t="s">
        <v>120</v>
      </c>
      <c r="I25" s="42" t="s">
        <v>118</v>
      </c>
    </row>
    <row r="26" spans="2:9">
      <c r="B26" s="304" t="s">
        <v>100</v>
      </c>
      <c r="C26" s="283"/>
      <c r="D26" s="64" t="s">
        <v>147</v>
      </c>
      <c r="E26" s="66" t="s">
        <v>159</v>
      </c>
      <c r="G26" s="42"/>
      <c r="H26" s="42"/>
      <c r="I26" s="42"/>
    </row>
    <row r="27" spans="2:9">
      <c r="B27" s="80"/>
      <c r="C27" s="81" t="s">
        <v>87</v>
      </c>
      <c r="D27" s="67" t="s">
        <v>160</v>
      </c>
      <c r="E27" s="39" t="s">
        <v>161</v>
      </c>
      <c r="G27" s="42"/>
      <c r="H27" s="42"/>
      <c r="I27" s="42"/>
    </row>
    <row r="28" spans="2:9" ht="46.8">
      <c r="B28" s="46"/>
      <c r="C28" s="82" t="s">
        <v>137</v>
      </c>
      <c r="D28" s="83" t="s">
        <v>139</v>
      </c>
      <c r="E28" s="84" t="s">
        <v>138</v>
      </c>
      <c r="G28" s="42"/>
      <c r="H28" s="42"/>
      <c r="I28" s="42"/>
    </row>
    <row r="29" spans="2:9">
      <c r="B29" s="306" t="s">
        <v>115</v>
      </c>
      <c r="C29" s="67" t="s">
        <v>84</v>
      </c>
      <c r="D29" s="67" t="s">
        <v>136</v>
      </c>
      <c r="E29" s="39" t="s">
        <v>94</v>
      </c>
      <c r="G29" s="42"/>
      <c r="H29" s="42"/>
      <c r="I29" s="42"/>
    </row>
    <row r="30" spans="2:9">
      <c r="B30" s="307"/>
      <c r="C30" s="68" t="s">
        <v>85</v>
      </c>
      <c r="D30" s="68" t="s">
        <v>111</v>
      </c>
      <c r="E30" s="41" t="s">
        <v>158</v>
      </c>
      <c r="G30" s="42"/>
      <c r="H30" s="42"/>
      <c r="I30" s="42"/>
    </row>
    <row r="31" spans="2:9">
      <c r="B31" s="308"/>
      <c r="C31" s="65" t="s">
        <v>116</v>
      </c>
      <c r="D31" s="65" t="s">
        <v>90</v>
      </c>
      <c r="E31" s="45" t="s">
        <v>90</v>
      </c>
      <c r="G31" s="42"/>
      <c r="H31" s="42"/>
      <c r="I31" s="42"/>
    </row>
    <row r="32" spans="2:9">
      <c r="G32" s="42"/>
      <c r="H32" s="42"/>
      <c r="I32" s="42"/>
    </row>
    <row r="33" spans="2:8">
      <c r="B33" s="38" t="s">
        <v>108</v>
      </c>
    </row>
    <row r="34" spans="2:8">
      <c r="G34" s="79" t="s">
        <v>83</v>
      </c>
    </row>
    <row r="36" spans="2:8">
      <c r="G36" s="72" t="s">
        <v>79</v>
      </c>
      <c r="H36" s="71" t="s">
        <v>121</v>
      </c>
    </row>
    <row r="37" spans="2:8" ht="27.6">
      <c r="G37" s="73" t="s">
        <v>133</v>
      </c>
      <c r="H37" s="74" t="s">
        <v>135</v>
      </c>
    </row>
    <row r="38" spans="2:8" ht="41.4">
      <c r="G38" s="73" t="s">
        <v>122</v>
      </c>
      <c r="H38" s="74" t="s">
        <v>123</v>
      </c>
    </row>
    <row r="39" spans="2:8" ht="27.6">
      <c r="G39" s="75" t="s">
        <v>124</v>
      </c>
      <c r="H39" s="76" t="s">
        <v>125</v>
      </c>
    </row>
    <row r="40" spans="2:8" ht="27.6">
      <c r="G40" s="75" t="s">
        <v>126</v>
      </c>
      <c r="H40" s="76" t="s">
        <v>127</v>
      </c>
    </row>
    <row r="41" spans="2:8" ht="27.6">
      <c r="G41" s="75" t="s">
        <v>132</v>
      </c>
      <c r="H41" s="76" t="s">
        <v>128</v>
      </c>
    </row>
    <row r="42" spans="2:8" ht="41.4">
      <c r="G42" s="77" t="s">
        <v>131</v>
      </c>
      <c r="H42" s="78" t="s">
        <v>129</v>
      </c>
    </row>
    <row r="47" spans="2:8">
      <c r="D47" s="85" t="s">
        <v>140</v>
      </c>
    </row>
  </sheetData>
  <mergeCells count="3">
    <mergeCell ref="B24:C25"/>
    <mergeCell ref="B26:C26"/>
    <mergeCell ref="B29:B3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U61"/>
  <sheetViews>
    <sheetView showGridLines="0" topLeftCell="A28" workbookViewId="0">
      <selection activeCell="Q14" sqref="Q14"/>
    </sheetView>
  </sheetViews>
  <sheetFormatPr defaultRowHeight="14.4"/>
  <cols>
    <col min="2" max="2" width="19.44140625" customWidth="1"/>
    <col min="3" max="3" width="7.6640625" customWidth="1"/>
    <col min="4" max="5" width="9.88671875" bestFit="1" customWidth="1"/>
    <col min="6" max="6" width="8.44140625" customWidth="1"/>
    <col min="7" max="7" width="8.33203125" customWidth="1"/>
    <col min="8" max="8" width="14.88671875" customWidth="1"/>
    <col min="9" max="9" width="18.44140625" customWidth="1"/>
    <col min="10" max="10" width="16.44140625" customWidth="1"/>
    <col min="11" max="12" width="14.5546875" customWidth="1"/>
    <col min="13" max="15" width="18.44140625" customWidth="1"/>
  </cols>
  <sheetData>
    <row r="2" spans="2:21" ht="15.6">
      <c r="B2" s="79" t="s">
        <v>175</v>
      </c>
      <c r="P2" t="s">
        <v>145</v>
      </c>
    </row>
    <row r="3" spans="2:21" ht="15.6">
      <c r="B3" s="79"/>
      <c r="P3" s="32" t="s">
        <v>153</v>
      </c>
      <c r="Q3" s="32" t="s">
        <v>154</v>
      </c>
    </row>
    <row r="4" spans="2:21">
      <c r="B4" s="320" t="s">
        <v>79</v>
      </c>
      <c r="C4" s="326" t="s">
        <v>156</v>
      </c>
      <c r="D4" s="328" t="s">
        <v>179</v>
      </c>
      <c r="E4" s="322"/>
      <c r="F4" s="322"/>
      <c r="G4" s="322"/>
    </row>
    <row r="5" spans="2:21">
      <c r="B5" s="321"/>
      <c r="C5" s="327"/>
      <c r="D5" s="87" t="s">
        <v>141</v>
      </c>
      <c r="E5" s="88" t="s">
        <v>142</v>
      </c>
      <c r="F5" s="88" t="s">
        <v>174</v>
      </c>
      <c r="G5" s="88" t="s">
        <v>18</v>
      </c>
      <c r="P5" t="s">
        <v>146</v>
      </c>
    </row>
    <row r="6" spans="2:21" ht="15.6">
      <c r="B6" s="329" t="s">
        <v>148</v>
      </c>
      <c r="C6" s="89" t="s">
        <v>157</v>
      </c>
      <c r="D6" s="90">
        <v>0.74795</v>
      </c>
      <c r="E6" s="90"/>
      <c r="F6" s="90"/>
      <c r="G6" s="91"/>
      <c r="P6" t="s">
        <v>162</v>
      </c>
    </row>
    <row r="7" spans="2:21" ht="15.6">
      <c r="B7" s="325"/>
      <c r="C7" s="92" t="s">
        <v>152</v>
      </c>
      <c r="D7" s="93">
        <v>0.70646699999999996</v>
      </c>
      <c r="E7" s="93"/>
      <c r="F7" s="93"/>
      <c r="G7" s="94"/>
      <c r="P7" t="s">
        <v>163</v>
      </c>
    </row>
    <row r="8" spans="2:21" ht="15.6">
      <c r="B8" s="329" t="s">
        <v>187</v>
      </c>
      <c r="C8" s="89" t="s">
        <v>157</v>
      </c>
      <c r="D8" s="90">
        <v>0.77537400000000001</v>
      </c>
      <c r="E8" s="90">
        <v>0.486348</v>
      </c>
      <c r="F8" s="90">
        <v>0.478188</v>
      </c>
      <c r="G8" s="91">
        <v>0.49479200000000001</v>
      </c>
      <c r="P8" t="s">
        <v>164</v>
      </c>
    </row>
    <row r="9" spans="2:21" ht="15.6">
      <c r="B9" s="324"/>
      <c r="C9" s="102" t="s">
        <v>152</v>
      </c>
      <c r="D9" s="103">
        <v>0.60416700000000001</v>
      </c>
      <c r="E9" s="103">
        <v>0.57613800000000004</v>
      </c>
      <c r="F9" s="103">
        <v>0.575797</v>
      </c>
      <c r="G9" s="104">
        <v>0.58333299999999999</v>
      </c>
    </row>
    <row r="10" spans="2:21" ht="15.6">
      <c r="B10" s="323" t="s">
        <v>150</v>
      </c>
      <c r="C10" s="99" t="s">
        <v>157</v>
      </c>
      <c r="D10" s="100">
        <v>0.85603600000000002</v>
      </c>
      <c r="E10" s="100">
        <v>0.53453600000000001</v>
      </c>
      <c r="F10" s="100">
        <v>0.55101999999999995</v>
      </c>
      <c r="G10" s="101">
        <v>0.52804499999999999</v>
      </c>
    </row>
    <row r="11" spans="2:21" ht="15.6">
      <c r="B11" s="324"/>
      <c r="C11" s="92" t="s">
        <v>152</v>
      </c>
      <c r="D11" s="95">
        <v>0.54924200000000001</v>
      </c>
      <c r="E11" s="95">
        <v>0.50406700000000004</v>
      </c>
      <c r="F11" s="95">
        <v>0.51212100000000005</v>
      </c>
      <c r="G11" s="96">
        <v>0.50946999999999998</v>
      </c>
    </row>
    <row r="12" spans="2:21" ht="15.6">
      <c r="B12" s="323" t="s">
        <v>151</v>
      </c>
      <c r="C12" s="89" t="s">
        <v>157</v>
      </c>
      <c r="D12" s="97">
        <v>0.83426800000000001</v>
      </c>
      <c r="E12" s="97">
        <v>0.63797300000000001</v>
      </c>
      <c r="F12" s="97">
        <v>0.69727899999999998</v>
      </c>
      <c r="G12" s="98">
        <v>0.60843999999999998</v>
      </c>
      <c r="P12" t="s">
        <v>165</v>
      </c>
    </row>
    <row r="13" spans="2:21" ht="15.6">
      <c r="B13" s="325"/>
      <c r="C13" s="92" t="s">
        <v>152</v>
      </c>
      <c r="D13" s="93">
        <v>0.53314399999999995</v>
      </c>
      <c r="E13" s="93">
        <v>0.53598500000000004</v>
      </c>
      <c r="F13" s="93">
        <v>0.53598500000000004</v>
      </c>
      <c r="G13" s="94">
        <v>0.53598500000000004</v>
      </c>
      <c r="P13" t="s">
        <v>155</v>
      </c>
      <c r="R13" t="s">
        <v>167</v>
      </c>
      <c r="S13" t="s">
        <v>166</v>
      </c>
      <c r="T13" t="s">
        <v>144</v>
      </c>
      <c r="U13" t="s">
        <v>143</v>
      </c>
    </row>
    <row r="14" spans="2:21">
      <c r="P14" t="s">
        <v>168</v>
      </c>
      <c r="Q14" t="s">
        <v>169</v>
      </c>
      <c r="R14">
        <v>0.85603600000000002</v>
      </c>
      <c r="S14">
        <v>0.53453600000000001</v>
      </c>
      <c r="T14">
        <v>0.55101999999999995</v>
      </c>
      <c r="U14">
        <v>0.52804499999999999</v>
      </c>
    </row>
    <row r="15" spans="2:21" ht="15">
      <c r="B15" s="105" t="s">
        <v>185</v>
      </c>
      <c r="P15">
        <v>1</v>
      </c>
      <c r="Q15" t="s">
        <v>170</v>
      </c>
      <c r="R15">
        <v>0.54924200000000001</v>
      </c>
      <c r="S15">
        <v>0.50406700000000004</v>
      </c>
      <c r="T15">
        <v>0.51212100000000005</v>
      </c>
      <c r="U15">
        <v>0.50946999999999998</v>
      </c>
    </row>
    <row r="16" spans="2:21" ht="15">
      <c r="B16" s="105" t="s">
        <v>184</v>
      </c>
      <c r="P16">
        <v>2</v>
      </c>
      <c r="Q16" t="s">
        <v>168</v>
      </c>
      <c r="R16">
        <v>0.83350299999999999</v>
      </c>
      <c r="S16">
        <v>0.57241600000000004</v>
      </c>
      <c r="T16">
        <v>0.59481600000000001</v>
      </c>
      <c r="U16">
        <v>0.56190499999999999</v>
      </c>
    </row>
    <row r="18" spans="2:21" ht="15.6">
      <c r="B18" s="79" t="s">
        <v>177</v>
      </c>
      <c r="I18" s="114" t="s">
        <v>183</v>
      </c>
      <c r="P18" t="s">
        <v>182</v>
      </c>
    </row>
    <row r="19" spans="2:21">
      <c r="B19" s="33"/>
      <c r="C19" s="35"/>
      <c r="D19" s="314" t="s">
        <v>179</v>
      </c>
      <c r="E19" s="315"/>
      <c r="F19" s="315"/>
      <c r="G19" s="315"/>
    </row>
    <row r="20" spans="2:21">
      <c r="B20" s="34"/>
      <c r="C20" s="36"/>
      <c r="D20" s="88" t="s">
        <v>141</v>
      </c>
      <c r="E20" s="88" t="s">
        <v>142</v>
      </c>
      <c r="F20" s="88" t="s">
        <v>174</v>
      </c>
      <c r="G20" s="88" t="s">
        <v>18</v>
      </c>
      <c r="I20" s="37"/>
      <c r="J20" s="318" t="s">
        <v>176</v>
      </c>
      <c r="K20" s="315" t="s">
        <v>180</v>
      </c>
      <c r="L20" s="315"/>
      <c r="O20" s="32"/>
      <c r="P20" t="s">
        <v>122</v>
      </c>
    </row>
    <row r="21" spans="2:21" ht="15.6">
      <c r="B21" s="108" t="s">
        <v>150</v>
      </c>
      <c r="C21" s="107" t="s">
        <v>157</v>
      </c>
      <c r="D21" s="106">
        <v>0.85603600000000002</v>
      </c>
      <c r="E21" s="106">
        <v>0.53453600000000001</v>
      </c>
      <c r="F21" s="106">
        <v>0.55101999999999995</v>
      </c>
      <c r="G21" s="106">
        <v>0.52804499999999999</v>
      </c>
      <c r="I21" s="112"/>
      <c r="J21" s="319"/>
      <c r="K21" s="86" t="s">
        <v>150</v>
      </c>
      <c r="L21" s="86" t="s">
        <v>149</v>
      </c>
    </row>
    <row r="22" spans="2:21" ht="15.6">
      <c r="B22" s="109" t="s">
        <v>149</v>
      </c>
      <c r="C22" s="107" t="s">
        <v>152</v>
      </c>
      <c r="D22" s="106">
        <v>0.60416700000000001</v>
      </c>
      <c r="E22" s="106">
        <v>0.57613800000000004</v>
      </c>
      <c r="F22" s="106">
        <v>0.575797</v>
      </c>
      <c r="G22" s="106">
        <v>0.58333299999999999</v>
      </c>
      <c r="I22" s="37" t="s">
        <v>153</v>
      </c>
      <c r="J22" s="113">
        <v>0.280976786252637</v>
      </c>
      <c r="K22" s="111">
        <v>0.14851838629061001</v>
      </c>
      <c r="L22" s="111">
        <v>0.27535771065182801</v>
      </c>
      <c r="P22" t="s">
        <v>155</v>
      </c>
      <c r="R22" t="s">
        <v>167</v>
      </c>
      <c r="S22" t="s">
        <v>166</v>
      </c>
      <c r="T22" t="s">
        <v>144</v>
      </c>
      <c r="U22" t="s">
        <v>143</v>
      </c>
    </row>
    <row r="23" spans="2:21" ht="15.6">
      <c r="B23" s="309" t="s">
        <v>178</v>
      </c>
      <c r="C23" s="310"/>
      <c r="D23" s="110">
        <v>0.857483</v>
      </c>
      <c r="E23" s="110">
        <v>0.64048099999999997</v>
      </c>
      <c r="F23" s="110">
        <v>0.64234599999999997</v>
      </c>
      <c r="G23" s="110">
        <v>0.63868999999999998</v>
      </c>
      <c r="I23" s="37" t="s">
        <v>154</v>
      </c>
      <c r="J23" s="113">
        <v>0.281012660633085</v>
      </c>
      <c r="K23" s="111">
        <v>0.15322642191319</v>
      </c>
      <c r="L23" s="111">
        <v>0.27634044883518299</v>
      </c>
      <c r="P23" t="s">
        <v>168</v>
      </c>
      <c r="Q23" t="s">
        <v>169</v>
      </c>
      <c r="R23">
        <v>0.77537400000000001</v>
      </c>
      <c r="S23">
        <v>0.486348</v>
      </c>
      <c r="T23">
        <v>0.478188</v>
      </c>
      <c r="U23">
        <v>0.49479200000000001</v>
      </c>
    </row>
    <row r="24" spans="2:21">
      <c r="P24">
        <v>1</v>
      </c>
      <c r="Q24" t="s">
        <v>170</v>
      </c>
      <c r="R24">
        <v>0.60416700000000001</v>
      </c>
      <c r="S24">
        <v>0.57613800000000004</v>
      </c>
      <c r="T24">
        <v>0.575797</v>
      </c>
      <c r="U24">
        <v>0.58333299999999999</v>
      </c>
    </row>
    <row r="25" spans="2:21">
      <c r="P25">
        <v>2</v>
      </c>
      <c r="Q25" t="s">
        <v>168</v>
      </c>
      <c r="R25">
        <v>0.82448999999999995</v>
      </c>
      <c r="S25">
        <v>0.63747299999999996</v>
      </c>
      <c r="T25">
        <v>0.64814300000000002</v>
      </c>
      <c r="U25">
        <v>0.62886900000000001</v>
      </c>
    </row>
    <row r="26" spans="2:21" ht="15.6">
      <c r="B26" s="79" t="s">
        <v>186</v>
      </c>
    </row>
    <row r="27" spans="2:21">
      <c r="I27" t="s">
        <v>173</v>
      </c>
      <c r="P27" t="s">
        <v>181</v>
      </c>
    </row>
    <row r="28" spans="2:21">
      <c r="B28" s="320" t="s">
        <v>79</v>
      </c>
      <c r="C28" s="6"/>
      <c r="D28" s="322" t="s">
        <v>179</v>
      </c>
      <c r="E28" s="322"/>
      <c r="F28" s="322"/>
      <c r="G28" s="322"/>
      <c r="I28" t="s">
        <v>155</v>
      </c>
      <c r="J28" t="s">
        <v>144</v>
      </c>
      <c r="K28" t="s">
        <v>143</v>
      </c>
      <c r="L28" t="s">
        <v>166</v>
      </c>
      <c r="M28" t="s">
        <v>167</v>
      </c>
    </row>
    <row r="29" spans="2:21">
      <c r="B29" s="321"/>
      <c r="C29" s="5"/>
      <c r="D29" s="88" t="s">
        <v>141</v>
      </c>
      <c r="E29" s="88" t="s">
        <v>142</v>
      </c>
      <c r="F29" s="88" t="s">
        <v>174</v>
      </c>
      <c r="G29" s="88" t="s">
        <v>18</v>
      </c>
      <c r="I29" t="s">
        <v>168</v>
      </c>
      <c r="J29" t="s">
        <v>169</v>
      </c>
      <c r="K29">
        <v>2.1595E-2</v>
      </c>
      <c r="L29">
        <v>0.5</v>
      </c>
      <c r="M29">
        <v>4.1401E-2</v>
      </c>
      <c r="N29">
        <v>0.39623399999999998</v>
      </c>
    </row>
    <row r="30" spans="2:21">
      <c r="B30" s="35" t="s">
        <v>189</v>
      </c>
      <c r="C30" s="311" t="s">
        <v>152</v>
      </c>
      <c r="D30" s="115">
        <v>0.43276500000000001</v>
      </c>
      <c r="E30" s="115">
        <v>0.23913000000000001</v>
      </c>
      <c r="F30" s="115">
        <v>0.157143</v>
      </c>
      <c r="G30" s="115">
        <v>0.5</v>
      </c>
      <c r="I30">
        <v>1</v>
      </c>
      <c r="J30" t="s">
        <v>170</v>
      </c>
      <c r="K30">
        <v>0.157143</v>
      </c>
      <c r="L30">
        <v>0.5</v>
      </c>
      <c r="M30">
        <v>0.23913000000000001</v>
      </c>
      <c r="N30">
        <v>0.43276500000000001</v>
      </c>
      <c r="P30" t="s">
        <v>130</v>
      </c>
    </row>
    <row r="31" spans="2:21">
      <c r="B31" s="35" t="s">
        <v>190</v>
      </c>
      <c r="C31" s="312"/>
      <c r="D31" s="115">
        <v>0.41666700000000001</v>
      </c>
      <c r="E31" s="115">
        <v>0.275171</v>
      </c>
      <c r="F31" s="115">
        <v>0.49004999999999999</v>
      </c>
      <c r="G31" s="115">
        <v>0.49810599999999999</v>
      </c>
      <c r="I31">
        <v>2</v>
      </c>
      <c r="J31" t="s">
        <v>168</v>
      </c>
      <c r="K31">
        <v>4.7169999999999997E-2</v>
      </c>
      <c r="L31">
        <v>0.5</v>
      </c>
      <c r="M31">
        <v>8.6207000000000006E-2</v>
      </c>
      <c r="N31">
        <v>0.53635200000000005</v>
      </c>
      <c r="P31" t="s">
        <v>155</v>
      </c>
      <c r="R31" t="s">
        <v>167</v>
      </c>
      <c r="S31" t="s">
        <v>166</v>
      </c>
      <c r="T31" t="s">
        <v>144</v>
      </c>
      <c r="U31" t="s">
        <v>143</v>
      </c>
    </row>
    <row r="32" spans="2:21">
      <c r="B32" s="36" t="s">
        <v>188</v>
      </c>
      <c r="C32" s="313"/>
      <c r="D32" s="116">
        <v>0.38731100000000002</v>
      </c>
      <c r="E32" s="116">
        <v>0.23913000000000001</v>
      </c>
      <c r="F32" s="116">
        <v>0.157143</v>
      </c>
      <c r="G32" s="116">
        <v>0.5</v>
      </c>
      <c r="P32" t="s">
        <v>168</v>
      </c>
      <c r="Q32" t="s">
        <v>169</v>
      </c>
      <c r="R32">
        <v>0.83426800000000001</v>
      </c>
      <c r="S32">
        <v>0.63797300000000001</v>
      </c>
      <c r="T32">
        <v>0.69727899999999998</v>
      </c>
      <c r="U32">
        <v>0.60843999999999998</v>
      </c>
    </row>
    <row r="33" spans="2:21">
      <c r="I33" t="s">
        <v>122</v>
      </c>
      <c r="P33">
        <v>1</v>
      </c>
      <c r="Q33" t="s">
        <v>170</v>
      </c>
      <c r="R33">
        <v>0.53314399999999995</v>
      </c>
      <c r="S33">
        <v>0.53598500000000004</v>
      </c>
      <c r="T33">
        <v>0.53598500000000004</v>
      </c>
      <c r="U33">
        <v>0.53598500000000004</v>
      </c>
    </row>
    <row r="34" spans="2:21">
      <c r="I34" t="s">
        <v>155</v>
      </c>
      <c r="J34" t="s">
        <v>144</v>
      </c>
      <c r="K34" t="s">
        <v>143</v>
      </c>
      <c r="L34" t="s">
        <v>166</v>
      </c>
      <c r="M34" t="s">
        <v>167</v>
      </c>
      <c r="P34">
        <v>2</v>
      </c>
      <c r="Q34" t="s">
        <v>168</v>
      </c>
      <c r="R34">
        <v>0.826233</v>
      </c>
      <c r="S34">
        <v>0.64090199999999997</v>
      </c>
      <c r="T34">
        <v>0.65456700000000001</v>
      </c>
      <c r="U34">
        <v>0.63035699999999995</v>
      </c>
    </row>
    <row r="35" spans="2:21">
      <c r="I35" t="s">
        <v>168</v>
      </c>
      <c r="J35" t="s">
        <v>169</v>
      </c>
      <c r="K35">
        <v>0.457978</v>
      </c>
      <c r="L35">
        <v>0.47369099999999997</v>
      </c>
      <c r="M35">
        <v>6.2864000000000003E-2</v>
      </c>
      <c r="N35">
        <v>0.434562</v>
      </c>
      <c r="P35" t="s">
        <v>171</v>
      </c>
    </row>
    <row r="36" spans="2:21">
      <c r="I36">
        <v>1</v>
      </c>
      <c r="J36" t="s">
        <v>170</v>
      </c>
      <c r="K36">
        <v>0.157143</v>
      </c>
      <c r="L36">
        <v>0.5</v>
      </c>
      <c r="M36">
        <v>0.23913000000000001</v>
      </c>
      <c r="N36">
        <v>0.38731100000000002</v>
      </c>
    </row>
    <row r="37" spans="2:21" ht="15.6">
      <c r="B37" s="79" t="s">
        <v>191</v>
      </c>
      <c r="I37">
        <v>2</v>
      </c>
      <c r="J37" t="s">
        <v>168</v>
      </c>
      <c r="K37">
        <v>0.48433199999999998</v>
      </c>
      <c r="L37">
        <v>0.49613099999999999</v>
      </c>
      <c r="M37">
        <v>0.105776</v>
      </c>
      <c r="N37">
        <v>0.44949</v>
      </c>
    </row>
    <row r="38" spans="2:21">
      <c r="B38" s="33"/>
      <c r="C38" s="35"/>
      <c r="D38" s="314" t="s">
        <v>179</v>
      </c>
      <c r="E38" s="315"/>
      <c r="F38" s="315"/>
      <c r="G38" s="315"/>
      <c r="P38" t="s">
        <v>172</v>
      </c>
    </row>
    <row r="39" spans="2:21">
      <c r="B39" s="34"/>
      <c r="C39" s="36"/>
      <c r="D39" s="88" t="s">
        <v>141</v>
      </c>
      <c r="E39" s="88" t="s">
        <v>142</v>
      </c>
      <c r="F39" s="88" t="s">
        <v>174</v>
      </c>
      <c r="G39" s="88" t="s">
        <v>18</v>
      </c>
      <c r="I39" t="s">
        <v>165</v>
      </c>
    </row>
    <row r="40" spans="2:21" ht="15.6">
      <c r="B40" s="108" t="s">
        <v>192</v>
      </c>
      <c r="C40" s="316" t="s">
        <v>92</v>
      </c>
      <c r="D40" s="106">
        <v>0.827295</v>
      </c>
      <c r="E40" s="106">
        <v>0.53190700000000002</v>
      </c>
      <c r="F40" s="106">
        <v>0.54122800000000004</v>
      </c>
      <c r="G40" s="106">
        <v>0.52838200000000002</v>
      </c>
      <c r="I40" t="s">
        <v>155</v>
      </c>
      <c r="J40" t="s">
        <v>144</v>
      </c>
      <c r="K40" t="s">
        <v>143</v>
      </c>
      <c r="L40" t="s">
        <v>166</v>
      </c>
      <c r="M40" t="s">
        <v>167</v>
      </c>
    </row>
    <row r="41" spans="2:21" ht="15.6">
      <c r="B41" s="109" t="s">
        <v>193</v>
      </c>
      <c r="C41" s="317"/>
      <c r="D41" s="106">
        <v>0.83574999999999999</v>
      </c>
      <c r="E41" s="106">
        <v>0.58691899999999997</v>
      </c>
      <c r="F41" s="106">
        <v>0.61491099999999999</v>
      </c>
      <c r="G41" s="106">
        <v>0.57361300000000004</v>
      </c>
      <c r="I41" t="s">
        <v>168</v>
      </c>
      <c r="J41" t="s">
        <v>169</v>
      </c>
      <c r="K41">
        <v>0.52233700000000005</v>
      </c>
      <c r="L41">
        <v>0.51736099999999996</v>
      </c>
      <c r="M41">
        <v>7.6319999999999999E-2</v>
      </c>
      <c r="N41">
        <v>0.59241500000000002</v>
      </c>
      <c r="P41" t="s">
        <v>173</v>
      </c>
    </row>
    <row r="42" spans="2:21">
      <c r="B42" s="309" t="s">
        <v>194</v>
      </c>
      <c r="C42" s="310"/>
      <c r="D42" s="110">
        <f>D40/D41</f>
        <v>0.98988333831887532</v>
      </c>
      <c r="E42" s="110">
        <f t="shared" ref="E42:G42" si="0">E40/E41</f>
        <v>0.90626986006586951</v>
      </c>
      <c r="F42" s="110">
        <f t="shared" si="0"/>
        <v>0.88017290307052576</v>
      </c>
      <c r="G42" s="110">
        <f t="shared" si="0"/>
        <v>0.92114718460007006</v>
      </c>
      <c r="I42">
        <v>1</v>
      </c>
      <c r="J42" t="s">
        <v>170</v>
      </c>
      <c r="K42">
        <v>0.49004999999999999</v>
      </c>
      <c r="L42">
        <v>0.49810599999999999</v>
      </c>
      <c r="M42">
        <v>0.275171</v>
      </c>
      <c r="N42">
        <v>0.41666700000000001</v>
      </c>
      <c r="P42" t="s">
        <v>155</v>
      </c>
      <c r="R42" t="s">
        <v>167</v>
      </c>
      <c r="S42" t="s">
        <v>166</v>
      </c>
      <c r="T42" t="s">
        <v>144</v>
      </c>
      <c r="U42" t="s">
        <v>143</v>
      </c>
    </row>
    <row r="43" spans="2:21">
      <c r="I43">
        <v>2</v>
      </c>
      <c r="J43" t="s">
        <v>168</v>
      </c>
      <c r="K43">
        <v>0.50902400000000003</v>
      </c>
      <c r="L43">
        <v>0.50357099999999999</v>
      </c>
      <c r="M43">
        <v>0.12089800000000001</v>
      </c>
      <c r="N43">
        <v>0.56709200000000004</v>
      </c>
      <c r="P43" t="s">
        <v>168</v>
      </c>
      <c r="Q43" t="s">
        <v>169</v>
      </c>
      <c r="R43">
        <v>0.39623399999999998</v>
      </c>
      <c r="S43">
        <v>4.1401E-2</v>
      </c>
      <c r="T43">
        <v>2.1595E-2</v>
      </c>
      <c r="U43">
        <v>0.5</v>
      </c>
    </row>
    <row r="44" spans="2:21">
      <c r="B44" s="33"/>
      <c r="C44" s="35"/>
      <c r="D44" s="314" t="s">
        <v>179</v>
      </c>
      <c r="E44" s="315"/>
      <c r="F44" s="315"/>
      <c r="G44" s="315"/>
      <c r="P44">
        <v>1</v>
      </c>
      <c r="Q44" t="s">
        <v>170</v>
      </c>
      <c r="R44">
        <v>0.43276500000000001</v>
      </c>
      <c r="S44">
        <v>0.23913000000000001</v>
      </c>
      <c r="T44">
        <v>0.157143</v>
      </c>
      <c r="U44">
        <v>0.5</v>
      </c>
    </row>
    <row r="45" spans="2:21">
      <c r="B45" s="34"/>
      <c r="C45" s="36"/>
      <c r="D45" s="88" t="s">
        <v>141</v>
      </c>
      <c r="E45" s="88" t="s">
        <v>142</v>
      </c>
      <c r="F45" s="88" t="s">
        <v>174</v>
      </c>
      <c r="G45" s="88" t="s">
        <v>18</v>
      </c>
      <c r="P45">
        <v>2</v>
      </c>
      <c r="Q45" t="s">
        <v>168</v>
      </c>
      <c r="R45">
        <v>0.53635200000000005</v>
      </c>
      <c r="S45">
        <v>8.6207000000000006E-2</v>
      </c>
      <c r="T45">
        <v>4.7169999999999997E-2</v>
      </c>
      <c r="U45">
        <v>0.5</v>
      </c>
    </row>
    <row r="46" spans="2:21" ht="15.6">
      <c r="B46" s="108" t="s">
        <v>195</v>
      </c>
      <c r="C46" s="316" t="s">
        <v>197</v>
      </c>
      <c r="D46" s="106">
        <v>0.875</v>
      </c>
      <c r="E46" s="106">
        <v>0.69153200000000004</v>
      </c>
      <c r="F46" s="106">
        <v>0.72882100000000005</v>
      </c>
      <c r="G46" s="106">
        <v>0.66769800000000001</v>
      </c>
    </row>
    <row r="47" spans="2:21" ht="15.6">
      <c r="B47" s="109" t="s">
        <v>196</v>
      </c>
      <c r="C47" s="317"/>
      <c r="D47" s="106">
        <v>0.86024400000000001</v>
      </c>
      <c r="E47" s="106">
        <v>0.62474099999999999</v>
      </c>
      <c r="F47" s="106">
        <v>0.80164299999999999</v>
      </c>
      <c r="G47" s="106">
        <v>0.58717799999999998</v>
      </c>
      <c r="J47" t="s">
        <v>155</v>
      </c>
      <c r="P47" t="s">
        <v>122</v>
      </c>
    </row>
    <row r="48" spans="2:21">
      <c r="B48" s="309" t="s">
        <v>194</v>
      </c>
      <c r="C48" s="310"/>
      <c r="D48" s="110">
        <f>D47/D46</f>
        <v>0.98313600000000001</v>
      </c>
      <c r="E48" s="110">
        <f>E47/E46</f>
        <v>0.90341589398610611</v>
      </c>
      <c r="F48" s="110">
        <f t="shared" ref="F48" si="1">F46/F47</f>
        <v>0.90915906457113704</v>
      </c>
      <c r="G48" s="110">
        <f>G47/G46</f>
        <v>0.87940655805468937</v>
      </c>
      <c r="I48">
        <v>0</v>
      </c>
      <c r="J48" t="s">
        <v>169</v>
      </c>
      <c r="P48" t="s">
        <v>155</v>
      </c>
      <c r="R48" t="s">
        <v>167</v>
      </c>
      <c r="S48" t="s">
        <v>166</v>
      </c>
      <c r="T48" t="s">
        <v>144</v>
      </c>
      <c r="U48" t="s">
        <v>143</v>
      </c>
    </row>
    <row r="49" spans="9:21">
      <c r="I49">
        <v>1</v>
      </c>
      <c r="J49" t="s">
        <v>170</v>
      </c>
      <c r="P49" t="s">
        <v>168</v>
      </c>
      <c r="Q49" t="s">
        <v>169</v>
      </c>
      <c r="R49">
        <v>0.434562</v>
      </c>
      <c r="S49">
        <v>6.2864000000000003E-2</v>
      </c>
      <c r="T49">
        <v>0.457978</v>
      </c>
      <c r="U49">
        <v>0.47369099999999997</v>
      </c>
    </row>
    <row r="50" spans="9:21">
      <c r="P50">
        <v>1</v>
      </c>
      <c r="Q50" t="s">
        <v>170</v>
      </c>
      <c r="R50">
        <v>0.38731100000000002</v>
      </c>
      <c r="S50">
        <v>0.23913000000000001</v>
      </c>
      <c r="T50">
        <v>0.157143</v>
      </c>
      <c r="U50">
        <v>0.5</v>
      </c>
    </row>
    <row r="51" spans="9:21">
      <c r="K51" t="s">
        <v>167</v>
      </c>
      <c r="L51" t="s">
        <v>166</v>
      </c>
      <c r="M51" t="s">
        <v>144</v>
      </c>
      <c r="N51" t="s">
        <v>143</v>
      </c>
      <c r="P51">
        <v>2</v>
      </c>
      <c r="Q51" t="s">
        <v>168</v>
      </c>
      <c r="R51">
        <v>0.44949</v>
      </c>
      <c r="S51">
        <v>0.105776</v>
      </c>
      <c r="T51">
        <v>0.48433199999999998</v>
      </c>
      <c r="U51">
        <v>0.49613099999999999</v>
      </c>
    </row>
    <row r="52" spans="9:21">
      <c r="K52">
        <v>0.827295</v>
      </c>
      <c r="L52">
        <v>0.53190700000000002</v>
      </c>
      <c r="M52">
        <v>0.54122800000000004</v>
      </c>
      <c r="N52">
        <v>0.52838200000000002</v>
      </c>
    </row>
    <row r="53" spans="9:21">
      <c r="K53">
        <v>0.83574999999999999</v>
      </c>
      <c r="L53">
        <v>0.58691899999999997</v>
      </c>
      <c r="M53">
        <v>0.61491099999999999</v>
      </c>
      <c r="N53">
        <v>0.57361300000000004</v>
      </c>
      <c r="P53" t="s">
        <v>165</v>
      </c>
    </row>
    <row r="54" spans="9:21">
      <c r="P54" t="s">
        <v>155</v>
      </c>
      <c r="R54" t="s">
        <v>167</v>
      </c>
      <c r="S54" t="s">
        <v>166</v>
      </c>
      <c r="T54" t="s">
        <v>144</v>
      </c>
      <c r="U54" t="s">
        <v>143</v>
      </c>
    </row>
    <row r="55" spans="9:21">
      <c r="P55" t="s">
        <v>168</v>
      </c>
      <c r="Q55" t="s">
        <v>169</v>
      </c>
      <c r="R55">
        <v>0.59241500000000002</v>
      </c>
      <c r="S55">
        <v>7.6319999999999999E-2</v>
      </c>
      <c r="T55">
        <v>0.52233700000000005</v>
      </c>
      <c r="U55">
        <v>0.51736099999999996</v>
      </c>
    </row>
    <row r="56" spans="9:21">
      <c r="P56">
        <v>1</v>
      </c>
      <c r="Q56" t="s">
        <v>170</v>
      </c>
      <c r="R56">
        <v>0.41666700000000001</v>
      </c>
      <c r="S56">
        <v>0.275171</v>
      </c>
      <c r="T56">
        <v>0.49004999999999999</v>
      </c>
      <c r="U56">
        <v>0.49810599999999999</v>
      </c>
    </row>
    <row r="57" spans="9:21">
      <c r="P57">
        <v>2</v>
      </c>
      <c r="Q57" t="s">
        <v>168</v>
      </c>
      <c r="R57">
        <v>0.56709200000000004</v>
      </c>
      <c r="S57">
        <v>0.12089800000000001</v>
      </c>
      <c r="T57">
        <v>0.50902400000000003</v>
      </c>
      <c r="U57">
        <v>0.50357099999999999</v>
      </c>
    </row>
    <row r="58" spans="9:21">
      <c r="J58" t="s">
        <v>155</v>
      </c>
      <c r="K58" t="s">
        <v>144</v>
      </c>
      <c r="L58" t="s">
        <v>143</v>
      </c>
      <c r="M58" t="s">
        <v>166</v>
      </c>
      <c r="N58" t="s">
        <v>167</v>
      </c>
    </row>
    <row r="59" spans="9:21">
      <c r="J59">
        <v>0</v>
      </c>
      <c r="K59" t="s">
        <v>169</v>
      </c>
      <c r="L59">
        <v>0.72882100000000005</v>
      </c>
      <c r="M59">
        <v>0.66769800000000001</v>
      </c>
      <c r="N59">
        <v>0.69153200000000004</v>
      </c>
      <c r="O59">
        <v>0.875</v>
      </c>
    </row>
    <row r="60" spans="9:21">
      <c r="J60">
        <v>1</v>
      </c>
      <c r="K60" t="s">
        <v>170</v>
      </c>
      <c r="L60">
        <v>0.80164299999999999</v>
      </c>
      <c r="M60">
        <v>0.58717799999999998</v>
      </c>
      <c r="N60">
        <v>0.62474099999999999</v>
      </c>
      <c r="O60">
        <v>0.86024400000000001</v>
      </c>
    </row>
    <row r="61" spans="9:21">
      <c r="J61">
        <v>2</v>
      </c>
      <c r="K61" t="s">
        <v>168</v>
      </c>
      <c r="L61">
        <v>0.51282899999999998</v>
      </c>
      <c r="M61">
        <v>0.51249999999999996</v>
      </c>
      <c r="N61">
        <v>0.512652</v>
      </c>
      <c r="O61">
        <v>0.59613099999999997</v>
      </c>
    </row>
  </sheetData>
  <mergeCells count="20">
    <mergeCell ref="B10:B11"/>
    <mergeCell ref="B12:B13"/>
    <mergeCell ref="C4:C5"/>
    <mergeCell ref="D4:G4"/>
    <mergeCell ref="B4:B5"/>
    <mergeCell ref="B6:B7"/>
    <mergeCell ref="B8:B9"/>
    <mergeCell ref="B23:C23"/>
    <mergeCell ref="D19:G19"/>
    <mergeCell ref="J20:J21"/>
    <mergeCell ref="K20:L20"/>
    <mergeCell ref="B28:B29"/>
    <mergeCell ref="D28:G28"/>
    <mergeCell ref="B48:C48"/>
    <mergeCell ref="C30:C32"/>
    <mergeCell ref="D38:G38"/>
    <mergeCell ref="B42:C42"/>
    <mergeCell ref="C40:C41"/>
    <mergeCell ref="D44:G44"/>
    <mergeCell ref="C46:C47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Schedule(1128)</vt:lpstr>
      <vt:lpstr>Data work(1128)</vt:lpstr>
      <vt:lpstr>Item</vt:lpstr>
      <vt:lpstr>VIS Scenario </vt:lpstr>
      <vt:lpstr>Sheet3</vt:lpstr>
      <vt:lpstr>Overview</vt:lpstr>
      <vt:lpstr>Feature space</vt:lpstr>
      <vt:lpstr>Model_strategy</vt:lpstr>
      <vt:lpstr>Model_result</vt:lpstr>
      <vt:lpstr>Model</vt:lpstr>
      <vt:lpstr>Modeling</vt:lpstr>
      <vt:lpstr>ref</vt:lpstr>
      <vt:lpstr>Census_cols</vt:lpstr>
      <vt:lpstr>Features(78)</vt:lpstr>
      <vt:lpstr>PSA</vt:lpstr>
      <vt:lpstr>Crime_cols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2023-06-28T14:00:07Z</dcterms:created>
  <dcterms:modified xsi:type="dcterms:W3CDTF">2023-12-13T15:05:16Z</dcterms:modified>
</cp:coreProperties>
</file>