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bhis\Desktop\Data Science\ZTM_Excel_Mastery\"/>
    </mc:Choice>
  </mc:AlternateContent>
  <xr:revisionPtr revIDLastSave="0" documentId="13_ncr:1_{A43BD637-22D3-4CC2-B8AD-A1E34F570EA3}" xr6:coauthVersionLast="47" xr6:coauthVersionMax="47" xr10:uidLastSave="{00000000-0000-0000-0000-000000000000}"/>
  <bookViews>
    <workbookView xWindow="-108" yWindow="-108" windowWidth="23256" windowHeight="12720" firstSheet="1" activeTab="4" xr2:uid="{8557D656-55CF-4ABB-9B31-8146A61DE542}"/>
  </bookViews>
  <sheets>
    <sheet name="Data used iin Formulas sheet" sheetId="1" r:id="rId1"/>
    <sheet name="Basic Formulas" sheetId="2" r:id="rId2"/>
    <sheet name="The Status Bar" sheetId="3" r:id="rId3"/>
    <sheet name="Summary Statistics-conditional" sheetId="4" r:id="rId4"/>
    <sheet name="Dynamica criteria in IF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5" l="1"/>
  <c r="E19" i="5"/>
  <c r="E20" i="5"/>
  <c r="E21" i="5"/>
  <c r="E22" i="5"/>
  <c r="E23" i="5"/>
  <c r="E24" i="5"/>
  <c r="E25" i="5"/>
  <c r="E17" i="5"/>
  <c r="D18" i="5"/>
  <c r="D19" i="5"/>
  <c r="D20" i="5"/>
  <c r="D21" i="5"/>
  <c r="D22" i="5"/>
  <c r="D23" i="5"/>
  <c r="D24" i="5"/>
  <c r="D25" i="5"/>
  <c r="D17" i="5"/>
  <c r="C18" i="5"/>
  <c r="C19" i="5"/>
  <c r="C20" i="5"/>
  <c r="C21" i="5"/>
  <c r="C22" i="5"/>
  <c r="C23" i="5"/>
  <c r="C24" i="5"/>
  <c r="C25" i="5"/>
  <c r="C17" i="5"/>
  <c r="B10" i="5"/>
  <c r="D11" i="5"/>
  <c r="D12" i="5"/>
  <c r="D13" i="5"/>
  <c r="D14" i="5"/>
  <c r="D10" i="5"/>
  <c r="C11" i="5"/>
  <c r="C12" i="5"/>
  <c r="C13" i="5"/>
  <c r="C14" i="5"/>
  <c r="C10" i="5"/>
  <c r="B11" i="5"/>
  <c r="B12" i="5"/>
  <c r="B13" i="5"/>
  <c r="B14" i="5"/>
  <c r="D3" i="5"/>
  <c r="D4" i="5"/>
  <c r="D5" i="5"/>
  <c r="D6" i="5"/>
  <c r="D7" i="5"/>
  <c r="D2" i="5"/>
  <c r="C3" i="5"/>
  <c r="C4" i="5"/>
  <c r="C5" i="5"/>
  <c r="C6" i="5"/>
  <c r="C7" i="5"/>
  <c r="C2" i="5"/>
  <c r="B3" i="5"/>
  <c r="B4" i="5"/>
  <c r="B5" i="5"/>
  <c r="B6" i="5"/>
  <c r="B7" i="5"/>
  <c r="B2" i="5"/>
  <c r="C7" i="4"/>
  <c r="C5" i="4"/>
  <c r="C3" i="4"/>
  <c r="C1" i="4"/>
  <c r="C13" i="3"/>
  <c r="C11" i="3"/>
  <c r="E13" i="2"/>
  <c r="D13" i="2"/>
  <c r="C13" i="2"/>
  <c r="C10" i="2"/>
  <c r="B10" i="2"/>
  <c r="B8" i="2"/>
  <c r="B6" i="2"/>
  <c r="B4"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tc={78803ADC-C084-478F-8E48-DFB74D9A3520}</author>
  </authors>
  <commentList>
    <comment ref="C10" authorId="0" shapeId="0" xr:uid="{78803ADC-C084-478F-8E48-DFB74D9A3520}">
      <text>
        <t>[Threaded comment]
Your version of Excel allows you to read this threaded comment; however, any edits to it will get removed if the file is opened in a newer version of Excel. Learn more: https://go.microsoft.com/fwlink/?linkid=870924
Comment:
    This value iis found using the FillHandle. It auto increments the column B in the cell left of this to column C of sheet 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tc={70EE9696-BEE2-4BFE-A2CF-162911379084}</author>
  </authors>
  <commentList>
    <comment ref="C16" authorId="0" shapeId="0" xr:uid="{70EE9696-BEE2-4BFE-A2CF-162911379084}">
      <text>
        <t>[Threaded comment]
Your version of Excel allows you to read this threaded comment; however, any edits to it will get removed if the file is opened in a newer version of Excel. Learn more: https://go.microsoft.com/fwlink/?linkid=870924
Comment:
    Due to less amount of data the combination of Quantity and Flavor only gives 1 number mostly</t>
      </text>
    </comment>
  </commentList>
</comments>
</file>

<file path=xl/sharedStrings.xml><?xml version="1.0" encoding="utf-8"?>
<sst xmlns="http://schemas.openxmlformats.org/spreadsheetml/2006/main" count="64" uniqueCount="37">
  <si>
    <t>TOTAL VALUE FROM THE OTHER WORKSHEET</t>
  </si>
  <si>
    <t>AVERAGE</t>
  </si>
  <si>
    <t>MAXIMUM VALUE</t>
  </si>
  <si>
    <t>COUNT OF VALUES</t>
  </si>
  <si>
    <t>ORDER NUMBER</t>
  </si>
  <si>
    <t>FLAVOR</t>
  </si>
  <si>
    <t>QUANTITY</t>
  </si>
  <si>
    <t>TOTAL PRICE</t>
  </si>
  <si>
    <t>PROP OF SALES BY FLVR</t>
  </si>
  <si>
    <t>SALE DATETIME</t>
  </si>
  <si>
    <t>CUSTOMER COMMENT</t>
  </si>
  <si>
    <t>CUSTOMER RATING</t>
  </si>
  <si>
    <t>cherry</t>
  </si>
  <si>
    <t>snow cream</t>
  </si>
  <si>
    <t>blackberry</t>
  </si>
  <si>
    <t>blueberry</t>
  </si>
  <si>
    <t>mango</t>
  </si>
  <si>
    <t>passion fruit</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</si>
  <si>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</si>
  <si>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COUNT OF TEXT VALUES (Flavors)</t>
  </si>
  <si>
    <t>Some Numbers</t>
  </si>
  <si>
    <t>Some More Numbers</t>
  </si>
  <si>
    <t>Even More Numbers</t>
  </si>
  <si>
    <t>Round 2 digits</t>
  </si>
  <si>
    <t>3 digits</t>
  </si>
  <si>
    <t>Truncate</t>
  </si>
  <si>
    <t>STDDEV POP</t>
  </si>
  <si>
    <t>STDDEV SAMPLE</t>
  </si>
  <si>
    <t>STD DEV INPUTS</t>
  </si>
  <si>
    <t>COUNTIFS</t>
  </si>
  <si>
    <t>SUMIFS</t>
  </si>
  <si>
    <t>AVERAGEIFS</t>
  </si>
  <si>
    <t>PRICE Sum for all orders with order quantity &gt;3</t>
  </si>
  <si>
    <t>NUM OF SALES</t>
  </si>
  <si>
    <t>SUM TOTAL SALES ($)</t>
  </si>
  <si>
    <t>AVG SALES ($)</t>
  </si>
  <si>
    <t>ORDER QUANTITY THRESHOLDS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</si>
</sst>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Helvetica"/>
    </font>
    <font>
      <sz val="11"/>
      <color rgb="FF3F3F76"/>
      <name val="Calibri"/>
      <family val="2"/>
      <scheme val="minor"/>
    </font>
    <font>
      <b/>
      <sz val="11"/>
      <color rgb="FF3F3F3F"/>
      <name val="Calibri"/>
      <family val="2"/>
      <scheme val="minor"/>
    </font>
    <font>
      <sz val="11"/>
      <color theme="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CC99"/>
      </patternFill>
    </fill>
    <fill>
      <patternFill patternType="solid">
        <fgColor rgb="FFF2F2F2"/>
      </patternFill>
    </fill>
    <fill>
      <patternFill patternType="solid">
        <fgColor theme="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1" fillId="0" borderId="0" applyFont="0" applyFill="0" applyBorder="0" applyAlignment="0" applyProtection="0"/>
    <xf numFmtId="0" fontId="4" fillId="3" borderId="1" applyNumberFormat="0" applyAlignment="0" applyProtection="0"/>
    <xf numFmtId="0" fontId="5" fillId="4" borderId="2" applyNumberFormat="0" applyAlignment="0" applyProtection="0"/>
    <xf numFmtId="0" fontId="6" fillId="5" borderId="0" applyNumberFormat="0" applyBorder="0" applyAlignment="0" applyProtection="0"/>
  </cellStyleXfs>
  <cellXfs count="16">
    <xf numFmtId="0" fontId="0" fillId="0" borderId="0" xfId="0"/>
    <xf numFmtId="0" fontId="3" fillId="2" borderId="0" xfId="0" applyFont="1" applyFill="1"/>
    <xf numFmtId="0" fontId="2" fillId="0" borderId="0" xfId="0" applyFont="1"/>
    <xf numFmtId="164" fontId="0" fillId="0" borderId="0" xfId="0" applyNumberFormat="1"/>
    <xf numFmtId="10" fontId="0" fillId="0" borderId="0" xfId="1" applyNumberFormat="1" applyFont="1"/>
    <xf numFmtId="22" fontId="0" fillId="0" borderId="0" xfId="0" applyNumberFormat="1"/>
    <xf numFmtId="0" fontId="2" fillId="0" borderId="0" xfId="0" applyFont="1" applyAlignment="1">
      <alignment vertical="center"/>
    </xf>
    <xf numFmtId="0" fontId="0" fillId="0" borderId="0" xfId="0" applyAlignment="1">
      <alignment vertical="center"/>
    </xf>
    <xf numFmtId="164" fontId="0" fillId="0" borderId="0" xfId="0" applyNumberFormat="1" applyAlignment="1">
      <alignment vertical="center"/>
    </xf>
    <xf numFmtId="10" fontId="0" fillId="0" borderId="0" xfId="1" applyNumberFormat="1" applyFont="1" applyAlignment="1">
      <alignment vertical="center"/>
    </xf>
    <xf numFmtId="22" fontId="0" fillId="0" borderId="0" xfId="0" applyNumberFormat="1" applyAlignment="1">
      <alignment vertical="center"/>
    </xf>
    <xf numFmtId="0" fontId="0" fillId="0" borderId="0" xfId="0" applyAlignment="1">
      <alignment wrapText="1"/>
    </xf>
    <xf numFmtId="0" fontId="6" fillId="5" borderId="3" xfId="4" applyBorder="1"/>
    <xf numFmtId="0" fontId="4" fillId="3" borderId="1" xfId="2"/>
    <xf numFmtId="0" fontId="5" fillId="4" borderId="2" xfId="3"/>
    <xf numFmtId="0" fontId="6" fillId="5" borderId="0" xfId="4"/>
  </cellXfs>
  <cellStyles count="5">
    <cellStyle name="Accent1" xfId="4" builtinId="29"/>
    <cellStyle name="Input" xfId="2" builtinId="20"/>
    <cellStyle name="Normal" xfId="0" builtinId="0"/>
    <cellStyle name="Output" xfId="3" builtinId="21"/>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bhishek Patil (Student)" id="{524A985A-7271-406C-B6A1-96A697C611E5}" userId="Abhishek Patil (Student)"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2-01-27T11:10:21.66" personId="{524A985A-7271-406C-B6A1-96A697C611E5}" id="{78803ADC-C084-478F-8E48-DFB74D9A3520}">
    <text>This value iis found using the FillHandle. It auto increments the column B in the cell left of this to column C of sheet 1.</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2-01-27T20:27:15.90" personId="{524A985A-7271-406C-B6A1-96A697C611E5}" id="{70EE9696-BEE2-4BFE-A2CF-162911379084}">
    <text>Due to less amount of data the combination of Quantity and Flavor only gives 1 number mostly</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068B6-588F-45CD-87E2-629DD3E324C8}">
  <dimension ref="A1:H14"/>
  <sheetViews>
    <sheetView workbookViewId="0">
      <pane xSplit="1" ySplit="1" topLeftCell="B2" activePane="bottomRight" state="frozen"/>
      <selection pane="topRight" activeCell="B1" sqref="B1"/>
      <selection pane="bottomLeft" activeCell="A2" sqref="A2"/>
      <selection pane="bottomRight" activeCell="D10" sqref="D10"/>
    </sheetView>
  </sheetViews>
  <sheetFormatPr defaultRowHeight="14.4" x14ac:dyDescent="0.3"/>
  <cols>
    <col min="1" max="1" width="19.33203125" bestFit="1" customWidth="1"/>
    <col min="2" max="2" width="11" bestFit="1" customWidth="1"/>
    <col min="3" max="3" width="12.21875" bestFit="1" customWidth="1"/>
    <col min="4" max="4" width="15.77734375" bestFit="1" customWidth="1"/>
    <col min="5" max="5" width="29.21875" bestFit="1" customWidth="1"/>
    <col min="6" max="6" width="18.77734375" bestFit="1" customWidth="1"/>
    <col min="7" max="7" width="26.33203125" bestFit="1" customWidth="1"/>
    <col min="8" max="8" width="23" bestFit="1" customWidth="1"/>
  </cols>
  <sheetData>
    <row r="1" spans="1:8" ht="15.6" x14ac:dyDescent="0.3">
      <c r="A1" s="1" t="s">
        <v>4</v>
      </c>
      <c r="B1" s="1" t="s">
        <v>5</v>
      </c>
      <c r="C1" s="1" t="s">
        <v>6</v>
      </c>
      <c r="D1" s="1" t="s">
        <v>7</v>
      </c>
      <c r="E1" s="1" t="s">
        <v>8</v>
      </c>
      <c r="F1" s="1" t="s">
        <v>9</v>
      </c>
      <c r="G1" s="1" t="s">
        <v>10</v>
      </c>
      <c r="H1" s="1" t="s">
        <v>11</v>
      </c>
    </row>
    <row r="2" spans="1:8" x14ac:dyDescent="0.3">
      <c r="A2" s="2">
        <v>1</v>
      </c>
      <c r="B2" t="s">
        <v>12</v>
      </c>
      <c r="C2">
        <v>5</v>
      </c>
      <c r="D2" s="3">
        <v>19.95</v>
      </c>
      <c r="E2" s="4">
        <v>0.156364</v>
      </c>
    </row>
    <row r="3" spans="1:8" x14ac:dyDescent="0.3">
      <c r="A3" s="2">
        <v>2</v>
      </c>
      <c r="B3" t="s">
        <v>13</v>
      </c>
      <c r="C3">
        <v>3</v>
      </c>
      <c r="D3" s="3">
        <v>20.88</v>
      </c>
      <c r="E3" s="4">
        <v>0.141818</v>
      </c>
    </row>
    <row r="4" spans="1:8" x14ac:dyDescent="0.3">
      <c r="A4" s="2">
        <v>3</v>
      </c>
      <c r="B4" t="s">
        <v>14</v>
      </c>
      <c r="C4">
        <v>5</v>
      </c>
      <c r="D4" s="3">
        <v>39.799999999999997</v>
      </c>
      <c r="E4" s="4">
        <v>0.10181800000000001</v>
      </c>
    </row>
    <row r="5" spans="1:8" x14ac:dyDescent="0.3">
      <c r="A5" s="2">
        <v>4</v>
      </c>
      <c r="B5" t="s">
        <v>15</v>
      </c>
      <c r="C5">
        <v>3</v>
      </c>
      <c r="D5" s="3">
        <v>20.88</v>
      </c>
      <c r="E5" s="4">
        <v>0.18181800000000001</v>
      </c>
    </row>
    <row r="6" spans="1:8" x14ac:dyDescent="0.3">
      <c r="A6" s="2">
        <v>5</v>
      </c>
      <c r="B6" t="s">
        <v>16</v>
      </c>
      <c r="C6">
        <v>4</v>
      </c>
      <c r="D6" s="3">
        <v>31.84</v>
      </c>
      <c r="E6" s="4">
        <v>0.138182</v>
      </c>
    </row>
    <row r="7" spans="1:8" x14ac:dyDescent="0.3">
      <c r="A7" s="2">
        <v>6</v>
      </c>
      <c r="B7" t="s">
        <v>13</v>
      </c>
      <c r="C7">
        <v>2</v>
      </c>
      <c r="D7" s="3">
        <v>15.9</v>
      </c>
      <c r="E7" s="4">
        <v>0.141818</v>
      </c>
    </row>
    <row r="8" spans="1:8" x14ac:dyDescent="0.3">
      <c r="A8" s="2">
        <v>7</v>
      </c>
      <c r="B8" t="s">
        <v>14</v>
      </c>
      <c r="C8">
        <v>2</v>
      </c>
      <c r="D8" s="3">
        <v>15.92</v>
      </c>
      <c r="E8" s="4">
        <v>0.138182</v>
      </c>
    </row>
    <row r="9" spans="1:8" x14ac:dyDescent="0.3">
      <c r="A9" s="2">
        <v>8</v>
      </c>
      <c r="B9" t="s">
        <v>13</v>
      </c>
      <c r="C9">
        <v>5</v>
      </c>
      <c r="D9" s="3">
        <v>34.799999999999997</v>
      </c>
      <c r="E9" s="4">
        <v>0.38181799999999999</v>
      </c>
    </row>
    <row r="10" spans="1:8" x14ac:dyDescent="0.3">
      <c r="A10" s="2">
        <v>9</v>
      </c>
      <c r="B10" t="s">
        <v>16</v>
      </c>
      <c r="C10">
        <v>4</v>
      </c>
      <c r="D10" s="3">
        <v>31.84</v>
      </c>
      <c r="E10" s="4">
        <v>0.56781800000000004</v>
      </c>
      <c r="F10" s="5">
        <v>44260.46597222222</v>
      </c>
    </row>
    <row r="11" spans="1:8" ht="409.6" x14ac:dyDescent="0.3">
      <c r="A11" s="6">
        <v>10</v>
      </c>
      <c r="B11" s="7" t="s">
        <v>17</v>
      </c>
      <c r="C11" s="7">
        <v>5</v>
      </c>
      <c r="D11" s="8">
        <v>20.9</v>
      </c>
      <c r="E11" s="9">
        <v>0.236818</v>
      </c>
      <c r="F11" s="10">
        <v>44258.598611111112</v>
      </c>
      <c r="G11" s="11" t="s">
        <v>18</v>
      </c>
      <c r="H11">
        <v>3</v>
      </c>
    </row>
    <row r="12" spans="1:8" x14ac:dyDescent="0.3">
      <c r="H12">
        <v>23</v>
      </c>
    </row>
    <row r="13" spans="1:8" x14ac:dyDescent="0.3">
      <c r="H13">
        <v>25</v>
      </c>
    </row>
    <row r="14" spans="1:8" x14ac:dyDescent="0.3">
      <c r="H14">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1340-8940-4886-A27F-85ECFF46B01F}">
  <dimension ref="A2:E13"/>
  <sheetViews>
    <sheetView workbookViewId="0">
      <selection activeCell="A17" sqref="A17"/>
    </sheetView>
  </sheetViews>
  <sheetFormatPr defaultRowHeight="14.4" x14ac:dyDescent="0.3"/>
  <cols>
    <col min="1" max="1" width="39" bestFit="1" customWidth="1"/>
    <col min="3" max="3" width="12.33203125" bestFit="1" customWidth="1"/>
    <col min="4" max="4" width="6.6640625" bestFit="1" customWidth="1"/>
    <col min="5" max="5" width="8.21875" bestFit="1" customWidth="1"/>
  </cols>
  <sheetData>
    <row r="2" spans="1:5" x14ac:dyDescent="0.3">
      <c r="A2" t="s">
        <v>0</v>
      </c>
      <c r="B2">
        <f>SUM('Data used iin Formulas sheet'!D:D)</f>
        <v>252.70999999999998</v>
      </c>
    </row>
    <row r="4" spans="1:5" x14ac:dyDescent="0.3">
      <c r="A4" t="s">
        <v>1</v>
      </c>
      <c r="B4">
        <f>AVERAGE('Data used iin Formulas sheet'!D:D)</f>
        <v>25.270999999999997</v>
      </c>
    </row>
    <row r="6" spans="1:5" x14ac:dyDescent="0.3">
      <c r="A6" t="s">
        <v>2</v>
      </c>
      <c r="B6">
        <f>MAX('Data used iin Formulas sheet'!D:D)</f>
        <v>39.799999999999997</v>
      </c>
    </row>
    <row r="8" spans="1:5" x14ac:dyDescent="0.3">
      <c r="A8" t="s">
        <v>3</v>
      </c>
      <c r="B8">
        <f>COUNT('Data used iin Formulas sheet'!D:D)</f>
        <v>10</v>
      </c>
    </row>
    <row r="10" spans="1:5" x14ac:dyDescent="0.3">
      <c r="A10" t="s">
        <v>19</v>
      </c>
      <c r="B10">
        <f>COUNTA('Data used iin Formulas sheet'!B:B)-1</f>
        <v>10</v>
      </c>
      <c r="C10">
        <f>COUNTA('Data used iin Formulas sheet'!C:C)-1</f>
        <v>10</v>
      </c>
    </row>
    <row r="11" spans="1:5" ht="15" thickBot="1" x14ac:dyDescent="0.35"/>
    <row r="12" spans="1:5" ht="15" thickBot="1" x14ac:dyDescent="0.35">
      <c r="C12" s="12" t="s">
        <v>23</v>
      </c>
      <c r="D12" s="12" t="s">
        <v>24</v>
      </c>
      <c r="E12" s="12" t="s">
        <v>25</v>
      </c>
    </row>
    <row r="13" spans="1:5" x14ac:dyDescent="0.3">
      <c r="A13" s="13">
        <v>1.2345999999999999</v>
      </c>
      <c r="C13" s="14">
        <f>ROUND(A13,2)</f>
        <v>1.23</v>
      </c>
      <c r="D13" s="14">
        <f>ROUND(A13,3)</f>
        <v>1.2350000000000001</v>
      </c>
      <c r="E13" s="14">
        <f>TRUNC(A13,3)</f>
        <v>1.234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DF51-291D-4CC5-94E7-7FC05E4FD1A2}">
  <dimension ref="A1:E14"/>
  <sheetViews>
    <sheetView workbookViewId="0">
      <selection activeCell="A17" sqref="A17"/>
    </sheetView>
  </sheetViews>
  <sheetFormatPr defaultRowHeight="14.4" x14ac:dyDescent="0.3"/>
  <cols>
    <col min="1" max="1" width="14.5546875" bestFit="1" customWidth="1"/>
    <col min="3" max="3" width="18.44140625" bestFit="1" customWidth="1"/>
    <col min="5" max="5" width="17.77734375" bestFit="1" customWidth="1"/>
  </cols>
  <sheetData>
    <row r="1" spans="1:5" ht="15" thickBot="1" x14ac:dyDescent="0.35">
      <c r="A1" s="12" t="s">
        <v>20</v>
      </c>
      <c r="C1" s="12" t="s">
        <v>21</v>
      </c>
      <c r="E1" s="12" t="s">
        <v>22</v>
      </c>
    </row>
    <row r="2" spans="1:5" x14ac:dyDescent="0.3">
      <c r="A2">
        <v>4</v>
      </c>
      <c r="C2">
        <v>5.4</v>
      </c>
      <c r="E2">
        <v>13.22</v>
      </c>
    </row>
    <row r="3" spans="1:5" x14ac:dyDescent="0.3">
      <c r="A3">
        <v>6</v>
      </c>
      <c r="C3">
        <v>7.6</v>
      </c>
      <c r="E3">
        <v>20.190000000000001</v>
      </c>
    </row>
    <row r="4" spans="1:5" x14ac:dyDescent="0.3">
      <c r="A4">
        <v>8</v>
      </c>
      <c r="C4">
        <v>4.7</v>
      </c>
      <c r="E4">
        <v>15.19</v>
      </c>
    </row>
    <row r="5" spans="1:5" x14ac:dyDescent="0.3">
      <c r="A5">
        <v>1</v>
      </c>
      <c r="C5">
        <v>5.0999999999999996</v>
      </c>
      <c r="E5">
        <v>21.19</v>
      </c>
    </row>
    <row r="6" spans="1:5" x14ac:dyDescent="0.3">
      <c r="A6">
        <v>4</v>
      </c>
      <c r="C6">
        <v>8.8000000000000007</v>
      </c>
      <c r="E6">
        <v>13.22</v>
      </c>
    </row>
    <row r="8" spans="1:5" ht="15" thickBot="1" x14ac:dyDescent="0.35"/>
    <row r="9" spans="1:5" ht="15" thickBot="1" x14ac:dyDescent="0.35">
      <c r="E9" s="12" t="s">
        <v>28</v>
      </c>
    </row>
    <row r="10" spans="1:5" x14ac:dyDescent="0.3">
      <c r="E10" s="13">
        <v>1</v>
      </c>
    </row>
    <row r="11" spans="1:5" x14ac:dyDescent="0.3">
      <c r="A11" t="s">
        <v>26</v>
      </c>
      <c r="C11">
        <f>_xlfn.STDEV.P(E10:E14)</f>
        <v>1.4142135623730951</v>
      </c>
      <c r="E11" s="13">
        <v>2</v>
      </c>
    </row>
    <row r="12" spans="1:5" x14ac:dyDescent="0.3">
      <c r="E12" s="13">
        <v>3</v>
      </c>
    </row>
    <row r="13" spans="1:5" x14ac:dyDescent="0.3">
      <c r="A13" t="s">
        <v>27</v>
      </c>
      <c r="C13">
        <f>_xlfn.STDEV.S(E10:E14)</f>
        <v>1.5811388300841898</v>
      </c>
      <c r="E13" s="13">
        <v>4</v>
      </c>
    </row>
    <row r="14" spans="1:5" x14ac:dyDescent="0.3">
      <c r="E14" s="13">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8DC11-983F-4824-A680-B224272EC928}">
  <dimension ref="B1:C7"/>
  <sheetViews>
    <sheetView workbookViewId="0">
      <selection activeCell="B10" sqref="B10"/>
    </sheetView>
  </sheetViews>
  <sheetFormatPr defaultRowHeight="14.4" x14ac:dyDescent="0.3"/>
  <cols>
    <col min="2" max="2" width="39.77734375" bestFit="1" customWidth="1"/>
  </cols>
  <sheetData>
    <row r="1" spans="2:3" x14ac:dyDescent="0.3">
      <c r="B1" t="s">
        <v>29</v>
      </c>
      <c r="C1">
        <f>COUNTIFS('Data used iin Formulas sheet'!B:B, "snow cream")</f>
        <v>3</v>
      </c>
    </row>
    <row r="3" spans="2:3" x14ac:dyDescent="0.3">
      <c r="B3" t="s">
        <v>30</v>
      </c>
      <c r="C3">
        <f>SUMIFS('Data used iin Formulas sheet'!D:D, 'Data used iin Formulas sheet'!B:B, "snow cream")</f>
        <v>71.58</v>
      </c>
    </row>
    <row r="5" spans="2:3" x14ac:dyDescent="0.3">
      <c r="B5" t="s">
        <v>31</v>
      </c>
      <c r="C5">
        <f>AVERAGEIFS('Data used iin Formulas sheet'!D:D, 'Data used iin Formulas sheet'!B:B, "snow cream")</f>
        <v>23.86</v>
      </c>
    </row>
    <row r="7" spans="2:3" x14ac:dyDescent="0.3">
      <c r="B7" t="s">
        <v>32</v>
      </c>
      <c r="C7">
        <f>SUMIFS('Data used iin Formulas sheet'!D:D, 'Data used iin Formulas sheet'!C:C, "&gt;3")</f>
        <v>179.13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6E8A9-D36C-48BF-AF68-99D4B8473A6B}">
  <dimension ref="A1:G25"/>
  <sheetViews>
    <sheetView tabSelected="1" topLeftCell="A7" workbookViewId="0">
      <selection activeCell="E28" sqref="E28"/>
    </sheetView>
  </sheetViews>
  <sheetFormatPr defaultRowHeight="14.4" x14ac:dyDescent="0.3"/>
  <cols>
    <col min="1" max="1" width="27.5546875" bestFit="1" customWidth="1"/>
    <col min="2" max="2" width="13.33203125" bestFit="1" customWidth="1"/>
    <col min="3" max="4" width="18.6640625" bestFit="1" customWidth="1"/>
    <col min="5" max="5" width="12.21875" bestFit="1" customWidth="1"/>
  </cols>
  <sheetData>
    <row r="1" spans="1:7" x14ac:dyDescent="0.3">
      <c r="B1" s="15" t="s">
        <v>33</v>
      </c>
      <c r="C1" s="15" t="s">
        <v>34</v>
      </c>
      <c r="D1" s="15" t="s">
        <v>35</v>
      </c>
    </row>
    <row r="2" spans="1:7" x14ac:dyDescent="0.3">
      <c r="A2" t="s">
        <v>12</v>
      </c>
      <c r="B2">
        <f>COUNTIFS('Data used iin Formulas sheet'!B:B, 'Dynamica criteria in IFS'!A2)</f>
        <v>1</v>
      </c>
      <c r="C2">
        <f>SUMIFS('Data used iin Formulas sheet'!D:D, 'Data used iin Formulas sheet'!B:B, 'Dynamica criteria in IFS'!A2)</f>
        <v>19.95</v>
      </c>
      <c r="D2">
        <f>AVERAGEIFS('Data used iin Formulas sheet'!D:D,'Data used iin Formulas sheet'!B:B,'Dynamica criteria in IFS'!A2)</f>
        <v>19.95</v>
      </c>
    </row>
    <row r="3" spans="1:7" x14ac:dyDescent="0.3">
      <c r="A3" t="s">
        <v>13</v>
      </c>
      <c r="B3">
        <f>COUNTIFS('Data used iin Formulas sheet'!B:B, 'Dynamica criteria in IFS'!A3)</f>
        <v>3</v>
      </c>
      <c r="C3">
        <f>SUMIFS('Data used iin Formulas sheet'!D:D, 'Data used iin Formulas sheet'!B:B, 'Dynamica criteria in IFS'!A3)</f>
        <v>71.58</v>
      </c>
      <c r="D3">
        <f>AVERAGEIFS('Data used iin Formulas sheet'!D:D,'Data used iin Formulas sheet'!B:B,'Dynamica criteria in IFS'!A3)</f>
        <v>23.86</v>
      </c>
    </row>
    <row r="4" spans="1:7" x14ac:dyDescent="0.3">
      <c r="A4" t="s">
        <v>14</v>
      </c>
      <c r="B4">
        <f>COUNTIFS('Data used iin Formulas sheet'!B:B, 'Dynamica criteria in IFS'!A4)</f>
        <v>2</v>
      </c>
      <c r="C4">
        <f>SUMIFS('Data used iin Formulas sheet'!D:D, 'Data used iin Formulas sheet'!B:B, 'Dynamica criteria in IFS'!A4)</f>
        <v>55.72</v>
      </c>
      <c r="D4">
        <f>AVERAGEIFS('Data used iin Formulas sheet'!D:D,'Data used iin Formulas sheet'!B:B,'Dynamica criteria in IFS'!A4)</f>
        <v>27.86</v>
      </c>
    </row>
    <row r="5" spans="1:7" x14ac:dyDescent="0.3">
      <c r="A5" t="s">
        <v>15</v>
      </c>
      <c r="B5">
        <f>COUNTIFS('Data used iin Formulas sheet'!B:B, 'Dynamica criteria in IFS'!A5)</f>
        <v>1</v>
      </c>
      <c r="C5">
        <f>SUMIFS('Data used iin Formulas sheet'!D:D, 'Data used iin Formulas sheet'!B:B, 'Dynamica criteria in IFS'!A5)</f>
        <v>20.88</v>
      </c>
      <c r="D5">
        <f>AVERAGEIFS('Data used iin Formulas sheet'!D:D,'Data used iin Formulas sheet'!B:B,'Dynamica criteria in IFS'!A5)</f>
        <v>20.88</v>
      </c>
    </row>
    <row r="6" spans="1:7" x14ac:dyDescent="0.3">
      <c r="A6" t="s">
        <v>16</v>
      </c>
      <c r="B6">
        <f>COUNTIFS('Data used iin Formulas sheet'!B:B, 'Dynamica criteria in IFS'!A6)</f>
        <v>2</v>
      </c>
      <c r="C6">
        <f>SUMIFS('Data used iin Formulas sheet'!D:D, 'Data used iin Formulas sheet'!B:B, 'Dynamica criteria in IFS'!A6)</f>
        <v>63.68</v>
      </c>
      <c r="D6">
        <f>AVERAGEIFS('Data used iin Formulas sheet'!D:D,'Data used iin Formulas sheet'!B:B,'Dynamica criteria in IFS'!A6)</f>
        <v>31.84</v>
      </c>
    </row>
    <row r="7" spans="1:7" x14ac:dyDescent="0.3">
      <c r="A7" s="7" t="s">
        <v>17</v>
      </c>
      <c r="B7">
        <f>COUNTIFS('Data used iin Formulas sheet'!B:B, 'Dynamica criteria in IFS'!A7)</f>
        <v>1</v>
      </c>
      <c r="C7">
        <f>SUMIFS('Data used iin Formulas sheet'!D:D, 'Data used iin Formulas sheet'!B:B, 'Dynamica criteria in IFS'!A7)</f>
        <v>20.9</v>
      </c>
      <c r="D7">
        <f>AVERAGEIFS('Data used iin Formulas sheet'!D:D,'Data used iin Formulas sheet'!B:B,'Dynamica criteria in IFS'!A7)</f>
        <v>20.9</v>
      </c>
    </row>
    <row r="9" spans="1:7" x14ac:dyDescent="0.3">
      <c r="A9" s="15" t="s">
        <v>36</v>
      </c>
      <c r="B9" s="15" t="s">
        <v>33</v>
      </c>
      <c r="C9" s="15" t="s">
        <v>34</v>
      </c>
      <c r="D9" s="15" t="s">
        <v>35</v>
      </c>
    </row>
    <row r="10" spans="1:7" x14ac:dyDescent="0.3">
      <c r="A10">
        <v>1</v>
      </c>
      <c r="B10">
        <f>COUNTIFS('Data used iin Formulas sheet'!C:C, "&gt;="&amp;A10)</f>
        <v>10</v>
      </c>
      <c r="C10">
        <f>SUMIFS('Data used iin Formulas sheet'!D:D, 'Data used iin Formulas sheet'!C:C, "&gt;="&amp;A10)</f>
        <v>252.70999999999998</v>
      </c>
      <c r="D10">
        <f>AVERAGEIFS('Data used iin Formulas sheet'!D:D, 'Data used iin Formulas sheet'!C:C, "&gt;="&amp;A10)</f>
        <v>25.270999999999997</v>
      </c>
    </row>
    <row r="11" spans="1:7" x14ac:dyDescent="0.3">
      <c r="A11">
        <v>2</v>
      </c>
      <c r="B11">
        <f>COUNTIFS('Data used iin Formulas sheet'!C:C, "&gt;="&amp;A11)</f>
        <v>10</v>
      </c>
      <c r="C11">
        <f>SUMIFS('Data used iin Formulas sheet'!D:D, 'Data used iin Formulas sheet'!C:C, "&gt;="&amp;A11)</f>
        <v>252.70999999999998</v>
      </c>
      <c r="D11">
        <f>AVERAGEIFS('Data used iin Formulas sheet'!D:D, 'Data used iin Formulas sheet'!C:C, "&gt;="&amp;A11)</f>
        <v>25.270999999999997</v>
      </c>
      <c r="F11" s="7"/>
      <c r="G11" s="7"/>
    </row>
    <row r="12" spans="1:7" x14ac:dyDescent="0.3">
      <c r="A12">
        <v>3</v>
      </c>
      <c r="B12">
        <f>COUNTIFS('Data used iin Formulas sheet'!C:C, "&gt;="&amp;A12)</f>
        <v>8</v>
      </c>
      <c r="C12">
        <f>SUMIFS('Data used iin Formulas sheet'!D:D, 'Data used iin Formulas sheet'!C:C, "&gt;="&amp;A12)</f>
        <v>220.89</v>
      </c>
      <c r="D12">
        <f>AVERAGEIFS('Data used iin Formulas sheet'!D:D, 'Data used iin Formulas sheet'!C:C, "&gt;="&amp;A12)</f>
        <v>27.611249999999998</v>
      </c>
    </row>
    <row r="13" spans="1:7" x14ac:dyDescent="0.3">
      <c r="A13">
        <v>4</v>
      </c>
      <c r="B13">
        <f>COUNTIFS('Data used iin Formulas sheet'!C:C, "&gt;="&amp;A13)</f>
        <v>6</v>
      </c>
      <c r="C13">
        <f>SUMIFS('Data used iin Formulas sheet'!D:D, 'Data used iin Formulas sheet'!C:C, "&gt;="&amp;A13)</f>
        <v>179.13</v>
      </c>
      <c r="D13">
        <f>AVERAGEIFS('Data used iin Formulas sheet'!D:D, 'Data used iin Formulas sheet'!C:C, "&gt;="&amp;A13)</f>
        <v>29.855</v>
      </c>
    </row>
    <row r="14" spans="1:7" x14ac:dyDescent="0.3">
      <c r="A14">
        <v>5</v>
      </c>
      <c r="B14">
        <f>COUNTIFS('Data used iin Formulas sheet'!C:C, "&gt;="&amp;A14)</f>
        <v>4</v>
      </c>
      <c r="C14">
        <f>SUMIFS('Data used iin Formulas sheet'!D:D, 'Data used iin Formulas sheet'!C:C, "&gt;="&amp;A14)</f>
        <v>115.44999999999999</v>
      </c>
      <c r="D14">
        <f>AVERAGEIFS('Data used iin Formulas sheet'!D:D, 'Data used iin Formulas sheet'!C:C, "&gt;="&amp;A14)</f>
        <v>28.862499999999997</v>
      </c>
    </row>
    <row r="16" spans="1:7" ht="15.6" x14ac:dyDescent="0.3">
      <c r="A16" s="1" t="s">
        <v>6</v>
      </c>
      <c r="B16" s="1" t="s">
        <v>5</v>
      </c>
      <c r="C16" s="15" t="s">
        <v>33</v>
      </c>
      <c r="D16" s="15" t="s">
        <v>34</v>
      </c>
      <c r="E16" s="15" t="s">
        <v>35</v>
      </c>
    </row>
    <row r="17" spans="1:5" x14ac:dyDescent="0.3">
      <c r="A17">
        <v>2</v>
      </c>
      <c r="B17" t="s">
        <v>14</v>
      </c>
      <c r="C17">
        <f>COUNTIFS('Data used iin Formulas sheet'!C:C, 'Dynamica criteria in IFS'!A17, 'Data used iin Formulas sheet'!B:B, 'Dynamica criteria in IFS'!B17)</f>
        <v>1</v>
      </c>
      <c r="D17">
        <f>SUMIFS('Data used iin Formulas sheet'!D:D, 'Data used iin Formulas sheet'!C:C, 'Dynamica criteria in IFS'!A17, 'Data used iin Formulas sheet'!B:B, 'Dynamica criteria in IFS'!B17)</f>
        <v>15.92</v>
      </c>
      <c r="E17">
        <f>AVERAGEIFS('Data used iin Formulas sheet'!D:D, 'Data used iin Formulas sheet'!C:C, 'Dynamica criteria in IFS'!A17, 'Data used iin Formulas sheet'!B:B, 'Dynamica criteria in IFS'!B17)</f>
        <v>15.92</v>
      </c>
    </row>
    <row r="18" spans="1:5" x14ac:dyDescent="0.3">
      <c r="A18">
        <v>2</v>
      </c>
      <c r="B18" t="s">
        <v>13</v>
      </c>
      <c r="C18">
        <f>COUNTIFS('Data used iin Formulas sheet'!C:C, 'Dynamica criteria in IFS'!A18, 'Data used iin Formulas sheet'!B:B, 'Dynamica criteria in IFS'!B18)</f>
        <v>1</v>
      </c>
      <c r="D18">
        <f>SUMIFS('Data used iin Formulas sheet'!D:D, 'Data used iin Formulas sheet'!C:C, 'Dynamica criteria in IFS'!A18, 'Data used iin Formulas sheet'!B:B, 'Dynamica criteria in IFS'!B18)</f>
        <v>15.9</v>
      </c>
      <c r="E18">
        <f>AVERAGEIFS('Data used iin Formulas sheet'!D:D, 'Data used iin Formulas sheet'!C:C, 'Dynamica criteria in IFS'!A18, 'Data used iin Formulas sheet'!B:B, 'Dynamica criteria in IFS'!B18)</f>
        <v>15.9</v>
      </c>
    </row>
    <row r="19" spans="1:5" x14ac:dyDescent="0.3">
      <c r="A19">
        <v>3</v>
      </c>
      <c r="B19" t="s">
        <v>15</v>
      </c>
      <c r="C19">
        <f>COUNTIFS('Data used iin Formulas sheet'!C:C, 'Dynamica criteria in IFS'!A19, 'Data used iin Formulas sheet'!B:B, 'Dynamica criteria in IFS'!B19)</f>
        <v>1</v>
      </c>
      <c r="D19">
        <f>SUMIFS('Data used iin Formulas sheet'!D:D, 'Data used iin Formulas sheet'!C:C, 'Dynamica criteria in IFS'!A19, 'Data used iin Formulas sheet'!B:B, 'Dynamica criteria in IFS'!B19)</f>
        <v>20.88</v>
      </c>
      <c r="E19">
        <f>AVERAGEIFS('Data used iin Formulas sheet'!D:D, 'Data used iin Formulas sheet'!C:C, 'Dynamica criteria in IFS'!A19, 'Data used iin Formulas sheet'!B:B, 'Dynamica criteria in IFS'!B19)</f>
        <v>20.88</v>
      </c>
    </row>
    <row r="20" spans="1:5" x14ac:dyDescent="0.3">
      <c r="A20">
        <v>3</v>
      </c>
      <c r="B20" t="s">
        <v>13</v>
      </c>
      <c r="C20">
        <f>COUNTIFS('Data used iin Formulas sheet'!C:C, 'Dynamica criteria in IFS'!A20, 'Data used iin Formulas sheet'!B:B, 'Dynamica criteria in IFS'!B20)</f>
        <v>1</v>
      </c>
      <c r="D20">
        <f>SUMIFS('Data used iin Formulas sheet'!D:D, 'Data used iin Formulas sheet'!C:C, 'Dynamica criteria in IFS'!A20, 'Data used iin Formulas sheet'!B:B, 'Dynamica criteria in IFS'!B20)</f>
        <v>20.88</v>
      </c>
      <c r="E20">
        <f>AVERAGEIFS('Data used iin Formulas sheet'!D:D, 'Data used iin Formulas sheet'!C:C, 'Dynamica criteria in IFS'!A20, 'Data used iin Formulas sheet'!B:B, 'Dynamica criteria in IFS'!B20)</f>
        <v>20.88</v>
      </c>
    </row>
    <row r="21" spans="1:5" x14ac:dyDescent="0.3">
      <c r="A21">
        <v>4</v>
      </c>
      <c r="B21" t="s">
        <v>16</v>
      </c>
      <c r="C21">
        <f>COUNTIFS('Data used iin Formulas sheet'!C:C, 'Dynamica criteria in IFS'!A21, 'Data used iin Formulas sheet'!B:B, 'Dynamica criteria in IFS'!B21)</f>
        <v>2</v>
      </c>
      <c r="D21">
        <f>SUMIFS('Data used iin Formulas sheet'!D:D, 'Data used iin Formulas sheet'!C:C, 'Dynamica criteria in IFS'!A21, 'Data used iin Formulas sheet'!B:B, 'Dynamica criteria in IFS'!B21)</f>
        <v>63.68</v>
      </c>
      <c r="E21">
        <f>AVERAGEIFS('Data used iin Formulas sheet'!D:D, 'Data used iin Formulas sheet'!C:C, 'Dynamica criteria in IFS'!A21, 'Data used iin Formulas sheet'!B:B, 'Dynamica criteria in IFS'!B21)</f>
        <v>31.84</v>
      </c>
    </row>
    <row r="22" spans="1:5" x14ac:dyDescent="0.3">
      <c r="A22">
        <v>5</v>
      </c>
      <c r="B22" t="s">
        <v>14</v>
      </c>
      <c r="C22">
        <f>COUNTIFS('Data used iin Formulas sheet'!C:C, 'Dynamica criteria in IFS'!A22, 'Data used iin Formulas sheet'!B:B, 'Dynamica criteria in IFS'!B22)</f>
        <v>1</v>
      </c>
      <c r="D22">
        <f>SUMIFS('Data used iin Formulas sheet'!D:D, 'Data used iin Formulas sheet'!C:C, 'Dynamica criteria in IFS'!A22, 'Data used iin Formulas sheet'!B:B, 'Dynamica criteria in IFS'!B22)</f>
        <v>39.799999999999997</v>
      </c>
      <c r="E22">
        <f>AVERAGEIFS('Data used iin Formulas sheet'!D:D, 'Data used iin Formulas sheet'!C:C, 'Dynamica criteria in IFS'!A22, 'Data used iin Formulas sheet'!B:B, 'Dynamica criteria in IFS'!B22)</f>
        <v>39.799999999999997</v>
      </c>
    </row>
    <row r="23" spans="1:5" x14ac:dyDescent="0.3">
      <c r="A23">
        <v>5</v>
      </c>
      <c r="B23" t="s">
        <v>12</v>
      </c>
      <c r="C23">
        <f>COUNTIFS('Data used iin Formulas sheet'!C:C, 'Dynamica criteria in IFS'!A23, 'Data used iin Formulas sheet'!B:B, 'Dynamica criteria in IFS'!B23)</f>
        <v>1</v>
      </c>
      <c r="D23">
        <f>SUMIFS('Data used iin Formulas sheet'!D:D, 'Data used iin Formulas sheet'!C:C, 'Dynamica criteria in IFS'!A23, 'Data used iin Formulas sheet'!B:B, 'Dynamica criteria in IFS'!B23)</f>
        <v>19.95</v>
      </c>
      <c r="E23">
        <f>AVERAGEIFS('Data used iin Formulas sheet'!D:D, 'Data used iin Formulas sheet'!C:C, 'Dynamica criteria in IFS'!A23, 'Data used iin Formulas sheet'!B:B, 'Dynamica criteria in IFS'!B23)</f>
        <v>19.95</v>
      </c>
    </row>
    <row r="24" spans="1:5" x14ac:dyDescent="0.3">
      <c r="A24" s="7">
        <v>5</v>
      </c>
      <c r="B24" s="7" t="s">
        <v>17</v>
      </c>
      <c r="C24">
        <f>COUNTIFS('Data used iin Formulas sheet'!C:C, 'Dynamica criteria in IFS'!A24, 'Data used iin Formulas sheet'!B:B, 'Dynamica criteria in IFS'!B24)</f>
        <v>1</v>
      </c>
      <c r="D24">
        <f>SUMIFS('Data used iin Formulas sheet'!D:D, 'Data used iin Formulas sheet'!C:C, 'Dynamica criteria in IFS'!A24, 'Data used iin Formulas sheet'!B:B, 'Dynamica criteria in IFS'!B24)</f>
        <v>20.9</v>
      </c>
      <c r="E24">
        <f>AVERAGEIFS('Data used iin Formulas sheet'!D:D, 'Data used iin Formulas sheet'!C:C, 'Dynamica criteria in IFS'!A24, 'Data used iin Formulas sheet'!B:B, 'Dynamica criteria in IFS'!B24)</f>
        <v>20.9</v>
      </c>
    </row>
    <row r="25" spans="1:5" x14ac:dyDescent="0.3">
      <c r="A25">
        <v>5</v>
      </c>
      <c r="B25" t="s">
        <v>13</v>
      </c>
      <c r="C25">
        <f>COUNTIFS('Data used iin Formulas sheet'!C:C, 'Dynamica criteria in IFS'!A25, 'Data used iin Formulas sheet'!B:B, 'Dynamica criteria in IFS'!B25)</f>
        <v>1</v>
      </c>
      <c r="D25">
        <f>SUMIFS('Data used iin Formulas sheet'!D:D, 'Data used iin Formulas sheet'!C:C, 'Dynamica criteria in IFS'!A25, 'Data used iin Formulas sheet'!B:B, 'Dynamica criteria in IFS'!B25)</f>
        <v>34.799999999999997</v>
      </c>
      <c r="E25">
        <f>AVERAGEIFS('Data used iin Formulas sheet'!D:D, 'Data used iin Formulas sheet'!C:C, 'Dynamica criteria in IFS'!A25, 'Data used iin Formulas sheet'!B:B, 'Dynamica criteria in IFS'!B25)</f>
        <v>34.799999999999997</v>
      </c>
    </row>
  </sheetData>
  <sortState xmlns:xlrd2="http://schemas.microsoft.com/office/spreadsheetml/2017/richdata2" ref="A17:B25">
    <sortCondition ref="B17:B25"/>
    <sortCondition ref="A17:A25"/>
  </sortState>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used iin Formulas sheet</vt:lpstr>
      <vt:lpstr>Basic Formulas</vt:lpstr>
      <vt:lpstr>The Status Bar</vt:lpstr>
      <vt:lpstr>Summary Statistics-conditional</vt:lpstr>
      <vt:lpstr>Dynamica criteria in IFS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Patil</dc:creator>
  <cp:lastModifiedBy>Abhishek Patil</cp:lastModifiedBy>
  <dcterms:created xsi:type="dcterms:W3CDTF">2022-01-26T10:13:53Z</dcterms:created>
  <dcterms:modified xsi:type="dcterms:W3CDTF">2022-01-29T16:00:33Z</dcterms:modified>
</cp:coreProperties>
</file>