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more_microsoft_com/Documents/Code/checklists/"/>
    </mc:Choice>
  </mc:AlternateContent>
  <xr:revisionPtr revIDLastSave="12" documentId="8_{75AB286E-FEC2-450A-9AE1-4C16067BB388}" xr6:coauthVersionLast="47" xr6:coauthVersionMax="47" xr10:uidLastSave="{AD6DD04F-BA24-492A-8400-AD81E66F28EC}"/>
  <bookViews>
    <workbookView xWindow="-120" yWindow="-120" windowWidth="29040" windowHeight="15720" tabRatio="320" activeTab="1" xr2:uid="{7C48A3BA-F709-465A-898F-4602D688CCF0}"/>
  </bookViews>
  <sheets>
    <sheet name="Dashboard" sheetId="7" r:id="rId1"/>
    <sheet name="Checklist" sheetId="5" r:id="rId2"/>
    <sheet name="Values" sheetId="6" r:id="rId3"/>
  </sheets>
  <definedNames>
    <definedName name="_xlnm._FilterDatabase" localSheetId="1" hidden="1">Checklist!$A$9:$I$170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" l="1"/>
  <c r="F7" i="5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C62" i="7" a="1"/>
  <c r="C62" i="7" s="1"/>
  <c r="C61" i="7" a="1"/>
  <c r="C61" i="7" s="1"/>
  <c r="C60" i="7" a="1"/>
  <c r="C60" i="7" s="1"/>
  <c r="C59" i="7" a="1"/>
  <c r="C59" i="7" s="1"/>
  <c r="C58" i="7" a="1"/>
  <c r="C58" i="7" s="1"/>
  <c r="B62" i="7" a="1"/>
  <c r="B62" i="7" s="1"/>
  <c r="B61" i="7" a="1"/>
  <c r="B61" i="7" s="1"/>
  <c r="B60" i="7" a="1"/>
  <c r="B60" i="7" s="1"/>
  <c r="B58" i="7" a="1"/>
  <c r="B58" i="7" s="1"/>
  <c r="B59" i="7" a="1"/>
  <c r="B59" i="7" s="1"/>
  <c r="C54" i="7" a="1"/>
  <c r="C54" i="7" s="1"/>
  <c r="C53" i="7" a="1"/>
  <c r="C53" i="7" s="1"/>
  <c r="C52" i="7" a="1"/>
  <c r="C52" i="7" s="1"/>
  <c r="C51" i="7" a="1"/>
  <c r="C51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C50" i="7" a="1"/>
  <c r="C50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F3" i="5"/>
  <c r="F5" i="5"/>
  <c r="F4" i="5"/>
  <c r="E5" i="5"/>
  <c r="E4" i="5"/>
  <c r="E3" i="5"/>
  <c r="N28" i="7"/>
  <c r="N27" i="7"/>
  <c r="N26" i="7"/>
  <c r="N25" i="7"/>
  <c r="N24" i="7"/>
  <c r="N23" i="7"/>
  <c r="N22" i="7"/>
  <c r="N21" i="7"/>
  <c r="H13" i="7"/>
  <c r="H12" i="7"/>
  <c r="H11" i="7"/>
  <c r="H10" i="7"/>
  <c r="H9" i="7"/>
  <c r="H8" i="7"/>
  <c r="H7" i="7"/>
  <c r="H6" i="7"/>
  <c r="E50" i="7" l="1"/>
  <c r="E51" i="7"/>
  <c r="E54" i="7"/>
  <c r="E53" i="7"/>
  <c r="E52" i="7"/>
  <c r="E61" i="7"/>
  <c r="P8" i="5" s="1"/>
  <c r="E62" i="7"/>
  <c r="Q8" i="5" s="1"/>
  <c r="E59" i="7"/>
  <c r="N8" i="5" s="1"/>
  <c r="E60" i="7"/>
  <c r="O8" i="5" s="1"/>
  <c r="E58" i="7"/>
  <c r="M8" i="5" s="1"/>
  <c r="Q28" i="7" a="1"/>
  <c r="Q28" i="7" s="1"/>
  <c r="O28" i="7" l="1" a="1"/>
  <c r="O28" i="7" s="1"/>
  <c r="I11" i="7" a="1"/>
  <c r="I11" i="7" s="1"/>
  <c r="Q25" i="7" a="1"/>
  <c r="Q25" i="7" s="1"/>
  <c r="P20" i="7"/>
  <c r="P28" i="7" s="1" a="1"/>
  <c r="P28" i="7" s="1"/>
  <c r="O20" i="7"/>
  <c r="L5" i="7"/>
  <c r="L13" i="7" s="1" a="1"/>
  <c r="L13" i="7" s="1"/>
  <c r="K5" i="7"/>
  <c r="K13" i="7" s="1" a="1"/>
  <c r="K13" i="7" s="1"/>
  <c r="J5" i="7"/>
  <c r="J13" i="7" s="1" a="1"/>
  <c r="J13" i="7" s="1"/>
  <c r="I5" i="7"/>
  <c r="I13" i="7" s="1" a="1"/>
  <c r="I13" i="7" s="1"/>
  <c r="E5" i="7"/>
  <c r="D5" i="7"/>
  <c r="C5" i="7"/>
  <c r="B5" i="7"/>
  <c r="A7" i="7"/>
  <c r="A8" i="7"/>
  <c r="A6" i="7"/>
  <c r="K9" i="7" l="1" a="1"/>
  <c r="K9" i="7" s="1"/>
  <c r="L12" i="7" a="1"/>
  <c r="L12" i="7" s="1"/>
  <c r="L10" i="7" a="1"/>
  <c r="L10" i="7" s="1"/>
  <c r="L6" i="7" a="1"/>
  <c r="L6" i="7" s="1"/>
  <c r="R28" i="7"/>
  <c r="S28" i="7" s="1"/>
  <c r="M13" i="7"/>
  <c r="P21" i="7" a="1"/>
  <c r="P21" i="7" s="1"/>
  <c r="P27" i="7" a="1"/>
  <c r="P27" i="7" s="1"/>
  <c r="O24" i="7" a="1"/>
  <c r="O24" i="7" s="1"/>
  <c r="E8" i="7" a="1"/>
  <c r="E8" i="7" s="1"/>
  <c r="P23" i="7" a="1"/>
  <c r="P23" i="7" s="1"/>
  <c r="K8" i="7" a="1"/>
  <c r="K8" i="7" s="1"/>
  <c r="B6" i="7" a="1"/>
  <c r="B6" i="7" s="1"/>
  <c r="E7" i="7" a="1"/>
  <c r="E7" i="7" s="1"/>
  <c r="O22" i="7" a="1"/>
  <c r="O22" i="7" s="1"/>
  <c r="L7" i="7" a="1"/>
  <c r="L7" i="7" s="1"/>
  <c r="B7" i="7" a="1"/>
  <c r="B7" i="7" s="1"/>
  <c r="C6" i="7" a="1"/>
  <c r="C6" i="7" s="1"/>
  <c r="B8" i="7" a="1"/>
  <c r="B8" i="7" s="1"/>
  <c r="C8" i="7" a="1"/>
  <c r="C8" i="7" s="1"/>
  <c r="D8" i="7" a="1"/>
  <c r="D8" i="7" s="1"/>
  <c r="C7" i="7" a="1"/>
  <c r="C7" i="7" s="1"/>
  <c r="D7" i="7" a="1"/>
  <c r="D7" i="7" s="1"/>
  <c r="D6" i="7" a="1"/>
  <c r="D6" i="7" s="1"/>
  <c r="E6" i="7" a="1"/>
  <c r="E6" i="7" s="1"/>
  <c r="J12" i="7" a="1"/>
  <c r="J12" i="7" s="1"/>
  <c r="Q24" i="7" a="1"/>
  <c r="Q24" i="7" s="1"/>
  <c r="J7" i="7" a="1"/>
  <c r="J7" i="7" s="1"/>
  <c r="K12" i="7" a="1"/>
  <c r="K12" i="7" s="1"/>
  <c r="Q27" i="7" a="1"/>
  <c r="Q27" i="7" s="1"/>
  <c r="L9" i="7" a="1"/>
  <c r="L9" i="7" s="1"/>
  <c r="I9" i="7" a="1"/>
  <c r="I9" i="7" s="1"/>
  <c r="O23" i="7" a="1"/>
  <c r="O23" i="7" s="1"/>
  <c r="Q23" i="7" a="1"/>
  <c r="Q23" i="7" s="1"/>
  <c r="I8" i="7" a="1"/>
  <c r="I8" i="7" s="1"/>
  <c r="L8" i="7" a="1"/>
  <c r="L8" i="7" s="1"/>
  <c r="Q22" i="7" a="1"/>
  <c r="Q22" i="7" s="1"/>
  <c r="I12" i="7" a="1"/>
  <c r="I12" i="7" s="1"/>
  <c r="O27" i="7" a="1"/>
  <c r="O27" i="7" s="1"/>
  <c r="Q26" i="7" a="1"/>
  <c r="Q26" i="7" s="1"/>
  <c r="O26" i="7" a="1"/>
  <c r="O26" i="7" s="1"/>
  <c r="P26" i="7" a="1"/>
  <c r="P26" i="7" s="1"/>
  <c r="J11" i="7" a="1"/>
  <c r="J11" i="7" s="1"/>
  <c r="K11" i="7" a="1"/>
  <c r="K11" i="7" s="1"/>
  <c r="L11" i="7" a="1"/>
  <c r="L11" i="7" s="1"/>
  <c r="P25" i="7" a="1"/>
  <c r="P25" i="7" s="1"/>
  <c r="J10" i="7" a="1"/>
  <c r="J10" i="7" s="1"/>
  <c r="O25" i="7" a="1"/>
  <c r="O25" i="7" s="1"/>
  <c r="K10" i="7" a="1"/>
  <c r="K10" i="7" s="1"/>
  <c r="I10" i="7" a="1"/>
  <c r="I10" i="7" s="1"/>
  <c r="P24" i="7" a="1"/>
  <c r="P24" i="7" s="1"/>
  <c r="J9" i="7" a="1"/>
  <c r="J9" i="7" s="1"/>
  <c r="J8" i="7" a="1"/>
  <c r="J8" i="7" s="1"/>
  <c r="P22" i="7" a="1"/>
  <c r="P22" i="7" s="1"/>
  <c r="K7" i="7" a="1"/>
  <c r="K7" i="7" s="1"/>
  <c r="I7" i="7" a="1"/>
  <c r="I7" i="7" s="1"/>
  <c r="J6" i="7" a="1"/>
  <c r="J6" i="7" s="1"/>
  <c r="O21" i="7" a="1"/>
  <c r="O21" i="7" s="1"/>
  <c r="I6" i="7" a="1"/>
  <c r="I6" i="7" s="1"/>
  <c r="K6" i="7" a="1"/>
  <c r="K6" i="7" s="1"/>
  <c r="Q21" i="7" a="1"/>
  <c r="Q21" i="7" s="1"/>
  <c r="O29" i="7" l="1"/>
  <c r="Q29" i="7"/>
  <c r="L14" i="7"/>
  <c r="P29" i="7"/>
  <c r="I14" i="7"/>
  <c r="K14" i="7"/>
  <c r="J14" i="7"/>
  <c r="E9" i="7"/>
  <c r="B9" i="7"/>
  <c r="F8" i="7"/>
  <c r="C9" i="7"/>
  <c r="F7" i="7"/>
  <c r="D9" i="7"/>
  <c r="F6" i="7"/>
  <c r="R24" i="7"/>
  <c r="S24" i="7" s="1"/>
  <c r="M12" i="7"/>
  <c r="R23" i="7"/>
  <c r="S23" i="7" s="1"/>
  <c r="R27" i="7"/>
  <c r="S27" i="7" s="1"/>
  <c r="M9" i="7"/>
  <c r="M8" i="7"/>
  <c r="R22" i="7"/>
  <c r="S22" i="7" s="1"/>
  <c r="R25" i="7"/>
  <c r="S25" i="7" s="1"/>
  <c r="M7" i="7"/>
  <c r="M6" i="7"/>
  <c r="M10" i="7"/>
  <c r="M11" i="7"/>
  <c r="R21" i="7"/>
  <c r="R26" i="7"/>
  <c r="S26" i="7" s="1"/>
  <c r="S21" i="7" l="1"/>
  <c r="R29" i="7"/>
  <c r="D2" i="7" s="1"/>
  <c r="M14" i="7"/>
  <c r="F9" i="7"/>
  <c r="E2" i="7" l="1"/>
  <c r="S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<sst xmlns="http://schemas.openxmlformats.org/spreadsheetml/2006/main" count="103" uniqueCount="86">
  <si>
    <t>Main Area</t>
  </si>
  <si>
    <t>Sub Area</t>
  </si>
  <si>
    <t>Severity</t>
  </si>
  <si>
    <t>Status</t>
  </si>
  <si>
    <t>Comment</t>
  </si>
  <si>
    <t>High</t>
  </si>
  <si>
    <t>Not verified</t>
  </si>
  <si>
    <t>Low</t>
  </si>
  <si>
    <t>Medium</t>
  </si>
  <si>
    <t>Open</t>
  </si>
  <si>
    <t>Fulfilled</t>
  </si>
  <si>
    <t>N/A</t>
  </si>
  <si>
    <r>
      <rPr>
        <sz val="28"/>
        <color rgb="FF0078D4"/>
        <rFont val="Segoe UI Semibold"/>
        <family val="2"/>
      </rPr>
      <t xml:space="preserve">FastTrack for Azure
</t>
    </r>
    <r>
      <rPr>
        <b/>
        <sz val="14"/>
        <color rgb="FF625E5E"/>
        <rFont val="Segoe UI Semibold"/>
        <family val="2"/>
      </rPr>
      <t>Azure Review Checklist</t>
    </r>
  </si>
  <si>
    <t>More info</t>
  </si>
  <si>
    <t>Review Status</t>
  </si>
  <si>
    <t>Category</t>
  </si>
  <si>
    <t>Total</t>
  </si>
  <si>
    <t>Progress</t>
  </si>
  <si>
    <t>Closed</t>
  </si>
  <si>
    <t>Training</t>
  </si>
  <si>
    <t>Reference checklist base URL</t>
  </si>
  <si>
    <t>Graph Query Success</t>
  </si>
  <si>
    <t>Graph Query Failure</t>
  </si>
  <si>
    <t>GUID</t>
  </si>
  <si>
    <t>https://raw.githubusercontent.com/Azure/review-checklists/main/checklists/</t>
  </si>
  <si>
    <t>Reviewed Items</t>
  </si>
  <si>
    <t>Open Items</t>
  </si>
  <si>
    <t>Default title</t>
  </si>
  <si>
    <t>Checklist item</t>
  </si>
  <si>
    <t>Description (optional)</t>
  </si>
  <si>
    <t>Technologies</t>
  </si>
  <si>
    <t>Languages</t>
  </si>
  <si>
    <t>Landing Zone</t>
  </si>
  <si>
    <t>AKS</t>
  </si>
  <si>
    <t>AVD</t>
  </si>
  <si>
    <t>Security</t>
  </si>
  <si>
    <t>English</t>
  </si>
  <si>
    <t>Japanese</t>
  </si>
  <si>
    <t>Korean</t>
  </si>
  <si>
    <t>Brazilian Portuguese</t>
  </si>
  <si>
    <t>Spanish</t>
  </si>
  <si>
    <t>Use the "Import latest checklist" button to get the latest version of a review checklist</t>
  </si>
  <si>
    <t>AVS</t>
  </si>
  <si>
    <t>Status descriptions</t>
  </si>
  <si>
    <t>This check has not been looked at yet</t>
  </si>
  <si>
    <t>There is an action item associated to this check</t>
  </si>
  <si>
    <t>Not applicable for current design</t>
  </si>
  <si>
    <t>This check has been verified, and there are no further action items associated to it</t>
  </si>
  <si>
    <t>Network Topology and Connectivity</t>
  </si>
  <si>
    <t>Operations</t>
  </si>
  <si>
    <t>Application Deployment</t>
  </si>
  <si>
    <t>Multitenancy</t>
  </si>
  <si>
    <t>Technology file prefix</t>
  </si>
  <si>
    <t>lz</t>
  </si>
  <si>
    <t>aks</t>
  </si>
  <si>
    <t>avd</t>
  </si>
  <si>
    <t>avs</t>
  </si>
  <si>
    <t>security</t>
  </si>
  <si>
    <t>Language file suffix</t>
  </si>
  <si>
    <t>en</t>
  </si>
  <si>
    <t>ja</t>
  </si>
  <si>
    <t>ko</t>
  </si>
  <si>
    <t>pt</t>
  </si>
  <si>
    <t>es</t>
  </si>
  <si>
    <t>multitenancy</t>
  </si>
  <si>
    <t>BC and DR</t>
  </si>
  <si>
    <t>Identity and Access Management</t>
  </si>
  <si>
    <t>Governance and Security</t>
  </si>
  <si>
    <t>Cost Governance</t>
  </si>
  <si>
    <t>Cost</t>
  </si>
  <si>
    <t>Scale</t>
  </si>
  <si>
    <t>Secure</t>
  </si>
  <si>
    <t>Simple</t>
  </si>
  <si>
    <t>HA</t>
  </si>
  <si>
    <t>Cost-efficient</t>
  </si>
  <si>
    <t>Highly available</t>
  </si>
  <si>
    <t>Scalable</t>
  </si>
  <si>
    <t>Not required</t>
  </si>
  <si>
    <t>Min (!NA)</t>
  </si>
  <si>
    <t>Max (!NA)</t>
  </si>
  <si>
    <t>Min (F/NR/O)</t>
  </si>
  <si>
    <t>Max (F/NR/O)</t>
  </si>
  <si>
    <t>F</t>
  </si>
  <si>
    <t>F+O</t>
  </si>
  <si>
    <t>Max score only Fulfilled/NotRequired/Open</t>
  </si>
  <si>
    <t>Max score only not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</si>
</sst>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6"/>
      <color theme="0"/>
      <name val="Segoe UI Semibold"/>
      <family val="2"/>
    </font>
    <font>
      <b/>
      <sz val="11"/>
      <color theme="1"/>
      <name val="Segoe UI"/>
      <family val="2"/>
    </font>
    <font>
      <sz val="28"/>
      <color rgb="FF0078D4"/>
      <name val="Segoe UI Semibold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 Semibold"/>
      <family val="2"/>
    </font>
    <font>
      <b/>
      <sz val="14"/>
      <color rgb="FF625E5E"/>
      <name val="Segoe UI Semibold"/>
      <family val="2"/>
    </font>
    <font>
      <b/>
      <sz val="11"/>
      <color theme="4"/>
      <name val="Calibri"/>
      <family val="2"/>
      <scheme val="minor"/>
    </font>
    <font>
      <b/>
      <sz val="24"/>
      <color theme="4"/>
      <name val="Calibri"/>
      <family val="2"/>
      <scheme val="minor"/>
    </font>
    <font>
      <b/>
      <sz val="18"/>
      <color theme="4"/>
      <name val="Segoe UI"/>
      <family val="2"/>
    </font>
    <font>
      <sz val="16"/>
      <color theme="0" tint="-0.499984740745262"/>
      <name val="Segoe UI Semibold"/>
      <family val="2"/>
    </font>
    <font>
      <b/>
      <sz val="14"/>
      <color theme="4"/>
      <name val="Calibri"/>
      <family val="2"/>
    </font>
    <font>
      <b/>
      <sz val="22"/>
      <color rgb="FF4472C4"/>
      <name val="Calibri"/>
      <family val="2"/>
      <charset val="1"/>
    </font>
    <font>
      <sz val="11"/>
      <color theme="1"/>
      <name val="Segoe UI"/>
      <family val="2"/>
      <charset val="2"/>
    </font>
    <font>
      <sz val="10"/>
      <color theme="1"/>
      <name val="Segoe UI"/>
      <family val="2"/>
      <charset val="2"/>
    </font>
    <font>
      <sz val="11"/>
      <color theme="0" tint="-0.34998626667073579"/>
      <name val="Consolas"/>
      <family val="3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8" fillId="0" borderId="0" xfId="0" applyFont="1" applyAlignment="1">
      <alignment horizontal="left" vertical="center" wrapText="1" indent="10"/>
    </xf>
    <xf numFmtId="0" fontId="7" fillId="0" borderId="0" xfId="0" applyFont="1"/>
    <xf numFmtId="0" fontId="11" fillId="0" borderId="0" xfId="0" applyFont="1"/>
    <xf numFmtId="9" fontId="0" fillId="0" borderId="0" xfId="3" applyFont="1"/>
    <xf numFmtId="9" fontId="10" fillId="0" borderId="0" xfId="3" applyFont="1"/>
    <xf numFmtId="0" fontId="0" fillId="0" borderId="0" xfId="0" applyFill="1"/>
    <xf numFmtId="0" fontId="12" fillId="0" borderId="0" xfId="2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top"/>
    </xf>
    <xf numFmtId="164" fontId="15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" fillId="0" borderId="0" xfId="1" applyAlignment="1">
      <alignment horizontal="left" vertical="top"/>
    </xf>
    <xf numFmtId="0" fontId="1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 indent="10"/>
    </xf>
    <xf numFmtId="0" fontId="17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19" fillId="0" borderId="0" xfId="1" applyFont="1" applyAlignment="1">
      <alignment horizontal="left" vertical="top"/>
    </xf>
    <xf numFmtId="0" fontId="18" fillId="8" borderId="0" xfId="1" applyFont="1" applyFill="1" applyAlignment="1">
      <alignment horizontal="left" vertical="top"/>
    </xf>
    <xf numFmtId="11" fontId="18" fillId="8" borderId="0" xfId="1" applyNumberFormat="1" applyFont="1" applyFill="1" applyAlignment="1">
      <alignment horizontal="left" vertical="top"/>
    </xf>
    <xf numFmtId="0" fontId="13" fillId="5" borderId="0" xfId="0" applyFont="1" applyFill="1" applyAlignment="1">
      <alignment horizontal="center" vertical="top"/>
    </xf>
    <xf numFmtId="0" fontId="18" fillId="8" borderId="0" xfId="1" applyFont="1" applyFill="1" applyAlignment="1">
      <alignment horizontal="center" vertical="top"/>
    </xf>
    <xf numFmtId="0" fontId="0" fillId="0" borderId="0" xfId="0" applyAlignment="1">
      <alignment horizontal="center"/>
    </xf>
    <xf numFmtId="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/>
    </xf>
  </cellXfs>
  <cellStyles count="4">
    <cellStyle name="Hyperlink" xfId="1" builtinId="8"/>
    <cellStyle name="Normal" xfId="0" builtinId="0"/>
    <cellStyle name="Note" xfId="2" builtinId="10"/>
    <cellStyle name="Percent" xfId="3" builtinId="5"/>
  </cellStyles>
  <dxfs count="4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bottom style="thin">
          <color theme="2" tint="-9.9948118533890809E-2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9.9948118533890809E-2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25E5E"/>
      <color rgb="FF817D7D"/>
      <color rgb="FF0078D4"/>
      <color rgb="FF50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Overall checks (per severity)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022-4103-AB6F-73A89D7045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022-4103-AB6F-73A89D7045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022-4103-AB6F-73A89D7045B8}"/>
              </c:ext>
            </c:extLst>
          </c:dPt>
          <c:cat>
            <c:strRef>
              <c:f>Dashboard!$A$6:$A$8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Dashboard!$F$6:$F$8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4-4D4C-B7F3-53AA5B0E7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328-4E93-9FAF-CDC3684C0D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328-4E93-9FAF-CDC3684C0D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328-4E93-9FAF-CDC3684C0D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328-4E93-9FAF-CDC3684C0D60}"/>
              </c:ext>
            </c:extLst>
          </c:dPt>
          <c:cat>
            <c:strRef>
              <c:f>Dashboard!$B$5:$E$5</c:f>
              <c:strCache>
                <c:ptCount val="4"/>
                <c:pt idx="0">
                  <c:v>Not verified</c:v>
                </c:pt>
                <c:pt idx="1">
                  <c:v>Open</c:v>
                </c:pt>
                <c:pt idx="2">
                  <c:v>Fulfilled</c:v>
                </c:pt>
                <c:pt idx="3">
                  <c:v>N/A</c:v>
                </c:pt>
              </c:strCache>
            </c:strRef>
          </c:cat>
          <c:val>
            <c:numRef>
              <c:f>Dashboard!$B$9:$E$9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7-491E-BF02-221FE53EC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Status</a:t>
            </a:r>
            <a:r>
              <a:rPr lang="en-US" sz="1100" baseline="0"/>
              <a:t> (High)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cat>
            <c:strRef>
              <c:f>Dashboard!$B$5:$E$5</c:f>
              <c:strCache>
                <c:ptCount val="4"/>
                <c:pt idx="0">
                  <c:v>Not verified</c:v>
                </c:pt>
                <c:pt idx="1">
                  <c:v>Open</c:v>
                </c:pt>
                <c:pt idx="2">
                  <c:v>Fulfilled</c:v>
                </c:pt>
                <c:pt idx="3">
                  <c:v>N/A</c:v>
                </c:pt>
              </c:strCache>
            </c:strRef>
          </c:cat>
          <c:val>
            <c:numRef>
              <c:f>Dashboard!$B$6:$E$6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06F-43A2-8931-AB6F9CC71ACD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06F-43A2-8931-AB6F9CC71A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906F-43A2-8931-AB6F9CC71A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906F-43A2-8931-AB6F9CC71A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906F-43A2-8931-AB6F9CC71ACD}"/>
              </c:ext>
            </c:extLst>
          </c:dPt>
          <c:cat>
            <c:strRef>
              <c:f>Dashboard!$B$5:$E$5</c:f>
              <c:strCache>
                <c:ptCount val="4"/>
                <c:pt idx="0">
                  <c:v>Not verified</c:v>
                </c:pt>
                <c:pt idx="1">
                  <c:v>Open</c:v>
                </c:pt>
                <c:pt idx="2">
                  <c:v>Fulfilled</c:v>
                </c:pt>
                <c:pt idx="3">
                  <c:v>N/A</c:v>
                </c:pt>
              </c:strCache>
            </c:strRef>
          </c:cat>
          <c:val>
            <c:numRef>
              <c:f>Dashboard!$B$6:$E$6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06F-43A2-8931-AB6F9CC71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Status (Medium)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F46-451A-AE1C-09C4AD1E35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F46-451A-AE1C-09C4AD1E35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46-451A-AE1C-09C4AD1E35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46-451A-AE1C-09C4AD1E35C2}"/>
              </c:ext>
            </c:extLst>
          </c:dPt>
          <c:cat>
            <c:strRef>
              <c:f>Dashboard!$B$5:$E$5</c:f>
              <c:strCache>
                <c:ptCount val="4"/>
                <c:pt idx="0">
                  <c:v>Not verified</c:v>
                </c:pt>
                <c:pt idx="1">
                  <c:v>Open</c:v>
                </c:pt>
                <c:pt idx="2">
                  <c:v>Fulfilled</c:v>
                </c:pt>
                <c:pt idx="3">
                  <c:v>N/A</c:v>
                </c:pt>
              </c:strCache>
            </c:strRef>
          </c:cat>
          <c:val>
            <c:numRef>
              <c:f>Dashboard!$B$7:$E$7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2-438D-B00E-4E937DE39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Status (Low)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60B-4975-A672-1060207E21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60B-4975-A672-1060207E21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60B-4975-A672-1060207E21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60B-4975-A672-1060207E218B}"/>
              </c:ext>
            </c:extLst>
          </c:dPt>
          <c:cat>
            <c:strRef>
              <c:f>Dashboard!$B$5:$E$5</c:f>
              <c:strCache>
                <c:ptCount val="4"/>
                <c:pt idx="0">
                  <c:v>Not verified</c:v>
                </c:pt>
                <c:pt idx="1">
                  <c:v>Open</c:v>
                </c:pt>
                <c:pt idx="2">
                  <c:v>Fulfilled</c:v>
                </c:pt>
                <c:pt idx="3">
                  <c:v>N/A</c:v>
                </c:pt>
              </c:strCache>
            </c:strRef>
          </c:cat>
          <c:val>
            <c:numRef>
              <c:f>Dashboard!$B$8:$E$8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5-4812-8DC5-4FEFD49C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Overall checks (per design</a:t>
            </a:r>
            <a:r>
              <a:rPr lang="en-US" sz="1000" baseline="0"/>
              <a:t> area)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9E-4CE0-A990-137DE654B4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9E-4CE0-A990-137DE654B4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9E-4CE0-A990-137DE654B4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D9E-4CE0-A990-137DE654B4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D9E-4CE0-A990-137DE654B4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D9E-4CE0-A990-137DE654B4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D9E-4CE0-A990-137DE654B4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9AB-4AD4-9C2B-7A30973B3A6B}"/>
              </c:ext>
            </c:extLst>
          </c:dPt>
          <c:cat>
            <c:strRef>
              <c:f>Dashboard!$H$6:$H$13</c:f>
              <c:strCache>
                <c:ptCount val="7"/>
                <c:pt idx="0">
                  <c:v>Identity and Access Management</c:v>
                </c:pt>
                <c:pt idx="1">
                  <c:v>Network Topology and Connectivity</c:v>
                </c:pt>
                <c:pt idx="2">
                  <c:v>BC and DR</c:v>
                </c:pt>
                <c:pt idx="3">
                  <c:v>Governance and Security</c:v>
                </c:pt>
                <c:pt idx="4">
                  <c:v>Cost Governance</c:v>
                </c:pt>
                <c:pt idx="5">
                  <c:v>Operations</c:v>
                </c:pt>
                <c:pt idx="6">
                  <c:v>Application Deployment</c:v>
                </c:pt>
              </c:strCache>
            </c:strRef>
          </c:cat>
          <c:val>
            <c:numRef>
              <c:f>Dashboard!$M$6:$M$13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C-4C25-AB91-4B7C0B635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(per technology)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Dashboard!$I$5</c:f>
              <c:strCache>
                <c:ptCount val="1"/>
                <c:pt idx="0">
                  <c:v>Not verified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Dashboard!$H$6:$H$13</c:f>
              <c:strCache>
                <c:ptCount val="7"/>
                <c:pt idx="0">
                  <c:v>Identity and Access Management</c:v>
                </c:pt>
                <c:pt idx="1">
                  <c:v>Network Topology and Connectivity</c:v>
                </c:pt>
                <c:pt idx="2">
                  <c:v>BC and DR</c:v>
                </c:pt>
                <c:pt idx="3">
                  <c:v>Governance and Security</c:v>
                </c:pt>
                <c:pt idx="4">
                  <c:v>Cost Governance</c:v>
                </c:pt>
                <c:pt idx="5">
                  <c:v>Operations</c:v>
                </c:pt>
                <c:pt idx="6">
                  <c:v>Application Deployment</c:v>
                </c:pt>
              </c:strCache>
            </c:strRef>
          </c:cat>
          <c:val>
            <c:numRef>
              <c:f>Dashboard!$I$6:$I$13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6-4CA0-9887-8AFA0FCABAF4}"/>
            </c:ext>
          </c:extLst>
        </c:ser>
        <c:ser>
          <c:idx val="1"/>
          <c:order val="1"/>
          <c:tx>
            <c:strRef>
              <c:f>Dashboard!$J$5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Dashboard!$H$6:$H$13</c:f>
              <c:strCache>
                <c:ptCount val="7"/>
                <c:pt idx="0">
                  <c:v>Identity and Access Management</c:v>
                </c:pt>
                <c:pt idx="1">
                  <c:v>Network Topology and Connectivity</c:v>
                </c:pt>
                <c:pt idx="2">
                  <c:v>BC and DR</c:v>
                </c:pt>
                <c:pt idx="3">
                  <c:v>Governance and Security</c:v>
                </c:pt>
                <c:pt idx="4">
                  <c:v>Cost Governance</c:v>
                </c:pt>
                <c:pt idx="5">
                  <c:v>Operations</c:v>
                </c:pt>
                <c:pt idx="6">
                  <c:v>Application Deployment</c:v>
                </c:pt>
              </c:strCache>
            </c:strRef>
          </c:cat>
          <c:val>
            <c:numRef>
              <c:f>Dashboard!$J$6:$J$13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6-4CA0-9887-8AFA0FCABAF4}"/>
            </c:ext>
          </c:extLst>
        </c:ser>
        <c:ser>
          <c:idx val="2"/>
          <c:order val="2"/>
          <c:tx>
            <c:strRef>
              <c:f>Dashboard!$K$5</c:f>
              <c:strCache>
                <c:ptCount val="1"/>
                <c:pt idx="0">
                  <c:v>Fulfilled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Dashboard!$H$6:$H$13</c:f>
              <c:strCache>
                <c:ptCount val="7"/>
                <c:pt idx="0">
                  <c:v>Identity and Access Management</c:v>
                </c:pt>
                <c:pt idx="1">
                  <c:v>Network Topology and Connectivity</c:v>
                </c:pt>
                <c:pt idx="2">
                  <c:v>BC and DR</c:v>
                </c:pt>
                <c:pt idx="3">
                  <c:v>Governance and Security</c:v>
                </c:pt>
                <c:pt idx="4">
                  <c:v>Cost Governance</c:v>
                </c:pt>
                <c:pt idx="5">
                  <c:v>Operations</c:v>
                </c:pt>
                <c:pt idx="6">
                  <c:v>Application Deployment</c:v>
                </c:pt>
              </c:strCache>
            </c:strRef>
          </c:cat>
          <c:val>
            <c:numRef>
              <c:f>Dashboard!$K$6:$K$13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6-4CA0-9887-8AFA0FCABAF4}"/>
            </c:ext>
          </c:extLst>
        </c:ser>
        <c:ser>
          <c:idx val="3"/>
          <c:order val="3"/>
          <c:tx>
            <c:strRef>
              <c:f>Dashboard!$L$5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Dashboard!$H$6:$H$13</c:f>
              <c:strCache>
                <c:ptCount val="7"/>
                <c:pt idx="0">
                  <c:v>Identity and Access Management</c:v>
                </c:pt>
                <c:pt idx="1">
                  <c:v>Network Topology and Connectivity</c:v>
                </c:pt>
                <c:pt idx="2">
                  <c:v>BC and DR</c:v>
                </c:pt>
                <c:pt idx="3">
                  <c:v>Governance and Security</c:v>
                </c:pt>
                <c:pt idx="4">
                  <c:v>Cost Governance</c:v>
                </c:pt>
                <c:pt idx="5">
                  <c:v>Operations</c:v>
                </c:pt>
                <c:pt idx="6">
                  <c:v>Application Deployment</c:v>
                </c:pt>
              </c:strCache>
            </c:strRef>
          </c:cat>
          <c:val>
            <c:numRef>
              <c:f>Dashboard!$L$6:$L$13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56-4CA0-9887-8AFA0FCAB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4148176"/>
        <c:axId val="614191024"/>
        <c:axId val="0"/>
      </c:bar3DChart>
      <c:catAx>
        <c:axId val="61414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91024"/>
        <c:crosses val="autoZero"/>
        <c:auto val="1"/>
        <c:lblAlgn val="ctr"/>
        <c:lblOffset val="100"/>
        <c:noMultiLvlLbl val="0"/>
      </c:catAx>
      <c:valAx>
        <c:axId val="6141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4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Design Area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Dashboard!$S$20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cat>
            <c:strRef>
              <c:f>Dashboard!$N$21:$N$28</c:f>
              <c:strCache>
                <c:ptCount val="7"/>
                <c:pt idx="0">
                  <c:v>Identity and Access Management</c:v>
                </c:pt>
                <c:pt idx="1">
                  <c:v>Network Topology and Connectivity</c:v>
                </c:pt>
                <c:pt idx="2">
                  <c:v>BC and DR</c:v>
                </c:pt>
                <c:pt idx="3">
                  <c:v>Governance and Security</c:v>
                </c:pt>
                <c:pt idx="4">
                  <c:v>Cost Governance</c:v>
                </c:pt>
                <c:pt idx="5">
                  <c:v>Operations</c:v>
                </c:pt>
                <c:pt idx="6">
                  <c:v>Application Deployment</c:v>
                </c:pt>
              </c:strCache>
            </c:strRef>
          </c:cat>
          <c:val>
            <c:numRef>
              <c:f>Dashboard!$S$21:$S$28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5-4BF4-B45D-2AF39CC8E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71872"/>
        <c:axId val="1704768960"/>
      </c:radarChart>
      <c:catAx>
        <c:axId val="170477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68960"/>
        <c:crosses val="autoZero"/>
        <c:auto val="1"/>
        <c:lblAlgn val="ctr"/>
        <c:lblOffset val="100"/>
        <c:noMultiLvlLbl val="0"/>
      </c:catAx>
      <c:valAx>
        <c:axId val="170476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7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31</xdr:row>
      <xdr:rowOff>180974</xdr:rowOff>
    </xdr:from>
    <xdr:to>
      <xdr:col>11</xdr:col>
      <xdr:colOff>457199</xdr:colOff>
      <xdr:row>45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0</xdr:row>
      <xdr:rowOff>114300</xdr:rowOff>
    </xdr:from>
    <xdr:to>
      <xdr:col>21</xdr:col>
      <xdr:colOff>66675</xdr:colOff>
      <xdr:row>15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0</xdr:row>
      <xdr:rowOff>152399</xdr:rowOff>
    </xdr:from>
    <xdr:to>
      <xdr:col>25</xdr:col>
      <xdr:colOff>428625</xdr:colOff>
      <xdr:row>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171450</xdr:colOff>
      <xdr:row>8</xdr:row>
      <xdr:rowOff>19050</xdr:rowOff>
    </xdr:from>
    <xdr:to>
      <xdr:col>25</xdr:col>
      <xdr:colOff>428625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166687</xdr:colOff>
      <xdr:row>17</xdr:row>
      <xdr:rowOff>57150</xdr:rowOff>
    </xdr:from>
    <xdr:to>
      <xdr:col>25</xdr:col>
      <xdr:colOff>447675</xdr:colOff>
      <xdr:row>25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200024</xdr:colOff>
      <xdr:row>31</xdr:row>
      <xdr:rowOff>180975</xdr:rowOff>
    </xdr:from>
    <xdr:to>
      <xdr:col>6</xdr:col>
      <xdr:colOff>285749</xdr:colOff>
      <xdr:row>45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238123</xdr:colOff>
      <xdr:row>15</xdr:row>
      <xdr:rowOff>28574</xdr:rowOff>
    </xdr:from>
    <xdr:to>
      <xdr:col>11</xdr:col>
      <xdr:colOff>466724</xdr:colOff>
      <xdr:row>31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576263</xdr:colOff>
      <xdr:row>29</xdr:row>
      <xdr:rowOff>150019</xdr:rowOff>
    </xdr:from>
    <xdr:to>
      <xdr:col>20</xdr:col>
      <xdr:colOff>42863</xdr:colOff>
      <xdr:row>44</xdr:row>
      <xdr:rowOff>178594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305488</xdr:rowOff>
    </xdr:to>
    <xdr:sp macro="" textlink="">
      <xdr:nvSpPr>
        <xdr:cNvPr id="3077" name="AutoShape 5" descr="Full-color reverse Microsoft logo">
          <a:extLst>
            <a:ext uri="{FF2B5EF4-FFF2-40B4-BE49-F238E27FC236}">
              <a16:creationId xmlns:a16="http://schemas.microsoft.com/office/drawing/2014/main" id="{00000000-0008-0000-01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304800" cy="305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305488</xdr:rowOff>
    </xdr:to>
    <xdr:sp macro="" textlink="">
      <xdr:nvSpPr>
        <xdr:cNvPr id="3080" name="AutoShape 8" descr="Full-color reverse Microsoft logo">
          <a:extLst>
            <a:ext uri="{FF2B5EF4-FFF2-40B4-BE49-F238E27FC236}">
              <a16:creationId xmlns:a16="http://schemas.microsoft.com/office/drawing/2014/main" id="{00000000-0008-0000-01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304800" cy="305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1386839</xdr:colOff>
      <xdr:row>2</xdr:row>
      <xdr:rowOff>91603</xdr:rowOff>
    </xdr:to>
    <xdr:pic>
      <xdr:nvPicPr>
        <xdr:cNvPr id="7" name="Picture 6" descr="Azure logo stacked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28" r="6486" b="20739"/>
        <a:stretch/>
      </xdr:blipFill>
      <xdr:spPr bwMode="auto">
        <a:xfrm>
          <a:off x="0" y="0"/>
          <a:ext cx="2643187" cy="1008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FBF-2D65-44F3-AF2A-1C07141BA112}">
  <sheetPr codeName="Sheet3"/>
  <dimension ref="A1:S62"/>
  <sheetViews>
    <sheetView topLeftCell="A33" zoomScale="80" zoomScaleNormal="80" workbookViewId="0">
      <selection activeCell="A50" sqref="A50"/>
    </sheetView>
  </sheetViews>
  <sheetFormatPr defaultRowHeight="15"/>
  <cols>
    <col min="1" max="1" width="28.28515625" customWidth="1"/>
    <col min="4" max="4" width="15" customWidth="1"/>
    <col min="5" max="5" width="12.85546875" customWidth="1"/>
  </cols>
  <sheetData>
    <row r="1" spans="1:13" ht="37.5">
      <c r="D1" s="21" t="s">
        <v>25</v>
      </c>
      <c r="E1" s="21" t="s">
        <v>26</v>
      </c>
    </row>
    <row r="2" spans="1:13" ht="31.5">
      <c r="A2" s="14" t="s">
        <v>14</v>
      </c>
      <c r="D2" s="20">
        <f>IF($R$29=0,0,1-$O$29/$R$29)</f>
        <v>0</v>
      </c>
      <c r="E2" s="20">
        <f>IF(R29=0,0,P29/R29)</f>
        <v>0</v>
      </c>
    </row>
    <row r="5" spans="1:13">
      <c r="B5" s="13" t="str">
        <f>Values!$B$2</f>
        <v>Not verified</v>
      </c>
      <c r="C5" s="13" t="str">
        <f>Values!$B$3</f>
        <v>Open</v>
      </c>
      <c r="D5" s="13" t="str">
        <f>Values!$B$4</f>
        <v>Fulfilled</v>
      </c>
      <c r="E5" s="13" t="str">
        <f>Values!$B$5</f>
        <v>N/A</v>
      </c>
      <c r="I5" s="13" t="str">
        <f>Values!$B$2</f>
        <v>Not verified</v>
      </c>
      <c r="J5" s="13" t="str">
        <f>Values!$B$3</f>
        <v>Open</v>
      </c>
      <c r="K5" s="13" t="str">
        <f>Values!$B$4</f>
        <v>Fulfilled</v>
      </c>
      <c r="L5" s="13" t="str">
        <f>Values!$B$5</f>
        <v>N/A</v>
      </c>
      <c r="M5" s="13" t="s">
        <v>16</v>
      </c>
    </row>
    <row r="6" spans="1:13">
      <c r="A6" s="13" t="str">
        <f>Values!A2</f>
        <v>High</v>
      </c>
      <c r="B6" cm="1">
        <f t="array" ref="B6">SUMPRODUCT(--(Checklist!$E$10:$H$487=$A6)*--(Checklist!$F$10:$F$487=B$5))</f>
        <v>0</v>
      </c>
      <c r="C6" cm="1">
        <f t="array" ref="C6">SUMPRODUCT(--(Checklist!$E$10:$H$487=$A6)*--(Checklist!$F$10:$F$487=C$5))</f>
        <v>0</v>
      </c>
      <c r="D6" cm="1">
        <f t="array" ref="D6">SUMPRODUCT(--(Checklist!$E$10:$H$487=$A6)*--(Checklist!$F$10:$F$487=D$5))</f>
        <v>0</v>
      </c>
      <c r="E6" cm="1">
        <f t="array" ref="E6">SUMPRODUCT(--(Checklist!$E$10:$H$487=$A6)*--(Checklist!$F$10:$F$487=E$5))</f>
        <v>0</v>
      </c>
      <c r="F6">
        <f>SUM(B6:E6)</f>
        <v>0</v>
      </c>
      <c r="H6" s="13" t="str">
        <f>IF(Values!$C2="","",Values!$C2)</f>
        <v>Identity and Access Management</v>
      </c>
      <c r="I6" cm="1">
        <f t="array" ref="I6">IF($H6="","",SUMPRODUCT(--(Checklist!$A$10:$A$487=$H6)*--(Checklist!$F$10:$F$487=I$5)))</f>
        <v>0</v>
      </c>
      <c r="J6" cm="1">
        <f t="array" ref="J6">IF($H6="","",SUMPRODUCT(--(Checklist!$A$10:$A$487=$H6)*--(Checklist!$F$10:$F$487=J$5)))</f>
        <v>0</v>
      </c>
      <c r="K6" cm="1">
        <f t="array" ref="K6">IF($H6="","",SUMPRODUCT(--(Checklist!$A$10:$A$487=$H6)*--(Checklist!$F$10:$F$487=K$5)))</f>
        <v>0</v>
      </c>
      <c r="L6" cm="1">
        <f t="array" ref="L6">IF($H6="","",SUMPRODUCT(--(Checklist!$A$10:$A$487=$H6)*--(Checklist!$F$10:$F$487=L$5)))</f>
        <v>0</v>
      </c>
      <c r="M6">
        <f>IF($H6="","",SUM(I6:L6))</f>
        <v>0</v>
      </c>
    </row>
    <row r="7" spans="1:13">
      <c r="A7" s="13" t="str">
        <f>Values!A3</f>
        <v>Medium</v>
      </c>
      <c r="B7" cm="1">
        <f t="array" ref="B7">SUMPRODUCT(--(Checklist!$E$10:$H$487=$A7)*--(Checklist!$F$10:$F$487=B$5))</f>
        <v>0</v>
      </c>
      <c r="C7" cm="1">
        <f t="array" ref="C7">SUMPRODUCT(--(Checklist!$E$10:$H$487=$A7)*--(Checklist!$F$10:$F$487=C$5))</f>
        <v>0</v>
      </c>
      <c r="D7" cm="1">
        <f t="array" ref="D7">SUMPRODUCT(--(Checklist!$E$10:$H$487=$A7)*--(Checklist!$F$10:$F$487=D$5))</f>
        <v>0</v>
      </c>
      <c r="E7" cm="1">
        <f t="array" ref="E7">SUMPRODUCT(--(Checklist!$E$10:$H$487=$A7)*--(Checklist!$F$10:$F$487=E$5))</f>
        <v>0</v>
      </c>
      <c r="F7">
        <f>SUM(B7:E7)</f>
        <v>0</v>
      </c>
      <c r="H7" s="13" t="str">
        <f>IF(Values!$C3="","",Values!$C3)</f>
        <v>Network Topology and Connectivity</v>
      </c>
      <c r="I7" cm="1">
        <f t="array" ref="I7">IF($H7="","",SUMPRODUCT(--(Checklist!$A$10:$A$487=$H7)*--(Checklist!$F$10:$F$487=I$5)))</f>
        <v>0</v>
      </c>
      <c r="J7" cm="1">
        <f t="array" ref="J7">IF($H7="","",SUMPRODUCT(--(Checklist!$A$10:$A$487=$H7)*--(Checklist!$F$10:$F$487=J$5)))</f>
        <v>0</v>
      </c>
      <c r="K7" cm="1">
        <f t="array" ref="K7">IF($H7="","",SUMPRODUCT(--(Checklist!$A$10:$A$487=$H7)*--(Checklist!$F$10:$F$487=K$5)))</f>
        <v>0</v>
      </c>
      <c r="L7" cm="1">
        <f t="array" ref="L7">IF($H7="","",SUMPRODUCT(--(Checklist!$A$10:$A$487=$H7)*--(Checklist!$F$10:$F$487=L$5)))</f>
        <v>0</v>
      </c>
      <c r="M7">
        <f t="shared" ref="M7:M12" si="0">IF($H7="","",SUM(I7:L7))</f>
        <v>0</v>
      </c>
    </row>
    <row r="8" spans="1:13">
      <c r="A8" s="13" t="str">
        <f>Values!A4</f>
        <v>Low</v>
      </c>
      <c r="B8" cm="1">
        <f t="array" ref="B8">SUMPRODUCT(--(Checklist!$E$10:$H$487=$A8)*--(Checklist!$F$10:$F$487=B$5))</f>
        <v>0</v>
      </c>
      <c r="C8" cm="1">
        <f t="array" ref="C8">SUMPRODUCT(--(Checklist!$E$10:$H$487=$A8)*--(Checklist!$F$10:$F$487=C$5))</f>
        <v>0</v>
      </c>
      <c r="D8" cm="1">
        <f t="array" ref="D8">SUMPRODUCT(--(Checklist!$E$10:$H$487=$A8)*--(Checklist!$F$10:$F$487=D$5))</f>
        <v>0</v>
      </c>
      <c r="E8" cm="1">
        <f t="array" ref="E8">SUMPRODUCT(--(Checklist!$E$10:$H$487=$A8)*--(Checklist!$F$10:$F$487=E$5))</f>
        <v>0</v>
      </c>
      <c r="F8">
        <f>SUM(B8:E8)</f>
        <v>0</v>
      </c>
      <c r="H8" s="13" t="str">
        <f>IF(Values!$C4="","",Values!$C4)</f>
        <v>BC and DR</v>
      </c>
      <c r="I8" cm="1">
        <f t="array" ref="I8">IF($H8="","",SUMPRODUCT(--(Checklist!$A$10:$A$487=$H8)*--(Checklist!$F$10:$F$487=I$5)))</f>
        <v>0</v>
      </c>
      <c r="J8" cm="1">
        <f t="array" ref="J8">IF($H8="","",SUMPRODUCT(--(Checklist!$A$10:$A$487=$H8)*--(Checklist!$F$10:$F$487=J$5)))</f>
        <v>0</v>
      </c>
      <c r="K8" cm="1">
        <f t="array" ref="K8">IF($H8="","",SUMPRODUCT(--(Checklist!$A$10:$A$487=$H8)*--(Checklist!$F$10:$F$487=K$5)))</f>
        <v>0</v>
      </c>
      <c r="L8" cm="1">
        <f t="array" ref="L8">IF($H8="","",SUMPRODUCT(--(Checklist!$A$10:$A$487=$H8)*--(Checklist!$F$10:$F$487=L$5)))</f>
        <v>0</v>
      </c>
      <c r="M8">
        <f t="shared" si="0"/>
        <v>0</v>
      </c>
    </row>
    <row r="9" spans="1:13">
      <c r="B9">
        <f>SUM(B6:B8)</f>
        <v>0</v>
      </c>
      <c r="C9">
        <f>SUM(C6:C8)</f>
        <v>0</v>
      </c>
      <c r="D9">
        <f>SUM(D6:D8)</f>
        <v>0</v>
      </c>
      <c r="E9">
        <f>SUM(E6:E8)</f>
        <v>0</v>
      </c>
      <c r="F9" s="13">
        <f>SUM(F6:F8)</f>
        <v>0</v>
      </c>
      <c r="H9" s="13" t="str">
        <f>IF(Values!$C5="","",Values!$C5)</f>
        <v>Governance and Security</v>
      </c>
      <c r="I9" cm="1">
        <f t="array" ref="I9">IF($H9="","",SUMPRODUCT(--(Checklist!$A$10:$A$487=$H9)*--(Checklist!$F$10:$F$487=I$5)))</f>
        <v>0</v>
      </c>
      <c r="J9" cm="1">
        <f t="array" ref="J9">IF($H9="","",SUMPRODUCT(--(Checklist!$A$10:$A$487=$H9)*--(Checklist!$F$10:$F$487=J$5)))</f>
        <v>0</v>
      </c>
      <c r="K9" cm="1">
        <f t="array" ref="K9">IF($H9="","",SUMPRODUCT(--(Checklist!$A$10:$A$487=$H9)*--(Checklist!$F$10:$F$487=K$5)))</f>
        <v>0</v>
      </c>
      <c r="L9" cm="1">
        <f t="array" ref="L9">IF($H9="","",SUMPRODUCT(--(Checklist!$A$10:$A$487=$H9)*--(Checklist!$F$10:$F$487=L$5)))</f>
        <v>0</v>
      </c>
      <c r="M9">
        <f t="shared" si="0"/>
        <v>0</v>
      </c>
    </row>
    <row r="10" spans="1:13">
      <c r="H10" s="13" t="str">
        <f>IF(Values!$C6="","",Values!$C6)</f>
        <v>Cost Governance</v>
      </c>
      <c r="I10" cm="1">
        <f t="array" ref="I10">IF($H10="","",SUMPRODUCT(--(Checklist!$A$10:$A$487=$H10)*--(Checklist!$F$10:$F$487=I$5)))</f>
        <v>0</v>
      </c>
      <c r="J10" cm="1">
        <f t="array" ref="J10">IF($H10="","",SUMPRODUCT(--(Checklist!$A$10:$A$487=$H10)*--(Checklist!$F$10:$F$487=J$5)))</f>
        <v>0</v>
      </c>
      <c r="K10" cm="1">
        <f t="array" ref="K10">IF($H10="","",SUMPRODUCT(--(Checklist!$A$10:$A$487=$H10)*--(Checklist!$F$10:$F$487=K$5)))</f>
        <v>0</v>
      </c>
      <c r="L10" cm="1">
        <f t="array" ref="L10">IF($H10="","",SUMPRODUCT(--(Checklist!$A$10:$A$487=$H10)*--(Checklist!$F$10:$F$487=L$5)))</f>
        <v>0</v>
      </c>
      <c r="M10">
        <f t="shared" si="0"/>
        <v>0</v>
      </c>
    </row>
    <row r="11" spans="1:13">
      <c r="H11" s="13" t="str">
        <f>IF(Values!$C7="","",Values!$C7)</f>
        <v>Operations</v>
      </c>
      <c r="I11" cm="1">
        <f t="array" ref="I11">IF($H11="","",SUMPRODUCT(--(Checklist!$A$10:$A$487=$H11)*--(Checklist!$F$10:$F$487=I$5)))</f>
        <v>0</v>
      </c>
      <c r="J11" cm="1">
        <f t="array" ref="J11">IF($H11="","",SUMPRODUCT(--(Checklist!$A$10:$A$487=$H11)*--(Checklist!$F$10:$F$487=J$5)))</f>
        <v>0</v>
      </c>
      <c r="K11" cm="1">
        <f t="array" ref="K11">IF($H11="","",SUMPRODUCT(--(Checklist!$A$10:$A$487=$H11)*--(Checklist!$F$10:$F$487=K$5)))</f>
        <v>0</v>
      </c>
      <c r="L11" cm="1">
        <f t="array" ref="L11">IF($H11="","",SUMPRODUCT(--(Checklist!$A$10:$A$487=$H11)*--(Checklist!$F$10:$F$487=L$5)))</f>
        <v>0</v>
      </c>
      <c r="M11">
        <f t="shared" si="0"/>
        <v>0</v>
      </c>
    </row>
    <row r="12" spans="1:13">
      <c r="H12" s="13" t="str">
        <f>IF(Values!$C8="","",Values!$C8)</f>
        <v>Application Deployment</v>
      </c>
      <c r="I12" cm="1">
        <f t="array" ref="I12">IF($H12="","",SUMPRODUCT(--(Checklist!$A$10:$A$487=$H12)*--(Checklist!$F$10:$F$487=I$5)))</f>
        <v>0</v>
      </c>
      <c r="J12" cm="1">
        <f t="array" ref="J12">IF($H12="","",SUMPRODUCT(--(Checklist!$A$10:$A$487=$H12)*--(Checklist!$F$10:$F$487=J$5)))</f>
        <v>0</v>
      </c>
      <c r="K12" cm="1">
        <f t="array" ref="K12">IF($H12="","",SUMPRODUCT(--(Checklist!$A$10:$A$487=$H12)*--(Checklist!$F$10:$F$487=K$5)))</f>
        <v>0</v>
      </c>
      <c r="L12" cm="1">
        <f t="array" ref="L12">IF($H12="","",SUMPRODUCT(--(Checklist!$A$10:$A$487=$H12)*--(Checklist!$F$10:$F$487=L$5)))</f>
        <v>0</v>
      </c>
      <c r="M12">
        <f t="shared" si="0"/>
        <v>0</v>
      </c>
    </row>
    <row r="13" spans="1:13">
      <c r="H13" s="13" t="str">
        <f>IF(Values!$C9="","",Values!$C9)</f>
        <v/>
      </c>
      <c r="I13" t="str" cm="1">
        <f t="array" ref="I13">IF($H13="","",SUMPRODUCT(--(Checklist!$A$10:$A$487=$H13)*--(Checklist!$F$10:$F$487=I$5)))</f>
        <v/>
      </c>
      <c r="J13" t="str" cm="1">
        <f t="array" ref="J13">IF($H13="","",SUMPRODUCT(--(Checklist!$A$10:$A$487=$H13)*--(Checklist!$F$10:$F$487=J$5)))</f>
        <v/>
      </c>
      <c r="K13" t="str" cm="1">
        <f t="array" ref="K13">IF($H13="","",SUMPRODUCT(--(Checklist!$A$10:$A$487=$H13)*--(Checklist!$F$10:$F$487=K$5)))</f>
        <v/>
      </c>
      <c r="L13" t="str" cm="1">
        <f t="array" ref="L13">IF($H13="","",SUMPRODUCT(--(Checklist!$A$10:$A$487=$H13)*--(Checklist!$F$10:$F$487=L$5)))</f>
        <v/>
      </c>
      <c r="M13" t="str">
        <f>IF($H13="","",SUM(I13:L13))</f>
        <v/>
      </c>
    </row>
    <row r="14" spans="1:13">
      <c r="I14">
        <f>SUM(I6:I13)</f>
        <v>0</v>
      </c>
      <c r="J14">
        <f>SUM(J6:J13)</f>
        <v>0</v>
      </c>
      <c r="K14">
        <f>SUM(K6:K13)</f>
        <v>0</v>
      </c>
      <c r="L14">
        <f>SUM(L6:L13)</f>
        <v>0</v>
      </c>
      <c r="M14" s="13">
        <f>SUM(M6:M13)</f>
        <v>0</v>
      </c>
    </row>
    <row r="20" spans="14:19">
      <c r="N20" s="13" t="s">
        <v>15</v>
      </c>
      <c r="O20" s="13" t="str">
        <f>Values!$B$2</f>
        <v>Not verified</v>
      </c>
      <c r="P20" s="13" t="str">
        <f>Values!$B$3</f>
        <v>Open</v>
      </c>
      <c r="Q20" s="13" t="s">
        <v>18</v>
      </c>
      <c r="R20" s="13" t="s">
        <v>16</v>
      </c>
      <c r="S20" s="13" t="s">
        <v>17</v>
      </c>
    </row>
    <row r="21" spans="14:19">
      <c r="N21" s="13" t="str">
        <f>IF(Values!$C2="","",Values!$C2)</f>
        <v>Identity and Access Management</v>
      </c>
      <c r="O21" cm="1">
        <f t="array" ref="O21">IF($N21="","",SUMPRODUCT(--(Checklist!$A$10:$A$487=$N21)*--(Checklist!$F$10:$F$487=O$20)))</f>
        <v>0</v>
      </c>
      <c r="P21" cm="1">
        <f t="array" ref="P21">IF($N21="","",SUMPRODUCT(--(Checklist!$A$10:$A$487=$N21)*--(Checklist!$F$10:$F$487=P$20)))</f>
        <v>0</v>
      </c>
      <c r="Q21" cm="1">
        <f t="array" ref="Q21">IF($N21="","",SUMPRODUCT(--(Checklist!$A$10:$A$487=$N21)*(--(Checklist!$F$10:$F$487=Values!$B$4)+--(Checklist!$F$10:$F$487=Values!$B$5))))</f>
        <v>0</v>
      </c>
      <c r="R21">
        <f>IF($N21="","",SUM(O21:Q21))</f>
        <v>0</v>
      </c>
      <c r="S21" s="15" t="e">
        <f>IF($N21="","",Q21/R21)</f>
        <v>#DIV/0!</v>
      </c>
    </row>
    <row r="22" spans="14:19">
      <c r="N22" s="13" t="str">
        <f>IF(Values!$C3="","",Values!$C3)</f>
        <v>Network Topology and Connectivity</v>
      </c>
      <c r="O22" cm="1">
        <f t="array" ref="O22">IF($N22="","",SUMPRODUCT(--(Checklist!$A$10:$A$487=$N22)*--(Checklist!$F$10:$F$487=O$20)))</f>
        <v>0</v>
      </c>
      <c r="P22" cm="1">
        <f t="array" ref="P22">IF($N22="","",SUMPRODUCT(--(Checklist!$A$10:$A$487=$N22)*--(Checklist!$F$10:$F$487=P$20)))</f>
        <v>0</v>
      </c>
      <c r="Q22" cm="1">
        <f t="array" ref="Q22">IF($N22="","",SUMPRODUCT(--(Checklist!$A$10:$A$487=$N22)*(--(Checklist!$F$10:$F$487=Values!$B$4)+--(Checklist!$F$10:$F$487=Values!$B$5))))</f>
        <v>0</v>
      </c>
      <c r="R22">
        <f t="shared" ref="R22:R27" si="1">IF($N22="","",SUM(O22:Q22))</f>
        <v>0</v>
      </c>
      <c r="S22" s="15" t="e">
        <f t="shared" ref="S22:S27" si="2">IF($N22="","",Q22/R22)</f>
        <v>#DIV/0!</v>
      </c>
    </row>
    <row r="23" spans="14:19">
      <c r="N23" s="13" t="str">
        <f>IF(Values!$C4="","",Values!$C4)</f>
        <v>BC and DR</v>
      </c>
      <c r="O23" cm="1">
        <f t="array" ref="O23">IF($N23="","",SUMPRODUCT(--(Checklist!$A$10:$A$487=$N23)*--(Checklist!$F$10:$F$487=O$20)))</f>
        <v>0</v>
      </c>
      <c r="P23" cm="1">
        <f t="array" ref="P23">IF($N23="","",SUMPRODUCT(--(Checklist!$A$10:$A$487=$N23)*--(Checklist!$F$10:$F$487=P$20)))</f>
        <v>0</v>
      </c>
      <c r="Q23" cm="1">
        <f t="array" ref="Q23">IF($N23="","",SUMPRODUCT(--(Checklist!$A$10:$A$487=$N23)*(--(Checklist!$F$10:$F$487=Values!$B$4)+--(Checklist!$F$10:$F$487=Values!$B$5))))</f>
        <v>0</v>
      </c>
      <c r="R23">
        <f t="shared" si="1"/>
        <v>0</v>
      </c>
      <c r="S23" s="15" t="e">
        <f t="shared" si="2"/>
        <v>#DIV/0!</v>
      </c>
    </row>
    <row r="24" spans="14:19">
      <c r="N24" s="13" t="str">
        <f>IF(Values!$C5="","",Values!$C5)</f>
        <v>Governance and Security</v>
      </c>
      <c r="O24" cm="1">
        <f t="array" ref="O24">IF($N24="","",SUMPRODUCT(--(Checklist!$A$10:$A$487=$N24)*--(Checklist!$F$10:$F$487=O$20)))</f>
        <v>0</v>
      </c>
      <c r="P24" cm="1">
        <f t="array" ref="P24">IF($N24="","",SUMPRODUCT(--(Checklist!$A$10:$A$487=$N24)*--(Checklist!$F$10:$F$487=P$20)))</f>
        <v>0</v>
      </c>
      <c r="Q24" cm="1">
        <f t="array" ref="Q24">IF($N24="","",SUMPRODUCT(--(Checklist!$A$10:$A$487=$N24)*(--(Checklist!$F$10:$F$487=Values!$B$4)+--(Checklist!$F$10:$F$487=Values!$B$5))))</f>
        <v>0</v>
      </c>
      <c r="R24">
        <f t="shared" si="1"/>
        <v>0</v>
      </c>
      <c r="S24" s="15" t="e">
        <f t="shared" si="2"/>
        <v>#DIV/0!</v>
      </c>
    </row>
    <row r="25" spans="14:19">
      <c r="N25" s="13" t="str">
        <f>IF(Values!$C6="","",Values!$C6)</f>
        <v>Cost Governance</v>
      </c>
      <c r="O25" cm="1">
        <f t="array" ref="O25">IF($N25="","",SUMPRODUCT(--(Checklist!$A$10:$A$487=$N25)*--(Checklist!$F$10:$F$487=O$20)))</f>
        <v>0</v>
      </c>
      <c r="P25" cm="1">
        <f t="array" ref="P25">IF($N25="","",SUMPRODUCT(--(Checklist!$A$10:$A$487=$N25)*--(Checklist!$F$10:$F$487=P$20)))</f>
        <v>0</v>
      </c>
      <c r="Q25" cm="1">
        <f t="array" ref="Q25">IF($N25="","",SUMPRODUCT(--(Checklist!$A$10:$A$487=$N25)*(--(Checklist!$F$10:$F$487=Values!$B$4)+--(Checklist!$F$10:$F$487=Values!$B$5))))</f>
        <v>0</v>
      </c>
      <c r="R25">
        <f t="shared" si="1"/>
        <v>0</v>
      </c>
      <c r="S25" s="15" t="e">
        <f t="shared" si="2"/>
        <v>#DIV/0!</v>
      </c>
    </row>
    <row r="26" spans="14:19">
      <c r="N26" s="13" t="str">
        <f>IF(Values!$C7="","",Values!$C7)</f>
        <v>Operations</v>
      </c>
      <c r="O26" cm="1">
        <f t="array" ref="O26">IF($N26="","",SUMPRODUCT(--(Checklist!$A$10:$A$487=$N26)*--(Checklist!$F$10:$F$487=O$20)))</f>
        <v>0</v>
      </c>
      <c r="P26" cm="1">
        <f t="array" ref="P26">IF($N26="","",SUMPRODUCT(--(Checklist!$A$10:$A$487=$N26)*--(Checklist!$F$10:$F$487=P$20)))</f>
        <v>0</v>
      </c>
      <c r="Q26" cm="1">
        <f t="array" ref="Q26">IF($N26="","",SUMPRODUCT(--(Checklist!$A$10:$A$487=$N26)*(--(Checklist!$F$10:$F$487=Values!$B$4)+--(Checklist!$F$10:$F$487=Values!$B$5))))</f>
        <v>0</v>
      </c>
      <c r="R26">
        <f t="shared" si="1"/>
        <v>0</v>
      </c>
      <c r="S26" s="15" t="e">
        <f t="shared" si="2"/>
        <v>#DIV/0!</v>
      </c>
    </row>
    <row r="27" spans="14:19">
      <c r="N27" s="13" t="str">
        <f>IF(Values!$C8="","",Values!$C8)</f>
        <v>Application Deployment</v>
      </c>
      <c r="O27" cm="1">
        <f t="array" ref="O27">IF($N27="","",SUMPRODUCT(--(Checklist!$A$10:$A$487=$N27)*--(Checklist!$F$10:$F$487=O$20)))</f>
        <v>0</v>
      </c>
      <c r="P27" cm="1">
        <f t="array" ref="P27">IF($N27="","",SUMPRODUCT(--(Checklist!$A$10:$A$487=$N27)*--(Checklist!$F$10:$F$487=P$20)))</f>
        <v>0</v>
      </c>
      <c r="Q27" cm="1">
        <f t="array" ref="Q27">IF($N27="","",SUMPRODUCT(--(Checklist!$A$10:$A$487=$N27)*(--(Checklist!$F$10:$F$487=Values!$B$4)+--(Checklist!$F$10:$F$487=Values!$B$5))))</f>
        <v>0</v>
      </c>
      <c r="R27">
        <f t="shared" si="1"/>
        <v>0</v>
      </c>
      <c r="S27" s="15" t="e">
        <f t="shared" si="2"/>
        <v>#DIV/0!</v>
      </c>
    </row>
    <row r="28" spans="14:19">
      <c r="N28" s="13" t="str">
        <f>IF(Values!$C9="","",Values!$C9)</f>
        <v/>
      </c>
      <c r="O28" t="str" cm="1">
        <f t="array" ref="O28">IF($N28="","",SUMPRODUCT(--(Checklist!$A$10:$A$487=$N28)*--(Checklist!$F$10:$F$487=O$20)))</f>
        <v/>
      </c>
      <c r="P28" t="str" cm="1">
        <f t="array" ref="P28">IF($N28="","",SUMPRODUCT(--(Checklist!$A$10:$A$487=$N28)*--(Checklist!$F$10:$F$487=P$20)))</f>
        <v/>
      </c>
      <c r="Q28" t="str" cm="1">
        <f t="array" ref="Q28">IF($N28="","",SUMPRODUCT(--(Checklist!$A$10:$A$487=$N28)*(--(Checklist!$F$10:$F$487=Values!$B$4)+--(Checklist!$F$10:$F$487=Values!$B$5))))</f>
        <v/>
      </c>
      <c r="R28" t="str">
        <f>IF($N28="","",SUM(O28:Q28))</f>
        <v/>
      </c>
      <c r="S28" s="15" t="str">
        <f>IF($N28="","",Q28/R28)</f>
        <v/>
      </c>
    </row>
    <row r="29" spans="14:19">
      <c r="O29">
        <f>SUM(O21:O28)</f>
        <v>0</v>
      </c>
      <c r="P29">
        <f>SUM(P21:P28)</f>
        <v>0</v>
      </c>
      <c r="Q29">
        <f>SUM(Q21:Q28)</f>
        <v>0</v>
      </c>
      <c r="R29" s="13">
        <f>SUM(R21:R28)</f>
        <v>0</v>
      </c>
      <c r="S29" s="16">
        <f>IF(R29=0,0,Q29/R29)</f>
        <v>0</v>
      </c>
    </row>
    <row r="48" spans="1:1">
      <c r="A48" s="13" t="s">
        <v>85</v>
      </c>
    </row>
    <row r="49" spans="1:5">
      <c r="B49" t="s">
        <v>78</v>
      </c>
      <c r="C49" t="s">
        <v>79</v>
      </c>
      <c r="D49" s="34" t="s">
        <v>82</v>
      </c>
      <c r="E49" t="s">
        <v>17</v>
      </c>
    </row>
    <row r="50" spans="1:5">
      <c r="A50" t="s">
        <v>71</v>
      </c>
      <c r="B50" s="34" cm="1">
        <f t="array" ref="B50">SUMPRODUCT(--(Checklist!$F$10:$F$299&lt;&gt;Values!$B$5),Checklist!$M$10:$M$299,--(Checklist!$M$10:$M$299&lt;0))</f>
        <v>0</v>
      </c>
      <c r="C50" s="34" cm="1">
        <f t="array" ref="C50">SUMPRODUCT(--(Checklist!$F$10:$F$299&lt;&gt;Values!$B$5),Checklist!$M$10:$M$299,--(Checklist!$M$10:$M$299&gt;0))</f>
        <v>0</v>
      </c>
      <c r="D50" s="34" cm="1">
        <f t="array" ref="D50">SUMPRODUCT(--(Checklist!$F$10:$F$299=Values!$B$4),Checklist!$M$10:$M$299)</f>
        <v>0</v>
      </c>
      <c r="E50" s="15">
        <f>IF((D50-B50)=0,1,(D50-B50)/(C50-B50))</f>
        <v>1</v>
      </c>
    </row>
    <row r="51" spans="1:5">
      <c r="A51" t="s">
        <v>74</v>
      </c>
      <c r="B51" s="34" cm="1">
        <f t="array" ref="B51">SUMPRODUCT(--(Checklist!$F$10:$F$299&lt;&gt;Values!$B$5),Checklist!$N$10:$N$299,--(Checklist!$N$10:$N$299&lt;0))</f>
        <v>0</v>
      </c>
      <c r="C51" s="34" cm="1">
        <f t="array" ref="C51">SUMPRODUCT(--(Checklist!$F$10:$F$299&lt;&gt;Values!$B$5),Checklist!$N$10:$N$299,--(Checklist!$N$10:$N$299&gt;0))</f>
        <v>0</v>
      </c>
      <c r="D51" s="34" cm="1">
        <f t="array" ref="D51">SUMPRODUCT(--(Checklist!$F$10:$F$299=Values!$B$4),Checklist!$N$10:$N$299)</f>
        <v>0</v>
      </c>
      <c r="E51" s="15">
        <f t="shared" ref="E51:E54" si="3">IF((D51-B51)=0,1,(D51-B51)/(C51-B51))</f>
        <v>1</v>
      </c>
    </row>
    <row r="52" spans="1:5">
      <c r="A52" t="s">
        <v>76</v>
      </c>
      <c r="B52" s="34" cm="1">
        <f t="array" ref="B52">SUMPRODUCT(--(Checklist!$F$10:$F$299&lt;&gt;Values!$B$5),Checklist!$O$10:$O$299,--(Checklist!$O$10:$O$299&lt;0))</f>
        <v>0</v>
      </c>
      <c r="C52" s="34" cm="1">
        <f t="array" ref="C52">SUMPRODUCT(--(Checklist!$F$10:$F$299&lt;&gt;Values!$B$5),Checklist!$O$10:$O$299,--(Checklist!$O$10:$O$299&gt;0))</f>
        <v>0</v>
      </c>
      <c r="D52" s="34" cm="1">
        <f t="array" ref="D52">SUMPRODUCT(--(Checklist!$F$10:$F$299=Values!$B$4),Checklist!$O$10:$O$299)</f>
        <v>0</v>
      </c>
      <c r="E52" s="15">
        <f t="shared" si="3"/>
        <v>1</v>
      </c>
    </row>
    <row r="53" spans="1:5">
      <c r="A53" t="s">
        <v>72</v>
      </c>
      <c r="B53" s="34" cm="1">
        <f t="array" ref="B53">SUMPRODUCT(--(Checklist!$F$10:$F$299&lt;&gt;Values!$B$5),Checklist!$P$10:$P$299,--(Checklist!$P$10:$P$299&lt;0))</f>
        <v>0</v>
      </c>
      <c r="C53" s="34" cm="1">
        <f t="array" ref="C53">SUMPRODUCT(--(Checklist!$F$10:$F$299&lt;&gt;Values!$B$5),Checklist!$P$10:$P$299,--(Checklist!$P$10:$P$299&gt;0))</f>
        <v>0</v>
      </c>
      <c r="D53" s="34" cm="1">
        <f t="array" ref="D53">SUMPRODUCT(--(Checklist!$F$10:$F$299=Values!$B$4),Checklist!$P$10:$P$299)</f>
        <v>0</v>
      </c>
      <c r="E53" s="15">
        <f t="shared" si="3"/>
        <v>1</v>
      </c>
    </row>
    <row r="54" spans="1:5">
      <c r="A54" t="s">
        <v>75</v>
      </c>
      <c r="B54" s="34" cm="1">
        <f t="array" ref="B54">SUMPRODUCT(--(Checklist!$F$10:$F$299&lt;&gt;Values!$B$5),Checklist!$Q$10:$Q$299,--(Checklist!$Q$10:$Q$299&lt;0))</f>
        <v>0</v>
      </c>
      <c r="C54" s="34" cm="1">
        <f t="array" ref="C54">SUMPRODUCT(--(Checklist!$F$10:$F$299&lt;&gt;Values!$B$5),Checklist!$Q$10:$Q$299,--(Checklist!$Q$10:$Q$299&gt;0))</f>
        <v>0</v>
      </c>
      <c r="D54" s="34" cm="1">
        <f t="array" ref="D54">SUMPRODUCT(--(Checklist!$F$10:$F$299=Values!$B$4),Checklist!$Q$10:$Q$299)</f>
        <v>0</v>
      </c>
      <c r="E54" s="15">
        <f t="shared" si="3"/>
        <v>1</v>
      </c>
    </row>
    <row r="56" spans="1:5">
      <c r="A56" s="13" t="s">
        <v>84</v>
      </c>
    </row>
    <row r="57" spans="1:5">
      <c r="B57" t="s">
        <v>80</v>
      </c>
      <c r="C57" t="s">
        <v>81</v>
      </c>
      <c r="D57" s="34" t="s">
        <v>83</v>
      </c>
      <c r="E57" t="s">
        <v>17</v>
      </c>
    </row>
    <row r="58" spans="1:5">
      <c r="A58" t="s">
        <v>71</v>
      </c>
      <c r="B58" s="34" cm="1">
        <f t="array" ref="B58">SUMPRODUCT(--(Checklist!$F$10:$F$299=Values!$B$4),Checklist!$M$10:$M$299,--(Checklist!$M$10:$M$299&lt;0))+SUMPRODUCT(--(Checklist!$F$10:$F$299=Values!$B$6),Checklist!$M$10:$M$299,--(Checklist!$M$10:$M$299&lt;0))+SUMPRODUCT(--(Checklist!$F$10:$F$299=Values!$B$3),Checklist!$M$10:$M$299,--(Checklist!$M$10:$M$299&lt;0))</f>
        <v>0</v>
      </c>
      <c r="C58" s="34" cm="1">
        <f t="array" ref="C58">SUMPRODUCT(--(Checklist!$F$10:$F$299=Values!$B$4),Checklist!$M$10:$M$299,--(Checklist!$M$10:$M$299&gt;0))+SUMPRODUCT(--(Checklist!$F$10:$F$299=Values!$B$6),Checklist!$M$10:$M$299,--(Checklist!$M$10:$M$299&gt;0))+SUMPRODUCT(--(Checklist!$F$10:$F$299=Values!$B$3),Checklist!$M$10:$M$299,--(Checklist!$M$10:$M$299&gt;0))</f>
        <v>0</v>
      </c>
      <c r="D58" s="34" cm="1">
        <f t="array" ref="D58">SUMPRODUCT(--(Checklist!$F$10:$F$299=Values!$B$4),Checklist!$M$10:$M$299)+SUMPRODUCT(--(Checklist!$F$10:$F$299=Values!$B$3),Checklist!$M$10:$M$299)</f>
        <v>0</v>
      </c>
      <c r="E58" s="15">
        <f>IF((C58-B58)=0,1,(D58-B58)/(C58-B58))</f>
        <v>1</v>
      </c>
    </row>
    <row r="59" spans="1:5">
      <c r="A59" t="s">
        <v>74</v>
      </c>
      <c r="B59" s="34" cm="1">
        <f t="array" ref="B59">SUMPRODUCT(--(Checklist!$F$10:$F$299=Values!$B$4),Checklist!$N$10:$N$299,--(Checklist!$N$10:$N$299&lt;0))+SUMPRODUCT(--(Checklist!$F$10:$F$299=Values!$B$6),Checklist!$N$10:$N$299,--(Checklist!$N$10:$N$299&lt;0))+SUMPRODUCT(--(Checklist!$F$10:$F$299=Values!$B$3),Checklist!$N$10:$N$299,--(Checklist!$N$10:$N$299&lt;0))</f>
        <v>0</v>
      </c>
      <c r="C59" s="34" cm="1">
        <f t="array" ref="C59">SUMPRODUCT(--(Checklist!$F$10:$F$299=Values!$B$4),Checklist!$N$10:$N$299,--(Checklist!$N$10:$N$299&gt;0))+SUMPRODUCT(--(Checklist!$F$10:$F$299=Values!$B$6),Checklist!$N$10:$N$299,--(Checklist!$N$10:$N$299&gt;0))+SUMPRODUCT(--(Checklist!$F$10:$F$299=Values!$B$3),Checklist!$N$10:$N$299,--(Checklist!$N$10:$N$299&gt;0))</f>
        <v>0</v>
      </c>
      <c r="D59" s="34" cm="1">
        <f t="array" ref="D59">SUMPRODUCT(--(Checklist!$F$10:$F$299=Values!$B$4),Checklist!$N$10:$N$299)+SUMPRODUCT(--(Checklist!$F$10:$F$299=Values!$B$3),Checklist!$N$10:$N$299)</f>
        <v>0</v>
      </c>
      <c r="E59" s="15">
        <f t="shared" ref="E59:E62" si="4">IF((C59-B59)=0,1,(D59-B59)/(C59-B59))</f>
        <v>1</v>
      </c>
    </row>
    <row r="60" spans="1:5">
      <c r="A60" t="s">
        <v>76</v>
      </c>
      <c r="B60" s="34" cm="1">
        <f t="array" ref="B60">SUMPRODUCT(--(Checklist!$F$10:$F$299=Values!$B$4),Checklist!$O$10:$O$299,--(Checklist!$O$10:$O$299&lt;0))+SUMPRODUCT(--(Checklist!$F$10:$F$299=Values!$B$6),Checklist!$O$10:$O$299,--(Checklist!$O$10:$O$299&lt;0))+SUMPRODUCT(--(Checklist!$F$10:$F$299=Values!$B$3),Checklist!$O$10:$O$299,--(Checklist!$O$10:$O$299&lt;0))</f>
        <v>0</v>
      </c>
      <c r="C60" s="34" cm="1">
        <f t="array" ref="C60">SUMPRODUCT(--(Checklist!$F$10:$F$299=Values!$B$4),Checklist!$O$10:$O$299,--(Checklist!$O$10:$O$299&gt;0))+SUMPRODUCT(--(Checklist!$F$10:$F$299=Values!$B$6),Checklist!$O$10:$O$299,--(Checklist!$O$10:$O$299&gt;0))+SUMPRODUCT(--(Checklist!$F$10:$F$299=Values!$B$3),Checklist!$O$10:$O$299,--(Checklist!$O$10:$O$299&gt;0))</f>
        <v>0</v>
      </c>
      <c r="D60" s="34" cm="1">
        <f t="array" ref="D60">SUMPRODUCT(--(Checklist!$F$10:$F$299=Values!$B$4),Checklist!$O$10:$O$299)+SUMPRODUCT(--(Checklist!$F$10:$F$299=Values!$B$3),Checklist!$O$10:$O$299)</f>
        <v>0</v>
      </c>
      <c r="E60" s="15">
        <f t="shared" si="4"/>
        <v>1</v>
      </c>
    </row>
    <row r="61" spans="1:5">
      <c r="A61" t="s">
        <v>72</v>
      </c>
      <c r="B61" s="34" cm="1">
        <f t="array" ref="B61">SUMPRODUCT(--(Checklist!$F$10:$F$299=Values!$B$4),Checklist!$P$10:$P$299,--(Checklist!$P$10:$P$299&lt;0))+SUMPRODUCT(--(Checklist!$F$10:$F$299=Values!$B$6),Checklist!$P$10:$P$299,--(Checklist!$P$10:$P$299&lt;0))+SUMPRODUCT(--(Checklist!$F$10:$F$299=Values!$B$3),Checklist!$P$10:$P$299,--(Checklist!$P$10:$P$299&lt;0))</f>
        <v>0</v>
      </c>
      <c r="C61" s="34" cm="1">
        <f t="array" ref="C61">SUMPRODUCT(--(Checklist!$F$10:$F$299=Values!$B$4),Checklist!$P$10:$P$299,--(Checklist!$P$10:$P$299&gt;0))+SUMPRODUCT(--(Checklist!$F$10:$F$299=Values!$B$6),Checklist!$P$10:$P$299,--(Checklist!$P$10:$P$299&gt;0))+SUMPRODUCT(--(Checklist!$F$10:$F$299=Values!$B$3),Checklist!$P$10:$P$299,--(Checklist!$P$10:$P$299&gt;0))</f>
        <v>0</v>
      </c>
      <c r="D61" s="34" cm="1">
        <f t="array" ref="D61">SUMPRODUCT(--(Checklist!$F$10:$F$299=Values!$B$4),Checklist!$P$10:$P$299)+SUMPRODUCT(--(Checklist!$F$10:$F$299=Values!$B$3),Checklist!$P$10:$P$299)</f>
        <v>0</v>
      </c>
      <c r="E61" s="15">
        <f t="shared" si="4"/>
        <v>1</v>
      </c>
    </row>
    <row r="62" spans="1:5">
      <c r="A62" t="s">
        <v>75</v>
      </c>
      <c r="B62" s="34" cm="1">
        <f t="array" ref="B62">SUMPRODUCT(--(Checklist!$F$10:$F$299=Values!$B$4),Checklist!$Q$10:$Q$299,--(Checklist!$Q$10:$Q$299&lt;0))+SUMPRODUCT(--(Checklist!$F$10:$F$299=Values!$B$6),Checklist!$Q$10:$Q$299,--(Checklist!$Q$10:$Q$299&lt;0))+SUMPRODUCT(--(Checklist!$F$10:$F$299=Values!$B$3),Checklist!$Q$10:$Q$299,--(Checklist!$Q$10:$Q$299&lt;0))</f>
        <v>0</v>
      </c>
      <c r="C62" s="34" cm="1">
        <f t="array" ref="C62">SUMPRODUCT(--(Checklist!$F$10:$F$299=Values!$B$4),Checklist!$Q$10:$Q$299,--(Checklist!$Q$10:$Q$299&gt;0))+SUMPRODUCT(--(Checklist!$F$10:$F$299=Values!$B$6),Checklist!$Q$10:$Q$299,--(Checklist!$Q$10:$Q$299&gt;0))+SUMPRODUCT(--(Checklist!$F$10:$F$299=Values!$B$3),Checklist!$Q$10:$Q$299,--(Checklist!$Q$10:$Q$299&gt;0))</f>
        <v>0</v>
      </c>
      <c r="D62" s="34" cm="1">
        <f t="array" ref="D62">SUMPRODUCT(--(Checklist!$F$10:$F$299=Values!$B$4),Checklist!$Q$10:$Q$299)+SUMPRODUCT(--(Checklist!$F$10:$F$299=Values!$B$3),Checklist!$Q$10:$Q$299)</f>
        <v>0</v>
      </c>
      <c r="E62" s="15">
        <f t="shared" si="4"/>
        <v>1</v>
      </c>
    </row>
  </sheetData>
  <dataConsolidate/>
  <conditionalFormatting sqref="E50:E5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{CFE60C69-8421-4452-972E-9C47E952F1FC}</x14:id>
        </ext>
      </extLst>
    </cfRule>
  </conditionalFormatting>
  <conditionalFormatting sqref="E58:E6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{92446CB2-5B22-473A-BF5C-0250EB2C71A6}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E60C69-8421-4452-972E-9C47E952F1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E50:E54</xm:sqref>
        </x14:conditionalFormatting>
        <x14:conditionalFormatting xmlns:xm="http://schemas.microsoft.com/office/excel/2006/main">
          <x14:cfRule type="dataBar" id="{92446CB2-5B22-473A-BF5C-0250EB2C71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E58:E62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B7A3-F207-4AF4-8579-95FFC9A7072F}">
  <sheetPr codeName="Sheet1"/>
  <dimension ref="A2:Q304"/>
  <sheetViews>
    <sheetView showGridLines="0" tabSelected="1" zoomScale="80" zoomScaleNormal="80" workbookViewId="0">
      <selection activeCell="A4" sqref="A4"/>
    </sheetView>
  </sheetViews>
  <sheetFormatPr defaultColWidth="9" defaultRowHeight="16.5"/>
  <cols>
    <col min="1" max="1" width="19" style="1" customWidth="1"/>
    <col min="2" max="2" width="22.28515625" style="1" customWidth="1"/>
    <col min="3" max="3" width="94.5703125" style="2" customWidth="1"/>
    <col min="4" max="4" width="34.140625" style="2" customWidth="1"/>
    <col min="5" max="5" width="16.140625" style="2" customWidth="1"/>
    <col min="6" max="6" width="18.7109375" style="2" customWidth="1"/>
    <col min="7" max="7" width="76" style="2" customWidth="1"/>
    <col min="8" max="8" width="18.42578125" style="2" customWidth="1"/>
    <col min="9" max="9" width="14.5703125" style="2" customWidth="1"/>
    <col min="10" max="11" width="9" style="2"/>
    <col min="12" max="12" width="46.140625" style="2" customWidth="1"/>
    <col min="13" max="13" width="10.85546875" style="2" customWidth="1"/>
    <col min="14" max="14" width="10.28515625" style="2" customWidth="1"/>
    <col min="15" max="15" width="9.85546875" style="2" customWidth="1"/>
    <col min="16" max="17" width="10.28515625" style="2" customWidth="1"/>
    <col min="18" max="16384" width="9" style="2"/>
  </cols>
  <sheetData>
    <row r="2" spans="1:17" ht="55.5" customHeight="1">
      <c r="A2" s="36"/>
      <c r="B2" s="36"/>
      <c r="C2" s="12" t="s">
        <v>12</v>
      </c>
      <c r="D2" s="26"/>
      <c r="E2" s="26"/>
      <c r="F2" s="26"/>
      <c r="G2" s="26"/>
    </row>
    <row r="3" spans="1:17">
      <c r="A3" s="24"/>
      <c r="B3" s="24"/>
      <c r="C3" s="12"/>
      <c r="D3" s="25"/>
      <c r="E3" s="2" t="str">
        <f>Values!B2</f>
        <v>Not verified</v>
      </c>
      <c r="F3" s="28" t="str">
        <f>Values!H2</f>
        <v>This check has not been looked at yet</v>
      </c>
      <c r="G3" s="26"/>
    </row>
    <row r="4" spans="1:17" ht="17.25" customHeight="1">
      <c r="A4" s="24"/>
      <c r="B4" s="24"/>
      <c r="C4" s="12"/>
      <c r="D4" s="25"/>
      <c r="E4" s="2" t="str">
        <f>Values!B3</f>
        <v>Open</v>
      </c>
      <c r="F4" s="28" t="str">
        <f>Values!H3</f>
        <v>There is an action item associated to this check</v>
      </c>
      <c r="G4" s="23"/>
    </row>
    <row r="5" spans="1:17">
      <c r="A5" s="24"/>
      <c r="B5" s="24"/>
      <c r="C5" s="12"/>
      <c r="D5" s="25"/>
      <c r="E5" s="2" t="str">
        <f>Values!B4</f>
        <v>Fulfilled</v>
      </c>
      <c r="F5" s="28" t="str">
        <f>Values!H4</f>
        <v>This check has been verified, and there are no further action items associated to it</v>
      </c>
      <c r="G5" s="23"/>
    </row>
    <row r="6" spans="1:17" s="5" customFormat="1" ht="17.25" customHeight="1">
      <c r="A6" s="18" t="s">
        <v>41</v>
      </c>
      <c r="B6" s="4"/>
      <c r="C6" s="4"/>
      <c r="D6" s="4"/>
      <c r="E6" s="2" t="s">
        <v>77</v>
      </c>
      <c r="F6" s="28" t="str">
        <f>Values!H6</f>
        <v>Not required</v>
      </c>
      <c r="G6" s="4"/>
      <c r="H6" s="4"/>
    </row>
    <row r="7" spans="1:17">
      <c r="A7" s="3"/>
      <c r="B7" s="3"/>
      <c r="C7" s="7"/>
      <c r="D7" s="7"/>
      <c r="E7" s="2" t="s">
        <v>11</v>
      </c>
      <c r="F7" s="28" t="str">
        <f>Values!H5</f>
        <v>Not applicable for current design</v>
      </c>
      <c r="G7" s="3"/>
      <c r="H7" s="3"/>
    </row>
    <row r="8" spans="1:17">
      <c r="A8" s="3"/>
      <c r="B8" s="3"/>
      <c r="C8" s="7"/>
      <c r="D8" s="7"/>
      <c r="G8" s="3"/>
      <c r="H8" s="3"/>
      <c r="M8" s="35">
        <f>Dashboard!$E$58</f>
        <v>1</v>
      </c>
      <c r="N8" s="35">
        <f>Dashboard!$E$59</f>
        <v>1</v>
      </c>
      <c r="O8" s="35">
        <f>Dashboard!$E$60</f>
        <v>1</v>
      </c>
      <c r="P8" s="35">
        <f>Dashboard!$E$61</f>
        <v>1</v>
      </c>
      <c r="Q8" s="35">
        <f>Dashboard!$E$62</f>
        <v>1</v>
      </c>
    </row>
    <row r="9" spans="1:17" s="27" customFormat="1" ht="25.5">
      <c r="A9" s="6" t="s">
        <v>0</v>
      </c>
      <c r="B9" s="6" t="s">
        <v>1</v>
      </c>
      <c r="C9" s="6" t="s">
        <v>28</v>
      </c>
      <c r="D9" s="6" t="s">
        <v>29</v>
      </c>
      <c r="E9" s="6" t="s">
        <v>2</v>
      </c>
      <c r="F9" s="6" t="s">
        <v>3</v>
      </c>
      <c r="G9" s="6" t="s">
        <v>4</v>
      </c>
      <c r="H9" s="6" t="s">
        <v>13</v>
      </c>
      <c r="I9" s="6" t="s">
        <v>19</v>
      </c>
      <c r="J9" s="19" t="s">
        <v>21</v>
      </c>
      <c r="K9" s="19" t="s">
        <v>22</v>
      </c>
      <c r="L9" s="19" t="s">
        <v>23</v>
      </c>
      <c r="M9" s="32" t="s">
        <v>71</v>
      </c>
      <c r="N9" s="32" t="s">
        <v>69</v>
      </c>
      <c r="O9" s="32" t="s">
        <v>70</v>
      </c>
      <c r="P9" s="32" t="s">
        <v>72</v>
      </c>
      <c r="Q9" s="32" t="s">
        <v>73</v>
      </c>
    </row>
    <row r="10" spans="1:17" ht="16.5" customHeight="1">
      <c r="A10" s="29"/>
      <c r="B10" s="29"/>
      <c r="C10" s="29"/>
      <c r="D10" s="29"/>
      <c r="E10" s="29"/>
      <c r="G10" s="29"/>
      <c r="H10" s="22"/>
      <c r="I10" s="22"/>
      <c r="J10" s="30"/>
      <c r="K10" s="30"/>
      <c r="L10" s="30"/>
      <c r="M10" s="33"/>
      <c r="N10" s="33"/>
      <c r="O10" s="33"/>
      <c r="P10" s="33"/>
      <c r="Q10" s="33"/>
    </row>
    <row r="11" spans="1:17" ht="16.5" customHeight="1">
      <c r="A11" s="29"/>
      <c r="B11" s="29"/>
      <c r="C11" s="29"/>
      <c r="D11" s="29"/>
      <c r="E11" s="29"/>
      <c r="G11" s="29"/>
      <c r="H11" s="22"/>
      <c r="I11" s="22"/>
      <c r="J11" s="30"/>
      <c r="K11" s="30"/>
      <c r="L11" s="30"/>
      <c r="M11" s="33"/>
      <c r="N11" s="33"/>
      <c r="O11" s="33"/>
      <c r="P11" s="33"/>
      <c r="Q11" s="33"/>
    </row>
    <row r="12" spans="1:17" ht="16.5" customHeight="1">
      <c r="A12" s="29"/>
      <c r="B12" s="29"/>
      <c r="C12" s="29"/>
      <c r="D12" s="29"/>
      <c r="E12" s="29"/>
      <c r="G12" s="29"/>
      <c r="H12" s="22"/>
      <c r="I12" s="22"/>
      <c r="J12" s="30"/>
      <c r="K12" s="30"/>
      <c r="L12" s="31"/>
      <c r="M12" s="33"/>
      <c r="N12" s="33"/>
      <c r="O12" s="33"/>
      <c r="P12" s="33"/>
      <c r="Q12" s="33"/>
    </row>
    <row r="13" spans="1:17" ht="16.5" customHeight="1">
      <c r="A13" s="29"/>
      <c r="B13" s="29"/>
      <c r="C13" s="29"/>
      <c r="D13" s="29"/>
      <c r="E13" s="29"/>
      <c r="G13" s="29"/>
      <c r="H13" s="22"/>
      <c r="I13" s="22"/>
      <c r="J13" s="30"/>
      <c r="K13" s="30"/>
      <c r="L13" s="30"/>
      <c r="M13" s="33"/>
      <c r="N13" s="33"/>
      <c r="O13" s="33"/>
      <c r="P13" s="33"/>
      <c r="Q13" s="33"/>
    </row>
    <row r="14" spans="1:17" ht="16.5" customHeight="1">
      <c r="A14" s="29"/>
      <c r="B14" s="29"/>
      <c r="C14" s="29"/>
      <c r="D14" s="29"/>
      <c r="E14" s="29"/>
      <c r="G14" s="29"/>
      <c r="H14" s="22"/>
      <c r="I14" s="22"/>
      <c r="J14" s="30"/>
      <c r="K14" s="30"/>
      <c r="L14" s="30"/>
      <c r="M14" s="33"/>
      <c r="N14" s="33"/>
      <c r="O14" s="33"/>
      <c r="P14" s="33"/>
      <c r="Q14" s="33"/>
    </row>
    <row r="15" spans="1:17" ht="16.5" customHeight="1">
      <c r="A15" s="29"/>
      <c r="B15" s="29"/>
      <c r="C15" s="29"/>
      <c r="D15" s="29"/>
      <c r="E15" s="29"/>
      <c r="G15" s="29"/>
      <c r="H15" s="22"/>
      <c r="I15" s="22"/>
      <c r="J15" s="30"/>
      <c r="K15" s="30"/>
      <c r="L15" s="30"/>
      <c r="M15" s="33"/>
      <c r="N15" s="33"/>
      <c r="O15" s="33"/>
      <c r="P15" s="33"/>
      <c r="Q15" s="33"/>
    </row>
    <row r="16" spans="1:17" ht="16.5" customHeight="1">
      <c r="A16" s="29"/>
      <c r="B16" s="29"/>
      <c r="C16" s="29"/>
      <c r="D16" s="29"/>
      <c r="E16" s="29"/>
      <c r="G16" s="29"/>
      <c r="H16" s="22"/>
      <c r="I16" s="22"/>
      <c r="J16" s="30"/>
      <c r="K16" s="30"/>
      <c r="L16" s="30"/>
      <c r="M16" s="33"/>
      <c r="N16" s="33"/>
      <c r="O16" s="33"/>
      <c r="P16" s="33"/>
      <c r="Q16" s="33"/>
    </row>
    <row r="17" spans="1:17" ht="16.5" customHeight="1">
      <c r="A17" s="29"/>
      <c r="B17" s="29"/>
      <c r="C17" s="29"/>
      <c r="D17" s="29"/>
      <c r="E17" s="29"/>
      <c r="G17" s="29"/>
      <c r="H17" s="22"/>
      <c r="I17" s="22"/>
      <c r="J17" s="30"/>
      <c r="K17" s="30"/>
      <c r="L17" s="30"/>
      <c r="M17" s="33"/>
      <c r="N17" s="33"/>
      <c r="O17" s="33"/>
      <c r="P17" s="33"/>
      <c r="Q17" s="33"/>
    </row>
    <row r="18" spans="1:17" ht="16.5" customHeight="1">
      <c r="A18" s="29"/>
      <c r="B18" s="29"/>
      <c r="C18" s="29"/>
      <c r="D18" s="29"/>
      <c r="E18" s="29"/>
      <c r="G18" s="29"/>
      <c r="H18" s="22"/>
      <c r="I18" s="22"/>
      <c r="J18" s="30"/>
      <c r="K18" s="30"/>
      <c r="L18" s="30"/>
      <c r="M18" s="33"/>
      <c r="N18" s="33"/>
      <c r="O18" s="33"/>
      <c r="P18" s="33"/>
      <c r="Q18" s="33"/>
    </row>
    <row r="19" spans="1:17" ht="16.5" customHeight="1">
      <c r="A19" s="29"/>
      <c r="B19" s="29"/>
      <c r="C19" s="29"/>
      <c r="D19" s="29"/>
      <c r="E19" s="29"/>
      <c r="G19" s="29"/>
      <c r="H19" s="22"/>
      <c r="I19" s="22"/>
      <c r="J19" s="30"/>
      <c r="K19" s="30"/>
      <c r="L19" s="30"/>
      <c r="M19" s="33"/>
      <c r="N19" s="33"/>
      <c r="O19" s="33"/>
      <c r="P19" s="33"/>
      <c r="Q19" s="33"/>
    </row>
    <row r="20" spans="1:17" ht="16.5" customHeight="1">
      <c r="A20" s="29"/>
      <c r="B20" s="29"/>
      <c r="C20" s="29"/>
      <c r="D20" s="29"/>
      <c r="E20" s="29"/>
      <c r="G20" s="29"/>
      <c r="H20" s="22"/>
      <c r="I20" s="22"/>
      <c r="J20" s="30"/>
      <c r="K20" s="30"/>
      <c r="L20" s="30"/>
      <c r="M20" s="33"/>
      <c r="N20" s="33"/>
      <c r="O20" s="33"/>
      <c r="P20" s="33"/>
      <c r="Q20" s="33"/>
    </row>
    <row r="21" spans="1:17" ht="16.5" customHeight="1">
      <c r="A21" s="29"/>
      <c r="B21" s="29"/>
      <c r="C21" s="29"/>
      <c r="D21" s="29"/>
      <c r="E21" s="29"/>
      <c r="G21" s="29"/>
      <c r="H21" s="22"/>
      <c r="I21" s="22"/>
      <c r="J21" s="30"/>
      <c r="K21" s="30"/>
      <c r="L21" s="30"/>
      <c r="M21" s="33"/>
      <c r="N21" s="33"/>
      <c r="O21" s="33"/>
      <c r="P21" s="33"/>
      <c r="Q21" s="33"/>
    </row>
    <row r="22" spans="1:17" ht="16.5" customHeight="1">
      <c r="A22" s="29"/>
      <c r="B22" s="29"/>
      <c r="C22" s="29"/>
      <c r="D22" s="29"/>
      <c r="E22" s="29"/>
      <c r="G22" s="29"/>
      <c r="H22" s="22"/>
      <c r="I22" s="22"/>
      <c r="J22" s="30"/>
      <c r="K22" s="30"/>
      <c r="L22" s="30"/>
      <c r="M22" s="33"/>
      <c r="N22" s="33"/>
      <c r="O22" s="33"/>
      <c r="P22" s="33"/>
      <c r="Q22" s="33"/>
    </row>
    <row r="23" spans="1:17" ht="16.5" customHeight="1">
      <c r="A23" s="29"/>
      <c r="B23" s="29"/>
      <c r="C23" s="29"/>
      <c r="D23" s="29"/>
      <c r="E23" s="29"/>
      <c r="G23" s="29"/>
      <c r="H23" s="22"/>
      <c r="I23" s="22"/>
      <c r="J23" s="30"/>
      <c r="K23" s="30"/>
      <c r="L23" s="30"/>
      <c r="M23" s="33"/>
      <c r="N23" s="33"/>
      <c r="O23" s="33"/>
      <c r="P23" s="33"/>
      <c r="Q23" s="33"/>
    </row>
    <row r="24" spans="1:17" ht="16.5" customHeight="1">
      <c r="A24" s="29"/>
      <c r="B24" s="29"/>
      <c r="C24" s="29"/>
      <c r="D24" s="29"/>
      <c r="E24" s="29"/>
      <c r="G24" s="29"/>
      <c r="H24" s="22"/>
      <c r="I24" s="22"/>
      <c r="J24" s="30"/>
      <c r="K24" s="30"/>
      <c r="L24" s="30"/>
      <c r="M24" s="33"/>
      <c r="N24" s="33"/>
      <c r="O24" s="33"/>
      <c r="P24" s="33"/>
      <c r="Q24" s="33"/>
    </row>
    <row r="25" spans="1:17" ht="16.5" customHeight="1">
      <c r="A25" s="29"/>
      <c r="B25" s="29"/>
      <c r="C25" s="29"/>
      <c r="D25" s="29"/>
      <c r="E25" s="29"/>
      <c r="G25" s="29"/>
      <c r="H25" s="22"/>
      <c r="I25" s="22"/>
      <c r="J25" s="30"/>
      <c r="K25" s="30"/>
      <c r="L25" s="30"/>
      <c r="M25" s="33"/>
      <c r="N25" s="33"/>
      <c r="O25" s="33"/>
      <c r="P25" s="33"/>
      <c r="Q25" s="33"/>
    </row>
    <row r="26" spans="1:17" ht="16.5" customHeight="1">
      <c r="A26" s="29"/>
      <c r="B26" s="29"/>
      <c r="C26" s="29"/>
      <c r="D26" s="29"/>
      <c r="E26" s="29"/>
      <c r="G26" s="29"/>
      <c r="H26" s="22"/>
      <c r="I26" s="22"/>
      <c r="J26" s="30"/>
      <c r="K26" s="30"/>
      <c r="L26" s="30"/>
      <c r="M26" s="33"/>
      <c r="N26" s="33"/>
      <c r="O26" s="33"/>
      <c r="P26" s="33"/>
      <c r="Q26" s="33"/>
    </row>
    <row r="27" spans="1:17" ht="16.5" customHeight="1">
      <c r="A27" s="29"/>
      <c r="B27" s="29"/>
      <c r="C27" s="29"/>
      <c r="D27" s="29"/>
      <c r="E27" s="29"/>
      <c r="G27" s="29"/>
      <c r="H27" s="22"/>
      <c r="I27" s="22"/>
      <c r="J27" s="30"/>
      <c r="K27" s="30"/>
      <c r="L27" s="30"/>
      <c r="M27" s="33"/>
      <c r="N27" s="33"/>
      <c r="O27" s="33"/>
      <c r="P27" s="33"/>
      <c r="Q27" s="33"/>
    </row>
    <row r="28" spans="1:17" ht="16.5" customHeight="1">
      <c r="A28" s="29"/>
      <c r="B28" s="29"/>
      <c r="C28" s="29"/>
      <c r="D28" s="29"/>
      <c r="E28" s="29"/>
      <c r="G28" s="29"/>
      <c r="H28" s="22"/>
      <c r="I28" s="22"/>
      <c r="J28" s="30"/>
      <c r="K28" s="30"/>
      <c r="L28" s="30"/>
      <c r="M28" s="33"/>
      <c r="N28" s="33"/>
      <c r="O28" s="33"/>
      <c r="P28" s="33"/>
      <c r="Q28" s="33"/>
    </row>
    <row r="29" spans="1:17" ht="16.5" customHeight="1">
      <c r="A29" s="29"/>
      <c r="B29" s="29"/>
      <c r="C29" s="29"/>
      <c r="D29" s="29"/>
      <c r="E29" s="29"/>
      <c r="G29" s="29"/>
      <c r="H29" s="22"/>
      <c r="J29" s="30"/>
      <c r="K29" s="30"/>
      <c r="L29" s="30"/>
      <c r="M29" s="33"/>
      <c r="N29" s="33"/>
      <c r="O29" s="33"/>
      <c r="P29" s="33"/>
      <c r="Q29" s="33"/>
    </row>
    <row r="30" spans="1:17" ht="16.5" customHeight="1">
      <c r="A30" s="29"/>
      <c r="B30" s="29"/>
      <c r="C30" s="29"/>
      <c r="D30" s="29"/>
      <c r="E30" s="29"/>
      <c r="G30" s="29"/>
      <c r="H30" s="22"/>
      <c r="J30" s="30"/>
      <c r="K30" s="30"/>
      <c r="L30" s="30"/>
      <c r="M30" s="33"/>
      <c r="N30" s="33"/>
      <c r="O30" s="33"/>
      <c r="P30" s="33"/>
      <c r="Q30" s="33"/>
    </row>
    <row r="31" spans="1:17" ht="16.5" customHeight="1">
      <c r="A31" s="29"/>
      <c r="B31" s="29"/>
      <c r="C31" s="29"/>
      <c r="D31" s="29"/>
      <c r="E31" s="29"/>
      <c r="G31" s="29"/>
      <c r="H31" s="22"/>
      <c r="J31" s="30"/>
      <c r="K31" s="30"/>
      <c r="L31" s="30"/>
      <c r="M31" s="33"/>
      <c r="N31" s="33"/>
      <c r="O31" s="33"/>
      <c r="P31" s="33"/>
      <c r="Q31" s="33"/>
    </row>
    <row r="32" spans="1:17" ht="16.5" customHeight="1">
      <c r="A32" s="29"/>
      <c r="B32" s="29"/>
      <c r="C32" s="29"/>
      <c r="D32" s="29"/>
      <c r="E32" s="29"/>
      <c r="G32" s="29"/>
      <c r="H32" s="22"/>
      <c r="J32" s="30"/>
      <c r="K32" s="30"/>
      <c r="L32" s="30"/>
      <c r="M32" s="33"/>
      <c r="N32" s="33"/>
      <c r="O32" s="33"/>
      <c r="P32" s="33"/>
      <c r="Q32" s="33"/>
    </row>
    <row r="33" spans="1:17" ht="16.5" customHeight="1">
      <c r="A33" s="29"/>
      <c r="B33" s="29"/>
      <c r="C33" s="29"/>
      <c r="D33" s="29"/>
      <c r="E33" s="29"/>
      <c r="G33" s="29"/>
      <c r="H33" s="22"/>
      <c r="J33" s="30"/>
      <c r="K33" s="30"/>
      <c r="L33" s="30"/>
      <c r="M33" s="33"/>
      <c r="N33" s="33"/>
      <c r="O33" s="33"/>
      <c r="P33" s="33"/>
      <c r="Q33" s="33"/>
    </row>
    <row r="34" spans="1:17" ht="16.5" customHeight="1">
      <c r="A34" s="29"/>
      <c r="B34" s="29"/>
      <c r="C34" s="29"/>
      <c r="D34" s="29"/>
      <c r="E34" s="29"/>
      <c r="G34" s="29"/>
      <c r="H34" s="22"/>
      <c r="I34" s="22"/>
      <c r="J34" s="30"/>
      <c r="K34" s="30"/>
      <c r="L34" s="30"/>
      <c r="M34" s="33"/>
      <c r="N34" s="33"/>
      <c r="O34" s="33"/>
      <c r="P34" s="33"/>
      <c r="Q34" s="33"/>
    </row>
    <row r="35" spans="1:17" ht="16.5" customHeight="1">
      <c r="A35" s="29"/>
      <c r="B35" s="29"/>
      <c r="C35" s="29"/>
      <c r="D35" s="29"/>
      <c r="E35" s="29"/>
      <c r="G35" s="29"/>
      <c r="H35" s="22"/>
      <c r="I35" s="22"/>
      <c r="J35" s="30"/>
      <c r="K35" s="30"/>
      <c r="L35" s="31"/>
      <c r="M35" s="33"/>
      <c r="N35" s="33"/>
      <c r="O35" s="33"/>
      <c r="P35" s="33"/>
      <c r="Q35" s="33"/>
    </row>
    <row r="36" spans="1:17" ht="16.5" customHeight="1">
      <c r="A36" s="29"/>
      <c r="B36" s="29"/>
      <c r="C36" s="29"/>
      <c r="D36" s="29"/>
      <c r="E36" s="29"/>
      <c r="G36" s="29"/>
      <c r="H36" s="22"/>
      <c r="I36" s="22"/>
      <c r="J36" s="30"/>
      <c r="K36" s="30"/>
      <c r="L36" s="30"/>
      <c r="M36" s="33"/>
      <c r="N36" s="33"/>
      <c r="O36" s="33"/>
      <c r="P36" s="33"/>
      <c r="Q36" s="33"/>
    </row>
    <row r="37" spans="1:17" ht="16.5" customHeight="1">
      <c r="A37" s="29"/>
      <c r="B37" s="29"/>
      <c r="C37" s="29"/>
      <c r="D37" s="29"/>
      <c r="E37" s="29"/>
      <c r="G37" s="29"/>
      <c r="H37" s="22"/>
      <c r="I37" s="22"/>
      <c r="J37" s="30"/>
      <c r="K37" s="30"/>
      <c r="L37" s="30"/>
      <c r="M37" s="33"/>
      <c r="N37" s="33"/>
      <c r="O37" s="33"/>
      <c r="P37" s="33"/>
      <c r="Q37" s="33"/>
    </row>
    <row r="38" spans="1:17" ht="16.5" customHeight="1">
      <c r="A38" s="29"/>
      <c r="B38" s="29"/>
      <c r="C38" s="29"/>
      <c r="D38" s="29"/>
      <c r="E38" s="29"/>
      <c r="G38" s="29"/>
      <c r="H38" s="22"/>
      <c r="I38" s="22"/>
      <c r="J38" s="30"/>
      <c r="K38" s="30"/>
      <c r="L38" s="30"/>
      <c r="M38" s="33"/>
      <c r="N38" s="33"/>
      <c r="O38" s="33"/>
      <c r="P38" s="33"/>
      <c r="Q38" s="33"/>
    </row>
    <row r="39" spans="1:17" ht="16.5" customHeight="1">
      <c r="A39" s="29"/>
      <c r="B39" s="29"/>
      <c r="C39" s="29"/>
      <c r="D39" s="29"/>
      <c r="E39" s="29"/>
      <c r="G39" s="29"/>
      <c r="H39" s="22"/>
      <c r="I39" s="22"/>
      <c r="J39" s="30"/>
      <c r="K39" s="30"/>
      <c r="L39" s="30"/>
      <c r="M39" s="33"/>
      <c r="N39" s="33"/>
      <c r="O39" s="33"/>
      <c r="P39" s="33"/>
      <c r="Q39" s="33"/>
    </row>
    <row r="40" spans="1:17" ht="16.5" customHeight="1">
      <c r="A40" s="29"/>
      <c r="B40" s="29"/>
      <c r="C40" s="29"/>
      <c r="D40" s="29"/>
      <c r="E40" s="29"/>
      <c r="G40" s="29"/>
      <c r="H40" s="22"/>
      <c r="I40" s="22"/>
      <c r="J40" s="30"/>
      <c r="K40" s="30"/>
      <c r="L40" s="30"/>
      <c r="M40" s="33"/>
      <c r="N40" s="33"/>
      <c r="O40" s="33"/>
      <c r="P40" s="33"/>
      <c r="Q40" s="33"/>
    </row>
    <row r="41" spans="1:17" ht="16.5" customHeight="1">
      <c r="A41" s="29"/>
      <c r="B41" s="29"/>
      <c r="C41" s="29"/>
      <c r="D41" s="29"/>
      <c r="E41" s="29"/>
      <c r="G41" s="29"/>
      <c r="H41" s="22"/>
      <c r="I41" s="22"/>
      <c r="J41" s="30"/>
      <c r="K41" s="30"/>
      <c r="L41" s="30"/>
      <c r="M41" s="33"/>
      <c r="N41" s="33"/>
      <c r="O41" s="33"/>
      <c r="P41" s="33"/>
      <c r="Q41" s="33"/>
    </row>
    <row r="42" spans="1:17" ht="16.5" customHeight="1">
      <c r="A42" s="29"/>
      <c r="B42" s="29"/>
      <c r="C42" s="29"/>
      <c r="D42" s="29"/>
      <c r="E42" s="29"/>
      <c r="G42" s="29"/>
      <c r="H42" s="22"/>
      <c r="I42" s="22"/>
      <c r="J42" s="30"/>
      <c r="K42" s="30"/>
      <c r="L42" s="30"/>
      <c r="M42" s="33"/>
      <c r="N42" s="33"/>
      <c r="O42" s="33"/>
      <c r="P42" s="33"/>
      <c r="Q42" s="33"/>
    </row>
    <row r="43" spans="1:17" ht="16.5" customHeight="1">
      <c r="A43" s="29"/>
      <c r="B43" s="29"/>
      <c r="C43" s="29"/>
      <c r="D43" s="29"/>
      <c r="E43" s="29"/>
      <c r="G43" s="29"/>
      <c r="H43" s="22"/>
      <c r="I43" s="22"/>
      <c r="J43" s="30"/>
      <c r="K43" s="30"/>
      <c r="L43" s="30"/>
      <c r="M43" s="33"/>
      <c r="N43" s="33"/>
      <c r="O43" s="33"/>
      <c r="P43" s="33"/>
      <c r="Q43" s="33"/>
    </row>
    <row r="44" spans="1:17" ht="16.5" customHeight="1">
      <c r="A44" s="29"/>
      <c r="B44" s="29"/>
      <c r="C44" s="29"/>
      <c r="D44" s="29"/>
      <c r="E44" s="29"/>
      <c r="G44" s="29"/>
      <c r="H44" s="22"/>
      <c r="I44" s="22"/>
      <c r="J44" s="30"/>
      <c r="K44" s="30"/>
      <c r="L44" s="30"/>
      <c r="M44" s="33"/>
      <c r="N44" s="33"/>
      <c r="O44" s="33"/>
      <c r="P44" s="33"/>
      <c r="Q44" s="33"/>
    </row>
    <row r="45" spans="1:17" ht="16.5" customHeight="1">
      <c r="A45" s="29"/>
      <c r="B45" s="29"/>
      <c r="C45" s="29"/>
      <c r="D45" s="29"/>
      <c r="E45" s="29"/>
      <c r="G45" s="29"/>
      <c r="H45" s="22"/>
      <c r="I45" s="22"/>
      <c r="J45" s="30"/>
      <c r="K45" s="30"/>
      <c r="L45" s="31"/>
      <c r="M45" s="33"/>
      <c r="N45" s="33"/>
      <c r="O45" s="33"/>
      <c r="P45" s="33"/>
      <c r="Q45" s="33"/>
    </row>
    <row r="46" spans="1:17" ht="16.5" customHeight="1">
      <c r="A46" s="29"/>
      <c r="B46" s="29"/>
      <c r="C46" s="29"/>
      <c r="D46" s="29"/>
      <c r="E46" s="29"/>
      <c r="G46" s="29"/>
      <c r="H46" s="22"/>
      <c r="I46" s="22"/>
      <c r="J46" s="30"/>
      <c r="K46" s="30"/>
      <c r="L46" s="30"/>
      <c r="M46" s="33"/>
      <c r="N46" s="33"/>
      <c r="O46" s="33"/>
      <c r="P46" s="33"/>
      <c r="Q46" s="33"/>
    </row>
    <row r="47" spans="1:17" ht="16.5" customHeight="1">
      <c r="A47" s="29"/>
      <c r="B47" s="29"/>
      <c r="C47" s="29"/>
      <c r="D47" s="29"/>
      <c r="E47" s="29"/>
      <c r="G47" s="29"/>
      <c r="H47" s="22"/>
      <c r="J47" s="30"/>
      <c r="K47" s="30"/>
      <c r="L47" s="30"/>
      <c r="M47" s="33"/>
      <c r="N47" s="33"/>
      <c r="O47" s="33"/>
      <c r="P47" s="33"/>
      <c r="Q47" s="33"/>
    </row>
    <row r="48" spans="1:17" ht="16.5" customHeight="1">
      <c r="A48" s="29"/>
      <c r="B48" s="29"/>
      <c r="C48" s="29"/>
      <c r="D48" s="29"/>
      <c r="E48" s="29"/>
      <c r="G48" s="29"/>
      <c r="H48" s="22"/>
      <c r="I48" s="22"/>
      <c r="J48" s="30"/>
      <c r="K48" s="30"/>
      <c r="L48" s="30"/>
      <c r="M48" s="33"/>
      <c r="N48" s="33"/>
      <c r="O48" s="33"/>
      <c r="P48" s="33"/>
      <c r="Q48" s="33"/>
    </row>
    <row r="49" spans="1:17" ht="16.5" customHeight="1">
      <c r="A49" s="29"/>
      <c r="B49" s="29"/>
      <c r="C49" s="29"/>
      <c r="D49" s="29"/>
      <c r="E49" s="29"/>
      <c r="G49" s="29"/>
      <c r="H49" s="22"/>
      <c r="I49" s="22"/>
      <c r="J49" s="30"/>
      <c r="K49" s="30"/>
      <c r="L49" s="30"/>
      <c r="M49" s="33"/>
      <c r="N49" s="33"/>
      <c r="O49" s="33"/>
      <c r="P49" s="33"/>
      <c r="Q49" s="33"/>
    </row>
    <row r="50" spans="1:17" ht="16.5" customHeight="1">
      <c r="A50" s="29"/>
      <c r="B50" s="29"/>
      <c r="C50" s="29"/>
      <c r="D50" s="29"/>
      <c r="E50" s="29"/>
      <c r="G50" s="29"/>
      <c r="H50" s="22"/>
      <c r="J50" s="30"/>
      <c r="K50" s="30"/>
      <c r="L50" s="30"/>
      <c r="M50" s="33"/>
      <c r="N50" s="33"/>
      <c r="O50" s="33"/>
      <c r="P50" s="33"/>
      <c r="Q50" s="33"/>
    </row>
    <row r="51" spans="1:17" ht="16.5" customHeight="1">
      <c r="A51" s="29"/>
      <c r="B51" s="29"/>
      <c r="C51" s="29"/>
      <c r="D51" s="29"/>
      <c r="E51" s="29"/>
      <c r="G51" s="29"/>
      <c r="H51" s="22"/>
      <c r="J51" s="30"/>
      <c r="K51" s="30"/>
      <c r="L51" s="30"/>
      <c r="M51" s="33"/>
      <c r="N51" s="33"/>
      <c r="O51" s="33"/>
      <c r="P51" s="33"/>
      <c r="Q51" s="33"/>
    </row>
    <row r="52" spans="1:17" ht="16.5" customHeight="1">
      <c r="A52" s="29"/>
      <c r="B52" s="29"/>
      <c r="C52" s="29"/>
      <c r="D52" s="29"/>
      <c r="E52" s="29"/>
      <c r="G52" s="29"/>
      <c r="H52" s="22"/>
      <c r="I52" s="22"/>
      <c r="J52" s="30"/>
      <c r="K52" s="30"/>
      <c r="L52" s="30"/>
      <c r="M52" s="33"/>
      <c r="N52" s="33"/>
      <c r="O52" s="33"/>
      <c r="P52" s="33"/>
      <c r="Q52" s="33"/>
    </row>
    <row r="53" spans="1:17" ht="16.5" customHeight="1">
      <c r="A53" s="29"/>
      <c r="B53" s="29"/>
      <c r="C53" s="29"/>
      <c r="D53" s="29"/>
      <c r="E53" s="29"/>
      <c r="G53" s="29"/>
      <c r="H53" s="22"/>
      <c r="I53" s="22"/>
      <c r="J53" s="30"/>
      <c r="K53" s="30"/>
      <c r="L53" s="30"/>
      <c r="M53" s="33"/>
      <c r="N53" s="33"/>
      <c r="O53" s="33"/>
      <c r="P53" s="33"/>
      <c r="Q53" s="33"/>
    </row>
    <row r="54" spans="1:17" ht="16.5" customHeight="1">
      <c r="A54" s="29"/>
      <c r="B54" s="29"/>
      <c r="C54" s="29"/>
      <c r="D54" s="29"/>
      <c r="E54" s="29"/>
      <c r="G54" s="29"/>
      <c r="H54" s="22"/>
      <c r="I54" s="22"/>
      <c r="J54" s="30"/>
      <c r="K54" s="30"/>
      <c r="L54" s="30"/>
      <c r="M54" s="33"/>
      <c r="N54" s="33"/>
      <c r="O54" s="33"/>
      <c r="P54" s="33"/>
      <c r="Q54" s="33"/>
    </row>
    <row r="55" spans="1:17" ht="16.5" customHeight="1">
      <c r="A55" s="29"/>
      <c r="B55" s="29"/>
      <c r="C55" s="29"/>
      <c r="D55" s="29"/>
      <c r="E55" s="29"/>
      <c r="G55" s="29"/>
      <c r="H55" s="22"/>
      <c r="J55" s="30"/>
      <c r="K55" s="30"/>
      <c r="L55" s="30"/>
      <c r="M55" s="33"/>
      <c r="N55" s="33"/>
      <c r="O55" s="33"/>
      <c r="P55" s="33"/>
      <c r="Q55" s="33"/>
    </row>
    <row r="56" spans="1:17" ht="16.5" customHeight="1">
      <c r="A56" s="29"/>
      <c r="B56" s="29"/>
      <c r="C56" s="29"/>
      <c r="D56" s="29"/>
      <c r="E56" s="29"/>
      <c r="G56" s="29"/>
      <c r="H56" s="22"/>
      <c r="I56" s="22"/>
      <c r="J56" s="30"/>
      <c r="K56" s="30"/>
      <c r="L56" s="30"/>
      <c r="M56" s="33"/>
      <c r="N56" s="33"/>
      <c r="O56" s="33"/>
      <c r="P56" s="33"/>
      <c r="Q56" s="33"/>
    </row>
    <row r="57" spans="1:17" ht="16.5" customHeight="1">
      <c r="A57" s="29"/>
      <c r="B57" s="29"/>
      <c r="C57" s="29"/>
      <c r="D57" s="29"/>
      <c r="E57" s="29"/>
      <c r="G57" s="29"/>
      <c r="H57" s="22"/>
      <c r="J57" s="30"/>
      <c r="K57" s="30"/>
      <c r="L57" s="30"/>
      <c r="M57" s="33"/>
      <c r="N57" s="33"/>
      <c r="O57" s="33"/>
      <c r="P57" s="33"/>
      <c r="Q57" s="33"/>
    </row>
    <row r="58" spans="1:17" ht="16.5" customHeight="1">
      <c r="A58" s="29"/>
      <c r="B58" s="29"/>
      <c r="C58" s="29"/>
      <c r="D58" s="29"/>
      <c r="E58" s="29"/>
      <c r="G58" s="29"/>
      <c r="H58" s="22"/>
      <c r="J58" s="30"/>
      <c r="K58" s="30"/>
      <c r="L58" s="30"/>
      <c r="M58" s="33"/>
      <c r="N58" s="33"/>
      <c r="O58" s="33"/>
      <c r="P58" s="33"/>
      <c r="Q58" s="33"/>
    </row>
    <row r="59" spans="1:17" ht="16.5" customHeight="1">
      <c r="A59" s="29"/>
      <c r="B59" s="29"/>
      <c r="C59" s="29"/>
      <c r="D59" s="29"/>
      <c r="E59" s="29"/>
      <c r="G59" s="29"/>
      <c r="H59" s="22"/>
      <c r="J59" s="30"/>
      <c r="K59" s="30"/>
      <c r="L59" s="30"/>
      <c r="M59" s="33"/>
      <c r="N59" s="33"/>
      <c r="O59" s="33"/>
      <c r="P59" s="33"/>
      <c r="Q59" s="33"/>
    </row>
    <row r="60" spans="1:17" ht="16.5" customHeight="1">
      <c r="A60" s="29"/>
      <c r="B60" s="29"/>
      <c r="C60" s="29"/>
      <c r="D60" s="29"/>
      <c r="E60" s="29"/>
      <c r="G60" s="29"/>
      <c r="H60" s="22"/>
      <c r="J60" s="30"/>
      <c r="K60" s="30"/>
      <c r="L60" s="30"/>
      <c r="M60" s="33"/>
      <c r="N60" s="33"/>
      <c r="O60" s="33"/>
      <c r="P60" s="33"/>
      <c r="Q60" s="33"/>
    </row>
    <row r="61" spans="1:17" ht="16.5" customHeight="1">
      <c r="A61" s="29"/>
      <c r="B61" s="29"/>
      <c r="C61" s="29"/>
      <c r="D61" s="29"/>
      <c r="E61" s="29"/>
      <c r="G61" s="29"/>
      <c r="H61" s="22"/>
      <c r="J61" s="30"/>
      <c r="K61" s="30"/>
      <c r="L61" s="30"/>
      <c r="M61" s="33"/>
      <c r="N61" s="33"/>
      <c r="O61" s="33"/>
      <c r="P61" s="33"/>
      <c r="Q61" s="33"/>
    </row>
    <row r="62" spans="1:17" ht="16.5" customHeight="1">
      <c r="A62" s="29"/>
      <c r="B62" s="29"/>
      <c r="C62" s="29"/>
      <c r="D62" s="29"/>
      <c r="E62" s="29"/>
      <c r="G62" s="29"/>
      <c r="H62" s="22"/>
      <c r="J62" s="30"/>
      <c r="K62" s="30"/>
      <c r="L62" s="30"/>
      <c r="M62" s="33"/>
      <c r="N62" s="33"/>
      <c r="O62" s="33"/>
      <c r="P62" s="33"/>
      <c r="Q62" s="33"/>
    </row>
    <row r="63" spans="1:17" ht="16.5" customHeight="1">
      <c r="A63" s="29"/>
      <c r="B63" s="29"/>
      <c r="C63" s="29"/>
      <c r="D63" s="29"/>
      <c r="E63" s="29"/>
      <c r="G63" s="29"/>
      <c r="H63" s="22"/>
      <c r="J63" s="30"/>
      <c r="K63" s="30"/>
      <c r="L63" s="30"/>
      <c r="M63" s="33"/>
      <c r="N63" s="33"/>
      <c r="O63" s="33"/>
      <c r="P63" s="33"/>
      <c r="Q63" s="33"/>
    </row>
    <row r="64" spans="1:17" ht="16.5" customHeight="1">
      <c r="A64" s="29"/>
      <c r="B64" s="29"/>
      <c r="C64" s="29"/>
      <c r="D64" s="29"/>
      <c r="E64" s="29"/>
      <c r="G64" s="29"/>
      <c r="H64" s="22"/>
      <c r="J64" s="30"/>
      <c r="K64" s="30"/>
      <c r="L64" s="30"/>
      <c r="M64" s="33"/>
      <c r="N64" s="33"/>
      <c r="O64" s="33"/>
      <c r="P64" s="33"/>
      <c r="Q64" s="33"/>
    </row>
    <row r="65" spans="1:17" ht="16.5" customHeight="1">
      <c r="A65" s="29"/>
      <c r="B65" s="29"/>
      <c r="C65" s="29"/>
      <c r="D65" s="29"/>
      <c r="E65" s="29"/>
      <c r="G65" s="29"/>
      <c r="H65" s="22"/>
      <c r="I65" s="22"/>
      <c r="J65" s="30"/>
      <c r="K65" s="30"/>
      <c r="L65" s="30"/>
      <c r="M65" s="33"/>
      <c r="N65" s="33"/>
      <c r="O65" s="33"/>
      <c r="P65" s="33"/>
      <c r="Q65" s="33"/>
    </row>
    <row r="66" spans="1:17" ht="16.5" customHeight="1">
      <c r="A66" s="29"/>
      <c r="B66" s="29"/>
      <c r="C66" s="29"/>
      <c r="D66" s="29"/>
      <c r="E66" s="29"/>
      <c r="G66" s="29"/>
      <c r="H66" s="22"/>
      <c r="I66" s="22"/>
      <c r="J66" s="30"/>
      <c r="K66" s="30"/>
      <c r="L66" s="30"/>
      <c r="M66" s="33"/>
      <c r="N66" s="33"/>
      <c r="O66" s="33"/>
      <c r="P66" s="33"/>
      <c r="Q66" s="33"/>
    </row>
    <row r="67" spans="1:17" ht="16.5" customHeight="1">
      <c r="A67" s="29"/>
      <c r="B67" s="29"/>
      <c r="C67" s="29"/>
      <c r="D67" s="29"/>
      <c r="E67" s="29"/>
      <c r="G67" s="29"/>
      <c r="H67" s="22"/>
      <c r="I67" s="22"/>
      <c r="J67" s="30"/>
      <c r="K67" s="30"/>
      <c r="L67" s="30"/>
      <c r="M67" s="33"/>
      <c r="N67" s="33"/>
      <c r="O67" s="33"/>
      <c r="P67" s="33"/>
      <c r="Q67" s="33"/>
    </row>
    <row r="68" spans="1:17" ht="16.5" customHeight="1">
      <c r="A68" s="29"/>
      <c r="B68" s="29"/>
      <c r="C68" s="29"/>
      <c r="D68" s="29"/>
      <c r="E68" s="29"/>
      <c r="G68" s="29"/>
      <c r="H68" s="22"/>
      <c r="J68" s="30"/>
      <c r="K68" s="30"/>
      <c r="L68" s="30"/>
      <c r="M68" s="33"/>
      <c r="N68" s="33"/>
      <c r="O68" s="33"/>
      <c r="P68" s="33"/>
      <c r="Q68" s="33"/>
    </row>
    <row r="69" spans="1:17" ht="16.5" customHeight="1">
      <c r="A69" s="29"/>
      <c r="B69" s="29"/>
      <c r="C69" s="29"/>
      <c r="D69" s="29"/>
      <c r="E69" s="29"/>
      <c r="G69" s="29"/>
      <c r="H69" s="22"/>
      <c r="I69" s="22"/>
      <c r="J69" s="30"/>
      <c r="K69" s="30"/>
      <c r="L69" s="30"/>
      <c r="M69" s="33"/>
      <c r="N69" s="33"/>
      <c r="O69" s="33"/>
      <c r="P69" s="33"/>
      <c r="Q69" s="33"/>
    </row>
    <row r="70" spans="1:17" ht="16.5" customHeight="1">
      <c r="A70" s="29"/>
      <c r="B70" s="29"/>
      <c r="C70" s="29"/>
      <c r="D70" s="29"/>
      <c r="E70" s="29"/>
      <c r="G70" s="29"/>
      <c r="H70" s="22"/>
      <c r="I70" s="22"/>
      <c r="J70" s="30"/>
      <c r="K70" s="30"/>
      <c r="L70" s="30"/>
      <c r="M70" s="33"/>
      <c r="N70" s="33"/>
      <c r="O70" s="33"/>
      <c r="P70" s="33"/>
      <c r="Q70" s="33"/>
    </row>
    <row r="71" spans="1:17" ht="16.5" customHeight="1">
      <c r="A71" s="29"/>
      <c r="B71" s="29"/>
      <c r="C71" s="29"/>
      <c r="D71" s="29"/>
      <c r="E71" s="29"/>
      <c r="G71" s="29"/>
      <c r="H71" s="22"/>
      <c r="I71" s="22"/>
      <c r="J71" s="30"/>
      <c r="K71" s="30"/>
      <c r="L71" s="30"/>
      <c r="M71" s="33"/>
      <c r="N71" s="33"/>
      <c r="O71" s="33"/>
      <c r="P71" s="33"/>
      <c r="Q71" s="33"/>
    </row>
    <row r="72" spans="1:17" ht="16.5" customHeight="1">
      <c r="A72" s="29"/>
      <c r="B72" s="29"/>
      <c r="C72" s="29"/>
      <c r="D72" s="29"/>
      <c r="E72" s="29"/>
      <c r="G72" s="29"/>
      <c r="H72" s="22"/>
      <c r="I72" s="22"/>
      <c r="J72" s="30"/>
      <c r="K72" s="30"/>
      <c r="L72" s="31"/>
      <c r="M72" s="33"/>
      <c r="N72" s="33"/>
      <c r="O72" s="33"/>
      <c r="P72" s="33"/>
      <c r="Q72" s="33"/>
    </row>
    <row r="73" spans="1:17" ht="16.5" customHeight="1">
      <c r="A73" s="29"/>
      <c r="B73" s="29"/>
      <c r="C73" s="29"/>
      <c r="D73" s="29"/>
      <c r="E73" s="29"/>
      <c r="G73" s="29"/>
      <c r="H73" s="22"/>
      <c r="I73" s="22"/>
      <c r="J73" s="30"/>
      <c r="K73" s="30"/>
      <c r="L73" s="30"/>
      <c r="M73" s="33"/>
      <c r="N73" s="33"/>
      <c r="O73" s="33"/>
      <c r="P73" s="33"/>
      <c r="Q73" s="33"/>
    </row>
    <row r="74" spans="1:17" ht="16.5" customHeight="1">
      <c r="A74" s="29"/>
      <c r="B74" s="29"/>
      <c r="C74" s="29"/>
      <c r="D74" s="29"/>
      <c r="E74" s="29"/>
      <c r="G74" s="29"/>
      <c r="H74" s="22"/>
      <c r="I74" s="22"/>
      <c r="J74" s="30"/>
      <c r="K74" s="30"/>
      <c r="L74" s="30"/>
      <c r="M74" s="33"/>
      <c r="N74" s="33"/>
      <c r="O74" s="33"/>
      <c r="P74" s="33"/>
      <c r="Q74" s="33"/>
    </row>
    <row r="75" spans="1:17" ht="16.5" customHeight="1">
      <c r="A75" s="29"/>
      <c r="B75" s="29"/>
      <c r="C75" s="29"/>
      <c r="D75" s="29"/>
      <c r="E75" s="29"/>
      <c r="G75" s="29"/>
      <c r="H75" s="22"/>
      <c r="I75" s="22"/>
      <c r="J75" s="30"/>
      <c r="K75" s="30"/>
      <c r="L75" s="30"/>
      <c r="M75" s="33"/>
      <c r="N75" s="33"/>
      <c r="O75" s="33"/>
      <c r="P75" s="33"/>
      <c r="Q75" s="33"/>
    </row>
    <row r="76" spans="1:17" ht="16.5" customHeight="1">
      <c r="A76" s="29"/>
      <c r="B76" s="29"/>
      <c r="C76" s="29"/>
      <c r="D76" s="29"/>
      <c r="E76" s="29"/>
      <c r="G76" s="29"/>
      <c r="H76" s="22"/>
      <c r="I76" s="22"/>
      <c r="J76" s="30"/>
      <c r="K76" s="30"/>
      <c r="L76" s="30"/>
      <c r="M76" s="33"/>
      <c r="N76" s="33"/>
      <c r="O76" s="33"/>
      <c r="P76" s="33"/>
      <c r="Q76" s="33"/>
    </row>
    <row r="77" spans="1:17" ht="16.5" customHeight="1">
      <c r="A77" s="29"/>
      <c r="B77" s="29"/>
      <c r="C77" s="29"/>
      <c r="D77" s="29"/>
      <c r="E77" s="29"/>
      <c r="G77" s="29"/>
      <c r="H77" s="22"/>
      <c r="I77" s="22"/>
      <c r="J77" s="30"/>
      <c r="K77" s="30"/>
      <c r="L77" s="31"/>
      <c r="M77" s="33"/>
      <c r="N77" s="33"/>
      <c r="O77" s="33"/>
      <c r="P77" s="33"/>
      <c r="Q77" s="33"/>
    </row>
    <row r="78" spans="1:17" ht="16.5" customHeight="1">
      <c r="A78" s="29"/>
      <c r="B78" s="29"/>
      <c r="C78" s="29"/>
      <c r="D78" s="29"/>
      <c r="E78" s="29"/>
      <c r="G78" s="29"/>
      <c r="H78" s="22"/>
      <c r="I78" s="22"/>
      <c r="J78" s="30"/>
      <c r="K78" s="30"/>
      <c r="L78" s="30"/>
      <c r="M78" s="33"/>
      <c r="N78" s="33"/>
      <c r="O78" s="33"/>
      <c r="P78" s="33"/>
      <c r="Q78" s="33"/>
    </row>
    <row r="79" spans="1:17" ht="16.5" customHeight="1">
      <c r="A79" s="29"/>
      <c r="B79" s="29"/>
      <c r="C79" s="29"/>
      <c r="D79" s="29"/>
      <c r="E79" s="29"/>
      <c r="G79" s="29"/>
      <c r="H79" s="22"/>
      <c r="I79" s="22"/>
      <c r="J79" s="30"/>
      <c r="K79" s="30"/>
      <c r="L79" s="31"/>
      <c r="M79" s="33"/>
      <c r="N79" s="33"/>
      <c r="O79" s="33"/>
      <c r="P79" s="33"/>
      <c r="Q79" s="33"/>
    </row>
    <row r="80" spans="1:17" ht="16.5" customHeight="1">
      <c r="A80" s="29"/>
      <c r="B80" s="29"/>
      <c r="C80" s="29"/>
      <c r="D80" s="29"/>
      <c r="E80" s="29"/>
      <c r="G80" s="29"/>
      <c r="H80" s="22"/>
      <c r="I80" s="22"/>
      <c r="J80" s="30"/>
      <c r="K80" s="30"/>
      <c r="L80" s="30"/>
      <c r="M80" s="33"/>
      <c r="N80" s="33"/>
      <c r="O80" s="33"/>
      <c r="P80" s="33"/>
      <c r="Q80" s="33"/>
    </row>
    <row r="81" spans="1:17" ht="16.5" customHeight="1">
      <c r="A81" s="29"/>
      <c r="B81" s="29"/>
      <c r="C81" s="29"/>
      <c r="D81" s="29"/>
      <c r="E81" s="29"/>
      <c r="G81" s="29"/>
      <c r="H81" s="22"/>
      <c r="I81" s="22"/>
      <c r="J81" s="30"/>
      <c r="K81" s="30"/>
      <c r="L81" s="30"/>
      <c r="M81" s="33"/>
      <c r="N81" s="33"/>
      <c r="O81" s="33"/>
      <c r="P81" s="33"/>
      <c r="Q81" s="33"/>
    </row>
    <row r="82" spans="1:17" ht="16.5" customHeight="1">
      <c r="A82" s="29"/>
      <c r="B82" s="29"/>
      <c r="C82" s="29"/>
      <c r="D82" s="29"/>
      <c r="E82" s="29"/>
      <c r="G82" s="29"/>
      <c r="H82" s="22"/>
      <c r="I82" s="22"/>
      <c r="J82" s="30"/>
      <c r="K82" s="30"/>
      <c r="L82" s="30"/>
      <c r="M82" s="33"/>
      <c r="N82" s="33"/>
      <c r="O82" s="33"/>
      <c r="P82" s="33"/>
      <c r="Q82" s="33"/>
    </row>
    <row r="83" spans="1:17" ht="16.5" customHeight="1">
      <c r="A83" s="29"/>
      <c r="B83" s="29"/>
      <c r="C83" s="29"/>
      <c r="D83" s="29"/>
      <c r="E83" s="29"/>
      <c r="G83" s="29"/>
      <c r="H83" s="22"/>
      <c r="I83" s="22"/>
      <c r="J83" s="30"/>
      <c r="K83" s="30"/>
      <c r="L83" s="30"/>
      <c r="M83" s="33"/>
      <c r="N83" s="33"/>
      <c r="O83" s="33"/>
      <c r="P83" s="33"/>
      <c r="Q83" s="33"/>
    </row>
    <row r="84" spans="1:17" ht="16.5" customHeight="1">
      <c r="A84" s="29"/>
      <c r="B84" s="29"/>
      <c r="C84" s="29"/>
      <c r="D84" s="29"/>
      <c r="E84" s="29"/>
      <c r="G84" s="29"/>
      <c r="H84" s="22"/>
      <c r="I84" s="22"/>
      <c r="J84" s="30"/>
      <c r="K84" s="30"/>
      <c r="L84" s="31"/>
      <c r="M84" s="33"/>
      <c r="N84" s="33"/>
      <c r="O84" s="33"/>
      <c r="P84" s="33"/>
      <c r="Q84" s="33"/>
    </row>
    <row r="85" spans="1:17" ht="15.75" customHeight="1">
      <c r="A85" s="29"/>
      <c r="B85" s="29"/>
      <c r="C85" s="29"/>
      <c r="D85" s="29"/>
      <c r="E85" s="29"/>
      <c r="G85" s="29"/>
      <c r="H85" s="22"/>
      <c r="I85" s="22"/>
      <c r="J85" s="30"/>
      <c r="K85" s="30"/>
      <c r="L85" s="30"/>
      <c r="M85" s="33"/>
      <c r="N85" s="33"/>
      <c r="O85" s="33"/>
      <c r="P85" s="33"/>
      <c r="Q85" s="33"/>
    </row>
    <row r="86" spans="1:17" ht="16.5" customHeight="1">
      <c r="A86" s="29"/>
      <c r="B86" s="29"/>
      <c r="C86" s="29"/>
      <c r="D86" s="29"/>
      <c r="E86" s="29"/>
      <c r="G86" s="29"/>
      <c r="H86" s="22"/>
      <c r="I86" s="22"/>
      <c r="J86" s="30"/>
      <c r="K86" s="30"/>
      <c r="L86" s="30"/>
      <c r="M86" s="33"/>
      <c r="N86" s="33"/>
      <c r="O86" s="33"/>
      <c r="P86" s="33"/>
      <c r="Q86" s="33"/>
    </row>
    <row r="87" spans="1:17" ht="16.5" customHeight="1">
      <c r="A87" s="29"/>
      <c r="B87" s="29"/>
      <c r="C87" s="29"/>
      <c r="D87" s="29"/>
      <c r="E87" s="29"/>
      <c r="G87" s="29"/>
      <c r="H87" s="22"/>
      <c r="I87" s="22"/>
      <c r="J87" s="30"/>
      <c r="K87" s="30"/>
      <c r="L87" s="30"/>
      <c r="M87" s="33"/>
      <c r="N87" s="33"/>
      <c r="O87" s="33"/>
      <c r="P87" s="33"/>
      <c r="Q87" s="33"/>
    </row>
    <row r="88" spans="1:17" ht="16.5" customHeight="1">
      <c r="A88" s="29"/>
      <c r="B88" s="29"/>
      <c r="C88" s="29"/>
      <c r="D88" s="29"/>
      <c r="E88" s="29"/>
      <c r="G88" s="29"/>
      <c r="H88" s="22"/>
      <c r="I88" s="22"/>
      <c r="J88" s="30"/>
      <c r="K88" s="30"/>
      <c r="L88" s="30"/>
      <c r="M88" s="33"/>
      <c r="N88" s="33"/>
      <c r="O88" s="33"/>
      <c r="P88" s="33"/>
      <c r="Q88" s="33"/>
    </row>
    <row r="89" spans="1:17" ht="16.5" customHeight="1">
      <c r="A89" s="29"/>
      <c r="B89" s="29"/>
      <c r="C89" s="29"/>
      <c r="D89" s="29"/>
      <c r="E89" s="29"/>
      <c r="G89" s="29"/>
      <c r="H89" s="22"/>
      <c r="I89" s="22"/>
      <c r="J89" s="30"/>
      <c r="K89" s="30"/>
      <c r="L89" s="30"/>
      <c r="M89" s="33"/>
      <c r="N89" s="33"/>
      <c r="O89" s="33"/>
      <c r="P89" s="33"/>
      <c r="Q89" s="33"/>
    </row>
    <row r="90" spans="1:17" ht="16.5" customHeight="1">
      <c r="A90" s="29"/>
      <c r="B90" s="29"/>
      <c r="C90" s="29"/>
      <c r="D90" s="29"/>
      <c r="E90" s="29"/>
      <c r="G90" s="29"/>
      <c r="H90" s="22"/>
      <c r="I90" s="22"/>
      <c r="J90" s="30"/>
      <c r="K90" s="30"/>
      <c r="L90" s="30"/>
      <c r="M90" s="33"/>
      <c r="N90" s="33"/>
      <c r="O90" s="33"/>
      <c r="P90" s="33"/>
      <c r="Q90" s="33"/>
    </row>
    <row r="91" spans="1:17" ht="16.5" customHeight="1">
      <c r="A91" s="29"/>
      <c r="B91" s="29"/>
      <c r="C91" s="29"/>
      <c r="D91" s="29"/>
      <c r="E91" s="29"/>
      <c r="G91" s="29"/>
      <c r="H91" s="22"/>
      <c r="I91" s="22"/>
      <c r="J91" s="30"/>
      <c r="K91" s="30"/>
      <c r="L91" s="30"/>
      <c r="M91" s="33"/>
      <c r="N91" s="33"/>
      <c r="O91" s="33"/>
      <c r="P91" s="33"/>
      <c r="Q91" s="33"/>
    </row>
    <row r="92" spans="1:17" ht="16.5" customHeight="1">
      <c r="A92" s="29"/>
      <c r="B92" s="29"/>
      <c r="C92" s="29"/>
      <c r="D92" s="29"/>
      <c r="E92" s="29"/>
      <c r="G92" s="29"/>
      <c r="H92" s="22"/>
      <c r="I92" s="22"/>
      <c r="J92" s="30"/>
      <c r="K92" s="30"/>
      <c r="L92" s="30"/>
      <c r="M92" s="33"/>
      <c r="N92" s="33"/>
      <c r="O92" s="33"/>
      <c r="P92" s="33"/>
      <c r="Q92" s="33"/>
    </row>
    <row r="93" spans="1:17" ht="16.5" customHeight="1">
      <c r="A93" s="29"/>
      <c r="B93" s="29"/>
      <c r="C93" s="29"/>
      <c r="D93" s="29"/>
      <c r="E93" s="29"/>
      <c r="G93" s="29"/>
      <c r="H93" s="22"/>
      <c r="I93" s="22"/>
      <c r="J93" s="30"/>
      <c r="K93" s="30"/>
      <c r="L93" s="30"/>
      <c r="M93" s="33"/>
      <c r="N93" s="33"/>
      <c r="O93" s="33"/>
      <c r="P93" s="33"/>
      <c r="Q93" s="33"/>
    </row>
    <row r="94" spans="1:17" ht="16.5" customHeight="1">
      <c r="A94" s="29"/>
      <c r="B94" s="29"/>
      <c r="C94" s="29"/>
      <c r="D94" s="29"/>
      <c r="E94" s="29"/>
      <c r="G94" s="29"/>
      <c r="H94" s="22"/>
      <c r="I94" s="22"/>
      <c r="J94" s="30"/>
      <c r="K94" s="30"/>
      <c r="L94" s="30"/>
      <c r="M94" s="33"/>
      <c r="N94" s="33"/>
      <c r="O94" s="33"/>
      <c r="P94" s="33"/>
      <c r="Q94" s="33"/>
    </row>
    <row r="95" spans="1:17" ht="16.5" customHeight="1">
      <c r="A95" s="29"/>
      <c r="B95" s="29"/>
      <c r="C95" s="29"/>
      <c r="D95" s="29"/>
      <c r="E95" s="29"/>
      <c r="G95" s="29"/>
      <c r="H95" s="22"/>
      <c r="I95" s="22"/>
      <c r="J95" s="30"/>
      <c r="K95" s="30"/>
      <c r="L95" s="30"/>
      <c r="M95" s="33"/>
      <c r="N95" s="33"/>
      <c r="O95" s="33"/>
      <c r="P95" s="33"/>
      <c r="Q95" s="33"/>
    </row>
    <row r="96" spans="1:17" ht="16.5" customHeight="1">
      <c r="A96" s="29"/>
      <c r="B96" s="29"/>
      <c r="C96" s="29"/>
      <c r="D96" s="29"/>
      <c r="E96" s="29"/>
      <c r="G96" s="29"/>
      <c r="H96" s="22"/>
      <c r="I96" s="22"/>
      <c r="J96" s="30"/>
      <c r="K96" s="30"/>
      <c r="L96" s="30"/>
      <c r="M96" s="33"/>
      <c r="N96" s="33"/>
      <c r="O96" s="33"/>
      <c r="P96" s="33"/>
      <c r="Q96" s="33"/>
    </row>
    <row r="97" spans="1:17" ht="16.5" customHeight="1">
      <c r="A97" s="29"/>
      <c r="B97" s="29"/>
      <c r="C97" s="29"/>
      <c r="D97" s="29"/>
      <c r="E97" s="29"/>
      <c r="G97" s="29"/>
      <c r="H97" s="22"/>
      <c r="I97" s="22"/>
      <c r="J97" s="30"/>
      <c r="K97" s="30"/>
      <c r="L97" s="30"/>
      <c r="M97" s="33"/>
      <c r="N97" s="33"/>
      <c r="O97" s="33"/>
      <c r="P97" s="33"/>
      <c r="Q97" s="33"/>
    </row>
    <row r="98" spans="1:17" ht="16.5" customHeight="1">
      <c r="A98" s="29"/>
      <c r="B98" s="29"/>
      <c r="C98" s="29"/>
      <c r="D98" s="29"/>
      <c r="E98" s="29"/>
      <c r="G98" s="29"/>
      <c r="H98" s="22"/>
      <c r="I98" s="22"/>
      <c r="J98" s="30"/>
      <c r="K98" s="30"/>
      <c r="L98" s="30"/>
      <c r="M98" s="33"/>
      <c r="N98" s="33"/>
      <c r="O98" s="33"/>
      <c r="P98" s="33"/>
      <c r="Q98" s="33"/>
    </row>
    <row r="99" spans="1:17" ht="16.5" customHeight="1">
      <c r="A99" s="29"/>
      <c r="B99" s="29"/>
      <c r="C99" s="29"/>
      <c r="D99" s="29"/>
      <c r="E99" s="29"/>
      <c r="G99" s="29"/>
      <c r="H99" s="22"/>
      <c r="I99" s="22"/>
      <c r="J99" s="30"/>
      <c r="K99" s="30"/>
      <c r="L99" s="30"/>
      <c r="M99" s="33"/>
      <c r="N99" s="33"/>
      <c r="O99" s="33"/>
      <c r="P99" s="33"/>
      <c r="Q99" s="33"/>
    </row>
    <row r="100" spans="1:17" ht="16.5" customHeight="1">
      <c r="A100" s="29"/>
      <c r="B100" s="29"/>
      <c r="C100" s="29"/>
      <c r="D100" s="29"/>
      <c r="E100" s="29"/>
      <c r="G100" s="29"/>
      <c r="H100" s="22"/>
      <c r="I100" s="22"/>
      <c r="J100" s="30"/>
      <c r="K100" s="30"/>
      <c r="L100" s="30"/>
      <c r="M100" s="33"/>
      <c r="N100" s="33"/>
      <c r="O100" s="33"/>
      <c r="P100" s="33"/>
      <c r="Q100" s="33"/>
    </row>
    <row r="101" spans="1:17" ht="16.5" customHeight="1">
      <c r="A101" s="29"/>
      <c r="B101" s="29"/>
      <c r="C101" s="29"/>
      <c r="D101" s="29"/>
      <c r="E101" s="29"/>
      <c r="G101" s="29"/>
      <c r="H101" s="22"/>
      <c r="I101" s="22"/>
      <c r="J101" s="30"/>
      <c r="K101" s="30"/>
      <c r="L101" s="30"/>
      <c r="M101" s="33"/>
      <c r="N101" s="33"/>
      <c r="O101" s="33"/>
      <c r="P101" s="33"/>
      <c r="Q101" s="33"/>
    </row>
    <row r="102" spans="1:17" ht="16.5" customHeight="1">
      <c r="A102" s="29"/>
      <c r="B102" s="29"/>
      <c r="C102" s="29"/>
      <c r="D102" s="29"/>
      <c r="E102" s="29"/>
      <c r="G102" s="29"/>
      <c r="H102" s="22"/>
      <c r="I102" s="22"/>
      <c r="J102" s="30"/>
      <c r="K102" s="30"/>
      <c r="L102" s="30"/>
      <c r="M102" s="33"/>
      <c r="N102" s="33"/>
      <c r="O102" s="33"/>
      <c r="P102" s="33"/>
      <c r="Q102" s="33"/>
    </row>
    <row r="103" spans="1:17" ht="16.5" customHeight="1">
      <c r="A103" s="29"/>
      <c r="B103" s="29"/>
      <c r="C103" s="29"/>
      <c r="D103" s="29"/>
      <c r="E103" s="29"/>
      <c r="G103" s="29"/>
      <c r="H103" s="22"/>
      <c r="I103" s="22"/>
      <c r="J103" s="30"/>
      <c r="K103" s="30"/>
      <c r="L103" s="30"/>
      <c r="M103" s="33"/>
      <c r="N103" s="33"/>
      <c r="O103" s="33"/>
      <c r="P103" s="33"/>
      <c r="Q103" s="33"/>
    </row>
    <row r="104" spans="1:17" ht="16.5" customHeight="1">
      <c r="A104" s="29"/>
      <c r="B104" s="29"/>
      <c r="C104" s="29"/>
      <c r="D104" s="29"/>
      <c r="E104" s="29"/>
      <c r="G104" s="29"/>
      <c r="H104" s="22"/>
      <c r="I104" s="22"/>
      <c r="J104" s="30"/>
      <c r="K104" s="30"/>
      <c r="L104" s="30"/>
      <c r="M104" s="33"/>
      <c r="N104" s="33"/>
      <c r="O104" s="33"/>
      <c r="P104" s="33"/>
      <c r="Q104" s="33"/>
    </row>
    <row r="105" spans="1:17" ht="16.5" customHeight="1">
      <c r="A105" s="29"/>
      <c r="B105" s="29"/>
      <c r="C105" s="29"/>
      <c r="D105" s="29"/>
      <c r="E105" s="29"/>
      <c r="G105" s="29"/>
      <c r="H105" s="22"/>
      <c r="I105" s="22"/>
      <c r="J105" s="30"/>
      <c r="K105" s="30"/>
      <c r="L105" s="30"/>
      <c r="M105" s="33"/>
      <c r="N105" s="33"/>
      <c r="O105" s="33"/>
      <c r="P105" s="33"/>
      <c r="Q105" s="33"/>
    </row>
    <row r="106" spans="1:17" ht="16.5" customHeight="1">
      <c r="A106" s="29"/>
      <c r="B106" s="29"/>
      <c r="C106" s="29"/>
      <c r="D106" s="29"/>
      <c r="E106" s="29"/>
      <c r="G106" s="29"/>
      <c r="H106" s="22"/>
      <c r="I106" s="22"/>
      <c r="J106" s="30"/>
      <c r="K106" s="30"/>
      <c r="L106" s="30"/>
      <c r="M106" s="33"/>
      <c r="N106" s="33"/>
      <c r="O106" s="33"/>
      <c r="P106" s="33"/>
      <c r="Q106" s="33"/>
    </row>
    <row r="107" spans="1:17" ht="16.5" customHeight="1">
      <c r="A107" s="29"/>
      <c r="B107" s="29"/>
      <c r="C107" s="29"/>
      <c r="D107" s="29"/>
      <c r="E107" s="29"/>
      <c r="G107" s="29"/>
      <c r="H107" s="22"/>
      <c r="I107" s="22"/>
      <c r="J107" s="30"/>
      <c r="K107" s="30"/>
      <c r="L107" s="30"/>
      <c r="M107" s="33"/>
      <c r="N107" s="33"/>
      <c r="O107" s="33"/>
      <c r="P107" s="33"/>
      <c r="Q107" s="33"/>
    </row>
    <row r="108" spans="1:17" ht="16.5" customHeight="1">
      <c r="A108" s="29"/>
      <c r="B108" s="29"/>
      <c r="C108" s="29"/>
      <c r="D108" s="29"/>
      <c r="E108" s="29"/>
      <c r="G108" s="29"/>
      <c r="H108" s="22"/>
      <c r="I108" s="22"/>
      <c r="J108" s="30"/>
      <c r="K108" s="30"/>
      <c r="L108" s="30"/>
      <c r="M108" s="33"/>
      <c r="N108" s="33"/>
      <c r="O108" s="33"/>
      <c r="P108" s="33"/>
      <c r="Q108" s="33"/>
    </row>
    <row r="109" spans="1:17" ht="16.5" customHeight="1">
      <c r="A109" s="29"/>
      <c r="B109" s="29"/>
      <c r="C109" s="29"/>
      <c r="D109" s="29"/>
      <c r="E109" s="29"/>
      <c r="G109" s="29"/>
      <c r="H109" s="22"/>
      <c r="I109" s="22"/>
      <c r="J109" s="30"/>
      <c r="K109" s="30"/>
      <c r="L109" s="30"/>
      <c r="M109" s="33"/>
      <c r="N109" s="33"/>
      <c r="O109" s="33"/>
      <c r="P109" s="33"/>
      <c r="Q109" s="33"/>
    </row>
    <row r="110" spans="1:17" ht="16.5" customHeight="1">
      <c r="A110" s="29"/>
      <c r="B110" s="29"/>
      <c r="C110" s="29"/>
      <c r="D110" s="29"/>
      <c r="E110" s="29"/>
      <c r="G110" s="29"/>
      <c r="H110" s="22"/>
      <c r="I110" s="22"/>
      <c r="J110" s="30"/>
      <c r="K110" s="30"/>
      <c r="L110" s="30"/>
      <c r="M110" s="33"/>
      <c r="N110" s="33"/>
      <c r="O110" s="33"/>
      <c r="P110" s="33"/>
      <c r="Q110" s="33"/>
    </row>
    <row r="111" spans="1:17" ht="16.5" customHeight="1">
      <c r="A111" s="29"/>
      <c r="B111" s="29"/>
      <c r="C111" s="29"/>
      <c r="D111" s="29"/>
      <c r="E111" s="29"/>
      <c r="G111" s="29"/>
      <c r="H111" s="22"/>
      <c r="I111" s="22"/>
      <c r="J111" s="30"/>
      <c r="K111" s="30"/>
      <c r="L111" s="30"/>
      <c r="M111" s="33"/>
      <c r="N111" s="33"/>
      <c r="O111" s="33"/>
      <c r="P111" s="33"/>
      <c r="Q111" s="33"/>
    </row>
    <row r="112" spans="1:17" ht="16.5" customHeight="1">
      <c r="A112" s="29"/>
      <c r="B112" s="29"/>
      <c r="C112" s="29"/>
      <c r="D112" s="29"/>
      <c r="E112" s="29"/>
      <c r="G112" s="29"/>
      <c r="H112" s="22"/>
      <c r="I112" s="22"/>
      <c r="J112" s="30"/>
      <c r="K112" s="30"/>
      <c r="L112" s="30"/>
      <c r="M112" s="33"/>
      <c r="N112" s="33"/>
      <c r="O112" s="33"/>
      <c r="P112" s="33"/>
      <c r="Q112" s="33"/>
    </row>
    <row r="113" spans="1:17" ht="16.5" customHeight="1">
      <c r="A113" s="29"/>
      <c r="B113" s="29"/>
      <c r="C113" s="29"/>
      <c r="D113" s="29"/>
      <c r="E113" s="29"/>
      <c r="G113" s="29"/>
      <c r="H113" s="22"/>
      <c r="J113" s="30"/>
      <c r="K113" s="30"/>
      <c r="L113" s="30"/>
      <c r="M113" s="33"/>
      <c r="N113" s="33"/>
      <c r="O113" s="33"/>
      <c r="P113" s="33"/>
      <c r="Q113" s="33"/>
    </row>
    <row r="114" spans="1:17" ht="16.5" customHeight="1">
      <c r="A114" s="29"/>
      <c r="B114" s="29"/>
      <c r="C114" s="29"/>
      <c r="D114" s="29"/>
      <c r="E114" s="29"/>
      <c r="G114" s="29"/>
      <c r="H114" s="22"/>
      <c r="I114" s="22"/>
      <c r="J114" s="30"/>
      <c r="K114" s="30"/>
      <c r="L114" s="31"/>
      <c r="M114" s="33"/>
      <c r="N114" s="33"/>
      <c r="O114" s="33"/>
      <c r="P114" s="33"/>
      <c r="Q114" s="33"/>
    </row>
    <row r="115" spans="1:17" ht="16.5" customHeight="1">
      <c r="A115" s="29"/>
      <c r="B115" s="29"/>
      <c r="C115" s="29"/>
      <c r="D115" s="29"/>
      <c r="E115" s="29"/>
      <c r="G115" s="29"/>
      <c r="H115" s="22"/>
      <c r="I115" s="22"/>
      <c r="J115" s="30"/>
      <c r="K115" s="30"/>
      <c r="L115" s="30"/>
      <c r="M115" s="33"/>
      <c r="N115" s="33"/>
      <c r="O115" s="33"/>
      <c r="P115" s="33"/>
      <c r="Q115" s="33"/>
    </row>
    <row r="116" spans="1:17" ht="16.5" customHeight="1">
      <c r="A116" s="29"/>
      <c r="B116" s="29"/>
      <c r="C116" s="29"/>
      <c r="D116" s="29"/>
      <c r="E116" s="29"/>
      <c r="G116" s="29"/>
      <c r="H116" s="22"/>
      <c r="I116" s="22"/>
      <c r="J116" s="30"/>
      <c r="K116" s="30"/>
      <c r="L116" s="30"/>
      <c r="M116" s="33"/>
      <c r="N116" s="33"/>
      <c r="O116" s="33"/>
      <c r="P116" s="33"/>
      <c r="Q116" s="33"/>
    </row>
    <row r="117" spans="1:17" ht="16.5" customHeight="1">
      <c r="A117" s="29"/>
      <c r="B117" s="29"/>
      <c r="C117" s="29"/>
      <c r="D117" s="29"/>
      <c r="E117" s="29"/>
      <c r="G117" s="29"/>
      <c r="H117" s="22"/>
      <c r="J117" s="30"/>
      <c r="K117" s="30"/>
      <c r="L117" s="30"/>
      <c r="M117" s="33"/>
      <c r="N117" s="33"/>
      <c r="O117" s="33"/>
      <c r="P117" s="33"/>
      <c r="Q117" s="33"/>
    </row>
    <row r="118" spans="1:17" ht="16.5" customHeight="1">
      <c r="A118" s="29"/>
      <c r="B118" s="29"/>
      <c r="C118" s="29"/>
      <c r="D118" s="29"/>
      <c r="E118" s="29"/>
      <c r="G118" s="29"/>
      <c r="H118" s="22"/>
      <c r="J118" s="30"/>
      <c r="K118" s="30"/>
      <c r="L118" s="30"/>
      <c r="M118" s="33"/>
      <c r="N118" s="33"/>
      <c r="O118" s="33"/>
      <c r="P118" s="33"/>
      <c r="Q118" s="33"/>
    </row>
    <row r="119" spans="1:17" ht="16.5" customHeight="1">
      <c r="A119" s="29"/>
      <c r="B119" s="29"/>
      <c r="C119" s="29"/>
      <c r="D119" s="29"/>
      <c r="E119" s="29"/>
      <c r="G119" s="29"/>
      <c r="H119" s="22"/>
      <c r="J119" s="30"/>
      <c r="K119" s="30"/>
      <c r="L119" s="30"/>
      <c r="M119" s="33"/>
      <c r="N119" s="33"/>
      <c r="O119" s="33"/>
      <c r="P119" s="33"/>
      <c r="Q119" s="33"/>
    </row>
    <row r="120" spans="1:17" ht="16.5" customHeight="1">
      <c r="A120" s="29"/>
      <c r="B120" s="29"/>
      <c r="C120" s="29"/>
      <c r="D120" s="29"/>
      <c r="E120" s="29"/>
      <c r="G120" s="29"/>
      <c r="H120" s="22"/>
      <c r="I120" s="22"/>
      <c r="J120" s="30"/>
      <c r="K120" s="30"/>
      <c r="L120" s="30"/>
      <c r="M120" s="33"/>
      <c r="N120" s="33"/>
      <c r="O120" s="33"/>
      <c r="P120" s="33"/>
      <c r="Q120" s="33"/>
    </row>
    <row r="121" spans="1:17" ht="16.5" customHeight="1">
      <c r="A121" s="29"/>
      <c r="B121" s="29"/>
      <c r="C121" s="29"/>
      <c r="D121" s="29"/>
      <c r="E121" s="29"/>
      <c r="G121" s="29"/>
      <c r="J121" s="30"/>
      <c r="K121" s="30"/>
      <c r="L121" s="30"/>
      <c r="M121" s="33"/>
      <c r="N121" s="33"/>
      <c r="O121" s="33"/>
      <c r="P121" s="33"/>
      <c r="Q121" s="33"/>
    </row>
    <row r="122" spans="1:17" ht="16.5" customHeight="1">
      <c r="A122" s="29"/>
      <c r="B122" s="29"/>
      <c r="C122" s="29"/>
      <c r="D122" s="29"/>
      <c r="E122" s="29"/>
      <c r="G122" s="29"/>
      <c r="H122" s="22"/>
      <c r="I122" s="22"/>
      <c r="J122" s="30"/>
      <c r="K122" s="30"/>
      <c r="L122" s="30"/>
      <c r="M122" s="33"/>
      <c r="N122" s="33"/>
      <c r="O122" s="33"/>
      <c r="P122" s="33"/>
      <c r="Q122" s="33"/>
    </row>
    <row r="123" spans="1:17" ht="16.5" customHeight="1">
      <c r="A123" s="29"/>
      <c r="B123" s="29"/>
      <c r="C123" s="29"/>
      <c r="D123" s="29"/>
      <c r="E123" s="29"/>
      <c r="G123" s="29"/>
      <c r="H123" s="22"/>
      <c r="I123" s="22"/>
      <c r="J123" s="30"/>
      <c r="K123" s="30"/>
      <c r="L123" s="30"/>
      <c r="M123" s="33"/>
      <c r="N123" s="33"/>
      <c r="O123" s="33"/>
      <c r="P123" s="33"/>
      <c r="Q123" s="33"/>
    </row>
    <row r="124" spans="1:17" ht="16.5" customHeight="1">
      <c r="A124" s="29"/>
      <c r="B124" s="29"/>
      <c r="C124" s="29"/>
      <c r="D124" s="29"/>
      <c r="E124" s="29"/>
      <c r="G124" s="29"/>
      <c r="H124" s="22"/>
      <c r="I124" s="22"/>
      <c r="J124" s="30"/>
      <c r="K124" s="30"/>
      <c r="L124" s="30"/>
      <c r="M124" s="33"/>
      <c r="N124" s="33"/>
      <c r="O124" s="33"/>
      <c r="P124" s="33"/>
      <c r="Q124" s="33"/>
    </row>
    <row r="125" spans="1:17" ht="16.5" customHeight="1">
      <c r="A125" s="29"/>
      <c r="B125" s="29"/>
      <c r="C125" s="29"/>
      <c r="D125" s="29"/>
      <c r="E125" s="29"/>
      <c r="G125" s="29"/>
      <c r="H125" s="22"/>
      <c r="I125" s="22"/>
      <c r="J125" s="30"/>
      <c r="K125" s="30"/>
      <c r="L125" s="30"/>
      <c r="M125" s="33"/>
      <c r="N125" s="33"/>
      <c r="O125" s="33"/>
      <c r="P125" s="33"/>
      <c r="Q125" s="33"/>
    </row>
    <row r="126" spans="1:17" ht="16.5" customHeight="1">
      <c r="A126" s="29"/>
      <c r="B126" s="29"/>
      <c r="C126" s="29"/>
      <c r="D126" s="29"/>
      <c r="E126" s="29"/>
      <c r="G126" s="29"/>
      <c r="H126" s="22"/>
      <c r="I126" s="22"/>
      <c r="J126" s="30"/>
      <c r="K126" s="30"/>
      <c r="L126" s="30"/>
      <c r="M126" s="33"/>
      <c r="N126" s="33"/>
      <c r="O126" s="33"/>
      <c r="P126" s="33"/>
      <c r="Q126" s="33"/>
    </row>
    <row r="127" spans="1:17" ht="16.5" customHeight="1">
      <c r="A127" s="29"/>
      <c r="B127" s="29"/>
      <c r="C127" s="29"/>
      <c r="D127" s="29"/>
      <c r="E127" s="29"/>
      <c r="G127" s="29"/>
      <c r="H127" s="22"/>
      <c r="I127" s="22"/>
      <c r="J127" s="30"/>
      <c r="K127" s="30"/>
      <c r="L127" s="30"/>
      <c r="M127" s="33"/>
      <c r="N127" s="33"/>
      <c r="O127" s="33"/>
      <c r="P127" s="33"/>
      <c r="Q127" s="33"/>
    </row>
    <row r="128" spans="1:17" ht="16.5" customHeight="1">
      <c r="A128" s="29"/>
      <c r="B128" s="29"/>
      <c r="C128" s="29"/>
      <c r="D128" s="29"/>
      <c r="E128" s="29"/>
      <c r="G128" s="29"/>
      <c r="H128" s="22"/>
      <c r="J128" s="30"/>
      <c r="K128" s="30"/>
      <c r="L128" s="30"/>
      <c r="M128" s="33"/>
      <c r="N128" s="33"/>
      <c r="O128" s="33"/>
      <c r="P128" s="33"/>
      <c r="Q128" s="33"/>
    </row>
    <row r="129" spans="1:17" ht="16.5" customHeight="1">
      <c r="A129" s="29"/>
      <c r="B129" s="29"/>
      <c r="C129" s="29"/>
      <c r="D129" s="29"/>
      <c r="E129" s="29"/>
      <c r="G129" s="29"/>
      <c r="H129" s="22"/>
      <c r="J129" s="30"/>
      <c r="K129" s="30"/>
      <c r="L129" s="30"/>
      <c r="M129" s="33"/>
      <c r="N129" s="33"/>
      <c r="O129" s="33"/>
      <c r="P129" s="33"/>
      <c r="Q129" s="33"/>
    </row>
    <row r="130" spans="1:17" ht="16.5" customHeight="1">
      <c r="A130" s="29"/>
      <c r="B130" s="29"/>
      <c r="C130" s="29"/>
      <c r="D130" s="29"/>
      <c r="E130" s="29"/>
      <c r="G130" s="29"/>
      <c r="H130" s="22"/>
      <c r="J130" s="30"/>
      <c r="K130" s="30"/>
      <c r="L130" s="30"/>
      <c r="M130" s="33"/>
      <c r="N130" s="33"/>
      <c r="O130" s="33"/>
      <c r="P130" s="33"/>
      <c r="Q130" s="33"/>
    </row>
    <row r="131" spans="1:17" ht="16.5" customHeight="1">
      <c r="A131" s="29"/>
      <c r="B131" s="29"/>
      <c r="C131" s="29"/>
      <c r="D131" s="29"/>
      <c r="E131" s="29"/>
      <c r="G131" s="29"/>
      <c r="H131" s="22"/>
      <c r="J131" s="30"/>
      <c r="K131" s="30"/>
      <c r="L131" s="30"/>
      <c r="M131" s="33"/>
      <c r="N131" s="33"/>
      <c r="O131" s="33"/>
      <c r="P131" s="33"/>
      <c r="Q131" s="33"/>
    </row>
    <row r="132" spans="1:17" ht="16.5" customHeight="1">
      <c r="A132" s="29"/>
      <c r="B132" s="29"/>
      <c r="C132" s="29"/>
      <c r="D132" s="29"/>
      <c r="E132" s="29"/>
      <c r="G132" s="29"/>
      <c r="H132" s="22"/>
      <c r="J132" s="30"/>
      <c r="K132" s="30"/>
      <c r="L132" s="30"/>
      <c r="M132" s="33"/>
      <c r="N132" s="33"/>
      <c r="O132" s="33"/>
      <c r="P132" s="33"/>
      <c r="Q132" s="33"/>
    </row>
    <row r="133" spans="1:17" ht="16.5" customHeight="1">
      <c r="A133" s="29"/>
      <c r="B133" s="29"/>
      <c r="C133" s="29"/>
      <c r="D133" s="29"/>
      <c r="E133" s="29"/>
      <c r="G133" s="29"/>
      <c r="H133" s="22"/>
      <c r="J133" s="30"/>
      <c r="K133" s="30"/>
      <c r="L133" s="30"/>
      <c r="M133" s="33"/>
      <c r="N133" s="33"/>
      <c r="O133" s="33"/>
      <c r="P133" s="33"/>
      <c r="Q133" s="33"/>
    </row>
    <row r="134" spans="1:17" ht="16.5" customHeight="1">
      <c r="A134" s="29"/>
      <c r="B134" s="29"/>
      <c r="C134" s="29"/>
      <c r="D134" s="29"/>
      <c r="E134" s="29"/>
      <c r="G134" s="29"/>
      <c r="H134" s="22"/>
      <c r="J134" s="30"/>
      <c r="K134" s="30"/>
      <c r="L134" s="30"/>
      <c r="M134" s="33"/>
      <c r="N134" s="33"/>
      <c r="O134" s="33"/>
      <c r="P134" s="33"/>
      <c r="Q134" s="33"/>
    </row>
    <row r="135" spans="1:17" ht="16.5" customHeight="1">
      <c r="A135" s="29"/>
      <c r="B135" s="29"/>
      <c r="C135" s="29"/>
      <c r="D135" s="29"/>
      <c r="E135" s="29"/>
      <c r="G135" s="29"/>
      <c r="H135" s="22"/>
      <c r="J135" s="30"/>
      <c r="K135" s="30"/>
      <c r="L135" s="30"/>
      <c r="M135" s="33"/>
      <c r="N135" s="33"/>
      <c r="O135" s="33"/>
      <c r="P135" s="33"/>
      <c r="Q135" s="33"/>
    </row>
    <row r="136" spans="1:17" ht="16.5" customHeight="1">
      <c r="A136" s="29"/>
      <c r="B136" s="29"/>
      <c r="C136" s="29"/>
      <c r="D136" s="29"/>
      <c r="E136" s="29"/>
      <c r="G136" s="29"/>
      <c r="H136" s="22"/>
      <c r="J136" s="30"/>
      <c r="K136" s="30"/>
      <c r="L136" s="30"/>
      <c r="M136" s="33"/>
      <c r="N136" s="33"/>
      <c r="O136" s="33"/>
      <c r="P136" s="33"/>
      <c r="Q136" s="33"/>
    </row>
    <row r="137" spans="1:17" ht="16.5" customHeight="1">
      <c r="A137" s="29"/>
      <c r="B137" s="29"/>
      <c r="C137" s="29"/>
      <c r="D137" s="29"/>
      <c r="E137" s="29"/>
      <c r="G137" s="29"/>
      <c r="H137" s="22"/>
      <c r="J137" s="30"/>
      <c r="K137" s="30"/>
      <c r="L137" s="30"/>
      <c r="M137" s="33"/>
      <c r="N137" s="33"/>
      <c r="O137" s="33"/>
      <c r="P137" s="33"/>
      <c r="Q137" s="33"/>
    </row>
    <row r="138" spans="1:17" ht="16.5" customHeight="1">
      <c r="A138" s="29"/>
      <c r="B138" s="29"/>
      <c r="C138" s="29"/>
      <c r="D138" s="29"/>
      <c r="E138" s="29"/>
      <c r="G138" s="29"/>
      <c r="H138" s="22"/>
      <c r="J138" s="30"/>
      <c r="K138" s="30"/>
      <c r="L138" s="30"/>
      <c r="M138" s="33"/>
      <c r="N138" s="33"/>
      <c r="O138" s="33"/>
      <c r="P138" s="33"/>
      <c r="Q138" s="33"/>
    </row>
    <row r="139" spans="1:17" ht="16.5" customHeight="1">
      <c r="A139" s="29"/>
      <c r="B139" s="29"/>
      <c r="C139" s="29"/>
      <c r="D139" s="29"/>
      <c r="E139" s="29"/>
      <c r="G139" s="29"/>
      <c r="H139" s="22"/>
      <c r="J139" s="30"/>
      <c r="K139" s="30"/>
      <c r="L139" s="30"/>
      <c r="M139" s="33"/>
      <c r="N139" s="33"/>
      <c r="O139" s="33"/>
      <c r="P139" s="33"/>
      <c r="Q139" s="33"/>
    </row>
    <row r="140" spans="1:17" ht="16.5" customHeight="1">
      <c r="A140" s="29"/>
      <c r="B140" s="29"/>
      <c r="C140" s="29"/>
      <c r="D140" s="29"/>
      <c r="E140" s="29"/>
      <c r="G140" s="29"/>
      <c r="H140" s="22"/>
      <c r="J140" s="30"/>
      <c r="K140" s="30"/>
      <c r="L140" s="30"/>
      <c r="M140" s="33"/>
      <c r="N140" s="33"/>
      <c r="O140" s="33"/>
      <c r="P140" s="33"/>
      <c r="Q140" s="33"/>
    </row>
    <row r="141" spans="1:17" ht="16.5" customHeight="1">
      <c r="A141" s="29"/>
      <c r="B141" s="29"/>
      <c r="C141" s="29"/>
      <c r="D141" s="29"/>
      <c r="E141" s="29"/>
      <c r="G141" s="29"/>
      <c r="H141" s="22"/>
      <c r="J141" s="30"/>
      <c r="K141" s="30"/>
      <c r="L141" s="30"/>
      <c r="M141" s="33"/>
      <c r="N141" s="33"/>
      <c r="O141" s="33"/>
      <c r="P141" s="33"/>
      <c r="Q141" s="33"/>
    </row>
    <row r="142" spans="1:17" ht="16.5" customHeight="1">
      <c r="A142" s="29"/>
      <c r="B142" s="29"/>
      <c r="C142" s="29"/>
      <c r="D142" s="29"/>
      <c r="E142" s="29"/>
      <c r="G142" s="29"/>
      <c r="H142" s="22"/>
      <c r="J142" s="30"/>
      <c r="K142" s="30"/>
      <c r="L142" s="30"/>
      <c r="M142" s="33"/>
      <c r="N142" s="33"/>
      <c r="O142" s="33"/>
      <c r="P142" s="33"/>
      <c r="Q142" s="33"/>
    </row>
    <row r="143" spans="1:17" ht="16.5" customHeight="1">
      <c r="A143" s="29"/>
      <c r="B143" s="29"/>
      <c r="C143" s="29"/>
      <c r="D143" s="29"/>
      <c r="E143" s="29"/>
      <c r="G143" s="29"/>
      <c r="H143" s="22"/>
      <c r="J143" s="30"/>
      <c r="K143" s="30"/>
      <c r="L143" s="30"/>
      <c r="M143" s="33"/>
      <c r="N143" s="33"/>
      <c r="O143" s="33"/>
      <c r="P143" s="33"/>
      <c r="Q143" s="33"/>
    </row>
    <row r="144" spans="1:17" ht="16.5" customHeight="1">
      <c r="A144" s="29"/>
      <c r="B144" s="29"/>
      <c r="C144" s="29"/>
      <c r="D144" s="29"/>
      <c r="E144" s="29"/>
      <c r="G144" s="29"/>
      <c r="H144" s="22"/>
      <c r="J144" s="30"/>
      <c r="K144" s="30"/>
      <c r="L144" s="30"/>
      <c r="M144" s="33"/>
      <c r="N144" s="33"/>
      <c r="O144" s="33"/>
      <c r="P144" s="33"/>
      <c r="Q144" s="33"/>
    </row>
    <row r="145" spans="1:17" ht="16.5" customHeight="1">
      <c r="A145" s="29"/>
      <c r="B145" s="29"/>
      <c r="C145" s="29"/>
      <c r="D145" s="29"/>
      <c r="E145" s="29"/>
      <c r="G145" s="29"/>
      <c r="H145" s="22"/>
      <c r="J145" s="30"/>
      <c r="K145" s="30"/>
      <c r="L145" s="30"/>
      <c r="M145" s="33"/>
      <c r="N145" s="33"/>
      <c r="O145" s="33"/>
      <c r="P145" s="33"/>
      <c r="Q145" s="33"/>
    </row>
    <row r="146" spans="1:17" ht="16.5" customHeight="1">
      <c r="A146" s="29"/>
      <c r="B146" s="29"/>
      <c r="C146" s="29"/>
      <c r="D146" s="29"/>
      <c r="E146" s="29"/>
      <c r="G146" s="29"/>
      <c r="H146" s="22"/>
      <c r="J146" s="30"/>
      <c r="K146" s="30"/>
      <c r="L146" s="30"/>
      <c r="M146" s="33"/>
      <c r="N146" s="33"/>
      <c r="O146" s="33"/>
      <c r="P146" s="33"/>
      <c r="Q146" s="33"/>
    </row>
    <row r="147" spans="1:17" ht="16.5" customHeight="1">
      <c r="A147" s="29"/>
      <c r="B147" s="29"/>
      <c r="C147" s="29"/>
      <c r="D147" s="29"/>
      <c r="E147" s="29"/>
      <c r="G147" s="29"/>
      <c r="H147" s="22"/>
      <c r="J147" s="30"/>
      <c r="K147" s="30"/>
      <c r="L147" s="30"/>
      <c r="M147" s="33"/>
      <c r="N147" s="33"/>
      <c r="O147" s="33"/>
      <c r="P147" s="33"/>
      <c r="Q147" s="33"/>
    </row>
    <row r="148" spans="1:17" ht="16.5" customHeight="1">
      <c r="A148" s="29"/>
      <c r="B148" s="29"/>
      <c r="C148" s="29"/>
      <c r="D148" s="29"/>
      <c r="E148" s="29"/>
      <c r="G148" s="29"/>
      <c r="H148" s="22"/>
      <c r="J148" s="30"/>
      <c r="K148" s="30"/>
      <c r="L148" s="30"/>
      <c r="M148" s="33"/>
      <c r="N148" s="33"/>
      <c r="O148" s="33"/>
      <c r="P148" s="33"/>
      <c r="Q148" s="33"/>
    </row>
    <row r="149" spans="1:17" ht="16.5" customHeight="1">
      <c r="A149" s="29"/>
      <c r="B149" s="29"/>
      <c r="C149" s="29"/>
      <c r="D149" s="29"/>
      <c r="E149" s="29"/>
      <c r="G149" s="29"/>
      <c r="H149" s="22"/>
      <c r="J149" s="30"/>
      <c r="K149" s="30"/>
      <c r="L149" s="30"/>
      <c r="M149" s="33"/>
      <c r="N149" s="33"/>
      <c r="O149" s="33"/>
      <c r="P149" s="33"/>
      <c r="Q149" s="33"/>
    </row>
    <row r="150" spans="1:17" ht="16.5" customHeight="1">
      <c r="A150" s="29"/>
      <c r="B150" s="29"/>
      <c r="C150" s="29"/>
      <c r="D150" s="29"/>
      <c r="E150" s="29"/>
      <c r="G150" s="29"/>
      <c r="H150" s="22"/>
      <c r="J150" s="30"/>
      <c r="K150" s="30"/>
      <c r="L150" s="30"/>
      <c r="M150" s="33"/>
      <c r="N150" s="33"/>
      <c r="O150" s="33"/>
      <c r="P150" s="33"/>
      <c r="Q150" s="33"/>
    </row>
    <row r="151" spans="1:17" ht="16.5" customHeight="1">
      <c r="A151" s="29"/>
      <c r="B151" s="29"/>
      <c r="C151" s="29"/>
      <c r="D151" s="29"/>
      <c r="E151" s="29"/>
      <c r="G151" s="29"/>
      <c r="H151" s="22"/>
      <c r="J151" s="30"/>
      <c r="K151" s="30"/>
      <c r="L151" s="30"/>
      <c r="M151" s="33"/>
      <c r="N151" s="33"/>
      <c r="O151" s="33"/>
      <c r="P151" s="33"/>
      <c r="Q151" s="33"/>
    </row>
    <row r="152" spans="1:17" ht="16.5" customHeight="1">
      <c r="A152" s="29"/>
      <c r="B152" s="29"/>
      <c r="C152" s="29"/>
      <c r="D152" s="29"/>
      <c r="E152" s="29"/>
      <c r="G152" s="29"/>
      <c r="H152" s="22"/>
      <c r="J152" s="30"/>
      <c r="K152" s="30"/>
      <c r="L152" s="30"/>
      <c r="M152" s="33"/>
      <c r="N152" s="33"/>
      <c r="O152" s="33"/>
      <c r="P152" s="33"/>
      <c r="Q152" s="33"/>
    </row>
    <row r="153" spans="1:17" ht="16.5" customHeight="1">
      <c r="A153" s="29"/>
      <c r="B153" s="29"/>
      <c r="C153" s="29"/>
      <c r="D153" s="29"/>
      <c r="E153" s="29"/>
      <c r="G153" s="29"/>
      <c r="H153" s="22"/>
      <c r="J153" s="30"/>
      <c r="K153" s="30"/>
      <c r="L153" s="30"/>
      <c r="M153" s="33"/>
      <c r="N153" s="33"/>
      <c r="O153" s="33"/>
      <c r="P153" s="33"/>
      <c r="Q153" s="33"/>
    </row>
    <row r="154" spans="1:17" ht="16.5" customHeight="1">
      <c r="A154" s="29"/>
      <c r="B154" s="29"/>
      <c r="C154" s="29"/>
      <c r="D154" s="29"/>
      <c r="E154" s="29"/>
      <c r="G154" s="29"/>
      <c r="H154" s="22"/>
      <c r="J154" s="30"/>
      <c r="K154" s="30"/>
      <c r="L154" s="30"/>
      <c r="M154" s="33"/>
      <c r="N154" s="33"/>
      <c r="O154" s="33"/>
      <c r="P154" s="33"/>
      <c r="Q154" s="33"/>
    </row>
    <row r="155" spans="1:17" ht="16.5" customHeight="1">
      <c r="A155" s="29"/>
      <c r="B155" s="29"/>
      <c r="C155" s="29"/>
      <c r="D155" s="29"/>
      <c r="E155" s="29"/>
      <c r="G155" s="29"/>
      <c r="H155" s="22"/>
      <c r="J155" s="30"/>
      <c r="K155" s="30"/>
      <c r="L155" s="30"/>
      <c r="M155" s="33"/>
      <c r="N155" s="33"/>
      <c r="O155" s="33"/>
      <c r="P155" s="33"/>
      <c r="Q155" s="33"/>
    </row>
    <row r="156" spans="1:17" ht="16.5" customHeight="1">
      <c r="A156" s="29"/>
      <c r="B156" s="29"/>
      <c r="C156" s="29"/>
      <c r="D156" s="29"/>
      <c r="E156" s="29"/>
      <c r="G156" s="29"/>
      <c r="H156" s="22"/>
      <c r="J156" s="30"/>
      <c r="K156" s="30"/>
      <c r="L156" s="30"/>
      <c r="M156" s="33"/>
      <c r="N156" s="33"/>
      <c r="O156" s="33"/>
      <c r="P156" s="33"/>
      <c r="Q156" s="33"/>
    </row>
    <row r="157" spans="1:17" ht="16.5" customHeight="1">
      <c r="A157" s="29"/>
      <c r="B157" s="29"/>
      <c r="C157" s="29"/>
      <c r="D157" s="29"/>
      <c r="E157" s="29"/>
      <c r="G157" s="29"/>
      <c r="H157" s="22"/>
      <c r="J157" s="30"/>
      <c r="K157" s="30"/>
      <c r="L157" s="30"/>
      <c r="M157" s="33"/>
      <c r="N157" s="33"/>
      <c r="O157" s="33"/>
      <c r="P157" s="33"/>
      <c r="Q157" s="33"/>
    </row>
    <row r="158" spans="1:17" ht="16.5" customHeight="1">
      <c r="A158" s="29"/>
      <c r="B158" s="29"/>
      <c r="C158" s="29"/>
      <c r="D158" s="29"/>
      <c r="E158" s="29"/>
      <c r="G158" s="29"/>
      <c r="H158" s="22"/>
      <c r="J158" s="30"/>
      <c r="K158" s="30"/>
      <c r="L158" s="30"/>
      <c r="M158" s="33"/>
      <c r="N158" s="33"/>
      <c r="O158" s="33"/>
      <c r="P158" s="33"/>
      <c r="Q158" s="33"/>
    </row>
    <row r="159" spans="1:17" ht="16.5" customHeight="1">
      <c r="A159" s="29"/>
      <c r="B159" s="29"/>
      <c r="C159" s="29"/>
      <c r="D159" s="29"/>
      <c r="E159" s="29"/>
      <c r="G159" s="29"/>
      <c r="H159" s="22"/>
      <c r="J159" s="30"/>
      <c r="K159" s="30"/>
      <c r="L159" s="30"/>
      <c r="M159" s="33"/>
      <c r="N159" s="33"/>
      <c r="O159" s="33"/>
      <c r="P159" s="33"/>
      <c r="Q159" s="33"/>
    </row>
    <row r="160" spans="1:17" ht="16.5" customHeight="1">
      <c r="A160" s="29"/>
      <c r="B160" s="29"/>
      <c r="C160" s="29"/>
      <c r="D160" s="29"/>
      <c r="E160" s="29"/>
      <c r="G160" s="29"/>
      <c r="H160" s="22"/>
      <c r="J160" s="30"/>
      <c r="K160" s="30"/>
      <c r="L160" s="30"/>
      <c r="M160" s="33"/>
      <c r="N160" s="33"/>
      <c r="O160" s="33"/>
      <c r="P160" s="33"/>
      <c r="Q160" s="33"/>
    </row>
    <row r="161" spans="1:17" ht="16.5" customHeight="1">
      <c r="A161" s="29"/>
      <c r="B161" s="29"/>
      <c r="C161" s="29"/>
      <c r="D161" s="29"/>
      <c r="E161" s="29"/>
      <c r="G161" s="29"/>
      <c r="H161" s="22"/>
      <c r="J161" s="30"/>
      <c r="K161" s="30"/>
      <c r="L161" s="30"/>
      <c r="M161" s="33"/>
      <c r="N161" s="33"/>
      <c r="O161" s="33"/>
      <c r="P161" s="33"/>
      <c r="Q161" s="33"/>
    </row>
    <row r="162" spans="1:17" ht="16.5" customHeight="1">
      <c r="A162" s="29"/>
      <c r="B162" s="29"/>
      <c r="C162" s="29"/>
      <c r="D162" s="29"/>
      <c r="E162" s="29"/>
      <c r="G162" s="29"/>
      <c r="H162" s="22"/>
      <c r="J162" s="30"/>
      <c r="K162" s="30"/>
      <c r="L162" s="31"/>
      <c r="M162" s="33"/>
      <c r="N162" s="33"/>
      <c r="O162" s="33"/>
      <c r="P162" s="33"/>
      <c r="Q162" s="33"/>
    </row>
    <row r="163" spans="1:17" ht="16.5" customHeight="1">
      <c r="A163" s="29"/>
      <c r="B163" s="29"/>
      <c r="C163" s="29"/>
      <c r="D163" s="29"/>
      <c r="E163" s="29"/>
      <c r="G163" s="29"/>
      <c r="H163" s="22"/>
      <c r="J163" s="30"/>
      <c r="K163" s="30"/>
      <c r="L163" s="30"/>
      <c r="M163" s="33"/>
      <c r="N163" s="33"/>
      <c r="O163" s="33"/>
      <c r="P163" s="33"/>
      <c r="Q163" s="33"/>
    </row>
    <row r="164" spans="1:17" ht="16.5" customHeight="1">
      <c r="A164" s="29"/>
      <c r="B164" s="29"/>
      <c r="C164" s="29"/>
      <c r="D164" s="29"/>
      <c r="E164" s="29"/>
      <c r="G164" s="29"/>
      <c r="H164" s="22"/>
      <c r="J164" s="30"/>
      <c r="K164" s="30"/>
      <c r="L164" s="30"/>
      <c r="M164" s="33"/>
      <c r="N164" s="33"/>
      <c r="O164" s="33"/>
      <c r="P164" s="33"/>
      <c r="Q164" s="33"/>
    </row>
    <row r="165" spans="1:17" ht="16.5" customHeight="1">
      <c r="A165" s="29"/>
      <c r="B165" s="29"/>
      <c r="C165" s="29"/>
      <c r="D165" s="29"/>
      <c r="E165" s="29"/>
      <c r="G165" s="29"/>
      <c r="H165" s="22"/>
      <c r="J165" s="30"/>
      <c r="K165" s="30"/>
      <c r="L165" s="30"/>
      <c r="M165" s="33"/>
      <c r="N165" s="33"/>
      <c r="O165" s="33"/>
      <c r="P165" s="33"/>
      <c r="Q165" s="33"/>
    </row>
    <row r="166" spans="1:17" ht="16.5" customHeight="1">
      <c r="A166" s="29"/>
      <c r="B166" s="29"/>
      <c r="C166" s="29"/>
      <c r="D166" s="29"/>
      <c r="E166" s="29"/>
      <c r="G166" s="29"/>
      <c r="H166" s="22"/>
      <c r="J166" s="30"/>
      <c r="K166" s="30"/>
      <c r="L166" s="30"/>
      <c r="M166" s="33"/>
      <c r="N166" s="33"/>
      <c r="O166" s="33"/>
      <c r="P166" s="33"/>
      <c r="Q166" s="33"/>
    </row>
    <row r="167" spans="1:17" ht="16.5" customHeight="1">
      <c r="A167" s="29"/>
      <c r="B167" s="29"/>
      <c r="C167" s="29"/>
      <c r="D167" s="29"/>
      <c r="E167" s="29"/>
      <c r="G167" s="29"/>
      <c r="H167" s="22"/>
      <c r="J167" s="30"/>
      <c r="K167" s="30"/>
      <c r="L167" s="30"/>
      <c r="M167" s="33"/>
      <c r="N167" s="33"/>
      <c r="O167" s="33"/>
      <c r="P167" s="33"/>
      <c r="Q167" s="33"/>
    </row>
    <row r="168" spans="1:17" ht="16.5" customHeight="1">
      <c r="A168" s="29"/>
      <c r="B168" s="29"/>
      <c r="C168" s="29"/>
      <c r="D168" s="29"/>
      <c r="E168" s="29"/>
      <c r="G168" s="29"/>
      <c r="H168" s="22"/>
      <c r="J168" s="30"/>
      <c r="K168" s="30"/>
      <c r="L168" s="30"/>
      <c r="M168" s="33"/>
      <c r="N168" s="33"/>
      <c r="O168" s="33"/>
      <c r="P168" s="33"/>
      <c r="Q168" s="33"/>
    </row>
    <row r="169" spans="1:17" ht="16.5" customHeight="1">
      <c r="A169" s="29"/>
      <c r="B169" s="29"/>
      <c r="C169" s="29"/>
      <c r="D169" s="29"/>
      <c r="E169" s="29"/>
      <c r="G169" s="29"/>
      <c r="H169" s="22"/>
      <c r="J169" s="30"/>
      <c r="K169" s="30"/>
      <c r="L169" s="30"/>
      <c r="M169" s="33"/>
      <c r="N169" s="33"/>
      <c r="O169" s="33"/>
      <c r="P169" s="33"/>
      <c r="Q169" s="33"/>
    </row>
    <row r="170" spans="1:17" ht="16.5" customHeight="1">
      <c r="A170" s="29"/>
      <c r="B170" s="29"/>
      <c r="C170" s="29"/>
      <c r="D170" s="29"/>
      <c r="E170" s="29"/>
      <c r="G170" s="29"/>
      <c r="H170" s="22"/>
      <c r="J170" s="30"/>
      <c r="K170" s="30"/>
      <c r="L170" s="30"/>
      <c r="M170" s="33"/>
      <c r="N170" s="33"/>
      <c r="O170" s="33"/>
      <c r="P170" s="33"/>
      <c r="Q170" s="33"/>
    </row>
    <row r="171" spans="1:17" ht="16.5" customHeight="1">
      <c r="A171" s="29"/>
      <c r="B171" s="29"/>
      <c r="C171" s="29"/>
      <c r="D171" s="29"/>
      <c r="E171" s="29"/>
      <c r="G171" s="29"/>
      <c r="J171" s="30"/>
      <c r="K171" s="30"/>
      <c r="L171" s="30"/>
      <c r="M171" s="33"/>
      <c r="N171" s="33"/>
      <c r="O171" s="33"/>
      <c r="P171" s="33"/>
      <c r="Q171" s="33"/>
    </row>
    <row r="172" spans="1:17" ht="16.5" customHeight="1">
      <c r="A172" s="29"/>
      <c r="B172" s="29"/>
      <c r="C172" s="29"/>
      <c r="D172" s="29"/>
      <c r="E172" s="29"/>
      <c r="G172" s="29"/>
      <c r="J172" s="30"/>
      <c r="K172" s="30"/>
      <c r="L172" s="30"/>
      <c r="M172" s="33"/>
      <c r="N172" s="33"/>
      <c r="O172" s="33"/>
      <c r="P172" s="33"/>
      <c r="Q172" s="33"/>
    </row>
    <row r="173" spans="1:17" ht="16.5" customHeight="1">
      <c r="A173" s="29"/>
      <c r="B173" s="29"/>
      <c r="C173" s="29"/>
      <c r="D173" s="29"/>
      <c r="E173" s="29"/>
      <c r="G173" s="29"/>
      <c r="J173" s="30"/>
      <c r="K173" s="30"/>
      <c r="L173" s="30"/>
      <c r="M173" s="33"/>
      <c r="N173" s="33"/>
      <c r="O173" s="33"/>
      <c r="P173" s="33"/>
      <c r="Q173" s="33"/>
    </row>
    <row r="174" spans="1:17" ht="16.5" customHeight="1">
      <c r="A174" s="29"/>
      <c r="B174" s="29"/>
      <c r="C174" s="29"/>
      <c r="D174" s="29"/>
      <c r="E174" s="29"/>
      <c r="G174" s="29"/>
      <c r="J174" s="30"/>
      <c r="K174" s="30"/>
      <c r="L174" s="30"/>
      <c r="M174" s="33"/>
      <c r="N174" s="33"/>
      <c r="O174" s="33"/>
      <c r="P174" s="33"/>
      <c r="Q174" s="33"/>
    </row>
    <row r="175" spans="1:17" ht="16.5" customHeight="1">
      <c r="A175" s="29"/>
      <c r="B175" s="29"/>
      <c r="C175" s="29"/>
      <c r="D175" s="29"/>
      <c r="E175" s="29"/>
      <c r="G175" s="29"/>
      <c r="J175" s="30"/>
      <c r="K175" s="30"/>
      <c r="L175" s="30"/>
      <c r="M175" s="33"/>
      <c r="N175" s="33"/>
      <c r="O175" s="33"/>
      <c r="P175" s="33"/>
      <c r="Q175" s="33"/>
    </row>
    <row r="176" spans="1:17" ht="16.5" customHeight="1">
      <c r="A176" s="29"/>
      <c r="B176" s="29"/>
      <c r="C176" s="29"/>
      <c r="D176" s="29"/>
      <c r="E176" s="29"/>
      <c r="G176" s="29"/>
      <c r="J176" s="30"/>
      <c r="K176" s="30"/>
      <c r="L176" s="30"/>
      <c r="M176" s="33"/>
      <c r="N176" s="33"/>
      <c r="O176" s="33"/>
      <c r="P176" s="33"/>
      <c r="Q176" s="33"/>
    </row>
    <row r="177" spans="1:17" ht="16.5" customHeight="1">
      <c r="A177" s="29"/>
      <c r="B177" s="29"/>
      <c r="C177" s="29"/>
      <c r="D177" s="29"/>
      <c r="E177" s="29"/>
      <c r="G177" s="29"/>
      <c r="J177" s="30"/>
      <c r="K177" s="30"/>
      <c r="L177" s="30"/>
      <c r="M177" s="33"/>
      <c r="N177" s="33"/>
      <c r="O177" s="33"/>
      <c r="P177" s="33"/>
      <c r="Q177" s="33"/>
    </row>
    <row r="178" spans="1:17" ht="16.5" customHeight="1">
      <c r="A178" s="29"/>
      <c r="B178" s="29"/>
      <c r="C178" s="29"/>
      <c r="D178" s="29"/>
      <c r="E178" s="29"/>
      <c r="G178" s="29"/>
      <c r="J178" s="30"/>
      <c r="K178" s="30"/>
      <c r="L178" s="30"/>
      <c r="M178" s="33"/>
      <c r="N178" s="33"/>
      <c r="O178" s="33"/>
      <c r="P178" s="33"/>
      <c r="Q178" s="33"/>
    </row>
    <row r="179" spans="1:17" ht="16.5" customHeight="1">
      <c r="A179" s="29"/>
      <c r="B179" s="29"/>
      <c r="C179" s="29"/>
      <c r="D179" s="29"/>
      <c r="E179" s="29"/>
      <c r="G179" s="29"/>
      <c r="J179" s="30"/>
      <c r="K179" s="30"/>
      <c r="L179" s="30"/>
      <c r="M179" s="33"/>
      <c r="N179" s="33"/>
      <c r="O179" s="33"/>
      <c r="P179" s="33"/>
      <c r="Q179" s="33"/>
    </row>
    <row r="180" spans="1:17" ht="16.5" customHeight="1">
      <c r="A180" s="29"/>
      <c r="B180" s="29"/>
      <c r="C180" s="29"/>
      <c r="D180" s="29"/>
      <c r="E180" s="29"/>
      <c r="G180" s="29"/>
      <c r="J180" s="30"/>
      <c r="K180" s="30"/>
      <c r="L180" s="30"/>
      <c r="M180" s="33"/>
      <c r="N180" s="33"/>
      <c r="O180" s="33"/>
      <c r="P180" s="33"/>
      <c r="Q180" s="33"/>
    </row>
    <row r="181" spans="1:17" ht="16.5" customHeight="1">
      <c r="A181" s="29"/>
      <c r="B181" s="29"/>
      <c r="C181" s="29"/>
      <c r="D181" s="29"/>
      <c r="E181" s="29"/>
      <c r="G181" s="29"/>
      <c r="J181" s="30"/>
      <c r="K181" s="30"/>
      <c r="L181" s="30"/>
      <c r="M181" s="33"/>
      <c r="N181" s="33"/>
      <c r="O181" s="33"/>
      <c r="P181" s="33"/>
      <c r="Q181" s="33"/>
    </row>
    <row r="182" spans="1:17" ht="16.5" customHeight="1">
      <c r="A182" s="29"/>
      <c r="B182" s="29"/>
      <c r="C182" s="29"/>
      <c r="D182" s="29"/>
      <c r="E182" s="29"/>
      <c r="G182" s="29"/>
      <c r="J182" s="30"/>
      <c r="K182" s="30"/>
      <c r="L182" s="30"/>
      <c r="M182" s="33"/>
      <c r="N182" s="33"/>
      <c r="O182" s="33"/>
      <c r="P182" s="33"/>
      <c r="Q182" s="33"/>
    </row>
    <row r="183" spans="1:17" ht="16.5" customHeight="1">
      <c r="A183" s="29"/>
      <c r="B183" s="29"/>
      <c r="C183" s="29"/>
      <c r="D183" s="29"/>
      <c r="E183" s="29"/>
      <c r="G183" s="29"/>
      <c r="J183" s="30"/>
      <c r="K183" s="30"/>
      <c r="L183" s="30"/>
      <c r="M183" s="33"/>
      <c r="N183" s="33"/>
      <c r="O183" s="33"/>
      <c r="P183" s="33"/>
      <c r="Q183" s="33"/>
    </row>
    <row r="184" spans="1:17" ht="16.5" customHeight="1">
      <c r="A184" s="29"/>
      <c r="B184" s="29"/>
      <c r="C184" s="29"/>
      <c r="D184" s="29"/>
      <c r="E184" s="29"/>
      <c r="G184" s="29"/>
      <c r="J184" s="30"/>
      <c r="K184" s="30"/>
      <c r="L184" s="30"/>
      <c r="M184" s="33"/>
      <c r="N184" s="33"/>
      <c r="O184" s="33"/>
      <c r="P184" s="33"/>
      <c r="Q184" s="33"/>
    </row>
    <row r="185" spans="1:17" ht="16.5" customHeight="1">
      <c r="A185" s="29"/>
      <c r="B185" s="29"/>
      <c r="C185" s="29"/>
      <c r="D185" s="29"/>
      <c r="E185" s="29"/>
      <c r="G185" s="29"/>
      <c r="J185" s="30"/>
      <c r="K185" s="30"/>
      <c r="L185" s="30"/>
      <c r="M185" s="33"/>
      <c r="N185" s="33"/>
      <c r="O185" s="33"/>
      <c r="P185" s="33"/>
      <c r="Q185" s="33"/>
    </row>
    <row r="186" spans="1:17" ht="16.5" customHeight="1">
      <c r="A186" s="29"/>
      <c r="B186" s="29"/>
      <c r="C186" s="29"/>
      <c r="D186" s="29"/>
      <c r="E186" s="29"/>
      <c r="G186" s="29"/>
      <c r="J186" s="30"/>
      <c r="K186" s="30"/>
      <c r="L186" s="30"/>
      <c r="M186" s="33"/>
      <c r="N186" s="33"/>
      <c r="O186" s="33"/>
      <c r="P186" s="33"/>
      <c r="Q186" s="33"/>
    </row>
    <row r="187" spans="1:17" ht="16.5" customHeight="1">
      <c r="A187" s="29"/>
      <c r="B187" s="29"/>
      <c r="C187" s="29"/>
      <c r="D187" s="29"/>
      <c r="E187" s="29"/>
      <c r="G187" s="29"/>
      <c r="J187" s="30"/>
      <c r="K187" s="30"/>
      <c r="L187" s="30"/>
      <c r="M187" s="33"/>
      <c r="N187" s="33"/>
      <c r="O187" s="33"/>
      <c r="P187" s="33"/>
      <c r="Q187" s="33"/>
    </row>
    <row r="188" spans="1:17" ht="16.5" customHeight="1">
      <c r="A188" s="29"/>
      <c r="B188" s="29"/>
      <c r="C188" s="29"/>
      <c r="D188" s="29"/>
      <c r="E188" s="29"/>
      <c r="G188" s="29"/>
      <c r="J188" s="30"/>
      <c r="K188" s="30"/>
      <c r="L188" s="30"/>
      <c r="M188" s="33"/>
      <c r="N188" s="33"/>
      <c r="O188" s="33"/>
      <c r="P188" s="33"/>
      <c r="Q188" s="33"/>
    </row>
    <row r="189" spans="1:17" ht="16.5" customHeight="1">
      <c r="A189" s="29"/>
      <c r="B189" s="29"/>
      <c r="C189" s="29"/>
      <c r="D189" s="29"/>
      <c r="E189" s="29"/>
      <c r="G189" s="29"/>
      <c r="J189" s="30"/>
      <c r="K189" s="30"/>
      <c r="L189" s="30"/>
      <c r="M189" s="33"/>
      <c r="N189" s="33"/>
      <c r="O189" s="33"/>
      <c r="P189" s="33"/>
      <c r="Q189" s="33"/>
    </row>
    <row r="190" spans="1:17" ht="16.5" customHeight="1">
      <c r="A190" s="29"/>
      <c r="B190" s="29"/>
      <c r="C190" s="29"/>
      <c r="D190" s="29"/>
      <c r="E190" s="29"/>
      <c r="G190" s="29"/>
      <c r="J190" s="30"/>
      <c r="K190" s="30"/>
      <c r="L190" s="30"/>
      <c r="M190" s="33"/>
      <c r="N190" s="33"/>
      <c r="O190" s="33"/>
      <c r="P190" s="33"/>
      <c r="Q190" s="33"/>
    </row>
    <row r="191" spans="1:17" ht="16.5" customHeight="1">
      <c r="A191" s="29"/>
      <c r="B191" s="29"/>
      <c r="C191" s="29"/>
      <c r="D191" s="29"/>
      <c r="E191" s="29"/>
      <c r="G191" s="29"/>
      <c r="J191" s="30"/>
      <c r="K191" s="30"/>
      <c r="L191" s="30"/>
      <c r="M191" s="33"/>
      <c r="N191" s="33"/>
      <c r="O191" s="33"/>
      <c r="P191" s="33"/>
      <c r="Q191" s="33"/>
    </row>
    <row r="192" spans="1:17" ht="16.5" customHeight="1">
      <c r="A192" s="29"/>
      <c r="B192" s="29"/>
      <c r="C192" s="29"/>
      <c r="D192" s="29"/>
      <c r="E192" s="29"/>
      <c r="G192" s="29"/>
      <c r="J192" s="30"/>
      <c r="K192" s="30"/>
      <c r="L192" s="30"/>
      <c r="M192" s="33"/>
      <c r="N192" s="33"/>
      <c r="O192" s="33"/>
      <c r="P192" s="33"/>
      <c r="Q192" s="33"/>
    </row>
    <row r="193" spans="1:17" ht="16.5" customHeight="1">
      <c r="A193" s="29"/>
      <c r="B193" s="29"/>
      <c r="C193" s="29"/>
      <c r="D193" s="29"/>
      <c r="E193" s="29"/>
      <c r="G193" s="29"/>
      <c r="J193" s="30"/>
      <c r="K193" s="30"/>
      <c r="L193" s="30"/>
      <c r="M193" s="33"/>
      <c r="N193" s="33"/>
      <c r="O193" s="33"/>
      <c r="P193" s="33"/>
      <c r="Q193" s="33"/>
    </row>
    <row r="194" spans="1:17" ht="16.5" customHeight="1">
      <c r="A194" s="29"/>
      <c r="B194" s="29"/>
      <c r="C194" s="29"/>
      <c r="D194" s="29"/>
      <c r="E194" s="29"/>
      <c r="G194" s="29"/>
      <c r="J194" s="30"/>
      <c r="K194" s="30"/>
      <c r="L194" s="30"/>
      <c r="M194" s="33"/>
      <c r="N194" s="33"/>
      <c r="O194" s="33"/>
      <c r="P194" s="33"/>
      <c r="Q194" s="33"/>
    </row>
    <row r="195" spans="1:17" ht="16.5" customHeight="1">
      <c r="A195" s="29"/>
      <c r="B195" s="29"/>
      <c r="C195" s="29"/>
      <c r="D195" s="29"/>
      <c r="E195" s="29"/>
      <c r="G195" s="29"/>
      <c r="J195" s="30"/>
      <c r="K195" s="30"/>
      <c r="L195" s="30"/>
      <c r="M195" s="33"/>
      <c r="N195" s="33"/>
      <c r="O195" s="33"/>
      <c r="P195" s="33"/>
      <c r="Q195" s="33"/>
    </row>
    <row r="196" spans="1:17" ht="16.5" customHeight="1">
      <c r="A196" s="29"/>
      <c r="B196" s="29"/>
      <c r="C196" s="29"/>
      <c r="D196" s="29"/>
      <c r="E196" s="29"/>
      <c r="G196" s="29"/>
      <c r="J196" s="30"/>
      <c r="K196" s="30"/>
      <c r="L196" s="30"/>
      <c r="M196" s="33"/>
      <c r="N196" s="33"/>
      <c r="O196" s="33"/>
      <c r="P196" s="33"/>
      <c r="Q196" s="33"/>
    </row>
    <row r="197" spans="1:17" ht="16.5" customHeight="1">
      <c r="A197" s="29"/>
      <c r="B197" s="29"/>
      <c r="C197" s="29"/>
      <c r="D197" s="29"/>
      <c r="E197" s="29"/>
      <c r="G197" s="29"/>
      <c r="J197" s="30"/>
      <c r="K197" s="30"/>
      <c r="L197" s="30"/>
      <c r="M197" s="33"/>
      <c r="N197" s="33"/>
      <c r="O197" s="33"/>
      <c r="P197" s="33"/>
      <c r="Q197" s="33"/>
    </row>
    <row r="198" spans="1:17" ht="16.5" customHeight="1">
      <c r="A198" s="29"/>
      <c r="B198" s="29"/>
      <c r="C198" s="29"/>
      <c r="D198" s="29"/>
      <c r="E198" s="29"/>
      <c r="G198" s="29"/>
      <c r="J198" s="30"/>
      <c r="K198" s="30"/>
      <c r="L198" s="30"/>
      <c r="M198" s="33"/>
      <c r="N198" s="33"/>
      <c r="O198" s="33"/>
      <c r="P198" s="33"/>
      <c r="Q198" s="33"/>
    </row>
    <row r="199" spans="1:17" ht="16.5" customHeight="1">
      <c r="A199" s="29"/>
      <c r="B199" s="29"/>
      <c r="C199" s="29"/>
      <c r="D199" s="29"/>
      <c r="E199" s="29"/>
      <c r="G199" s="29"/>
      <c r="J199" s="30"/>
      <c r="K199" s="30"/>
      <c r="L199" s="30"/>
      <c r="M199" s="33"/>
      <c r="N199" s="33"/>
      <c r="O199" s="33"/>
      <c r="P199" s="33"/>
      <c r="Q199" s="33"/>
    </row>
    <row r="200" spans="1:17" ht="16.5" customHeight="1">
      <c r="A200" s="29"/>
      <c r="B200" s="29"/>
      <c r="C200" s="29"/>
      <c r="D200" s="29"/>
      <c r="E200" s="29"/>
      <c r="G200" s="29"/>
      <c r="J200" s="30"/>
      <c r="K200" s="30"/>
      <c r="L200" s="30"/>
      <c r="M200" s="33"/>
      <c r="N200" s="33"/>
      <c r="O200" s="33"/>
      <c r="P200" s="33"/>
      <c r="Q200" s="33"/>
    </row>
    <row r="201" spans="1:17" ht="16.5" customHeight="1">
      <c r="A201" s="29"/>
      <c r="B201" s="29"/>
      <c r="C201" s="29"/>
      <c r="D201" s="29"/>
      <c r="E201" s="29"/>
      <c r="G201" s="29"/>
      <c r="J201" s="30"/>
      <c r="K201" s="30"/>
      <c r="L201" s="30"/>
      <c r="M201" s="33"/>
      <c r="N201" s="33"/>
      <c r="O201" s="33"/>
      <c r="P201" s="33"/>
      <c r="Q201" s="33"/>
    </row>
    <row r="202" spans="1:17" ht="16.5" customHeight="1">
      <c r="A202" s="29"/>
      <c r="B202" s="29"/>
      <c r="C202" s="29"/>
      <c r="D202" s="29"/>
      <c r="E202" s="29"/>
      <c r="G202" s="29"/>
      <c r="J202" s="30"/>
      <c r="K202" s="30"/>
      <c r="L202" s="30"/>
      <c r="M202" s="33"/>
      <c r="N202" s="33"/>
      <c r="O202" s="33"/>
      <c r="P202" s="33"/>
      <c r="Q202" s="33"/>
    </row>
    <row r="203" spans="1:17" ht="16.5" customHeight="1">
      <c r="A203" s="29"/>
      <c r="B203" s="29"/>
      <c r="C203" s="29"/>
      <c r="D203" s="29"/>
      <c r="E203" s="29"/>
      <c r="G203" s="29"/>
      <c r="J203" s="30"/>
      <c r="K203" s="30"/>
      <c r="L203" s="30"/>
      <c r="M203" s="33"/>
      <c r="N203" s="33"/>
      <c r="O203" s="33"/>
      <c r="P203" s="33"/>
      <c r="Q203" s="33"/>
    </row>
    <row r="204" spans="1:17" ht="16.5" customHeight="1">
      <c r="A204" s="29"/>
      <c r="B204" s="29"/>
      <c r="C204" s="29"/>
      <c r="D204" s="29"/>
      <c r="E204" s="29"/>
      <c r="G204" s="29"/>
      <c r="J204" s="30"/>
      <c r="K204" s="30"/>
      <c r="L204" s="30"/>
      <c r="M204" s="33"/>
      <c r="N204" s="33"/>
      <c r="O204" s="33"/>
      <c r="P204" s="33"/>
      <c r="Q204" s="33"/>
    </row>
    <row r="205" spans="1:17" ht="16.5" customHeight="1">
      <c r="A205" s="29"/>
      <c r="B205" s="29"/>
      <c r="C205" s="29"/>
      <c r="D205" s="29"/>
      <c r="E205" s="29"/>
      <c r="G205" s="29"/>
      <c r="J205" s="30"/>
      <c r="K205" s="30"/>
      <c r="L205" s="30"/>
      <c r="M205" s="33"/>
      <c r="N205" s="33"/>
      <c r="O205" s="33"/>
      <c r="P205" s="33"/>
      <c r="Q205" s="33"/>
    </row>
    <row r="206" spans="1:17" ht="16.5" customHeight="1">
      <c r="A206" s="29"/>
      <c r="B206" s="29"/>
      <c r="C206" s="29"/>
      <c r="D206" s="29"/>
      <c r="E206" s="29"/>
      <c r="G206" s="29"/>
      <c r="J206" s="30"/>
      <c r="K206" s="30"/>
      <c r="L206" s="30"/>
      <c r="M206" s="33"/>
      <c r="N206" s="33"/>
      <c r="O206" s="33"/>
      <c r="P206" s="33"/>
      <c r="Q206" s="33"/>
    </row>
    <row r="207" spans="1:17" ht="16.5" customHeight="1">
      <c r="A207" s="29"/>
      <c r="B207" s="29"/>
      <c r="C207" s="29"/>
      <c r="D207" s="29"/>
      <c r="E207" s="29"/>
      <c r="G207" s="29"/>
      <c r="J207" s="30"/>
      <c r="K207" s="30"/>
      <c r="L207" s="30"/>
      <c r="M207" s="33"/>
      <c r="N207" s="33"/>
      <c r="O207" s="33"/>
      <c r="P207" s="33"/>
      <c r="Q207" s="33"/>
    </row>
    <row r="208" spans="1:17" ht="16.5" customHeight="1">
      <c r="A208" s="29"/>
      <c r="B208" s="29"/>
      <c r="C208" s="29"/>
      <c r="D208" s="29"/>
      <c r="E208" s="29"/>
      <c r="G208" s="29"/>
      <c r="J208" s="30"/>
      <c r="K208" s="30"/>
      <c r="L208" s="30"/>
      <c r="M208" s="33"/>
      <c r="N208" s="33"/>
      <c r="O208" s="33"/>
      <c r="P208" s="33"/>
      <c r="Q208" s="33"/>
    </row>
    <row r="209" spans="1:17">
      <c r="A209" s="29"/>
      <c r="B209" s="29"/>
      <c r="C209" s="29"/>
      <c r="D209" s="29"/>
      <c r="E209" s="29"/>
      <c r="G209" s="29"/>
      <c r="J209" s="30"/>
      <c r="K209" s="30"/>
      <c r="L209" s="30"/>
      <c r="M209" s="33"/>
      <c r="N209" s="33"/>
      <c r="O209" s="33"/>
      <c r="P209" s="33"/>
      <c r="Q209" s="33"/>
    </row>
    <row r="210" spans="1:17">
      <c r="A210" s="29"/>
      <c r="B210" s="29"/>
      <c r="C210" s="29"/>
      <c r="D210" s="29"/>
      <c r="E210" s="29"/>
      <c r="G210" s="29"/>
      <c r="J210" s="30"/>
      <c r="K210" s="30"/>
      <c r="L210" s="30"/>
      <c r="M210" s="33"/>
      <c r="N210" s="33"/>
      <c r="O210" s="33"/>
      <c r="P210" s="33"/>
      <c r="Q210" s="33"/>
    </row>
    <row r="211" spans="1:17">
      <c r="A211" s="29"/>
      <c r="B211" s="29"/>
      <c r="C211" s="29"/>
      <c r="D211" s="29"/>
      <c r="E211" s="29"/>
      <c r="G211" s="29"/>
      <c r="J211" s="30"/>
      <c r="K211" s="30"/>
      <c r="L211" s="30"/>
      <c r="M211" s="33"/>
      <c r="N211" s="33"/>
      <c r="O211" s="33"/>
      <c r="P211" s="33"/>
      <c r="Q211" s="33"/>
    </row>
    <row r="212" spans="1:17">
      <c r="A212" s="29"/>
      <c r="B212" s="29"/>
      <c r="C212" s="29"/>
      <c r="D212" s="29"/>
      <c r="E212" s="29"/>
      <c r="G212" s="29"/>
      <c r="J212" s="30"/>
      <c r="K212" s="30"/>
      <c r="L212" s="30"/>
      <c r="M212" s="33"/>
      <c r="N212" s="33"/>
      <c r="O212" s="33"/>
      <c r="P212" s="33"/>
      <c r="Q212" s="33"/>
    </row>
    <row r="213" spans="1:17">
      <c r="A213" s="29"/>
      <c r="B213" s="29"/>
      <c r="C213" s="29"/>
      <c r="D213" s="29"/>
      <c r="E213" s="29"/>
      <c r="G213" s="29"/>
      <c r="J213" s="30"/>
      <c r="K213" s="30"/>
      <c r="L213" s="30"/>
      <c r="M213" s="33"/>
      <c r="N213" s="33"/>
      <c r="O213" s="33"/>
      <c r="P213" s="33"/>
      <c r="Q213" s="33"/>
    </row>
    <row r="214" spans="1:17">
      <c r="A214" s="29"/>
      <c r="B214" s="29"/>
      <c r="C214" s="29"/>
      <c r="D214" s="29"/>
      <c r="E214" s="29"/>
      <c r="G214" s="29"/>
      <c r="J214" s="30"/>
      <c r="K214" s="30"/>
      <c r="L214" s="30"/>
      <c r="M214" s="33"/>
      <c r="N214" s="33"/>
      <c r="O214" s="33"/>
      <c r="P214" s="33"/>
      <c r="Q214" s="33"/>
    </row>
    <row r="215" spans="1:17">
      <c r="A215" s="29"/>
      <c r="B215" s="29"/>
      <c r="C215" s="29"/>
      <c r="D215" s="29"/>
      <c r="E215" s="29"/>
      <c r="G215" s="29"/>
      <c r="J215" s="30"/>
      <c r="K215" s="30"/>
      <c r="L215" s="30"/>
      <c r="M215" s="33"/>
      <c r="N215" s="33"/>
      <c r="O215" s="33"/>
      <c r="P215" s="33"/>
      <c r="Q215" s="33"/>
    </row>
    <row r="216" spans="1:17">
      <c r="A216" s="29"/>
      <c r="B216" s="29"/>
      <c r="C216" s="29"/>
      <c r="D216" s="29"/>
      <c r="E216" s="29"/>
      <c r="G216" s="29"/>
      <c r="J216" s="30"/>
      <c r="K216" s="30"/>
      <c r="L216" s="30"/>
      <c r="M216" s="33"/>
      <c r="N216" s="33"/>
      <c r="O216" s="33"/>
      <c r="P216" s="33"/>
      <c r="Q216" s="33"/>
    </row>
    <row r="217" spans="1:17">
      <c r="A217" s="29"/>
      <c r="B217" s="29"/>
      <c r="C217" s="29"/>
      <c r="D217" s="29"/>
      <c r="E217" s="29"/>
      <c r="G217" s="29"/>
      <c r="J217" s="30"/>
      <c r="K217" s="30"/>
      <c r="L217" s="30"/>
      <c r="M217" s="33"/>
      <c r="N217" s="33"/>
      <c r="O217" s="33"/>
      <c r="P217" s="33"/>
      <c r="Q217" s="33"/>
    </row>
    <row r="218" spans="1:17">
      <c r="A218" s="29"/>
      <c r="B218" s="29"/>
      <c r="C218" s="29"/>
      <c r="D218" s="29"/>
      <c r="E218" s="29"/>
      <c r="G218" s="29"/>
      <c r="J218" s="30"/>
      <c r="K218" s="30"/>
      <c r="L218" s="30"/>
      <c r="M218" s="33"/>
      <c r="N218" s="33"/>
      <c r="O218" s="33"/>
      <c r="P218" s="33"/>
      <c r="Q218" s="33"/>
    </row>
    <row r="219" spans="1:17">
      <c r="A219" s="29"/>
      <c r="B219" s="29"/>
      <c r="C219" s="29"/>
      <c r="D219" s="29"/>
      <c r="E219" s="29"/>
      <c r="G219" s="29"/>
      <c r="J219" s="30"/>
      <c r="K219" s="30"/>
      <c r="L219" s="30"/>
      <c r="M219" s="33"/>
      <c r="N219" s="33"/>
      <c r="O219" s="33"/>
      <c r="P219" s="33"/>
      <c r="Q219" s="33"/>
    </row>
    <row r="220" spans="1:17">
      <c r="A220" s="29"/>
      <c r="B220" s="29"/>
      <c r="C220" s="29"/>
      <c r="D220" s="29"/>
      <c r="E220" s="29"/>
      <c r="G220" s="29"/>
      <c r="J220" s="30"/>
      <c r="K220" s="30"/>
      <c r="L220" s="30"/>
      <c r="M220" s="33"/>
      <c r="N220" s="33"/>
      <c r="O220" s="33"/>
      <c r="P220" s="33"/>
      <c r="Q220" s="33"/>
    </row>
    <row r="221" spans="1:17">
      <c r="A221" s="29"/>
      <c r="B221" s="29"/>
      <c r="C221" s="29"/>
      <c r="D221" s="29"/>
      <c r="E221" s="29"/>
      <c r="G221" s="29"/>
      <c r="J221" s="30"/>
      <c r="K221" s="30"/>
      <c r="L221" s="30"/>
      <c r="M221" s="33"/>
      <c r="N221" s="33"/>
      <c r="O221" s="33"/>
      <c r="P221" s="33"/>
      <c r="Q221" s="33"/>
    </row>
    <row r="222" spans="1:17">
      <c r="A222" s="29"/>
      <c r="B222" s="29"/>
      <c r="C222" s="29"/>
      <c r="D222" s="29"/>
      <c r="E222" s="29"/>
      <c r="G222" s="29"/>
      <c r="J222" s="30"/>
      <c r="K222" s="30"/>
      <c r="L222" s="30"/>
      <c r="M222" s="33"/>
      <c r="N222" s="33"/>
      <c r="O222" s="33"/>
      <c r="P222" s="33"/>
      <c r="Q222" s="33"/>
    </row>
    <row r="223" spans="1:17">
      <c r="A223" s="29"/>
      <c r="B223" s="29"/>
      <c r="C223" s="29"/>
      <c r="D223" s="29"/>
      <c r="E223" s="29"/>
      <c r="G223" s="29"/>
      <c r="J223" s="30"/>
      <c r="K223" s="30"/>
      <c r="L223" s="30"/>
      <c r="M223" s="33"/>
      <c r="N223" s="33"/>
      <c r="O223" s="33"/>
      <c r="P223" s="33"/>
      <c r="Q223" s="33"/>
    </row>
    <row r="224" spans="1:17">
      <c r="A224" s="29"/>
      <c r="B224" s="29"/>
      <c r="C224" s="29"/>
      <c r="D224" s="29"/>
      <c r="E224" s="29"/>
      <c r="G224" s="29"/>
      <c r="J224" s="30"/>
      <c r="K224" s="30"/>
      <c r="L224" s="30"/>
      <c r="M224" s="33"/>
      <c r="N224" s="33"/>
      <c r="O224" s="33"/>
      <c r="P224" s="33"/>
      <c r="Q224" s="33"/>
    </row>
    <row r="225" spans="1:17">
      <c r="A225" s="29"/>
      <c r="B225" s="29"/>
      <c r="C225" s="29"/>
      <c r="D225" s="29"/>
      <c r="E225" s="29"/>
      <c r="G225" s="29"/>
      <c r="J225" s="30"/>
      <c r="K225" s="30"/>
      <c r="L225" s="30"/>
      <c r="M225" s="33"/>
      <c r="N225" s="33"/>
      <c r="O225" s="33"/>
      <c r="P225" s="33"/>
      <c r="Q225" s="33"/>
    </row>
    <row r="226" spans="1:17">
      <c r="A226" s="29"/>
      <c r="B226" s="29"/>
      <c r="C226" s="29"/>
      <c r="D226" s="29"/>
      <c r="E226" s="29"/>
      <c r="G226" s="29"/>
      <c r="J226" s="30"/>
      <c r="K226" s="30"/>
      <c r="L226" s="30"/>
      <c r="M226" s="33"/>
      <c r="N226" s="33"/>
      <c r="O226" s="33"/>
      <c r="P226" s="33"/>
      <c r="Q226" s="33"/>
    </row>
    <row r="227" spans="1:17">
      <c r="A227" s="29"/>
      <c r="B227" s="29"/>
      <c r="C227" s="29"/>
      <c r="D227" s="29"/>
      <c r="E227" s="29"/>
      <c r="G227" s="29"/>
      <c r="J227" s="30"/>
      <c r="K227" s="30"/>
      <c r="L227" s="30"/>
      <c r="M227" s="33"/>
      <c r="N227" s="33"/>
      <c r="O227" s="33"/>
      <c r="P227" s="33"/>
      <c r="Q227" s="33"/>
    </row>
    <row r="228" spans="1:17">
      <c r="A228" s="29"/>
      <c r="B228" s="29"/>
      <c r="C228" s="29"/>
      <c r="D228" s="29"/>
      <c r="E228" s="29"/>
      <c r="G228" s="29"/>
      <c r="J228" s="30"/>
      <c r="K228" s="30"/>
      <c r="L228" s="30"/>
      <c r="M228" s="33"/>
      <c r="N228" s="33"/>
      <c r="O228" s="33"/>
      <c r="P228" s="33"/>
      <c r="Q228" s="33"/>
    </row>
    <row r="229" spans="1:17">
      <c r="A229" s="29"/>
      <c r="B229" s="29"/>
      <c r="C229" s="29"/>
      <c r="D229" s="29"/>
      <c r="E229" s="29"/>
      <c r="G229" s="29"/>
      <c r="J229" s="30"/>
      <c r="K229" s="30"/>
      <c r="L229" s="30"/>
      <c r="M229" s="33"/>
      <c r="N229" s="33"/>
      <c r="O229" s="33"/>
      <c r="P229" s="33"/>
      <c r="Q229" s="33"/>
    </row>
    <row r="230" spans="1:17">
      <c r="A230" s="29"/>
      <c r="B230" s="29"/>
      <c r="C230" s="29"/>
      <c r="D230" s="29"/>
      <c r="E230" s="29"/>
      <c r="G230" s="29"/>
      <c r="J230" s="30"/>
      <c r="K230" s="30"/>
      <c r="L230" s="30"/>
      <c r="M230" s="33"/>
      <c r="N230" s="33"/>
      <c r="O230" s="33"/>
      <c r="P230" s="33"/>
      <c r="Q230" s="33"/>
    </row>
    <row r="231" spans="1:17">
      <c r="A231" s="29"/>
      <c r="B231" s="29"/>
      <c r="C231" s="29"/>
      <c r="D231" s="29"/>
      <c r="E231" s="29"/>
      <c r="G231" s="29"/>
      <c r="J231" s="30"/>
      <c r="K231" s="30"/>
      <c r="L231" s="30"/>
      <c r="M231" s="33"/>
      <c r="N231" s="33"/>
      <c r="O231" s="33"/>
      <c r="P231" s="33"/>
      <c r="Q231" s="33"/>
    </row>
    <row r="232" spans="1:17">
      <c r="A232" s="29"/>
      <c r="B232" s="29"/>
      <c r="C232" s="29"/>
      <c r="D232" s="29"/>
      <c r="E232" s="29"/>
      <c r="G232" s="29"/>
      <c r="J232" s="30"/>
      <c r="K232" s="30"/>
      <c r="L232" s="30"/>
      <c r="M232" s="33"/>
      <c r="N232" s="33"/>
      <c r="O232" s="33"/>
      <c r="P232" s="33"/>
      <c r="Q232" s="33"/>
    </row>
    <row r="233" spans="1:17">
      <c r="A233" s="29"/>
      <c r="B233" s="29"/>
      <c r="C233" s="29"/>
      <c r="D233" s="29"/>
      <c r="E233" s="29"/>
      <c r="G233" s="29"/>
      <c r="J233" s="30"/>
      <c r="K233" s="30"/>
      <c r="L233" s="30"/>
      <c r="M233" s="33"/>
      <c r="N233" s="33"/>
      <c r="O233" s="33"/>
      <c r="P233" s="33"/>
      <c r="Q233" s="33"/>
    </row>
    <row r="234" spans="1:17">
      <c r="A234" s="29"/>
      <c r="B234" s="29"/>
      <c r="C234" s="29"/>
      <c r="D234" s="29"/>
      <c r="E234" s="29"/>
      <c r="G234" s="29"/>
      <c r="J234" s="30"/>
      <c r="K234" s="30"/>
      <c r="L234" s="30"/>
      <c r="M234" s="33"/>
      <c r="N234" s="33"/>
      <c r="O234" s="33"/>
      <c r="P234" s="33"/>
      <c r="Q234" s="33"/>
    </row>
    <row r="235" spans="1:17">
      <c r="A235" s="29"/>
      <c r="B235" s="29"/>
      <c r="C235" s="29"/>
      <c r="D235" s="29"/>
      <c r="E235" s="29"/>
      <c r="G235" s="29"/>
      <c r="J235" s="30"/>
      <c r="K235" s="30"/>
      <c r="L235" s="30"/>
      <c r="M235" s="33"/>
      <c r="N235" s="33"/>
      <c r="O235" s="33"/>
      <c r="P235" s="33"/>
      <c r="Q235" s="33"/>
    </row>
    <row r="236" spans="1:17">
      <c r="A236" s="29"/>
      <c r="B236" s="29"/>
      <c r="C236" s="29"/>
      <c r="D236" s="29"/>
      <c r="E236" s="29"/>
      <c r="G236" s="29"/>
      <c r="J236" s="30"/>
      <c r="K236" s="30"/>
      <c r="L236" s="30"/>
      <c r="M236" s="33"/>
      <c r="N236" s="33"/>
      <c r="O236" s="33"/>
      <c r="P236" s="33"/>
      <c r="Q236" s="33"/>
    </row>
    <row r="237" spans="1:17">
      <c r="A237" s="29"/>
      <c r="B237" s="29"/>
      <c r="C237" s="29"/>
      <c r="D237" s="29"/>
      <c r="E237" s="29"/>
      <c r="G237" s="29"/>
      <c r="J237" s="30"/>
      <c r="K237" s="30"/>
      <c r="L237" s="30"/>
      <c r="M237" s="33"/>
      <c r="N237" s="33"/>
      <c r="O237" s="33"/>
      <c r="P237" s="33"/>
      <c r="Q237" s="33"/>
    </row>
    <row r="238" spans="1:17">
      <c r="A238" s="29"/>
      <c r="B238" s="29"/>
      <c r="C238" s="29"/>
      <c r="D238" s="29"/>
      <c r="E238" s="29"/>
      <c r="G238" s="29"/>
      <c r="J238" s="30"/>
      <c r="K238" s="30"/>
      <c r="L238" s="30"/>
      <c r="M238" s="33"/>
      <c r="N238" s="33"/>
      <c r="O238" s="33"/>
      <c r="P238" s="33"/>
      <c r="Q238" s="33"/>
    </row>
    <row r="239" spans="1:17">
      <c r="A239" s="29"/>
      <c r="B239" s="29"/>
      <c r="C239" s="29"/>
      <c r="D239" s="29"/>
      <c r="E239" s="29"/>
      <c r="G239" s="29"/>
      <c r="J239" s="30"/>
      <c r="K239" s="30"/>
      <c r="L239" s="30"/>
      <c r="M239" s="33"/>
      <c r="N239" s="33"/>
      <c r="O239" s="33"/>
      <c r="P239" s="33"/>
      <c r="Q239" s="33"/>
    </row>
    <row r="240" spans="1:17">
      <c r="A240" s="29"/>
      <c r="B240" s="29"/>
      <c r="C240" s="29"/>
      <c r="D240" s="29"/>
      <c r="E240" s="29"/>
      <c r="G240" s="29"/>
      <c r="J240" s="30"/>
      <c r="K240" s="30"/>
      <c r="L240" s="30"/>
      <c r="M240" s="33"/>
      <c r="N240" s="33"/>
      <c r="O240" s="33"/>
      <c r="P240" s="33"/>
      <c r="Q240" s="33"/>
    </row>
    <row r="241" spans="1:17">
      <c r="A241" s="29"/>
      <c r="B241" s="29"/>
      <c r="C241" s="29"/>
      <c r="D241" s="29"/>
      <c r="E241" s="29"/>
      <c r="G241" s="29"/>
      <c r="J241" s="30"/>
      <c r="K241" s="30"/>
      <c r="L241" s="30"/>
      <c r="M241" s="33"/>
      <c r="N241" s="33"/>
      <c r="O241" s="33"/>
      <c r="P241" s="33"/>
      <c r="Q241" s="33"/>
    </row>
    <row r="242" spans="1:17">
      <c r="A242" s="29"/>
      <c r="B242" s="29"/>
      <c r="C242" s="29"/>
      <c r="D242" s="29"/>
      <c r="E242" s="29"/>
      <c r="G242" s="29"/>
      <c r="J242" s="30"/>
      <c r="K242" s="30"/>
      <c r="L242" s="30"/>
      <c r="M242" s="33"/>
      <c r="N242" s="33"/>
      <c r="O242" s="33"/>
      <c r="P242" s="33"/>
      <c r="Q242" s="33"/>
    </row>
    <row r="243" spans="1:17">
      <c r="A243" s="29"/>
      <c r="B243" s="29"/>
      <c r="C243" s="29"/>
      <c r="D243" s="29"/>
      <c r="E243" s="29"/>
      <c r="G243" s="29"/>
      <c r="J243" s="30"/>
      <c r="K243" s="30"/>
      <c r="L243" s="30"/>
      <c r="M243" s="33"/>
      <c r="N243" s="33"/>
      <c r="O243" s="33"/>
      <c r="P243" s="33"/>
      <c r="Q243" s="33"/>
    </row>
    <row r="244" spans="1:17">
      <c r="A244" s="29"/>
      <c r="B244" s="29"/>
      <c r="C244" s="29"/>
      <c r="D244" s="29"/>
      <c r="E244" s="29"/>
      <c r="G244" s="29"/>
      <c r="J244" s="30"/>
      <c r="K244" s="30"/>
      <c r="L244" s="30"/>
      <c r="M244" s="33"/>
      <c r="N244" s="33"/>
      <c r="O244" s="33"/>
      <c r="P244" s="33"/>
      <c r="Q244" s="33"/>
    </row>
    <row r="245" spans="1:17">
      <c r="A245" s="29"/>
      <c r="B245" s="29"/>
      <c r="C245" s="29"/>
      <c r="D245" s="29"/>
      <c r="E245" s="29"/>
      <c r="G245" s="29"/>
      <c r="J245" s="30"/>
      <c r="K245" s="30"/>
      <c r="L245" s="30"/>
      <c r="M245" s="33"/>
      <c r="N245" s="33"/>
      <c r="O245" s="33"/>
      <c r="P245" s="33"/>
      <c r="Q245" s="33"/>
    </row>
    <row r="246" spans="1:17">
      <c r="A246" s="29"/>
      <c r="B246" s="29"/>
      <c r="C246" s="29"/>
      <c r="D246" s="29"/>
      <c r="E246" s="29"/>
      <c r="G246" s="29"/>
      <c r="J246" s="30"/>
      <c r="K246" s="30"/>
      <c r="L246" s="30"/>
      <c r="M246" s="33"/>
      <c r="N246" s="33"/>
      <c r="O246" s="33"/>
      <c r="P246" s="33"/>
      <c r="Q246" s="33"/>
    </row>
    <row r="247" spans="1:17">
      <c r="A247" s="29"/>
      <c r="B247" s="29"/>
      <c r="C247" s="29"/>
      <c r="D247" s="29"/>
      <c r="E247" s="29"/>
      <c r="G247" s="29"/>
      <c r="J247" s="30"/>
      <c r="K247" s="30"/>
      <c r="L247" s="30"/>
      <c r="M247" s="33"/>
      <c r="N247" s="33"/>
      <c r="O247" s="33"/>
      <c r="P247" s="33"/>
      <c r="Q247" s="33"/>
    </row>
    <row r="248" spans="1:17">
      <c r="A248" s="29"/>
      <c r="B248" s="29"/>
      <c r="C248" s="29"/>
      <c r="D248" s="29"/>
      <c r="E248" s="29"/>
      <c r="G248" s="29"/>
      <c r="J248" s="30"/>
      <c r="K248" s="30"/>
      <c r="L248" s="30"/>
      <c r="M248" s="33"/>
      <c r="N248" s="33"/>
      <c r="O248" s="33"/>
      <c r="P248" s="33"/>
      <c r="Q248" s="33"/>
    </row>
    <row r="249" spans="1:17">
      <c r="A249" s="29"/>
      <c r="B249" s="29"/>
      <c r="C249" s="29"/>
      <c r="D249" s="29"/>
      <c r="E249" s="29"/>
      <c r="G249" s="29"/>
      <c r="J249" s="30"/>
      <c r="K249" s="30"/>
      <c r="L249" s="30"/>
      <c r="M249" s="33"/>
      <c r="N249" s="33"/>
      <c r="O249" s="33"/>
      <c r="P249" s="33"/>
      <c r="Q249" s="33"/>
    </row>
    <row r="250" spans="1:17">
      <c r="A250" s="29"/>
      <c r="B250" s="29"/>
      <c r="C250" s="29"/>
      <c r="D250" s="29"/>
      <c r="E250" s="29"/>
      <c r="G250" s="29"/>
      <c r="J250" s="30"/>
      <c r="K250" s="30"/>
      <c r="L250" s="30"/>
      <c r="M250" s="33"/>
      <c r="N250" s="33"/>
      <c r="O250" s="33"/>
      <c r="P250" s="33"/>
      <c r="Q250" s="33"/>
    </row>
    <row r="251" spans="1:17">
      <c r="A251" s="29"/>
      <c r="B251" s="29"/>
      <c r="C251" s="29"/>
      <c r="D251" s="29"/>
      <c r="E251" s="29"/>
      <c r="G251" s="29"/>
      <c r="J251" s="30"/>
      <c r="K251" s="30"/>
      <c r="L251" s="30"/>
      <c r="M251" s="33"/>
      <c r="N251" s="33"/>
      <c r="O251" s="33"/>
      <c r="P251" s="33"/>
      <c r="Q251" s="33"/>
    </row>
    <row r="252" spans="1:17">
      <c r="A252" s="29"/>
      <c r="B252" s="29"/>
      <c r="C252" s="29"/>
      <c r="D252" s="29"/>
      <c r="E252" s="29"/>
      <c r="G252" s="29"/>
      <c r="J252" s="30"/>
      <c r="K252" s="30"/>
      <c r="L252" s="30"/>
      <c r="M252" s="33"/>
      <c r="N252" s="33"/>
      <c r="O252" s="33"/>
      <c r="P252" s="33"/>
      <c r="Q252" s="33"/>
    </row>
    <row r="253" spans="1:17">
      <c r="A253" s="29"/>
      <c r="B253" s="29"/>
      <c r="C253" s="29"/>
      <c r="D253" s="29"/>
      <c r="E253" s="29"/>
      <c r="G253" s="29"/>
      <c r="J253" s="30"/>
      <c r="K253" s="30"/>
      <c r="L253" s="30"/>
      <c r="M253" s="33"/>
      <c r="N253" s="33"/>
      <c r="O253" s="33"/>
      <c r="P253" s="33"/>
      <c r="Q253" s="33"/>
    </row>
    <row r="254" spans="1:17">
      <c r="A254" s="29"/>
      <c r="B254" s="29"/>
      <c r="C254" s="29"/>
      <c r="D254" s="29"/>
      <c r="E254" s="29"/>
      <c r="G254" s="29"/>
      <c r="J254" s="30"/>
      <c r="K254" s="30"/>
      <c r="L254" s="30"/>
      <c r="M254" s="33"/>
      <c r="N254" s="33"/>
      <c r="O254" s="33"/>
      <c r="P254" s="33"/>
      <c r="Q254" s="33"/>
    </row>
    <row r="255" spans="1:17">
      <c r="A255" s="29"/>
      <c r="B255" s="29"/>
      <c r="C255" s="29"/>
      <c r="D255" s="29"/>
      <c r="E255" s="29"/>
      <c r="G255" s="29"/>
      <c r="J255" s="30"/>
      <c r="K255" s="30"/>
      <c r="L255" s="30"/>
      <c r="M255" s="33"/>
      <c r="N255" s="33"/>
      <c r="O255" s="33"/>
      <c r="P255" s="33"/>
      <c r="Q255" s="33"/>
    </row>
    <row r="256" spans="1:17">
      <c r="A256" s="29"/>
      <c r="B256" s="29"/>
      <c r="C256" s="29"/>
      <c r="D256" s="29"/>
      <c r="E256" s="29"/>
      <c r="G256" s="29"/>
      <c r="J256" s="30"/>
      <c r="K256" s="30"/>
      <c r="L256" s="30"/>
      <c r="M256" s="33"/>
      <c r="N256" s="33"/>
      <c r="O256" s="33"/>
      <c r="P256" s="33"/>
      <c r="Q256" s="33"/>
    </row>
    <row r="257" spans="1:17">
      <c r="A257" s="29"/>
      <c r="B257" s="29"/>
      <c r="C257" s="29"/>
      <c r="D257" s="29"/>
      <c r="E257" s="29"/>
      <c r="G257" s="29"/>
      <c r="J257" s="30"/>
      <c r="K257" s="30"/>
      <c r="L257" s="30"/>
      <c r="M257" s="33"/>
      <c r="N257" s="33"/>
      <c r="O257" s="33"/>
      <c r="P257" s="33"/>
      <c r="Q257" s="33"/>
    </row>
    <row r="258" spans="1:17">
      <c r="A258" s="29"/>
      <c r="B258" s="29"/>
      <c r="C258" s="29"/>
      <c r="D258" s="29"/>
      <c r="E258" s="29"/>
      <c r="G258" s="29"/>
      <c r="J258" s="30"/>
      <c r="K258" s="30"/>
      <c r="L258" s="30"/>
      <c r="M258" s="33"/>
      <c r="N258" s="33"/>
      <c r="O258" s="33"/>
      <c r="P258" s="33"/>
      <c r="Q258" s="33"/>
    </row>
    <row r="259" spans="1:17">
      <c r="A259" s="29"/>
      <c r="B259" s="29"/>
      <c r="C259" s="29"/>
      <c r="D259" s="29"/>
      <c r="E259" s="29"/>
      <c r="G259" s="29"/>
      <c r="J259" s="30"/>
      <c r="K259" s="30"/>
      <c r="L259" s="30"/>
      <c r="M259" s="33"/>
      <c r="N259" s="33"/>
      <c r="O259" s="33"/>
      <c r="P259" s="33"/>
      <c r="Q259" s="33"/>
    </row>
    <row r="260" spans="1:17">
      <c r="A260" s="29"/>
      <c r="B260" s="29"/>
      <c r="C260" s="29"/>
      <c r="D260" s="29"/>
      <c r="E260" s="29"/>
      <c r="G260" s="29"/>
      <c r="J260" s="30"/>
      <c r="K260" s="30"/>
      <c r="L260" s="30"/>
      <c r="M260" s="33"/>
      <c r="N260" s="33"/>
      <c r="O260" s="33"/>
      <c r="P260" s="33"/>
      <c r="Q260" s="33"/>
    </row>
    <row r="261" spans="1:17">
      <c r="A261" s="29"/>
      <c r="B261" s="29"/>
      <c r="C261" s="29"/>
      <c r="D261" s="29"/>
      <c r="E261" s="29"/>
      <c r="G261" s="29"/>
      <c r="J261" s="30"/>
      <c r="K261" s="30"/>
      <c r="L261" s="30"/>
      <c r="M261" s="33"/>
      <c r="N261" s="33"/>
      <c r="O261" s="33"/>
      <c r="P261" s="33"/>
      <c r="Q261" s="33"/>
    </row>
    <row r="262" spans="1:17">
      <c r="A262" s="29"/>
      <c r="B262" s="29"/>
      <c r="C262" s="29"/>
      <c r="D262" s="29"/>
      <c r="E262" s="29"/>
      <c r="G262" s="29"/>
      <c r="J262" s="30"/>
      <c r="K262" s="30"/>
      <c r="L262" s="30"/>
      <c r="M262" s="33"/>
      <c r="N262" s="33"/>
      <c r="O262" s="33"/>
      <c r="P262" s="33"/>
      <c r="Q262" s="33"/>
    </row>
    <row r="263" spans="1:17">
      <c r="A263" s="29"/>
      <c r="B263" s="29"/>
      <c r="C263" s="29"/>
      <c r="D263" s="29"/>
      <c r="E263" s="29"/>
      <c r="G263" s="29"/>
      <c r="J263" s="30"/>
      <c r="K263" s="30"/>
      <c r="L263" s="30"/>
      <c r="M263" s="33"/>
      <c r="N263" s="33"/>
      <c r="O263" s="33"/>
      <c r="P263" s="33"/>
      <c r="Q263" s="33"/>
    </row>
    <row r="264" spans="1:17">
      <c r="A264" s="29"/>
      <c r="B264" s="29"/>
      <c r="C264" s="29"/>
      <c r="D264" s="29"/>
      <c r="E264" s="29"/>
      <c r="G264" s="29"/>
      <c r="J264" s="30"/>
      <c r="K264" s="30"/>
      <c r="L264" s="30"/>
      <c r="M264" s="33"/>
      <c r="N264" s="33"/>
      <c r="O264" s="33"/>
      <c r="P264" s="33"/>
      <c r="Q264" s="33"/>
    </row>
    <row r="265" spans="1:17">
      <c r="A265" s="29"/>
      <c r="B265" s="29"/>
      <c r="C265" s="29"/>
      <c r="D265" s="29"/>
      <c r="E265" s="29"/>
      <c r="G265" s="29"/>
      <c r="J265" s="30"/>
      <c r="K265" s="30"/>
      <c r="L265" s="30"/>
      <c r="M265" s="33"/>
      <c r="N265" s="33"/>
      <c r="O265" s="33"/>
      <c r="P265" s="33"/>
      <c r="Q265" s="33"/>
    </row>
    <row r="266" spans="1:17">
      <c r="A266" s="29"/>
      <c r="B266" s="29"/>
      <c r="C266" s="29"/>
      <c r="D266" s="29"/>
      <c r="E266" s="29"/>
      <c r="G266" s="29"/>
      <c r="J266" s="30"/>
      <c r="K266" s="30"/>
      <c r="L266" s="30"/>
      <c r="M266" s="33"/>
      <c r="N266" s="33"/>
      <c r="O266" s="33"/>
      <c r="P266" s="33"/>
      <c r="Q266" s="33"/>
    </row>
    <row r="267" spans="1:17">
      <c r="A267" s="29"/>
      <c r="B267" s="29"/>
      <c r="C267" s="29"/>
      <c r="D267" s="29"/>
      <c r="E267" s="29"/>
      <c r="G267" s="29"/>
      <c r="J267" s="30"/>
      <c r="K267" s="30"/>
      <c r="L267" s="30"/>
      <c r="M267" s="33"/>
      <c r="N267" s="33"/>
      <c r="O267" s="33"/>
      <c r="P267" s="33"/>
      <c r="Q267" s="33"/>
    </row>
    <row r="268" spans="1:17">
      <c r="A268" s="29"/>
      <c r="B268" s="29"/>
      <c r="C268" s="29"/>
      <c r="D268" s="29"/>
      <c r="E268" s="29"/>
      <c r="G268" s="29"/>
      <c r="J268" s="30"/>
      <c r="K268" s="30"/>
      <c r="L268" s="30"/>
      <c r="M268" s="33"/>
      <c r="N268" s="33"/>
      <c r="O268" s="33"/>
      <c r="P268" s="33"/>
      <c r="Q268" s="33"/>
    </row>
    <row r="269" spans="1:17">
      <c r="A269" s="29"/>
      <c r="B269" s="29"/>
      <c r="C269" s="29"/>
      <c r="D269" s="29"/>
      <c r="E269" s="29"/>
      <c r="G269" s="29"/>
      <c r="J269" s="30"/>
      <c r="K269" s="30"/>
      <c r="L269" s="30"/>
      <c r="M269" s="33"/>
      <c r="N269" s="33"/>
      <c r="O269" s="33"/>
      <c r="P269" s="33"/>
      <c r="Q269" s="33"/>
    </row>
    <row r="270" spans="1:17">
      <c r="A270" s="29"/>
      <c r="B270" s="29"/>
      <c r="C270" s="29"/>
      <c r="D270" s="29"/>
      <c r="E270" s="29"/>
      <c r="G270" s="29"/>
      <c r="J270" s="30"/>
      <c r="K270" s="30"/>
      <c r="L270" s="30"/>
      <c r="M270" s="33"/>
      <c r="N270" s="33"/>
      <c r="O270" s="33"/>
      <c r="P270" s="33"/>
      <c r="Q270" s="33"/>
    </row>
    <row r="271" spans="1:17">
      <c r="A271" s="29"/>
      <c r="B271" s="29"/>
      <c r="C271" s="29"/>
      <c r="D271" s="29"/>
      <c r="E271" s="29"/>
      <c r="G271" s="29"/>
      <c r="J271" s="30"/>
      <c r="K271" s="30"/>
      <c r="L271" s="30"/>
      <c r="M271" s="33"/>
      <c r="N271" s="33"/>
      <c r="O271" s="33"/>
      <c r="P271" s="33"/>
      <c r="Q271" s="33"/>
    </row>
    <row r="272" spans="1:17">
      <c r="A272" s="29"/>
      <c r="B272" s="29"/>
      <c r="C272" s="29"/>
      <c r="D272" s="29"/>
      <c r="E272" s="29"/>
      <c r="G272" s="29"/>
      <c r="J272" s="30"/>
      <c r="K272" s="30"/>
      <c r="L272" s="30"/>
      <c r="M272" s="33"/>
      <c r="N272" s="33"/>
      <c r="O272" s="33"/>
      <c r="P272" s="33"/>
      <c r="Q272" s="33"/>
    </row>
    <row r="273" spans="1:17">
      <c r="A273" s="29"/>
      <c r="B273" s="29"/>
      <c r="C273" s="29"/>
      <c r="D273" s="29"/>
      <c r="E273" s="29"/>
      <c r="G273" s="29"/>
      <c r="J273" s="30"/>
      <c r="K273" s="30"/>
      <c r="L273" s="30"/>
      <c r="M273" s="33"/>
      <c r="N273" s="33"/>
      <c r="O273" s="33"/>
      <c r="P273" s="33"/>
      <c r="Q273" s="33"/>
    </row>
    <row r="274" spans="1:17">
      <c r="A274" s="29"/>
      <c r="B274" s="29"/>
      <c r="C274" s="29"/>
      <c r="D274" s="29"/>
      <c r="E274" s="29"/>
      <c r="G274" s="29"/>
      <c r="J274" s="30"/>
      <c r="K274" s="30"/>
      <c r="L274" s="30"/>
      <c r="M274" s="33"/>
      <c r="N274" s="33"/>
      <c r="O274" s="33"/>
      <c r="P274" s="33"/>
      <c r="Q274" s="33"/>
    </row>
    <row r="275" spans="1:17">
      <c r="A275" s="29"/>
      <c r="B275" s="29"/>
      <c r="C275" s="29"/>
      <c r="D275" s="29"/>
      <c r="E275" s="29"/>
      <c r="G275" s="29"/>
      <c r="J275" s="30"/>
      <c r="K275" s="30"/>
      <c r="L275" s="30"/>
      <c r="M275" s="33"/>
      <c r="N275" s="33"/>
      <c r="O275" s="33"/>
      <c r="P275" s="33"/>
      <c r="Q275" s="33"/>
    </row>
    <row r="276" spans="1:17">
      <c r="A276" s="29"/>
      <c r="B276" s="29"/>
      <c r="C276" s="29"/>
      <c r="D276" s="29"/>
      <c r="E276" s="29"/>
      <c r="G276" s="29"/>
      <c r="J276" s="30"/>
      <c r="K276" s="30"/>
      <c r="L276" s="30"/>
      <c r="M276" s="33"/>
      <c r="N276" s="33"/>
      <c r="O276" s="33"/>
      <c r="P276" s="33"/>
      <c r="Q276" s="33"/>
    </row>
    <row r="277" spans="1:17">
      <c r="A277" s="29"/>
      <c r="B277" s="29"/>
      <c r="C277" s="29"/>
      <c r="D277" s="29"/>
      <c r="E277" s="29"/>
      <c r="G277" s="29"/>
      <c r="J277" s="30"/>
      <c r="K277" s="30"/>
      <c r="L277" s="30"/>
      <c r="M277" s="33"/>
      <c r="N277" s="33"/>
      <c r="O277" s="33"/>
      <c r="P277" s="33"/>
      <c r="Q277" s="33"/>
    </row>
    <row r="278" spans="1:17">
      <c r="A278" s="29"/>
      <c r="B278" s="29"/>
      <c r="C278" s="29"/>
      <c r="D278" s="29"/>
      <c r="E278" s="29"/>
      <c r="G278" s="29"/>
      <c r="J278" s="30"/>
      <c r="K278" s="30"/>
      <c r="L278" s="30"/>
      <c r="M278" s="33"/>
      <c r="N278" s="33"/>
      <c r="O278" s="33"/>
      <c r="P278" s="33"/>
      <c r="Q278" s="33"/>
    </row>
    <row r="279" spans="1:17">
      <c r="A279" s="29"/>
      <c r="B279" s="29"/>
      <c r="C279" s="29"/>
      <c r="D279" s="29"/>
      <c r="E279" s="29"/>
      <c r="G279" s="29"/>
      <c r="J279" s="30"/>
      <c r="K279" s="30"/>
      <c r="L279" s="30"/>
      <c r="M279" s="33"/>
      <c r="N279" s="33"/>
      <c r="O279" s="33"/>
      <c r="P279" s="33"/>
      <c r="Q279" s="33"/>
    </row>
    <row r="280" spans="1:17">
      <c r="A280" s="29"/>
      <c r="B280" s="29"/>
      <c r="C280" s="29"/>
      <c r="D280" s="29"/>
      <c r="E280" s="29"/>
      <c r="G280" s="29"/>
      <c r="J280" s="30"/>
      <c r="K280" s="30"/>
      <c r="L280" s="30"/>
      <c r="M280" s="33"/>
      <c r="N280" s="33"/>
      <c r="O280" s="33"/>
      <c r="P280" s="33"/>
      <c r="Q280" s="33"/>
    </row>
    <row r="281" spans="1:17">
      <c r="A281" s="29"/>
      <c r="B281" s="29"/>
      <c r="C281" s="29"/>
      <c r="D281" s="29"/>
      <c r="E281" s="29"/>
      <c r="G281" s="29"/>
      <c r="J281" s="30"/>
      <c r="K281" s="30"/>
      <c r="L281" s="30"/>
      <c r="M281" s="33"/>
      <c r="N281" s="33"/>
      <c r="O281" s="33"/>
      <c r="P281" s="33"/>
      <c r="Q281" s="33"/>
    </row>
    <row r="282" spans="1:17">
      <c r="A282" s="29"/>
      <c r="B282" s="29"/>
      <c r="C282" s="29"/>
      <c r="D282" s="29"/>
      <c r="E282" s="29"/>
      <c r="G282" s="29"/>
      <c r="J282" s="30"/>
      <c r="K282" s="30"/>
      <c r="L282" s="30"/>
      <c r="M282" s="33"/>
      <c r="N282" s="33"/>
      <c r="O282" s="33"/>
      <c r="P282" s="33"/>
      <c r="Q282" s="33"/>
    </row>
    <row r="283" spans="1:17">
      <c r="A283" s="29"/>
      <c r="B283" s="29"/>
      <c r="C283" s="29"/>
      <c r="D283" s="29"/>
      <c r="E283" s="29"/>
      <c r="G283" s="29"/>
      <c r="J283" s="30"/>
      <c r="K283" s="30"/>
      <c r="L283" s="30"/>
      <c r="M283" s="33"/>
      <c r="N283" s="33"/>
      <c r="O283" s="33"/>
      <c r="P283" s="33"/>
      <c r="Q283" s="33"/>
    </row>
    <row r="284" spans="1:17">
      <c r="A284" s="29"/>
      <c r="B284" s="29"/>
      <c r="C284" s="29"/>
      <c r="D284" s="29"/>
      <c r="E284" s="29"/>
      <c r="G284" s="29"/>
      <c r="J284" s="30"/>
      <c r="K284" s="30"/>
      <c r="L284" s="30"/>
      <c r="M284" s="33"/>
      <c r="N284" s="33"/>
      <c r="O284" s="33"/>
      <c r="P284" s="33"/>
      <c r="Q284" s="33"/>
    </row>
    <row r="285" spans="1:17">
      <c r="A285" s="29"/>
      <c r="B285" s="29"/>
      <c r="C285" s="29"/>
      <c r="D285" s="29"/>
      <c r="E285" s="29"/>
      <c r="G285" s="29"/>
      <c r="J285" s="30"/>
      <c r="K285" s="30"/>
      <c r="L285" s="30"/>
      <c r="M285" s="33"/>
      <c r="N285" s="33"/>
      <c r="O285" s="33"/>
      <c r="P285" s="33"/>
      <c r="Q285" s="33"/>
    </row>
    <row r="286" spans="1:17">
      <c r="A286" s="29"/>
      <c r="B286" s="29"/>
      <c r="C286" s="29"/>
      <c r="D286" s="29"/>
      <c r="E286" s="29"/>
      <c r="G286" s="29"/>
      <c r="J286" s="30"/>
      <c r="K286" s="30"/>
      <c r="L286" s="30"/>
      <c r="M286" s="33"/>
      <c r="N286" s="33"/>
      <c r="O286" s="33"/>
      <c r="P286" s="33"/>
      <c r="Q286" s="33"/>
    </row>
    <row r="287" spans="1:17">
      <c r="A287" s="29"/>
      <c r="B287" s="29"/>
      <c r="C287" s="29"/>
      <c r="D287" s="29"/>
      <c r="E287" s="29"/>
      <c r="G287" s="29"/>
      <c r="J287" s="30"/>
      <c r="K287" s="30"/>
      <c r="L287" s="30"/>
      <c r="M287" s="33"/>
      <c r="N287" s="33"/>
      <c r="O287" s="33"/>
      <c r="P287" s="33"/>
      <c r="Q287" s="33"/>
    </row>
    <row r="288" spans="1:17">
      <c r="A288" s="29"/>
      <c r="B288" s="29"/>
      <c r="C288" s="29"/>
      <c r="D288" s="29"/>
      <c r="E288" s="29"/>
      <c r="G288" s="29"/>
      <c r="J288" s="30"/>
      <c r="K288" s="30"/>
      <c r="L288" s="30"/>
      <c r="M288" s="33"/>
      <c r="N288" s="33"/>
      <c r="O288" s="33"/>
      <c r="P288" s="33"/>
      <c r="Q288" s="33"/>
    </row>
    <row r="289" spans="1:17">
      <c r="A289" s="29"/>
      <c r="B289" s="29"/>
      <c r="C289" s="29"/>
      <c r="D289" s="29"/>
      <c r="E289" s="29"/>
      <c r="G289" s="29"/>
      <c r="J289" s="30"/>
      <c r="K289" s="30"/>
      <c r="L289" s="30"/>
      <c r="M289" s="33"/>
      <c r="N289" s="33"/>
      <c r="O289" s="33"/>
      <c r="P289" s="33"/>
      <c r="Q289" s="33"/>
    </row>
    <row r="290" spans="1:17">
      <c r="A290" s="29"/>
      <c r="B290" s="29"/>
      <c r="C290" s="29"/>
      <c r="D290" s="29"/>
      <c r="E290" s="29"/>
      <c r="G290" s="29"/>
      <c r="J290" s="30"/>
      <c r="K290" s="30"/>
      <c r="L290" s="30"/>
      <c r="M290" s="33"/>
      <c r="N290" s="33"/>
      <c r="O290" s="33"/>
      <c r="P290" s="33"/>
      <c r="Q290" s="33"/>
    </row>
    <row r="291" spans="1:17">
      <c r="A291" s="29"/>
      <c r="B291" s="29"/>
      <c r="C291" s="29"/>
      <c r="D291" s="29"/>
      <c r="E291" s="29"/>
      <c r="G291" s="29"/>
      <c r="J291" s="30"/>
      <c r="K291" s="30"/>
      <c r="L291" s="30"/>
      <c r="M291" s="33"/>
      <c r="N291" s="33"/>
      <c r="O291" s="33"/>
      <c r="P291" s="33"/>
      <c r="Q291" s="33"/>
    </row>
    <row r="292" spans="1:17">
      <c r="A292" s="29"/>
      <c r="B292" s="29"/>
      <c r="C292" s="29"/>
      <c r="D292" s="29"/>
      <c r="E292" s="29"/>
      <c r="G292" s="29"/>
      <c r="J292" s="30"/>
      <c r="K292" s="30"/>
      <c r="L292" s="30"/>
      <c r="M292" s="33"/>
      <c r="N292" s="33"/>
      <c r="O292" s="33"/>
      <c r="P292" s="33"/>
      <c r="Q292" s="33"/>
    </row>
    <row r="293" spans="1:17">
      <c r="A293" s="29"/>
      <c r="B293" s="29"/>
      <c r="C293" s="29"/>
      <c r="D293" s="29"/>
      <c r="E293" s="29"/>
      <c r="G293" s="29"/>
      <c r="J293" s="30"/>
      <c r="K293" s="30"/>
      <c r="L293" s="30"/>
      <c r="M293" s="33"/>
      <c r="N293" s="33"/>
      <c r="O293" s="33"/>
      <c r="P293" s="33"/>
      <c r="Q293" s="33"/>
    </row>
    <row r="294" spans="1:17">
      <c r="A294" s="29"/>
      <c r="B294" s="29"/>
      <c r="C294" s="29"/>
      <c r="D294" s="29"/>
      <c r="E294" s="29"/>
      <c r="G294" s="29"/>
      <c r="J294" s="30"/>
      <c r="K294" s="30"/>
      <c r="L294" s="30"/>
      <c r="M294" s="33"/>
      <c r="N294" s="33"/>
      <c r="O294" s="33"/>
      <c r="P294" s="33"/>
      <c r="Q294" s="33"/>
    </row>
    <row r="295" spans="1:17">
      <c r="A295" s="29"/>
      <c r="B295" s="29"/>
      <c r="C295" s="29"/>
      <c r="D295" s="29"/>
      <c r="E295" s="29"/>
      <c r="G295" s="29"/>
      <c r="J295" s="30"/>
      <c r="K295" s="30"/>
      <c r="L295" s="30"/>
      <c r="M295" s="33"/>
      <c r="N295" s="33"/>
      <c r="O295" s="33"/>
      <c r="P295" s="33"/>
      <c r="Q295" s="33"/>
    </row>
    <row r="296" spans="1:17">
      <c r="A296" s="29"/>
      <c r="B296" s="29"/>
      <c r="C296" s="29"/>
      <c r="D296" s="29"/>
      <c r="E296" s="29"/>
      <c r="G296" s="29"/>
      <c r="J296" s="30"/>
      <c r="K296" s="30"/>
      <c r="L296" s="30"/>
      <c r="M296" s="33"/>
      <c r="N296" s="33"/>
      <c r="O296" s="33"/>
      <c r="P296" s="33"/>
      <c r="Q296" s="33"/>
    </row>
    <row r="297" spans="1:17">
      <c r="A297" s="29"/>
      <c r="B297" s="29"/>
      <c r="C297" s="29"/>
      <c r="D297" s="29"/>
      <c r="E297" s="29"/>
      <c r="G297" s="29"/>
      <c r="J297" s="30"/>
      <c r="K297" s="30"/>
      <c r="L297" s="30"/>
      <c r="M297" s="33"/>
      <c r="N297" s="33"/>
      <c r="O297" s="33"/>
      <c r="P297" s="33"/>
      <c r="Q297" s="33"/>
    </row>
    <row r="298" spans="1:17">
      <c r="A298" s="29"/>
      <c r="B298" s="29"/>
      <c r="C298" s="29"/>
      <c r="D298" s="29"/>
      <c r="E298" s="29"/>
      <c r="G298" s="29"/>
      <c r="J298" s="30"/>
      <c r="K298" s="30"/>
      <c r="L298" s="30"/>
      <c r="M298" s="33"/>
      <c r="N298" s="33"/>
      <c r="O298" s="33"/>
      <c r="P298" s="33"/>
      <c r="Q298" s="33"/>
    </row>
    <row r="299" spans="1:17">
      <c r="A299" s="29"/>
      <c r="B299" s="29"/>
      <c r="C299" s="29"/>
      <c r="D299" s="29"/>
      <c r="E299" s="29"/>
      <c r="G299" s="29"/>
      <c r="J299" s="30"/>
      <c r="K299" s="30"/>
      <c r="L299" s="30"/>
      <c r="M299" s="33"/>
      <c r="N299" s="33"/>
      <c r="O299" s="33"/>
      <c r="P299" s="33"/>
      <c r="Q299" s="33"/>
    </row>
    <row r="300" spans="1:17">
      <c r="A300" s="2"/>
      <c r="B300" s="2"/>
    </row>
    <row r="301" spans="1:17">
      <c r="A301" s="2"/>
      <c r="B301" s="2"/>
    </row>
    <row r="302" spans="1:17">
      <c r="A302" s="2"/>
      <c r="B302" s="2"/>
    </row>
    <row r="303" spans="1:17">
      <c r="A303" s="2"/>
      <c r="B303" s="2"/>
    </row>
    <row r="304" spans="1:17">
      <c r="A304" s="2"/>
      <c r="B304" s="2"/>
    </row>
  </sheetData>
  <autoFilter ref="A9:I170" xr:uid="{40A4B7A3-F207-4AF4-8579-95FFC9A7072F}"/>
  <dataConsolidate/>
  <mergeCells count="1">
    <mergeCell ref="A2:B2"/>
  </mergeCells>
  <conditionalFormatting sqref="D10">
    <cfRule type="cellIs" dxfId="39" priority="212" operator="equal">
      <formula>"Fulfilled"</formula>
    </cfRule>
    <cfRule type="cellIs" dxfId="38" priority="213" operator="equal">
      <formula>"Not verified"</formula>
    </cfRule>
    <cfRule type="cellIs" dxfId="37" priority="214" operator="equal">
      <formula>"Fullfilled"</formula>
    </cfRule>
    <cfRule type="cellIs" dxfId="36" priority="215" operator="equal">
      <formula>"N/A"</formula>
    </cfRule>
    <cfRule type="cellIs" dxfId="35" priority="216" operator="equal">
      <formula>"Open"</formula>
    </cfRule>
  </conditionalFormatting>
  <conditionalFormatting sqref="D25:D26">
    <cfRule type="cellIs" dxfId="34" priority="37" operator="equal">
      <formula>"Fulfilled"</formula>
    </cfRule>
    <cfRule type="cellIs" dxfId="33" priority="38" operator="equal">
      <formula>"Not verified"</formula>
    </cfRule>
    <cfRule type="cellIs" dxfId="32" priority="39" operator="equal">
      <formula>"Fullfilled"</formula>
    </cfRule>
    <cfRule type="cellIs" dxfId="31" priority="40" operator="equal">
      <formula>"N/A"</formula>
    </cfRule>
    <cfRule type="cellIs" dxfId="30" priority="41" operator="equal">
      <formula>"Open"</formula>
    </cfRule>
  </conditionalFormatting>
  <conditionalFormatting sqref="D24">
    <cfRule type="cellIs" dxfId="29" priority="32" operator="equal">
      <formula>"Fulfilled"</formula>
    </cfRule>
    <cfRule type="cellIs" dxfId="28" priority="33" operator="equal">
      <formula>"Not verified"</formula>
    </cfRule>
    <cfRule type="cellIs" dxfId="27" priority="34" operator="equal">
      <formula>"Fullfilled"</formula>
    </cfRule>
    <cfRule type="cellIs" dxfId="26" priority="35" operator="equal">
      <formula>"N/A"</formula>
    </cfRule>
    <cfRule type="cellIs" dxfId="25" priority="36" operator="equal">
      <formula>"Open"</formula>
    </cfRule>
  </conditionalFormatting>
  <conditionalFormatting sqref="H61:I310 A46:E59 A61:E299 G10:I59 G61:G299 J17:L59 M10:Q59 J61:Q299">
    <cfRule type="expression" dxfId="24" priority="28">
      <formula>($A10&lt;&gt;$A11)</formula>
    </cfRule>
    <cfRule type="expression" dxfId="23" priority="29">
      <formula>($A10&lt;&gt;"")</formula>
    </cfRule>
  </conditionalFormatting>
  <conditionalFormatting sqref="A10:E45">
    <cfRule type="expression" dxfId="22" priority="20">
      <formula>($A10&lt;&gt;$A11)</formula>
    </cfRule>
    <cfRule type="expression" dxfId="21" priority="21">
      <formula>($A10&lt;&gt;"")</formula>
    </cfRule>
  </conditionalFormatting>
  <conditionalFormatting sqref="J16:L16">
    <cfRule type="expression" dxfId="20" priority="14">
      <formula>($A16&lt;&gt;$A17)</formula>
    </cfRule>
    <cfRule type="expression" dxfId="19" priority="15">
      <formula>($A16&lt;&gt;"")</formula>
    </cfRule>
  </conditionalFormatting>
  <conditionalFormatting sqref="J10:L15">
    <cfRule type="expression" dxfId="18" priority="12">
      <formula>($A10&lt;&gt;$A11)</formula>
    </cfRule>
    <cfRule type="expression" dxfId="17" priority="13">
      <formula>($A10&lt;&gt;"")</formula>
    </cfRule>
  </conditionalFormatting>
  <conditionalFormatting sqref="F10:F59 F61:F299">
    <cfRule type="expression" dxfId="16" priority="2">
      <formula>($A10&lt;&gt;$A11)</formula>
    </cfRule>
    <cfRule type="expression" dxfId="15" priority="8">
      <formula>($A10&lt;&gt;"")</formula>
    </cfRule>
  </conditionalFormatting>
  <conditionalFormatting sqref="M8:Q8">
    <cfRule type="dataBar" priority="3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{9539AB88-4F2A-4CB7-BCCB-E840D31820E2}</x14:id>
        </ext>
      </extLst>
    </cfRule>
  </conditionalFormatting>
  <conditionalFormatting sqref="A60:E60 G60:Q60">
    <cfRule type="expression" dxfId="14" priority="221">
      <formula>($A60&lt;&gt;#REF!)</formula>
    </cfRule>
    <cfRule type="expression" dxfId="13" priority="222">
      <formula>($A60&lt;&gt;"")</formula>
    </cfRule>
  </conditionalFormatting>
  <conditionalFormatting sqref="F60">
    <cfRule type="expression" dxfId="12" priority="247">
      <formula>($A60&lt;&gt;#REF!)</formula>
    </cfRule>
    <cfRule type="expression" dxfId="11" priority="248">
      <formula>($A60&lt;&gt;"")</formula>
    </cfRule>
  </conditionalFormatting>
  <pageMargins left="0.7" right="0.7" top="0.75" bottom="0.75" header="0.3" footer="0.3"/>
  <pageSetup paperSize="9"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39AB88-4F2A-4CB7-BCCB-E840D31820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M8:Q8</xm:sqref>
        </x14:conditionalFormatting>
        <x14:conditionalFormatting xmlns:xm="http://schemas.microsoft.com/office/excel/2006/main">
          <x14:cfRule type="cellIs" priority="47" operator="equal" id="{C99228B0-3402-405D-BE54-F8D94656DA36}">
            <xm:f>Values!$B$6</xm:f>
            <x14:dxf>
              <fill>
                <patternFill>
                  <bgColor rgb="FF00B050"/>
                </patternFill>
              </fill>
            </x14:dxf>
          </x14:cfRule>
          <xm:sqref>F10:F59 F61:F299</xm:sqref>
        </x14:conditionalFormatting>
        <x14:conditionalFormatting xmlns:xm="http://schemas.microsoft.com/office/excel/2006/main">
          <x14:cfRule type="cellIs" priority="9" operator="equal" id="{3FAF5097-EDD1-413B-B67D-F709427CE1C9}">
            <xm:f>Values!$B$4</xm:f>
            <x14:dxf>
              <fill>
                <patternFill>
                  <bgColor rgb="FF00B050"/>
                </patternFill>
              </fill>
            </x14:dxf>
          </x14:cfRule>
          <x14:cfRule type="cellIs" priority="48" operator="equal" id="{3C8D81A4-1510-449F-9D38-BCF8671ECC50}">
            <xm:f>Values!$B$2</xm:f>
            <x14:dxf>
              <fill>
                <patternFill>
                  <bgColor rgb="FFFFC000"/>
                </patternFill>
              </fill>
            </x14:dxf>
          </x14:cfRule>
          <x14:cfRule type="cellIs" priority="50" operator="equal" id="{31F07732-5E89-4BEF-9B10-3C1B76C5A57E}">
            <xm:f>Values!$B$5</xm:f>
            <x14:dxf>
              <fill>
                <patternFill>
                  <bgColor theme="2"/>
                </patternFill>
              </fill>
            </x14:dxf>
          </x14:cfRule>
          <x14:cfRule type="cellIs" priority="51" operator="equal" id="{90DE5207-6C3E-4BA7-A439-C362737755D9}">
            <xm:f>Values!$B$3</xm:f>
            <x14:dxf>
              <fill>
                <patternFill>
                  <bgColor rgb="FFFF0000"/>
                </patternFill>
              </fill>
            </x14:dxf>
          </x14:cfRule>
          <xm:sqref>F10:F299</xm:sqref>
        </x14:conditionalFormatting>
        <x14:conditionalFormatting xmlns:xm="http://schemas.microsoft.com/office/excel/2006/main">
          <x14:cfRule type="cellIs" priority="1" operator="equal" id="{71ECF9FC-D872-40B5-B0BD-24855BB9E66D}">
            <xm:f>Values!$B$6</xm:f>
            <x14:dxf>
              <fill>
                <patternFill>
                  <bgColor rgb="FF00B050"/>
                </patternFill>
              </fill>
            </x14:dxf>
          </x14:cfRule>
          <x14:cfRule type="cellIs" priority="24" operator="equal" id="{91328A24-1F53-4224-ADBE-F78CC4D5E6CA}">
            <xm:f>Values!$B$4</xm:f>
            <x14:dxf>
              <fill>
                <patternFill>
                  <bgColor rgb="FF00B050"/>
                </patternFill>
              </fill>
            </x14:dxf>
          </x14:cfRule>
          <x14:cfRule type="cellIs" priority="25" operator="equal" id="{459885FA-A26D-4BDE-8A0C-5550B1911868}">
            <xm:f>Values!$B$2</xm:f>
            <x14:dxf>
              <fill>
                <patternFill>
                  <bgColor rgb="FFFFC000"/>
                </patternFill>
              </fill>
            </x14:dxf>
          </x14:cfRule>
          <x14:cfRule type="cellIs" priority="26" operator="equal" id="{856F3D32-E3A9-4AFB-B22D-0885AD49CABF}">
            <xm:f>Values!$B$5</xm:f>
            <x14:dxf>
              <fill>
                <patternFill>
                  <bgColor theme="2"/>
                </patternFill>
              </fill>
            </x14:dxf>
          </x14:cfRule>
          <x14:cfRule type="cellIs" priority="27" operator="equal" id="{3D909DF5-1B95-4F55-9712-A0209D660DEB}">
            <xm:f>Values!$B$3</xm:f>
            <x14:dxf>
              <fill>
                <patternFill>
                  <bgColor rgb="FFFF0000"/>
                </patternFill>
              </fill>
            </x14:dxf>
          </x14:cfRule>
          <xm:sqref>E3:E7</xm:sqref>
        </x14:conditionalFormatting>
        <x14:conditionalFormatting xmlns:xm="http://schemas.microsoft.com/office/excel/2006/main">
          <x14:cfRule type="cellIs" priority="249" operator="equal" id="{C99228B0-3402-405D-BE54-F8D94656DA36}">
            <xm:f>Values!$B$6</xm:f>
            <x14:dxf>
              <fill>
                <patternFill>
                  <bgColor rgb="FF00B050"/>
                </patternFill>
              </fill>
            </x14:dxf>
          </x14:cfRule>
          <xm:sqref>F60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42DE15-645A-4E06-86AA-0E7EE308B74D}">
          <x14:formula1>
            <xm:f>Values!$A$2:$A$4</xm:f>
          </x14:formula1>
          <xm:sqref>E10:E272</xm:sqref>
        </x14:dataValidation>
        <x14:dataValidation type="list" allowBlank="1" showInputMessage="1" showErrorMessage="1" xr:uid="{4E60EA48-6D70-440F-850F-6AB151308106}">
          <x14:formula1>
            <xm:f>Values!$B$2:$B$6</xm:f>
          </x14:formula1>
          <xm:sqref>F10:F299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B29A-68B4-4EF5-953B-ED7ED6325293}">
  <sheetPr codeName="Sheet2"/>
  <dimension ref="A1:K8"/>
  <sheetViews>
    <sheetView workbookViewId="0">
      <selection activeCell="H6" sqref="H6"/>
    </sheetView>
  </sheetViews>
  <sheetFormatPr defaultRowHeight="15"/>
  <cols>
    <col min="2" max="2" width="10" bestFit="1" customWidth="1"/>
  </cols>
  <sheetData>
    <row r="1" spans="1:11">
      <c r="A1" s="13" t="s">
        <v>2</v>
      </c>
      <c r="B1" s="13" t="s">
        <v>3</v>
      </c>
      <c r="C1" s="13" t="s">
        <v>15</v>
      </c>
      <c r="D1" s="13" t="s">
        <v>20</v>
      </c>
      <c r="E1" s="13" t="s">
        <v>27</v>
      </c>
      <c r="F1" s="13" t="s">
        <v>30</v>
      </c>
      <c r="G1" s="13" t="s">
        <v>31</v>
      </c>
      <c r="H1" s="13" t="s">
        <v>43</v>
      </c>
      <c r="J1" s="13" t="s">
        <v>52</v>
      </c>
      <c r="K1" s="13" t="s">
        <v>58</v>
      </c>
    </row>
    <row r="2" spans="1:11">
      <c r="A2" t="s">
        <v>5</v>
      </c>
      <c r="B2" s="11" t="s">
        <v>6</v>
      </c>
      <c r="C2" t="s">
        <v>66</v>
      </c>
      <c r="D2" s="17" t="s">
        <v>24</v>
      </c>
      <c r="E2" s="17" t="s">
        <v>41</v>
      </c>
      <c r="F2" s="17" t="s">
        <v>32</v>
      </c>
      <c r="G2" s="17" t="s">
        <v>36</v>
      </c>
      <c r="H2" s="17" t="s">
        <v>44</v>
      </c>
      <c r="I2" s="17"/>
      <c r="J2" s="17" t="s">
        <v>53</v>
      </c>
      <c r="K2" s="17" t="s">
        <v>59</v>
      </c>
    </row>
    <row r="3" spans="1:11">
      <c r="A3" t="s">
        <v>8</v>
      </c>
      <c r="B3" s="8" t="s">
        <v>9</v>
      </c>
      <c r="C3" t="s">
        <v>48</v>
      </c>
      <c r="F3" t="s">
        <v>33</v>
      </c>
      <c r="G3" t="s">
        <v>37</v>
      </c>
      <c r="H3" t="s">
        <v>45</v>
      </c>
      <c r="J3" t="s">
        <v>54</v>
      </c>
      <c r="K3" t="s">
        <v>60</v>
      </c>
    </row>
    <row r="4" spans="1:11">
      <c r="A4" t="s">
        <v>7</v>
      </c>
      <c r="B4" s="9" t="s">
        <v>10</v>
      </c>
      <c r="C4" t="s">
        <v>65</v>
      </c>
      <c r="F4" t="s">
        <v>34</v>
      </c>
      <c r="G4" t="s">
        <v>38</v>
      </c>
      <c r="H4" t="s">
        <v>47</v>
      </c>
      <c r="J4" t="s">
        <v>55</v>
      </c>
      <c r="K4" t="s">
        <v>61</v>
      </c>
    </row>
    <row r="5" spans="1:11">
      <c r="B5" s="10" t="s">
        <v>11</v>
      </c>
      <c r="C5" t="s">
        <v>67</v>
      </c>
      <c r="F5" t="s">
        <v>42</v>
      </c>
      <c r="G5" t="s">
        <v>39</v>
      </c>
      <c r="H5" t="s">
        <v>46</v>
      </c>
      <c r="J5" t="s">
        <v>56</v>
      </c>
      <c r="K5" t="s">
        <v>62</v>
      </c>
    </row>
    <row r="6" spans="1:11">
      <c r="B6" s="9" t="s">
        <v>77</v>
      </c>
      <c r="C6" t="s">
        <v>68</v>
      </c>
      <c r="F6" t="s">
        <v>35</v>
      </c>
      <c r="G6" t="s">
        <v>40</v>
      </c>
      <c r="H6" t="s">
        <v>77</v>
      </c>
      <c r="J6" t="s">
        <v>57</v>
      </c>
      <c r="K6" t="s">
        <v>63</v>
      </c>
    </row>
    <row r="7" spans="1:11">
      <c r="C7" t="s">
        <v>49</v>
      </c>
      <c r="F7" t="s">
        <v>51</v>
      </c>
      <c r="J7" t="s">
        <v>64</v>
      </c>
    </row>
    <row r="8" spans="1:11">
      <c r="C8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d681aa6a-578a-4b4a-96ad-20ed8468a31e" xsi:nil="true"/>
    <lcf76f155ced4ddcb4097134ff3c332f xmlns="d681aa6a-578a-4b4a-96ad-20ed8468a31e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4334CC6606F44A93A487BC970477E" ma:contentTypeVersion="16" ma:contentTypeDescription="Create a new document." ma:contentTypeScope="" ma:versionID="5201e3e9de6145474422a5b0d0b1199e">
  <xsd:schema xmlns:xsd="http://www.w3.org/2001/XMLSchema" xmlns:xs="http://www.w3.org/2001/XMLSchema" xmlns:p="http://schemas.microsoft.com/office/2006/metadata/properties" xmlns:ns1="http://schemas.microsoft.com/sharepoint/v3" xmlns:ns2="d681aa6a-578a-4b4a-96ad-20ed8468a31e" xmlns:ns3="be38a625-1701-4e45-b38e-aec531d5a71a" xmlns:ns4="230e9df3-be65-4c73-a93b-d1236ebd677e" targetNamespace="http://schemas.microsoft.com/office/2006/metadata/properties" ma:root="true" ma:fieldsID="35fb9782c1897be4b0e6934fdec9bd44" ns1:_="" ns2:_="" ns3:_="" ns4:_="">
    <xsd:import namespace="http://schemas.microsoft.com/sharepoint/v3"/>
    <xsd:import namespace="d681aa6a-578a-4b4a-96ad-20ed8468a31e"/>
    <xsd:import namespace="be38a625-1701-4e45-b38e-aec531d5a71a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1aa6a-578a-4b4a-96ad-20ed8468a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8a625-1701-4e45-b38e-aec531d5a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48b0ff7-8c1e-4dfb-9593-c6f0e24a20e3}" ma:internalName="TaxCatchAll" ma:showField="CatchAllData" ma:web="be38a625-1701-4e45-b38e-aec531d5a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2DF1A-88E4-48A5-BF96-2ED16263F29E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be38a625-1701-4e45-b38e-aec531d5a71a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  <ds:schemaRef ds:uri="230e9df3-be65-4c73-a93b-d1236ebd677e"/>
    <ds:schemaRef ds:uri="d681aa6a-578a-4b4a-96ad-20ed8468a31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C1CC33-0C6E-430A-9AEA-B4CF30EFF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F1436-C540-47CD-B7EB-573A5E128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81aa6a-578a-4b4a-96ad-20ed8468a31e"/>
    <ds:schemaRef ds:uri="be38a625-1701-4e45-b38e-aec531d5a71a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Checklist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Moreno</dc:creator>
  <cp:keywords/>
  <dc:description/>
  <cp:lastModifiedBy>Jose Moreno</cp:lastModifiedBy>
  <cp:revision/>
  <dcterms:created xsi:type="dcterms:W3CDTF">2021-01-25T16:35:48Z</dcterms:created>
  <dcterms:modified xsi:type="dcterms:W3CDTF">2022-03-04T12:37:59Z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2021-07-19T14:35:34Z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2caa78b6-61a8-4e5d-8b7d-e3081b6a26eb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0x010100C794334CC6606F44A93A487BC970477E</vt:lpwstr>
  </property>
</Properties>
</file>