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ishani\Downloads\"/>
    </mc:Choice>
  </mc:AlternateContent>
  <xr:revisionPtr revIDLastSave="0" documentId="13_ncr:1_{4CD0FD65-2748-47C8-9FA0-4900D547AEE6}" xr6:coauthVersionLast="47" xr6:coauthVersionMax="47" xr10:uidLastSave="{00000000-0000-0000-0000-000000000000}"/>
  <bookViews>
    <workbookView xWindow="-98" yWindow="-98" windowWidth="22695" windowHeight="14476" activeTab="7" xr2:uid="{00000000-000D-0000-FFFF-FFFF00000000}"/>
  </bookViews>
  <sheets>
    <sheet name="Q1.1" sheetId="1" r:id="rId1"/>
    <sheet name="Q1.2" sheetId="2" r:id="rId2"/>
    <sheet name="Q1.3" sheetId="3" r:id="rId3"/>
    <sheet name="Q2" sheetId="4" r:id="rId4"/>
    <sheet name="Sensitivity Report Q2" sheetId="5" r:id="rId5"/>
    <sheet name="Q3 (i)" sheetId="6" r:id="rId6"/>
    <sheet name="Q3 (ii)" sheetId="7" r:id="rId7"/>
    <sheet name="Q3 (iii)" sheetId="8" r:id="rId8"/>
  </sheets>
  <definedNames>
    <definedName name="solver_adj" localSheetId="3">'Q2'!$B$9:$K$9</definedName>
    <definedName name="solver_adj" localSheetId="5">'Q3 (i)'!$J$2:$J$4</definedName>
    <definedName name="solver_adj" localSheetId="6">'Q3 (ii)'!$J$2:$J$4</definedName>
    <definedName name="solver_adj" localSheetId="7">'Q3 (iii)'!$J$2:$J$4</definedName>
    <definedName name="solver_lhs1" localSheetId="3">'Q2'!$B$9:$K$9</definedName>
    <definedName name="solver_lhs1" localSheetId="5">'Q3 (i)'!$I$5</definedName>
    <definedName name="solver_lhs1" localSheetId="6">'Q3 (ii)'!$I$5</definedName>
    <definedName name="solver_lhs1" localSheetId="7">'Q3 (iii)'!$I$5</definedName>
    <definedName name="solver_lhs2" localSheetId="3">'Q2'!$L$2</definedName>
    <definedName name="solver_lhs2" localSheetId="5">'Q3 (i)'!$J$5</definedName>
    <definedName name="solver_lhs2" localSheetId="6">'Q3 (ii)'!$J$5</definedName>
    <definedName name="solver_lhs2" localSheetId="7">'Q3 (iii)'!$J$5</definedName>
    <definedName name="solver_lhs3" localSheetId="3">'Q2'!$L$3</definedName>
    <definedName name="solver_lhs3" localSheetId="5">'Q3 (i)'!$K$5</definedName>
    <definedName name="solver_lhs3" localSheetId="6">'Q3 (ii)'!$K$5</definedName>
    <definedName name="solver_lhs3" localSheetId="7">'Q3 (iii)'!$K$5</definedName>
    <definedName name="solver_lhs4" localSheetId="3">'Q2'!$L$4</definedName>
    <definedName name="solver_lhs5" localSheetId="3">'Q2'!$L$5</definedName>
    <definedName name="solver_lhs6" localSheetId="3">'Q2'!$L$6</definedName>
    <definedName name="solver_lhs7" localSheetId="3">'Q2'!$L$7</definedName>
    <definedName name="solver_lhs8" localSheetId="3">'Q2'!$N$2:$N$7</definedName>
    <definedName name="solver_opt" localSheetId="3">'Q2'!$L$8</definedName>
    <definedName name="solver_opt" localSheetId="5">'Q3 (i)'!$K$5</definedName>
    <definedName name="solver_opt" localSheetId="6">'Q3 (ii)'!$K$5</definedName>
    <definedName name="solver_opt" localSheetId="7">'Q3 (iii)'!$K$5</definedName>
    <definedName name="solver_rhs2" localSheetId="3">'Q2'!$M$2</definedName>
    <definedName name="solver_rhs3" localSheetId="3">'Q2'!$M$3</definedName>
    <definedName name="solver_rhs4" localSheetId="3">'Q2'!$M$4</definedName>
    <definedName name="solver_rhs5" localSheetId="3">'Q2'!$M$5</definedName>
    <definedName name="solver_rhs6" localSheetId="3">'Q2'!$M$6</definedName>
    <definedName name="solver_rhs7" localSheetId="3">'Q2'!$M$7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68" i="8" l="1"/>
  <c r="J68" i="8" s="1"/>
  <c r="I67" i="8"/>
  <c r="J67" i="8" s="1"/>
  <c r="H67" i="8"/>
  <c r="H66" i="8"/>
  <c r="I66" i="8" s="1"/>
  <c r="J66" i="8" s="1"/>
  <c r="H65" i="8"/>
  <c r="I65" i="8" s="1"/>
  <c r="J65" i="8" s="1"/>
  <c r="H64" i="8"/>
  <c r="I64" i="8" s="1"/>
  <c r="J64" i="8" s="1"/>
  <c r="H63" i="8"/>
  <c r="I63" i="8" s="1"/>
  <c r="J63" i="8" s="1"/>
  <c r="H62" i="8"/>
  <c r="I62" i="8" s="1"/>
  <c r="J62" i="8" s="1"/>
  <c r="H61" i="8"/>
  <c r="I61" i="8" s="1"/>
  <c r="J61" i="8" s="1"/>
  <c r="H60" i="8"/>
  <c r="I60" i="8" s="1"/>
  <c r="J60" i="8" s="1"/>
  <c r="H59" i="8"/>
  <c r="I59" i="8" s="1"/>
  <c r="J59" i="8" s="1"/>
  <c r="I58" i="8"/>
  <c r="J58" i="8" s="1"/>
  <c r="H58" i="8"/>
  <c r="H57" i="8"/>
  <c r="I57" i="8" s="1"/>
  <c r="J57" i="8" s="1"/>
  <c r="J56" i="8"/>
  <c r="H56" i="8"/>
  <c r="I56" i="8" s="1"/>
  <c r="H55" i="8"/>
  <c r="I55" i="8" s="1"/>
  <c r="J55" i="8" s="1"/>
  <c r="H54" i="8"/>
  <c r="I54" i="8" s="1"/>
  <c r="J54" i="8" s="1"/>
  <c r="H53" i="8"/>
  <c r="I53" i="8" s="1"/>
  <c r="J53" i="8" s="1"/>
  <c r="D53" i="8"/>
  <c r="C53" i="8"/>
  <c r="H52" i="8"/>
  <c r="I52" i="8" s="1"/>
  <c r="J52" i="8" s="1"/>
  <c r="D52" i="8"/>
  <c r="B52" i="8"/>
  <c r="C52" i="8" s="1"/>
  <c r="I51" i="8"/>
  <c r="J51" i="8" s="1"/>
  <c r="H51" i="8"/>
  <c r="B51" i="8"/>
  <c r="C51" i="8" s="1"/>
  <c r="D51" i="8" s="1"/>
  <c r="H50" i="8"/>
  <c r="I50" i="8" s="1"/>
  <c r="J50" i="8" s="1"/>
  <c r="C50" i="8"/>
  <c r="D50" i="8" s="1"/>
  <c r="B50" i="8"/>
  <c r="H49" i="8"/>
  <c r="I49" i="8" s="1"/>
  <c r="J49" i="8" s="1"/>
  <c r="D49" i="8"/>
  <c r="B49" i="8"/>
  <c r="C49" i="8" s="1"/>
  <c r="J48" i="8"/>
  <c r="I48" i="8"/>
  <c r="H48" i="8"/>
  <c r="B48" i="8"/>
  <c r="C48" i="8" s="1"/>
  <c r="D48" i="8" s="1"/>
  <c r="J47" i="8"/>
  <c r="H47" i="8"/>
  <c r="I47" i="8" s="1"/>
  <c r="C47" i="8"/>
  <c r="D47" i="8" s="1"/>
  <c r="B47" i="8"/>
  <c r="H46" i="8"/>
  <c r="I46" i="8" s="1"/>
  <c r="J46" i="8" s="1"/>
  <c r="B46" i="8"/>
  <c r="C46" i="8" s="1"/>
  <c r="D46" i="8" s="1"/>
  <c r="I45" i="8"/>
  <c r="J45" i="8" s="1"/>
  <c r="H45" i="8"/>
  <c r="B45" i="8"/>
  <c r="C45" i="8" s="1"/>
  <c r="D45" i="8" s="1"/>
  <c r="J44" i="8"/>
  <c r="H44" i="8"/>
  <c r="I44" i="8" s="1"/>
  <c r="D44" i="8"/>
  <c r="C44" i="8"/>
  <c r="B44" i="8"/>
  <c r="H43" i="8"/>
  <c r="I43" i="8" s="1"/>
  <c r="J43" i="8" s="1"/>
  <c r="B43" i="8"/>
  <c r="C43" i="8" s="1"/>
  <c r="D43" i="8" s="1"/>
  <c r="J42" i="8"/>
  <c r="I42" i="8"/>
  <c r="H42" i="8"/>
  <c r="B42" i="8"/>
  <c r="C42" i="8" s="1"/>
  <c r="D42" i="8" s="1"/>
  <c r="H41" i="8"/>
  <c r="I41" i="8" s="1"/>
  <c r="J41" i="8" s="1"/>
  <c r="D41" i="8"/>
  <c r="C41" i="8"/>
  <c r="B41" i="8"/>
  <c r="H40" i="8"/>
  <c r="I40" i="8" s="1"/>
  <c r="J40" i="8" s="1"/>
  <c r="B40" i="8"/>
  <c r="C40" i="8" s="1"/>
  <c r="D40" i="8" s="1"/>
  <c r="I39" i="8"/>
  <c r="J39" i="8" s="1"/>
  <c r="H39" i="8"/>
  <c r="B39" i="8"/>
  <c r="C39" i="8" s="1"/>
  <c r="D39" i="8" s="1"/>
  <c r="J38" i="8"/>
  <c r="H38" i="8"/>
  <c r="I38" i="8" s="1"/>
  <c r="C38" i="8"/>
  <c r="D38" i="8" s="1"/>
  <c r="B38" i="8"/>
  <c r="H37" i="8"/>
  <c r="I37" i="8" s="1"/>
  <c r="J37" i="8" s="1"/>
  <c r="B37" i="8"/>
  <c r="C37" i="8" s="1"/>
  <c r="D37" i="8" s="1"/>
  <c r="I36" i="8"/>
  <c r="J36" i="8" s="1"/>
  <c r="H36" i="8"/>
  <c r="B36" i="8"/>
  <c r="C36" i="8" s="1"/>
  <c r="D36" i="8" s="1"/>
  <c r="J35" i="8"/>
  <c r="H35" i="8"/>
  <c r="I35" i="8" s="1"/>
  <c r="C35" i="8"/>
  <c r="D35" i="8" s="1"/>
  <c r="B35" i="8"/>
  <c r="H34" i="8"/>
  <c r="I34" i="8" s="1"/>
  <c r="J34" i="8" s="1"/>
  <c r="D34" i="8"/>
  <c r="B34" i="8"/>
  <c r="C34" i="8" s="1"/>
  <c r="I33" i="8"/>
  <c r="J33" i="8" s="1"/>
  <c r="H33" i="8"/>
  <c r="B33" i="8"/>
  <c r="C33" i="8" s="1"/>
  <c r="D33" i="8" s="1"/>
  <c r="H32" i="8"/>
  <c r="I32" i="8" s="1"/>
  <c r="J32" i="8" s="1"/>
  <c r="C32" i="8"/>
  <c r="D32" i="8" s="1"/>
  <c r="B32" i="8"/>
  <c r="H31" i="8"/>
  <c r="I31" i="8" s="1"/>
  <c r="J31" i="8" s="1"/>
  <c r="D31" i="8"/>
  <c r="B31" i="8"/>
  <c r="C31" i="8" s="1"/>
  <c r="J30" i="8"/>
  <c r="I30" i="8"/>
  <c r="H30" i="8"/>
  <c r="B30" i="8"/>
  <c r="C30" i="8" s="1"/>
  <c r="D30" i="8" s="1"/>
  <c r="J29" i="8"/>
  <c r="H29" i="8"/>
  <c r="I29" i="8" s="1"/>
  <c r="C29" i="8"/>
  <c r="D29" i="8" s="1"/>
  <c r="B29" i="8"/>
  <c r="H28" i="8"/>
  <c r="I28" i="8" s="1"/>
  <c r="J28" i="8" s="1"/>
  <c r="B28" i="8"/>
  <c r="C28" i="8" s="1"/>
  <c r="D28" i="8" s="1"/>
  <c r="I27" i="8"/>
  <c r="J27" i="8" s="1"/>
  <c r="H27" i="8"/>
  <c r="B27" i="8"/>
  <c r="C27" i="8" s="1"/>
  <c r="D27" i="8" s="1"/>
  <c r="H26" i="8"/>
  <c r="I26" i="8" s="1"/>
  <c r="J26" i="8" s="1"/>
  <c r="C26" i="8"/>
  <c r="D26" i="8" s="1"/>
  <c r="B26" i="8"/>
  <c r="H25" i="8"/>
  <c r="I25" i="8" s="1"/>
  <c r="J25" i="8" s="1"/>
  <c r="B25" i="8"/>
  <c r="C25" i="8" s="1"/>
  <c r="D25" i="8" s="1"/>
  <c r="J24" i="8"/>
  <c r="I24" i="8"/>
  <c r="H24" i="8"/>
  <c r="B24" i="8"/>
  <c r="C24" i="8" s="1"/>
  <c r="D24" i="8" s="1"/>
  <c r="H23" i="8"/>
  <c r="I23" i="8" s="1"/>
  <c r="J23" i="8" s="1"/>
  <c r="C23" i="8"/>
  <c r="D23" i="8" s="1"/>
  <c r="B23" i="8"/>
  <c r="H22" i="8"/>
  <c r="I22" i="8" s="1"/>
  <c r="J22" i="8" s="1"/>
  <c r="B22" i="8"/>
  <c r="C22" i="8" s="1"/>
  <c r="D22" i="8" s="1"/>
  <c r="I21" i="8"/>
  <c r="J21" i="8" s="1"/>
  <c r="H21" i="8"/>
  <c r="B21" i="8"/>
  <c r="C21" i="8" s="1"/>
  <c r="D21" i="8" s="1"/>
  <c r="H20" i="8"/>
  <c r="I20" i="8" s="1"/>
  <c r="J20" i="8" s="1"/>
  <c r="C20" i="8"/>
  <c r="D20" i="8" s="1"/>
  <c r="B20" i="8"/>
  <c r="H19" i="8"/>
  <c r="I19" i="8" s="1"/>
  <c r="J19" i="8" s="1"/>
  <c r="B19" i="8"/>
  <c r="C19" i="8" s="1"/>
  <c r="D19" i="8" s="1"/>
  <c r="I18" i="8"/>
  <c r="J18" i="8" s="1"/>
  <c r="H18" i="8"/>
  <c r="B18" i="8"/>
  <c r="C18" i="8" s="1"/>
  <c r="J17" i="8"/>
  <c r="H17" i="8"/>
  <c r="I17" i="8" s="1"/>
  <c r="I16" i="8"/>
  <c r="J16" i="8" s="1"/>
  <c r="H16" i="8"/>
  <c r="H15" i="8"/>
  <c r="I15" i="8" s="1"/>
  <c r="J15" i="8" s="1"/>
  <c r="J14" i="8"/>
  <c r="H14" i="8"/>
  <c r="I14" i="8" s="1"/>
  <c r="C14" i="8"/>
  <c r="I13" i="8"/>
  <c r="J13" i="8" s="1"/>
  <c r="H13" i="8"/>
  <c r="C13" i="8"/>
  <c r="D13" i="8" s="1"/>
  <c r="J12" i="8"/>
  <c r="H12" i="8"/>
  <c r="I12" i="8" s="1"/>
  <c r="B12" i="8"/>
  <c r="C12" i="8" s="1"/>
  <c r="D12" i="8" s="1"/>
  <c r="J11" i="8"/>
  <c r="H11" i="8"/>
  <c r="I11" i="8" s="1"/>
  <c r="C11" i="8"/>
  <c r="D11" i="8" s="1"/>
  <c r="B11" i="8"/>
  <c r="H10" i="8"/>
  <c r="I10" i="8" s="1"/>
  <c r="J10" i="8" s="1"/>
  <c r="D10" i="8"/>
  <c r="E10" i="8" s="1"/>
  <c r="B10" i="8"/>
  <c r="C10" i="8" s="1"/>
  <c r="J9" i="8"/>
  <c r="I9" i="8"/>
  <c r="H9" i="8"/>
  <c r="B9" i="8"/>
  <c r="C9" i="8" s="1"/>
  <c r="D9" i="8" s="1"/>
  <c r="J5" i="8"/>
  <c r="I68" i="7"/>
  <c r="J68" i="7" s="1"/>
  <c r="H67" i="7"/>
  <c r="I67" i="7" s="1"/>
  <c r="J67" i="7" s="1"/>
  <c r="H66" i="7"/>
  <c r="I66" i="7" s="1"/>
  <c r="J66" i="7" s="1"/>
  <c r="I65" i="7"/>
  <c r="J65" i="7" s="1"/>
  <c r="H65" i="7"/>
  <c r="H64" i="7"/>
  <c r="I64" i="7" s="1"/>
  <c r="J64" i="7" s="1"/>
  <c r="H63" i="7"/>
  <c r="I63" i="7" s="1"/>
  <c r="J63" i="7" s="1"/>
  <c r="I62" i="7"/>
  <c r="J62" i="7" s="1"/>
  <c r="H62" i="7"/>
  <c r="H61" i="7"/>
  <c r="I61" i="7" s="1"/>
  <c r="J61" i="7" s="1"/>
  <c r="H60" i="7"/>
  <c r="I60" i="7" s="1"/>
  <c r="J60" i="7" s="1"/>
  <c r="H59" i="7"/>
  <c r="I59" i="7" s="1"/>
  <c r="J59" i="7" s="1"/>
  <c r="H58" i="7"/>
  <c r="I58" i="7" s="1"/>
  <c r="J58" i="7" s="1"/>
  <c r="H57" i="7"/>
  <c r="I57" i="7" s="1"/>
  <c r="J57" i="7" s="1"/>
  <c r="H56" i="7"/>
  <c r="I56" i="7" s="1"/>
  <c r="J56" i="7" s="1"/>
  <c r="H55" i="7"/>
  <c r="I55" i="7" s="1"/>
  <c r="J55" i="7" s="1"/>
  <c r="H54" i="7"/>
  <c r="I54" i="7" s="1"/>
  <c r="J54" i="7" s="1"/>
  <c r="J53" i="7"/>
  <c r="I53" i="7"/>
  <c r="H53" i="7"/>
  <c r="C53" i="7"/>
  <c r="D53" i="7" s="1"/>
  <c r="H52" i="7"/>
  <c r="I52" i="7" s="1"/>
  <c r="J52" i="7" s="1"/>
  <c r="C52" i="7"/>
  <c r="D52" i="7" s="1"/>
  <c r="B52" i="7"/>
  <c r="J51" i="7"/>
  <c r="H51" i="7"/>
  <c r="I51" i="7" s="1"/>
  <c r="B51" i="7"/>
  <c r="C51" i="7" s="1"/>
  <c r="D51" i="7" s="1"/>
  <c r="I50" i="7"/>
  <c r="J50" i="7" s="1"/>
  <c r="H50" i="7"/>
  <c r="B50" i="7"/>
  <c r="C50" i="7" s="1"/>
  <c r="D50" i="7" s="1"/>
  <c r="H49" i="7"/>
  <c r="I49" i="7" s="1"/>
  <c r="J49" i="7" s="1"/>
  <c r="C49" i="7"/>
  <c r="D49" i="7" s="1"/>
  <c r="B49" i="7"/>
  <c r="H48" i="7"/>
  <c r="I48" i="7" s="1"/>
  <c r="J48" i="7" s="1"/>
  <c r="B48" i="7"/>
  <c r="C48" i="7" s="1"/>
  <c r="D48" i="7" s="1"/>
  <c r="J47" i="7"/>
  <c r="I47" i="7"/>
  <c r="H47" i="7"/>
  <c r="B47" i="7"/>
  <c r="C47" i="7" s="1"/>
  <c r="D47" i="7" s="1"/>
  <c r="J46" i="7"/>
  <c r="H46" i="7"/>
  <c r="I46" i="7" s="1"/>
  <c r="C46" i="7"/>
  <c r="D46" i="7" s="1"/>
  <c r="B46" i="7"/>
  <c r="H45" i="7"/>
  <c r="I45" i="7" s="1"/>
  <c r="J45" i="7" s="1"/>
  <c r="B45" i="7"/>
  <c r="C45" i="7" s="1"/>
  <c r="D45" i="7" s="1"/>
  <c r="J44" i="7"/>
  <c r="I44" i="7"/>
  <c r="H44" i="7"/>
  <c r="B44" i="7"/>
  <c r="C44" i="7" s="1"/>
  <c r="D44" i="7" s="1"/>
  <c r="H43" i="7"/>
  <c r="I43" i="7" s="1"/>
  <c r="J43" i="7" s="1"/>
  <c r="C43" i="7"/>
  <c r="D43" i="7" s="1"/>
  <c r="B43" i="7"/>
  <c r="H42" i="7"/>
  <c r="I42" i="7" s="1"/>
  <c r="J42" i="7" s="1"/>
  <c r="D42" i="7"/>
  <c r="B42" i="7"/>
  <c r="C42" i="7" s="1"/>
  <c r="I41" i="7"/>
  <c r="J41" i="7" s="1"/>
  <c r="H41" i="7"/>
  <c r="B41" i="7"/>
  <c r="C41" i="7" s="1"/>
  <c r="D41" i="7" s="1"/>
  <c r="H40" i="7"/>
  <c r="I40" i="7" s="1"/>
  <c r="J40" i="7" s="1"/>
  <c r="C40" i="7"/>
  <c r="D40" i="7" s="1"/>
  <c r="B40" i="7"/>
  <c r="H39" i="7"/>
  <c r="I39" i="7" s="1"/>
  <c r="J39" i="7" s="1"/>
  <c r="D39" i="7"/>
  <c r="B39" i="7"/>
  <c r="C39" i="7" s="1"/>
  <c r="J38" i="7"/>
  <c r="I38" i="7"/>
  <c r="H38" i="7"/>
  <c r="D38" i="7"/>
  <c r="C38" i="7"/>
  <c r="B38" i="7"/>
  <c r="H37" i="7"/>
  <c r="I37" i="7" s="1"/>
  <c r="J37" i="7" s="1"/>
  <c r="D37" i="7"/>
  <c r="C37" i="7"/>
  <c r="B37" i="7"/>
  <c r="J36" i="7"/>
  <c r="I36" i="7"/>
  <c r="H36" i="7"/>
  <c r="B36" i="7"/>
  <c r="C36" i="7" s="1"/>
  <c r="D36" i="7" s="1"/>
  <c r="I35" i="7"/>
  <c r="J35" i="7" s="1"/>
  <c r="H35" i="7"/>
  <c r="B35" i="7"/>
  <c r="C35" i="7" s="1"/>
  <c r="D35" i="7" s="1"/>
  <c r="H34" i="7"/>
  <c r="I34" i="7" s="1"/>
  <c r="J34" i="7" s="1"/>
  <c r="D34" i="7"/>
  <c r="C34" i="7"/>
  <c r="B34" i="7"/>
  <c r="H33" i="7"/>
  <c r="I33" i="7" s="1"/>
  <c r="J33" i="7" s="1"/>
  <c r="D33" i="7"/>
  <c r="B33" i="7"/>
  <c r="C33" i="7" s="1"/>
  <c r="I32" i="7"/>
  <c r="J32" i="7" s="1"/>
  <c r="H32" i="7"/>
  <c r="C32" i="7"/>
  <c r="D32" i="7" s="1"/>
  <c r="B32" i="7"/>
  <c r="H31" i="7"/>
  <c r="I31" i="7" s="1"/>
  <c r="J31" i="7" s="1"/>
  <c r="D31" i="7"/>
  <c r="C31" i="7"/>
  <c r="B31" i="7"/>
  <c r="J30" i="7"/>
  <c r="I30" i="7"/>
  <c r="H30" i="7"/>
  <c r="D30" i="7"/>
  <c r="B30" i="7"/>
  <c r="C30" i="7" s="1"/>
  <c r="I29" i="7"/>
  <c r="J29" i="7" s="1"/>
  <c r="H29" i="7"/>
  <c r="D29" i="7"/>
  <c r="B29" i="7"/>
  <c r="C29" i="7" s="1"/>
  <c r="H28" i="7"/>
  <c r="I28" i="7" s="1"/>
  <c r="J28" i="7" s="1"/>
  <c r="C28" i="7"/>
  <c r="D28" i="7" s="1"/>
  <c r="B28" i="7"/>
  <c r="H27" i="7"/>
  <c r="I27" i="7" s="1"/>
  <c r="J27" i="7" s="1"/>
  <c r="D27" i="7"/>
  <c r="B27" i="7"/>
  <c r="C27" i="7" s="1"/>
  <c r="J26" i="7"/>
  <c r="I26" i="7"/>
  <c r="H26" i="7"/>
  <c r="B26" i="7"/>
  <c r="C26" i="7" s="1"/>
  <c r="D26" i="7" s="1"/>
  <c r="H25" i="7"/>
  <c r="I25" i="7" s="1"/>
  <c r="J25" i="7" s="1"/>
  <c r="D25" i="7"/>
  <c r="C25" i="7"/>
  <c r="B25" i="7"/>
  <c r="I24" i="7"/>
  <c r="J24" i="7" s="1"/>
  <c r="H24" i="7"/>
  <c r="B24" i="7"/>
  <c r="C24" i="7" s="1"/>
  <c r="D24" i="7" s="1"/>
  <c r="I23" i="7"/>
  <c r="J23" i="7" s="1"/>
  <c r="H23" i="7"/>
  <c r="B23" i="7"/>
  <c r="C23" i="7" s="1"/>
  <c r="D23" i="7" s="1"/>
  <c r="H22" i="7"/>
  <c r="I22" i="7" s="1"/>
  <c r="J22" i="7" s="1"/>
  <c r="D22" i="7"/>
  <c r="C22" i="7"/>
  <c r="B22" i="7"/>
  <c r="H21" i="7"/>
  <c r="I21" i="7" s="1"/>
  <c r="J21" i="7" s="1"/>
  <c r="D21" i="7"/>
  <c r="B21" i="7"/>
  <c r="C21" i="7" s="1"/>
  <c r="J20" i="7"/>
  <c r="I20" i="7"/>
  <c r="H20" i="7"/>
  <c r="B20" i="7"/>
  <c r="C20" i="7" s="1"/>
  <c r="H19" i="7"/>
  <c r="I19" i="7" s="1"/>
  <c r="J19" i="7" s="1"/>
  <c r="D19" i="7"/>
  <c r="C19" i="7"/>
  <c r="B19" i="7"/>
  <c r="H18" i="7"/>
  <c r="I18" i="7" s="1"/>
  <c r="J18" i="7" s="1"/>
  <c r="D18" i="7"/>
  <c r="B18" i="7"/>
  <c r="C18" i="7" s="1"/>
  <c r="I17" i="7"/>
  <c r="J17" i="7" s="1"/>
  <c r="H17" i="7"/>
  <c r="J16" i="7"/>
  <c r="H16" i="7"/>
  <c r="I16" i="7" s="1"/>
  <c r="H15" i="7"/>
  <c r="I15" i="7" s="1"/>
  <c r="J15" i="7" s="1"/>
  <c r="I14" i="7"/>
  <c r="J14" i="7" s="1"/>
  <c r="H14" i="7"/>
  <c r="I13" i="7"/>
  <c r="J13" i="7" s="1"/>
  <c r="H13" i="7"/>
  <c r="D13" i="7"/>
  <c r="C13" i="7"/>
  <c r="H12" i="7"/>
  <c r="I12" i="7" s="1"/>
  <c r="J12" i="7" s="1"/>
  <c r="D12" i="7"/>
  <c r="B12" i="7"/>
  <c r="C12" i="7" s="1"/>
  <c r="H11" i="7"/>
  <c r="I11" i="7" s="1"/>
  <c r="J11" i="7" s="1"/>
  <c r="B11" i="7"/>
  <c r="C11" i="7" s="1"/>
  <c r="D11" i="7" s="1"/>
  <c r="J10" i="7"/>
  <c r="H10" i="7"/>
  <c r="I10" i="7" s="1"/>
  <c r="D10" i="7"/>
  <c r="C10" i="7"/>
  <c r="B10" i="7"/>
  <c r="H9" i="7"/>
  <c r="I9" i="7" s="1"/>
  <c r="D9" i="7"/>
  <c r="B9" i="7"/>
  <c r="C9" i="7" s="1"/>
  <c r="J5" i="7"/>
  <c r="I68" i="6"/>
  <c r="J68" i="6" s="1"/>
  <c r="J67" i="6"/>
  <c r="H67" i="6"/>
  <c r="I67" i="6" s="1"/>
  <c r="H66" i="6"/>
  <c r="I66" i="6" s="1"/>
  <c r="J66" i="6" s="1"/>
  <c r="H65" i="6"/>
  <c r="I65" i="6" s="1"/>
  <c r="J65" i="6" s="1"/>
  <c r="H64" i="6"/>
  <c r="I64" i="6" s="1"/>
  <c r="J64" i="6" s="1"/>
  <c r="J63" i="6"/>
  <c r="I63" i="6"/>
  <c r="H63" i="6"/>
  <c r="H62" i="6"/>
  <c r="I62" i="6" s="1"/>
  <c r="J62" i="6" s="1"/>
  <c r="H61" i="6"/>
  <c r="I61" i="6" s="1"/>
  <c r="J61" i="6" s="1"/>
  <c r="H60" i="6"/>
  <c r="I60" i="6" s="1"/>
  <c r="J60" i="6" s="1"/>
  <c r="H59" i="6"/>
  <c r="I59" i="6" s="1"/>
  <c r="J59" i="6" s="1"/>
  <c r="J58" i="6"/>
  <c r="H58" i="6"/>
  <c r="I58" i="6" s="1"/>
  <c r="H57" i="6"/>
  <c r="I57" i="6" s="1"/>
  <c r="J57" i="6" s="1"/>
  <c r="H56" i="6"/>
  <c r="I56" i="6" s="1"/>
  <c r="J56" i="6" s="1"/>
  <c r="H55" i="6"/>
  <c r="I55" i="6" s="1"/>
  <c r="J55" i="6" s="1"/>
  <c r="I54" i="6"/>
  <c r="J54" i="6" s="1"/>
  <c r="H54" i="6"/>
  <c r="J53" i="6"/>
  <c r="I53" i="6"/>
  <c r="H53" i="6"/>
  <c r="C53" i="6"/>
  <c r="D53" i="6" s="1"/>
  <c r="H52" i="6"/>
  <c r="I52" i="6" s="1"/>
  <c r="J52" i="6" s="1"/>
  <c r="B52" i="6"/>
  <c r="C52" i="6" s="1"/>
  <c r="D52" i="6" s="1"/>
  <c r="J51" i="6"/>
  <c r="H51" i="6"/>
  <c r="I51" i="6" s="1"/>
  <c r="B51" i="6"/>
  <c r="C51" i="6" s="1"/>
  <c r="D51" i="6" s="1"/>
  <c r="I50" i="6"/>
  <c r="J50" i="6" s="1"/>
  <c r="H50" i="6"/>
  <c r="B50" i="6"/>
  <c r="C50" i="6" s="1"/>
  <c r="D50" i="6" s="1"/>
  <c r="H49" i="6"/>
  <c r="I49" i="6" s="1"/>
  <c r="J49" i="6" s="1"/>
  <c r="D49" i="6"/>
  <c r="C49" i="6"/>
  <c r="B49" i="6"/>
  <c r="H48" i="6"/>
  <c r="I48" i="6" s="1"/>
  <c r="J48" i="6" s="1"/>
  <c r="B48" i="6"/>
  <c r="C48" i="6" s="1"/>
  <c r="D48" i="6" s="1"/>
  <c r="J47" i="6"/>
  <c r="H47" i="6"/>
  <c r="I47" i="6" s="1"/>
  <c r="B47" i="6"/>
  <c r="C47" i="6" s="1"/>
  <c r="D47" i="6" s="1"/>
  <c r="J46" i="6"/>
  <c r="I46" i="6"/>
  <c r="H46" i="6"/>
  <c r="B46" i="6"/>
  <c r="C46" i="6" s="1"/>
  <c r="D46" i="6" s="1"/>
  <c r="J45" i="6"/>
  <c r="H45" i="6"/>
  <c r="I45" i="6" s="1"/>
  <c r="D45" i="6"/>
  <c r="B45" i="6"/>
  <c r="C45" i="6" s="1"/>
  <c r="H44" i="6"/>
  <c r="I44" i="6" s="1"/>
  <c r="J44" i="6" s="1"/>
  <c r="B44" i="6"/>
  <c r="C44" i="6" s="1"/>
  <c r="D44" i="6" s="1"/>
  <c r="H43" i="6"/>
  <c r="I43" i="6" s="1"/>
  <c r="J43" i="6" s="1"/>
  <c r="B43" i="6"/>
  <c r="C43" i="6" s="1"/>
  <c r="D43" i="6" s="1"/>
  <c r="J42" i="6"/>
  <c r="H42" i="6"/>
  <c r="I42" i="6" s="1"/>
  <c r="B42" i="6"/>
  <c r="C42" i="6" s="1"/>
  <c r="D42" i="6" s="1"/>
  <c r="I41" i="6"/>
  <c r="J41" i="6" s="1"/>
  <c r="H41" i="6"/>
  <c r="D41" i="6"/>
  <c r="B41" i="6"/>
  <c r="C41" i="6" s="1"/>
  <c r="J40" i="6"/>
  <c r="H40" i="6"/>
  <c r="I40" i="6" s="1"/>
  <c r="C40" i="6"/>
  <c r="D40" i="6" s="1"/>
  <c r="B40" i="6"/>
  <c r="J39" i="6"/>
  <c r="H39" i="6"/>
  <c r="I39" i="6" s="1"/>
  <c r="B39" i="6"/>
  <c r="C39" i="6" s="1"/>
  <c r="D39" i="6" s="1"/>
  <c r="H38" i="6"/>
  <c r="I38" i="6" s="1"/>
  <c r="J38" i="6" s="1"/>
  <c r="B38" i="6"/>
  <c r="C38" i="6" s="1"/>
  <c r="D38" i="6" s="1"/>
  <c r="H37" i="6"/>
  <c r="I37" i="6" s="1"/>
  <c r="J37" i="6" s="1"/>
  <c r="C37" i="6"/>
  <c r="D37" i="6" s="1"/>
  <c r="B37" i="6"/>
  <c r="J36" i="6"/>
  <c r="I36" i="6"/>
  <c r="H36" i="6"/>
  <c r="D36" i="6"/>
  <c r="C36" i="6"/>
  <c r="B36" i="6"/>
  <c r="I35" i="6"/>
  <c r="J35" i="6" s="1"/>
  <c r="H35" i="6"/>
  <c r="C35" i="6"/>
  <c r="D35" i="6" s="1"/>
  <c r="B35" i="6"/>
  <c r="I34" i="6"/>
  <c r="J34" i="6" s="1"/>
  <c r="H34" i="6"/>
  <c r="B34" i="6"/>
  <c r="C34" i="6" s="1"/>
  <c r="D34" i="6" s="1"/>
  <c r="J33" i="6"/>
  <c r="I33" i="6"/>
  <c r="H33" i="6"/>
  <c r="C33" i="6"/>
  <c r="D33" i="6" s="1"/>
  <c r="B33" i="6"/>
  <c r="I32" i="6"/>
  <c r="J32" i="6" s="1"/>
  <c r="H32" i="6"/>
  <c r="D32" i="6"/>
  <c r="C32" i="6"/>
  <c r="B32" i="6"/>
  <c r="H31" i="6"/>
  <c r="I31" i="6" s="1"/>
  <c r="J31" i="6" s="1"/>
  <c r="B31" i="6"/>
  <c r="C31" i="6" s="1"/>
  <c r="D31" i="6" s="1"/>
  <c r="H30" i="6"/>
  <c r="I30" i="6" s="1"/>
  <c r="J30" i="6" s="1"/>
  <c r="C30" i="6"/>
  <c r="D30" i="6" s="1"/>
  <c r="B30" i="6"/>
  <c r="I29" i="6"/>
  <c r="J29" i="6" s="1"/>
  <c r="H29" i="6"/>
  <c r="C29" i="6"/>
  <c r="D29" i="6" s="1"/>
  <c r="B29" i="6"/>
  <c r="H28" i="6"/>
  <c r="I28" i="6" s="1"/>
  <c r="J28" i="6" s="1"/>
  <c r="C28" i="6"/>
  <c r="D28" i="6" s="1"/>
  <c r="B28" i="6"/>
  <c r="J27" i="6"/>
  <c r="I27" i="6"/>
  <c r="H27" i="6"/>
  <c r="D27" i="6"/>
  <c r="C27" i="6"/>
  <c r="B27" i="6"/>
  <c r="H26" i="6"/>
  <c r="I26" i="6" s="1"/>
  <c r="J26" i="6" s="1"/>
  <c r="B26" i="6"/>
  <c r="C26" i="6" s="1"/>
  <c r="D26" i="6" s="1"/>
  <c r="H25" i="6"/>
  <c r="I25" i="6" s="1"/>
  <c r="J25" i="6" s="1"/>
  <c r="C25" i="6"/>
  <c r="D25" i="6" s="1"/>
  <c r="B25" i="6"/>
  <c r="J24" i="6"/>
  <c r="H24" i="6"/>
  <c r="I24" i="6" s="1"/>
  <c r="D24" i="6"/>
  <c r="C24" i="6"/>
  <c r="B24" i="6"/>
  <c r="H23" i="6"/>
  <c r="I23" i="6" s="1"/>
  <c r="J23" i="6" s="1"/>
  <c r="C23" i="6"/>
  <c r="D23" i="6" s="1"/>
  <c r="B23" i="6"/>
  <c r="I22" i="6"/>
  <c r="J22" i="6" s="1"/>
  <c r="H22" i="6"/>
  <c r="B22" i="6"/>
  <c r="C22" i="6" s="1"/>
  <c r="D22" i="6" s="1"/>
  <c r="H21" i="6"/>
  <c r="I21" i="6" s="1"/>
  <c r="J21" i="6" s="1"/>
  <c r="B21" i="6"/>
  <c r="C21" i="6" s="1"/>
  <c r="D21" i="6" s="1"/>
  <c r="J20" i="6"/>
  <c r="I20" i="6"/>
  <c r="H20" i="6"/>
  <c r="B20" i="6"/>
  <c r="C20" i="6" s="1"/>
  <c r="D20" i="6" s="1"/>
  <c r="H19" i="6"/>
  <c r="I19" i="6" s="1"/>
  <c r="J19" i="6" s="1"/>
  <c r="B19" i="6"/>
  <c r="C19" i="6" s="1"/>
  <c r="D19" i="6" s="1"/>
  <c r="J18" i="6"/>
  <c r="I18" i="6"/>
  <c r="H18" i="6"/>
  <c r="D18" i="6"/>
  <c r="B18" i="6"/>
  <c r="C18" i="6" s="1"/>
  <c r="J17" i="6"/>
  <c r="I17" i="6"/>
  <c r="H17" i="6"/>
  <c r="H16" i="6"/>
  <c r="I16" i="6" s="1"/>
  <c r="J16" i="6" s="1"/>
  <c r="H15" i="6"/>
  <c r="I15" i="6" s="1"/>
  <c r="J15" i="6" s="1"/>
  <c r="J14" i="6"/>
  <c r="H14" i="6"/>
  <c r="I14" i="6" s="1"/>
  <c r="I13" i="6"/>
  <c r="J13" i="6" s="1"/>
  <c r="H13" i="6"/>
  <c r="C13" i="6"/>
  <c r="D13" i="6" s="1"/>
  <c r="H12" i="6"/>
  <c r="I12" i="6" s="1"/>
  <c r="J12" i="6" s="1"/>
  <c r="B12" i="6"/>
  <c r="C12" i="6" s="1"/>
  <c r="D12" i="6" s="1"/>
  <c r="J11" i="6"/>
  <c r="H11" i="6"/>
  <c r="I11" i="6" s="1"/>
  <c r="B11" i="6"/>
  <c r="C11" i="6" s="1"/>
  <c r="H10" i="6"/>
  <c r="I10" i="6" s="1"/>
  <c r="J10" i="6" s="1"/>
  <c r="D10" i="6"/>
  <c r="B10" i="6"/>
  <c r="C10" i="6" s="1"/>
  <c r="J9" i="6"/>
  <c r="H9" i="6"/>
  <c r="I9" i="6" s="1"/>
  <c r="B9" i="6"/>
  <c r="C9" i="6" s="1"/>
  <c r="D9" i="6" s="1"/>
  <c r="K5" i="6" a="1"/>
  <c r="K5" i="6" s="1"/>
  <c r="J5" i="6"/>
  <c r="I5" i="6" a="1"/>
  <c r="I5" i="6"/>
  <c r="K4" i="6"/>
  <c r="K3" i="6"/>
  <c r="K2" i="6"/>
  <c r="L8" i="4"/>
  <c r="M7" i="4"/>
  <c r="N7" i="4" s="1"/>
  <c r="M6" i="4"/>
  <c r="N6" i="4" s="1"/>
  <c r="N5" i="4"/>
  <c r="M5" i="4"/>
  <c r="M4" i="4"/>
  <c r="N4" i="4" s="1"/>
  <c r="N3" i="4"/>
  <c r="M3" i="4"/>
  <c r="M2" i="4"/>
  <c r="N2" i="4" s="1"/>
  <c r="E305" i="3"/>
  <c r="E285" i="3"/>
  <c r="E202" i="3"/>
  <c r="E188" i="3"/>
  <c r="E182" i="3"/>
  <c r="E164" i="3"/>
  <c r="E160" i="3"/>
  <c r="E155" i="3"/>
  <c r="E137" i="3"/>
  <c r="E131" i="3"/>
  <c r="E98" i="3"/>
  <c r="E94" i="3"/>
  <c r="E30" i="3"/>
  <c r="E13" i="3"/>
  <c r="E12" i="3"/>
  <c r="H6" i="3"/>
  <c r="C6" i="3"/>
  <c r="D6" i="3" s="1"/>
  <c r="E3" i="3"/>
  <c r="G2" i="3"/>
  <c r="E2" i="3"/>
  <c r="B2" i="3"/>
  <c r="I8" i="2"/>
  <c r="H7" i="2"/>
  <c r="C7" i="2"/>
  <c r="G6" i="2"/>
  <c r="F3" i="2"/>
  <c r="F2" i="2"/>
  <c r="B2" i="2"/>
  <c r="E355" i="1"/>
  <c r="E283" i="1"/>
  <c r="E238" i="1"/>
  <c r="E186" i="1"/>
  <c r="E153" i="1"/>
  <c r="E148" i="1"/>
  <c r="E137" i="1"/>
  <c r="E108" i="1"/>
  <c r="E106" i="1"/>
  <c r="E95" i="1"/>
  <c r="E85" i="1"/>
  <c r="E71" i="1"/>
  <c r="E61" i="1"/>
  <c r="E47" i="1"/>
  <c r="E37" i="1"/>
  <c r="E23" i="1"/>
  <c r="E13" i="1"/>
  <c r="C6" i="1"/>
  <c r="E2" i="1"/>
  <c r="E3" i="1" s="1"/>
  <c r="B2" i="1"/>
  <c r="E354" i="1" l="1"/>
  <c r="E342" i="1"/>
  <c r="E330" i="1"/>
  <c r="E318" i="1"/>
  <c r="E306" i="1"/>
  <c r="E294" i="1"/>
  <c r="E282" i="1"/>
  <c r="E270" i="1"/>
  <c r="E258" i="1"/>
  <c r="E361" i="1"/>
  <c r="E349" i="1"/>
  <c r="E337" i="1"/>
  <c r="E325" i="1"/>
  <c r="E313" i="1"/>
  <c r="E301" i="1"/>
  <c r="E289" i="1"/>
  <c r="E356" i="1"/>
  <c r="E344" i="1"/>
  <c r="E332" i="1"/>
  <c r="E320" i="1"/>
  <c r="E308" i="1"/>
  <c r="E296" i="1"/>
  <c r="E358" i="1"/>
  <c r="E346" i="1"/>
  <c r="E334" i="1"/>
  <c r="E322" i="1"/>
  <c r="E310" i="1"/>
  <c r="E298" i="1"/>
  <c r="E286" i="1"/>
  <c r="E274" i="1"/>
  <c r="E262" i="1"/>
  <c r="E250" i="1"/>
  <c r="E350" i="1"/>
  <c r="E339" i="1"/>
  <c r="E314" i="1"/>
  <c r="E303" i="1"/>
  <c r="E280" i="1"/>
  <c r="E277" i="1"/>
  <c r="E357" i="1"/>
  <c r="E353" i="1"/>
  <c r="E321" i="1"/>
  <c r="E317" i="1"/>
  <c r="E271" i="1"/>
  <c r="E246" i="1"/>
  <c r="E364" i="1"/>
  <c r="E360" i="1"/>
  <c r="E328" i="1"/>
  <c r="E324" i="1"/>
  <c r="E292" i="1"/>
  <c r="E288" i="1"/>
  <c r="E268" i="1"/>
  <c r="E265" i="1"/>
  <c r="E251" i="1"/>
  <c r="E241" i="1"/>
  <c r="E229" i="1"/>
  <c r="E217" i="1"/>
  <c r="E205" i="1"/>
  <c r="E193" i="1"/>
  <c r="E181" i="1"/>
  <c r="E169" i="1"/>
  <c r="E157" i="1"/>
  <c r="E145" i="1"/>
  <c r="E133" i="1"/>
  <c r="E121" i="1"/>
  <c r="E109" i="1"/>
  <c r="E97" i="1"/>
  <c r="E363" i="1"/>
  <c r="E338" i="1"/>
  <c r="E327" i="1"/>
  <c r="E302" i="1"/>
  <c r="E291" i="1"/>
  <c r="E279" i="1"/>
  <c r="E276" i="1"/>
  <c r="E256" i="1"/>
  <c r="E248" i="1"/>
  <c r="E243" i="1"/>
  <c r="E231" i="1"/>
  <c r="E219" i="1"/>
  <c r="E207" i="1"/>
  <c r="E195" i="1"/>
  <c r="E183" i="1"/>
  <c r="E171" i="1"/>
  <c r="E295" i="1"/>
  <c r="E290" i="1"/>
  <c r="E285" i="1"/>
  <c r="E264" i="1"/>
  <c r="E237" i="1"/>
  <c r="E211" i="1"/>
  <c r="E191" i="1"/>
  <c r="E188" i="1"/>
  <c r="E185" i="1"/>
  <c r="E165" i="1"/>
  <c r="E144" i="1"/>
  <c r="E131" i="1"/>
  <c r="E123" i="1"/>
  <c r="E110" i="1"/>
  <c r="E89" i="1"/>
  <c r="E77" i="1"/>
  <c r="E65" i="1"/>
  <c r="E53" i="1"/>
  <c r="E41" i="1"/>
  <c r="E29" i="1"/>
  <c r="E17" i="1"/>
  <c r="E115" i="1"/>
  <c r="E102" i="1"/>
  <c r="E84" i="1"/>
  <c r="E60" i="1"/>
  <c r="E36" i="1"/>
  <c r="E12" i="1"/>
  <c r="E14" i="1"/>
  <c r="E304" i="1"/>
  <c r="E365" i="1"/>
  <c r="E333" i="1"/>
  <c r="E305" i="1"/>
  <c r="E272" i="1"/>
  <c r="E234" i="1"/>
  <c r="E228" i="1"/>
  <c r="E208" i="1"/>
  <c r="E202" i="1"/>
  <c r="E182" i="1"/>
  <c r="E149" i="1"/>
  <c r="E136" i="1"/>
  <c r="E128" i="1"/>
  <c r="E94" i="1"/>
  <c r="E72" i="1"/>
  <c r="E48" i="1"/>
  <c r="E24" i="1"/>
  <c r="E348" i="1"/>
  <c r="E316" i="1"/>
  <c r="E300" i="1"/>
  <c r="E260" i="1"/>
  <c r="E249" i="1"/>
  <c r="E225" i="1"/>
  <c r="E199" i="1"/>
  <c r="E179" i="1"/>
  <c r="E176" i="1"/>
  <c r="E173" i="1"/>
  <c r="E162" i="1"/>
  <c r="E154" i="1"/>
  <c r="E141" i="1"/>
  <c r="E120" i="1"/>
  <c r="E107" i="1"/>
  <c r="E99" i="1"/>
  <c r="E79" i="1"/>
  <c r="E67" i="1"/>
  <c r="E55" i="1"/>
  <c r="E43" i="1"/>
  <c r="E31" i="1"/>
  <c r="E19" i="1"/>
  <c r="E7" i="1"/>
  <c r="E359" i="1"/>
  <c r="E343" i="1"/>
  <c r="E311" i="1"/>
  <c r="E284" i="1"/>
  <c r="E267" i="1"/>
  <c r="E252" i="1"/>
  <c r="E245" i="1"/>
  <c r="E242" i="1"/>
  <c r="E222" i="1"/>
  <c r="E216" i="1"/>
  <c r="E196" i="1"/>
  <c r="E190" i="1"/>
  <c r="E170" i="1"/>
  <c r="E159" i="1"/>
  <c r="E146" i="1"/>
  <c r="E125" i="1"/>
  <c r="E112" i="1"/>
  <c r="E104" i="1"/>
  <c r="E91" i="1"/>
  <c r="E86" i="1"/>
  <c r="E74" i="1"/>
  <c r="E62" i="1"/>
  <c r="E50" i="1"/>
  <c r="E38" i="1"/>
  <c r="E26" i="1"/>
  <c r="E331" i="1"/>
  <c r="E326" i="1"/>
  <c r="E315" i="1"/>
  <c r="E299" i="1"/>
  <c r="E259" i="1"/>
  <c r="E239" i="1"/>
  <c r="E236" i="1"/>
  <c r="E233" i="1"/>
  <c r="E213" i="1"/>
  <c r="E187" i="1"/>
  <c r="E167" i="1"/>
  <c r="E164" i="1"/>
  <c r="E151" i="1"/>
  <c r="E138" i="1"/>
  <c r="E130" i="1"/>
  <c r="E117" i="1"/>
  <c r="E96" i="1"/>
  <c r="E81" i="1"/>
  <c r="E69" i="1"/>
  <c r="E57" i="1"/>
  <c r="E45" i="1"/>
  <c r="E33" i="1"/>
  <c r="E21" i="1"/>
  <c r="E9" i="1"/>
  <c r="E352" i="1"/>
  <c r="E341" i="1"/>
  <c r="E309" i="1"/>
  <c r="E293" i="1"/>
  <c r="E275" i="1"/>
  <c r="E263" i="1"/>
  <c r="E255" i="1"/>
  <c r="E230" i="1"/>
  <c r="E210" i="1"/>
  <c r="E204" i="1"/>
  <c r="E184" i="1"/>
  <c r="E178" i="1"/>
  <c r="E156" i="1"/>
  <c r="E143" i="1"/>
  <c r="E135" i="1"/>
  <c r="E122" i="1"/>
  <c r="E101" i="1"/>
  <c r="E88" i="1"/>
  <c r="E76" i="1"/>
  <c r="E64" i="1"/>
  <c r="E52" i="1"/>
  <c r="E40" i="1"/>
  <c r="E28" i="1"/>
  <c r="E16" i="1"/>
  <c r="E340" i="1"/>
  <c r="E224" i="1"/>
  <c r="E201" i="1"/>
  <c r="E161" i="1"/>
  <c r="E140" i="1"/>
  <c r="E114" i="1"/>
  <c r="E93" i="1"/>
  <c r="E83" i="1"/>
  <c r="E59" i="1"/>
  <c r="E35" i="1"/>
  <c r="E11" i="1"/>
  <c r="E189" i="1"/>
  <c r="E362" i="1"/>
  <c r="E287" i="1"/>
  <c r="E218" i="1"/>
  <c r="E172" i="1"/>
  <c r="E166" i="1"/>
  <c r="E119" i="1"/>
  <c r="E98" i="1"/>
  <c r="E78" i="1"/>
  <c r="E54" i="1"/>
  <c r="E30" i="1"/>
  <c r="E6" i="1"/>
  <c r="E347" i="1"/>
  <c r="E336" i="1"/>
  <c r="E312" i="1"/>
  <c r="E278" i="1"/>
  <c r="E247" i="1"/>
  <c r="E235" i="1"/>
  <c r="E212" i="1"/>
  <c r="E124" i="1"/>
  <c r="E103" i="1"/>
  <c r="E73" i="1"/>
  <c r="E49" i="1"/>
  <c r="E25" i="1"/>
  <c r="E269" i="1"/>
  <c r="E254" i="1"/>
  <c r="E206" i="1"/>
  <c r="E150" i="1"/>
  <c r="E335" i="1"/>
  <c r="E297" i="1"/>
  <c r="E261" i="1"/>
  <c r="E223" i="1"/>
  <c r="E200" i="1"/>
  <c r="E177" i="1"/>
  <c r="E155" i="1"/>
  <c r="E134" i="1"/>
  <c r="E113" i="1"/>
  <c r="E92" i="1"/>
  <c r="E87" i="1"/>
  <c r="E63" i="1"/>
  <c r="E39" i="1"/>
  <c r="E15" i="1"/>
  <c r="E345" i="1"/>
  <c r="E323" i="1"/>
  <c r="E253" i="1"/>
  <c r="E240" i="1"/>
  <c r="E194" i="1"/>
  <c r="E160" i="1"/>
  <c r="E139" i="1"/>
  <c r="E118" i="1"/>
  <c r="E82" i="1"/>
  <c r="E58" i="1"/>
  <c r="E34" i="1"/>
  <c r="E10" i="1"/>
  <c r="E329" i="1"/>
  <c r="E203" i="1"/>
  <c r="E197" i="1"/>
  <c r="E147" i="1"/>
  <c r="E100" i="1"/>
  <c r="E75" i="1"/>
  <c r="E51" i="1"/>
  <c r="E27" i="1"/>
  <c r="E129" i="1"/>
  <c r="E351" i="1"/>
  <c r="E281" i="1"/>
  <c r="E257" i="1"/>
  <c r="E220" i="1"/>
  <c r="E214" i="1"/>
  <c r="E174" i="1"/>
  <c r="E168" i="1"/>
  <c r="E152" i="1"/>
  <c r="E126" i="1"/>
  <c r="E105" i="1"/>
  <c r="E70" i="1"/>
  <c r="E46" i="1"/>
  <c r="E22" i="1"/>
  <c r="E8" i="1"/>
  <c r="E18" i="1"/>
  <c r="E158" i="1"/>
  <c r="E209" i="1"/>
  <c r="E244" i="1"/>
  <c r="E32" i="1"/>
  <c r="E42" i="1"/>
  <c r="E192" i="1"/>
  <c r="E266" i="1"/>
  <c r="K11" i="6"/>
  <c r="E221" i="1"/>
  <c r="E319" i="1"/>
  <c r="K62" i="8"/>
  <c r="E20" i="1"/>
  <c r="E56" i="1"/>
  <c r="E66" i="1"/>
  <c r="E90" i="1"/>
  <c r="E127" i="1"/>
  <c r="E175" i="1"/>
  <c r="E227" i="1"/>
  <c r="G7" i="2"/>
  <c r="C8" i="2" s="1"/>
  <c r="D7" i="2"/>
  <c r="E7" i="2" s="1"/>
  <c r="E44" i="1"/>
  <c r="E80" i="1"/>
  <c r="E116" i="1"/>
  <c r="E163" i="1"/>
  <c r="E180" i="1"/>
  <c r="E232" i="1"/>
  <c r="E273" i="1"/>
  <c r="K45" i="8"/>
  <c r="D6" i="1"/>
  <c r="E111" i="1"/>
  <c r="E142" i="1"/>
  <c r="E226" i="1"/>
  <c r="E68" i="1"/>
  <c r="E215" i="1"/>
  <c r="E307" i="1"/>
  <c r="E132" i="1"/>
  <c r="E198" i="1"/>
  <c r="E362" i="3"/>
  <c r="E354" i="3"/>
  <c r="E342" i="3"/>
  <c r="E330" i="3"/>
  <c r="E318" i="3"/>
  <c r="E306" i="3"/>
  <c r="E294" i="3"/>
  <c r="E352" i="3"/>
  <c r="E344" i="3"/>
  <c r="E331" i="3"/>
  <c r="E310" i="3"/>
  <c r="E297" i="3"/>
  <c r="E289" i="3"/>
  <c r="E279" i="3"/>
  <c r="E267" i="3"/>
  <c r="E255" i="3"/>
  <c r="E363" i="3"/>
  <c r="E349" i="3"/>
  <c r="E336" i="3"/>
  <c r="E323" i="3"/>
  <c r="E315" i="3"/>
  <c r="E302" i="3"/>
  <c r="E274" i="3"/>
  <c r="E262" i="3"/>
  <c r="E250" i="3"/>
  <c r="E360" i="3"/>
  <c r="E357" i="3"/>
  <c r="E341" i="3"/>
  <c r="E328" i="3"/>
  <c r="E320" i="3"/>
  <c r="E307" i="3"/>
  <c r="E338" i="3"/>
  <c r="E321" i="3"/>
  <c r="E317" i="3"/>
  <c r="E270" i="3"/>
  <c r="E264" i="3"/>
  <c r="E235" i="3"/>
  <c r="E223" i="3"/>
  <c r="E211" i="3"/>
  <c r="E199" i="3"/>
  <c r="E187" i="3"/>
  <c r="E175" i="3"/>
  <c r="E163" i="3"/>
  <c r="E151" i="3"/>
  <c r="E139" i="3"/>
  <c r="E127" i="3"/>
  <c r="E115" i="3"/>
  <c r="E103" i="3"/>
  <c r="E91" i="3"/>
  <c r="E79" i="3"/>
  <c r="E67" i="3"/>
  <c r="E55" i="3"/>
  <c r="E43" i="3"/>
  <c r="E31" i="3"/>
  <c r="E19" i="3"/>
  <c r="E7" i="3"/>
  <c r="E364" i="3"/>
  <c r="E359" i="3"/>
  <c r="E332" i="3"/>
  <c r="E313" i="3"/>
  <c r="E309" i="3"/>
  <c r="E295" i="3"/>
  <c r="E288" i="3"/>
  <c r="E281" i="3"/>
  <c r="E278" i="3"/>
  <c r="E275" i="3"/>
  <c r="E272" i="3"/>
  <c r="E355" i="3"/>
  <c r="E343" i="3"/>
  <c r="E324" i="3"/>
  <c r="E298" i="3"/>
  <c r="E291" i="3"/>
  <c r="E259" i="3"/>
  <c r="E256" i="3"/>
  <c r="E253" i="3"/>
  <c r="E244" i="3"/>
  <c r="E346" i="3"/>
  <c r="E339" i="3"/>
  <c r="E335" i="3"/>
  <c r="E327" i="3"/>
  <c r="E316" i="3"/>
  <c r="E271" i="3"/>
  <c r="E268" i="3"/>
  <c r="E265" i="3"/>
  <c r="E252" i="3"/>
  <c r="E241" i="3"/>
  <c r="E228" i="3"/>
  <c r="E220" i="3"/>
  <c r="E207" i="3"/>
  <c r="E186" i="3"/>
  <c r="E358" i="3"/>
  <c r="E350" i="3"/>
  <c r="E308" i="3"/>
  <c r="E304" i="3"/>
  <c r="E287" i="3"/>
  <c r="E249" i="3"/>
  <c r="E233" i="3"/>
  <c r="E225" i="3"/>
  <c r="E212" i="3"/>
  <c r="E191" i="3"/>
  <c r="E178" i="3"/>
  <c r="E170" i="3"/>
  <c r="E353" i="3"/>
  <c r="E286" i="3"/>
  <c r="E282" i="3"/>
  <c r="E263" i="3"/>
  <c r="E258" i="3"/>
  <c r="E254" i="3"/>
  <c r="E365" i="3"/>
  <c r="E347" i="3"/>
  <c r="E312" i="3"/>
  <c r="E301" i="3"/>
  <c r="E276" i="3"/>
  <c r="E242" i="3"/>
  <c r="E213" i="3"/>
  <c r="E210" i="3"/>
  <c r="E179" i="3"/>
  <c r="E154" i="3"/>
  <c r="E146" i="3"/>
  <c r="E133" i="3"/>
  <c r="E120" i="3"/>
  <c r="E112" i="3"/>
  <c r="E334" i="3"/>
  <c r="E329" i="3"/>
  <c r="E300" i="3"/>
  <c r="E266" i="3"/>
  <c r="E245" i="3"/>
  <c r="E251" i="3"/>
  <c r="E246" i="3"/>
  <c r="E222" i="3"/>
  <c r="E215" i="3"/>
  <c r="E208" i="3"/>
  <c r="E201" i="3"/>
  <c r="E184" i="3"/>
  <c r="E181" i="3"/>
  <c r="E145" i="3"/>
  <c r="E128" i="3"/>
  <c r="E125" i="3"/>
  <c r="E122" i="3"/>
  <c r="E95" i="3"/>
  <c r="E82" i="3"/>
  <c r="E74" i="3"/>
  <c r="E61" i="3"/>
  <c r="E48" i="3"/>
  <c r="E40" i="3"/>
  <c r="E27" i="3"/>
  <c r="E280" i="3"/>
  <c r="E261" i="3"/>
  <c r="E237" i="3"/>
  <c r="E226" i="3"/>
  <c r="E218" i="3"/>
  <c r="E194" i="3"/>
  <c r="E162" i="3"/>
  <c r="E159" i="3"/>
  <c r="E142" i="3"/>
  <c r="E119" i="3"/>
  <c r="E108" i="3"/>
  <c r="E100" i="3"/>
  <c r="E345" i="3"/>
  <c r="E322" i="3"/>
  <c r="E293" i="3"/>
  <c r="E204" i="3"/>
  <c r="E165" i="3"/>
  <c r="E156" i="3"/>
  <c r="E153" i="3"/>
  <c r="E136" i="3"/>
  <c r="E116" i="3"/>
  <c r="E105" i="3"/>
  <c r="E92" i="3"/>
  <c r="E71" i="3"/>
  <c r="E58" i="3"/>
  <c r="E50" i="3"/>
  <c r="E37" i="3"/>
  <c r="E24" i="3"/>
  <c r="E16" i="3"/>
  <c r="E361" i="3"/>
  <c r="E229" i="3"/>
  <c r="E214" i="3"/>
  <c r="E197" i="3"/>
  <c r="E190" i="3"/>
  <c r="E177" i="3"/>
  <c r="E174" i="3"/>
  <c r="E171" i="3"/>
  <c r="E168" i="3"/>
  <c r="E150" i="3"/>
  <c r="E130" i="3"/>
  <c r="E113" i="3"/>
  <c r="E110" i="3"/>
  <c r="E97" i="3"/>
  <c r="E84" i="3"/>
  <c r="E76" i="3"/>
  <c r="E63" i="3"/>
  <c r="E42" i="3"/>
  <c r="E29" i="3"/>
  <c r="E21" i="3"/>
  <c r="E8" i="3"/>
  <c r="E337" i="3"/>
  <c r="E299" i="3"/>
  <c r="E273" i="3"/>
  <c r="E221" i="3"/>
  <c r="E217" i="3"/>
  <c r="E200" i="3"/>
  <c r="E193" i="3"/>
  <c r="E183" i="3"/>
  <c r="E180" i="3"/>
  <c r="E147" i="3"/>
  <c r="E124" i="3"/>
  <c r="E102" i="3"/>
  <c r="E89" i="3"/>
  <c r="E81" i="3"/>
  <c r="E68" i="3"/>
  <c r="E356" i="3"/>
  <c r="E326" i="3"/>
  <c r="E257" i="3"/>
  <c r="E284" i="3"/>
  <c r="E209" i="3"/>
  <c r="E198" i="3"/>
  <c r="E192" i="3"/>
  <c r="E144" i="3"/>
  <c r="E106" i="3"/>
  <c r="E80" i="3"/>
  <c r="E60" i="3"/>
  <c r="E53" i="3"/>
  <c r="E46" i="3"/>
  <c r="E32" i="3"/>
  <c r="E25" i="3"/>
  <c r="E11" i="3"/>
  <c r="E283" i="3"/>
  <c r="E248" i="3"/>
  <c r="E240" i="3"/>
  <c r="E234" i="3"/>
  <c r="E227" i="3"/>
  <c r="E196" i="3"/>
  <c r="E158" i="3"/>
  <c r="E149" i="3"/>
  <c r="E129" i="3"/>
  <c r="E101" i="3"/>
  <c r="E72" i="3"/>
  <c r="E64" i="3"/>
  <c r="E49" i="3"/>
  <c r="E28" i="3"/>
  <c r="E311" i="3"/>
  <c r="E185" i="3"/>
  <c r="E169" i="3"/>
  <c r="E138" i="3"/>
  <c r="E134" i="3"/>
  <c r="E96" i="3"/>
  <c r="E83" i="3"/>
  <c r="E56" i="3"/>
  <c r="E52" i="3"/>
  <c r="E35" i="3"/>
  <c r="E14" i="3"/>
  <c r="E296" i="3"/>
  <c r="E232" i="3"/>
  <c r="E143" i="3"/>
  <c r="E114" i="3"/>
  <c r="E109" i="3"/>
  <c r="E87" i="3"/>
  <c r="E75" i="3"/>
  <c r="E45" i="3"/>
  <c r="E38" i="3"/>
  <c r="E10" i="3"/>
  <c r="E340" i="3"/>
  <c r="E325" i="3"/>
  <c r="E269" i="3"/>
  <c r="E351" i="3"/>
  <c r="E239" i="3"/>
  <c r="E219" i="3"/>
  <c r="E206" i="3"/>
  <c r="E189" i="3"/>
  <c r="E152" i="3"/>
  <c r="E123" i="3"/>
  <c r="E99" i="3"/>
  <c r="E78" i="3"/>
  <c r="E41" i="3"/>
  <c r="E20" i="3"/>
  <c r="E277" i="3"/>
  <c r="E238" i="3"/>
  <c r="E141" i="3"/>
  <c r="E34" i="3"/>
  <c r="E333" i="3"/>
  <c r="E303" i="3"/>
  <c r="E216" i="3"/>
  <c r="E195" i="3"/>
  <c r="E176" i="3"/>
  <c r="E132" i="3"/>
  <c r="E107" i="3"/>
  <c r="E93" i="3"/>
  <c r="E65" i="3"/>
  <c r="E236" i="3"/>
  <c r="E224" i="3"/>
  <c r="E157" i="3"/>
  <c r="E85" i="3"/>
  <c r="E205" i="3"/>
  <c r="E166" i="3"/>
  <c r="E148" i="3"/>
  <c r="E70" i="3"/>
  <c r="E57" i="3"/>
  <c r="E51" i="3"/>
  <c r="E33" i="3"/>
  <c r="E22" i="3"/>
  <c r="E9" i="3"/>
  <c r="E292" i="3"/>
  <c r="E247" i="3"/>
  <c r="E203" i="3"/>
  <c r="E173" i="3"/>
  <c r="E140" i="3"/>
  <c r="E44" i="3"/>
  <c r="E39" i="3"/>
  <c r="E26" i="3"/>
  <c r="E15" i="3"/>
  <c r="E260" i="3"/>
  <c r="E231" i="3"/>
  <c r="E59" i="3"/>
  <c r="E18" i="3"/>
  <c r="E290" i="3"/>
  <c r="E161" i="3"/>
  <c r="E135" i="3"/>
  <c r="E104" i="3"/>
  <c r="E69" i="3"/>
  <c r="E47" i="3"/>
  <c r="E17" i="3"/>
  <c r="E6" i="3"/>
  <c r="F6" i="3" s="1"/>
  <c r="G6" i="3" s="1"/>
  <c r="C7" i="3" s="1"/>
  <c r="E348" i="3"/>
  <c r="E230" i="3"/>
  <c r="E118" i="3"/>
  <c r="E90" i="3"/>
  <c r="E117" i="3"/>
  <c r="E77" i="3"/>
  <c r="E62" i="3"/>
  <c r="E121" i="3"/>
  <c r="E167" i="3"/>
  <c r="E243" i="3"/>
  <c r="E314" i="3"/>
  <c r="E66" i="3"/>
  <c r="E126" i="3"/>
  <c r="K13" i="6"/>
  <c r="E46" i="8"/>
  <c r="E36" i="3"/>
  <c r="K38" i="8"/>
  <c r="E86" i="3"/>
  <c r="E319" i="3"/>
  <c r="E88" i="3"/>
  <c r="E111" i="3"/>
  <c r="E23" i="3"/>
  <c r="E54" i="3"/>
  <c r="E73" i="3"/>
  <c r="E172" i="3"/>
  <c r="E35" i="8"/>
  <c r="E39" i="8"/>
  <c r="E23" i="6"/>
  <c r="E43" i="6"/>
  <c r="K31" i="8"/>
  <c r="K14" i="6"/>
  <c r="K66" i="6"/>
  <c r="K16" i="6"/>
  <c r="K44" i="6"/>
  <c r="E29" i="8"/>
  <c r="D11" i="6"/>
  <c r="C14" i="6"/>
  <c r="K36" i="6"/>
  <c r="K48" i="6"/>
  <c r="K35" i="8"/>
  <c r="K39" i="8"/>
  <c r="E47" i="8"/>
  <c r="K55" i="8"/>
  <c r="K64" i="8"/>
  <c r="E9" i="6"/>
  <c r="K59" i="6"/>
  <c r="E32" i="6"/>
  <c r="K45" i="6"/>
  <c r="E49" i="6"/>
  <c r="K20" i="7"/>
  <c r="K51" i="7"/>
  <c r="E35" i="6"/>
  <c r="K32" i="6"/>
  <c r="K38" i="6"/>
  <c r="E42" i="6"/>
  <c r="E19" i="6"/>
  <c r="E39" i="6"/>
  <c r="D14" i="7"/>
  <c r="K18" i="6"/>
  <c r="K28" i="6"/>
  <c r="K40" i="6"/>
  <c r="K51" i="6"/>
  <c r="K49" i="6"/>
  <c r="E52" i="7"/>
  <c r="K68" i="7"/>
  <c r="E36" i="8"/>
  <c r="K60" i="6"/>
  <c r="K21" i="8"/>
  <c r="C54" i="6"/>
  <c r="E48" i="6" s="1"/>
  <c r="E36" i="6"/>
  <c r="K42" i="6"/>
  <c r="K61" i="6"/>
  <c r="E26" i="8"/>
  <c r="J69" i="6"/>
  <c r="D54" i="6"/>
  <c r="K27" i="6"/>
  <c r="K30" i="6"/>
  <c r="K46" i="6"/>
  <c r="E36" i="7"/>
  <c r="K12" i="8"/>
  <c r="D18" i="8"/>
  <c r="C54" i="8"/>
  <c r="K54" i="6"/>
  <c r="K15" i="6"/>
  <c r="K25" i="6"/>
  <c r="E47" i="6"/>
  <c r="K50" i="6"/>
  <c r="E33" i="7"/>
  <c r="K42" i="7"/>
  <c r="K62" i="7"/>
  <c r="I69" i="8"/>
  <c r="K53" i="8" s="1"/>
  <c r="E13" i="8"/>
  <c r="K53" i="7"/>
  <c r="J69" i="8"/>
  <c r="K9" i="8"/>
  <c r="K18" i="8"/>
  <c r="K29" i="8"/>
  <c r="K26" i="6"/>
  <c r="K13" i="8"/>
  <c r="K67" i="6"/>
  <c r="K15" i="7"/>
  <c r="D20" i="7"/>
  <c r="C54" i="7"/>
  <c r="K55" i="7"/>
  <c r="E12" i="8"/>
  <c r="E9" i="8"/>
  <c r="H2" i="8"/>
  <c r="K19" i="8"/>
  <c r="K17" i="6"/>
  <c r="K20" i="6"/>
  <c r="E52" i="6"/>
  <c r="K28" i="7"/>
  <c r="E34" i="7"/>
  <c r="K56" i="7"/>
  <c r="K41" i="8"/>
  <c r="K10" i="8"/>
  <c r="K26" i="8"/>
  <c r="K47" i="8"/>
  <c r="K56" i="8"/>
  <c r="K43" i="6"/>
  <c r="K62" i="6"/>
  <c r="K13" i="7"/>
  <c r="E24" i="7"/>
  <c r="E43" i="7"/>
  <c r="K61" i="7"/>
  <c r="K14" i="8"/>
  <c r="K23" i="8"/>
  <c r="K51" i="8"/>
  <c r="K57" i="8"/>
  <c r="K65" i="8"/>
  <c r="E31" i="6"/>
  <c r="K33" i="6"/>
  <c r="K56" i="6"/>
  <c r="E21" i="7"/>
  <c r="K43" i="7"/>
  <c r="K46" i="7"/>
  <c r="E11" i="8"/>
  <c r="K15" i="8"/>
  <c r="E53" i="6"/>
  <c r="K34" i="7"/>
  <c r="K20" i="8"/>
  <c r="K44" i="8"/>
  <c r="E52" i="8"/>
  <c r="K58" i="8"/>
  <c r="K34" i="8"/>
  <c r="K48" i="8"/>
  <c r="K52" i="8"/>
  <c r="K59" i="8"/>
  <c r="E24" i="6"/>
  <c r="E29" i="6"/>
  <c r="K36" i="8"/>
  <c r="K49" i="8"/>
  <c r="E53" i="8"/>
  <c r="K39" i="7"/>
  <c r="K45" i="7"/>
  <c r="K11" i="8"/>
  <c r="K66" i="8"/>
  <c r="D14" i="8"/>
  <c r="K16" i="8"/>
  <c r="E24" i="8"/>
  <c r="K33" i="8"/>
  <c r="K37" i="8"/>
  <c r="E10" i="7"/>
  <c r="K60" i="8"/>
  <c r="K49" i="7"/>
  <c r="K65" i="7"/>
  <c r="K17" i="8"/>
  <c r="K27" i="8"/>
  <c r="K30" i="8"/>
  <c r="K50" i="8"/>
  <c r="K61" i="8"/>
  <c r="K57" i="6"/>
  <c r="K21" i="7"/>
  <c r="K24" i="8"/>
  <c r="K42" i="8"/>
  <c r="I69" i="6"/>
  <c r="K23" i="6" s="1"/>
  <c r="E22" i="8"/>
  <c r="E25" i="8"/>
  <c r="E40" i="8"/>
  <c r="E43" i="8"/>
  <c r="K67" i="8"/>
  <c r="K29" i="6"/>
  <c r="K35" i="6"/>
  <c r="C14" i="7"/>
  <c r="K31" i="7"/>
  <c r="E19" i="8"/>
  <c r="K25" i="8"/>
  <c r="K28" i="8"/>
  <c r="E37" i="8"/>
  <c r="K43" i="8"/>
  <c r="K46" i="8"/>
  <c r="K68" i="8"/>
  <c r="E48" i="8"/>
  <c r="I69" i="7"/>
  <c r="J9" i="7"/>
  <c r="K22" i="8"/>
  <c r="K40" i="8"/>
  <c r="E33" i="8"/>
  <c r="H3" i="7" l="1"/>
  <c r="K3" i="7" s="1"/>
  <c r="E26" i="7"/>
  <c r="E30" i="7"/>
  <c r="E31" i="7"/>
  <c r="E35" i="7"/>
  <c r="E41" i="7"/>
  <c r="E23" i="7"/>
  <c r="E38" i="7"/>
  <c r="E37" i="7"/>
  <c r="E50" i="7"/>
  <c r="E40" i="7"/>
  <c r="E27" i="7"/>
  <c r="E46" i="7"/>
  <c r="E19" i="7"/>
  <c r="E22" i="7"/>
  <c r="E39" i="7"/>
  <c r="E45" i="7"/>
  <c r="E49" i="7"/>
  <c r="E51" i="7"/>
  <c r="E20" i="7"/>
  <c r="E42" i="7"/>
  <c r="E12" i="6"/>
  <c r="E13" i="6"/>
  <c r="E10" i="6"/>
  <c r="E14" i="6" s="1"/>
  <c r="E28" i="7"/>
  <c r="E44" i="7"/>
  <c r="E25" i="7"/>
  <c r="K9" i="7"/>
  <c r="J69" i="7"/>
  <c r="K58" i="7"/>
  <c r="K17" i="7"/>
  <c r="K26" i="7"/>
  <c r="K10" i="7"/>
  <c r="H4" i="7"/>
  <c r="K4" i="7" s="1"/>
  <c r="K38" i="7"/>
  <c r="K32" i="7"/>
  <c r="K23" i="7"/>
  <c r="K44" i="7"/>
  <c r="K24" i="7"/>
  <c r="K29" i="7"/>
  <c r="K60" i="7"/>
  <c r="K50" i="7"/>
  <c r="K11" i="7"/>
  <c r="K18" i="7"/>
  <c r="K52" i="7"/>
  <c r="K12" i="7"/>
  <c r="K30" i="7"/>
  <c r="K57" i="7"/>
  <c r="K16" i="7"/>
  <c r="K19" i="7"/>
  <c r="K67" i="7"/>
  <c r="K40" i="7"/>
  <c r="K37" i="7"/>
  <c r="K47" i="7"/>
  <c r="K35" i="7"/>
  <c r="K36" i="7"/>
  <c r="K41" i="7"/>
  <c r="K14" i="7"/>
  <c r="K54" i="7"/>
  <c r="K48" i="7"/>
  <c r="K22" i="7"/>
  <c r="K63" i="7"/>
  <c r="K66" i="7"/>
  <c r="K59" i="7"/>
  <c r="K25" i="7"/>
  <c r="K64" i="7"/>
  <c r="K33" i="7"/>
  <c r="K27" i="7"/>
  <c r="E47" i="7"/>
  <c r="H3" i="8"/>
  <c r="K3" i="8" s="1"/>
  <c r="E50" i="8"/>
  <c r="E38" i="8"/>
  <c r="E51" i="8"/>
  <c r="E27" i="8"/>
  <c r="E32" i="8"/>
  <c r="E20" i="8"/>
  <c r="E28" i="8"/>
  <c r="E30" i="8"/>
  <c r="E44" i="8"/>
  <c r="E34" i="8"/>
  <c r="E49" i="8"/>
  <c r="E42" i="8"/>
  <c r="E41" i="8"/>
  <c r="E31" i="8"/>
  <c r="E45" i="8"/>
  <c r="E23" i="8"/>
  <c r="E21" i="8"/>
  <c r="D54" i="7"/>
  <c r="E53" i="7"/>
  <c r="E32" i="7"/>
  <c r="E11" i="6"/>
  <c r="D14" i="6"/>
  <c r="E48" i="7"/>
  <c r="E29" i="7"/>
  <c r="E18" i="8"/>
  <c r="D54" i="8"/>
  <c r="E18" i="7"/>
  <c r="D8" i="2"/>
  <c r="E8" i="2" s="1"/>
  <c r="G8" i="2" s="1"/>
  <c r="C9" i="2" s="1"/>
  <c r="E367" i="1"/>
  <c r="F6" i="1"/>
  <c r="G6" i="1" s="1"/>
  <c r="C7" i="1" s="1"/>
  <c r="E46" i="6"/>
  <c r="H2" i="7"/>
  <c r="E13" i="7"/>
  <c r="E33" i="6"/>
  <c r="E44" i="6"/>
  <c r="K63" i="6"/>
  <c r="K2" i="8"/>
  <c r="K32" i="8"/>
  <c r="K69" i="8" s="1"/>
  <c r="I4" i="8" s="1"/>
  <c r="E40" i="6"/>
  <c r="K24" i="6"/>
  <c r="E27" i="6"/>
  <c r="E37" i="6"/>
  <c r="K31" i="6"/>
  <c r="K65" i="6"/>
  <c r="E25" i="6"/>
  <c r="E30" i="6"/>
  <c r="E21" i="6"/>
  <c r="K41" i="6"/>
  <c r="K68" i="6"/>
  <c r="E20" i="6"/>
  <c r="E50" i="6"/>
  <c r="E14" i="8"/>
  <c r="I2" i="8" s="1"/>
  <c r="K47" i="6"/>
  <c r="E34" i="6"/>
  <c r="K21" i="6"/>
  <c r="K12" i="6"/>
  <c r="K55" i="6"/>
  <c r="E12" i="7"/>
  <c r="E28" i="6"/>
  <c r="E26" i="6"/>
  <c r="E41" i="6"/>
  <c r="E11" i="7"/>
  <c r="E51" i="6"/>
  <c r="E9" i="7"/>
  <c r="E14" i="7" s="1"/>
  <c r="I2" i="7" s="1"/>
  <c r="E45" i="6"/>
  <c r="K9" i="6"/>
  <c r="K53" i="6"/>
  <c r="K39" i="6"/>
  <c r="K22" i="6"/>
  <c r="K34" i="6"/>
  <c r="K58" i="6"/>
  <c r="K10" i="6"/>
  <c r="K64" i="6"/>
  <c r="K37" i="6"/>
  <c r="H4" i="8"/>
  <c r="K4" i="8" s="1"/>
  <c r="K63" i="8"/>
  <c r="K54" i="8"/>
  <c r="E22" i="6"/>
  <c r="E18" i="6"/>
  <c r="E38" i="6"/>
  <c r="K52" i="6"/>
  <c r="K19" i="6"/>
  <c r="D7" i="3"/>
  <c r="F7" i="3" s="1"/>
  <c r="G7" i="3" s="1"/>
  <c r="C8" i="3" s="1"/>
  <c r="G8" i="3" l="1"/>
  <c r="C9" i="3" s="1"/>
  <c r="D8" i="3"/>
  <c r="F8" i="3" s="1"/>
  <c r="D9" i="2"/>
  <c r="E9" i="2" s="1"/>
  <c r="G9" i="2" s="1"/>
  <c r="C10" i="2" s="1"/>
  <c r="K5" i="7" a="1"/>
  <c r="K5" i="7" s="1"/>
  <c r="K2" i="7"/>
  <c r="E54" i="7"/>
  <c r="I3" i="7" s="1"/>
  <c r="I5" i="7" s="1" a="1"/>
  <c r="I5" i="7" s="1"/>
  <c r="K5" i="8" a="1"/>
  <c r="K5" i="8" s="1"/>
  <c r="K69" i="7"/>
  <c r="I4" i="7" s="1"/>
  <c r="K69" i="6"/>
  <c r="D7" i="1"/>
  <c r="E54" i="8"/>
  <c r="I3" i="8" s="1"/>
  <c r="I5" i="8" a="1"/>
  <c r="I5" i="8" s="1"/>
  <c r="E54" i="6"/>
  <c r="D10" i="2" l="1"/>
  <c r="E10" i="2"/>
  <c r="G10" i="2" s="1"/>
  <c r="C11" i="2" s="1"/>
  <c r="F7" i="1"/>
  <c r="G7" i="1" s="1"/>
  <c r="C8" i="1" s="1"/>
  <c r="D9" i="3"/>
  <c r="F9" i="3" s="1"/>
  <c r="G9" i="3" s="1"/>
  <c r="C10" i="3" s="1"/>
  <c r="G10" i="3" l="1"/>
  <c r="C11" i="3" s="1"/>
  <c r="D10" i="3"/>
  <c r="F10" i="3" s="1"/>
  <c r="D11" i="2"/>
  <c r="G11" i="2"/>
  <c r="C12" i="2" s="1"/>
  <c r="E11" i="2"/>
  <c r="D8" i="1"/>
  <c r="F8" i="1" l="1"/>
  <c r="G8" i="1" s="1"/>
  <c r="C9" i="1" s="1"/>
  <c r="D12" i="2"/>
  <c r="E12" i="2"/>
  <c r="G12" i="2" s="1"/>
  <c r="C13" i="2" s="1"/>
  <c r="D11" i="3"/>
  <c r="F11" i="3" s="1"/>
  <c r="G11" i="3"/>
  <c r="C12" i="3" s="1"/>
  <c r="D13" i="2" l="1"/>
  <c r="E13" i="2"/>
  <c r="G13" i="2" s="1"/>
  <c r="C14" i="2" s="1"/>
  <c r="D12" i="3"/>
  <c r="F12" i="3" s="1"/>
  <c r="G12" i="3" s="1"/>
  <c r="C13" i="3" s="1"/>
  <c r="D9" i="1"/>
  <c r="D14" i="2" l="1"/>
  <c r="E14" i="2" s="1"/>
  <c r="G14" i="2" s="1"/>
  <c r="C15" i="2" s="1"/>
  <c r="D13" i="3"/>
  <c r="F13" i="3" s="1"/>
  <c r="G13" i="3" s="1"/>
  <c r="C14" i="3" s="1"/>
  <c r="F9" i="1"/>
  <c r="G9" i="1" s="1"/>
  <c r="C10" i="1" s="1"/>
  <c r="D14" i="3" l="1"/>
  <c r="F14" i="3" s="1"/>
  <c r="G14" i="3"/>
  <c r="C15" i="3" s="1"/>
  <c r="D15" i="2"/>
  <c r="E15" i="2"/>
  <c r="G15" i="2" s="1"/>
  <c r="C16" i="2" s="1"/>
  <c r="D10" i="1"/>
  <c r="F10" i="1" s="1"/>
  <c r="G10" i="1"/>
  <c r="C11" i="1" s="1"/>
  <c r="G16" i="2" l="1"/>
  <c r="C17" i="2" s="1"/>
  <c r="D16" i="2"/>
  <c r="E16" i="2"/>
  <c r="D11" i="1"/>
  <c r="F11" i="1" s="1"/>
  <c r="G11" i="1" s="1"/>
  <c r="C12" i="1" s="1"/>
  <c r="D15" i="3"/>
  <c r="F15" i="3" s="1"/>
  <c r="G15" i="3" s="1"/>
  <c r="C16" i="3" s="1"/>
  <c r="D16" i="3" l="1"/>
  <c r="F16" i="3" s="1"/>
  <c r="G16" i="3" s="1"/>
  <c r="C17" i="3" s="1"/>
  <c r="D12" i="1"/>
  <c r="F12" i="1" s="1"/>
  <c r="G12" i="1" s="1"/>
  <c r="C13" i="1" s="1"/>
  <c r="D17" i="2"/>
  <c r="E17" i="2"/>
  <c r="G17" i="2" s="1"/>
  <c r="C18" i="2" s="1"/>
  <c r="D13" i="1" l="1"/>
  <c r="F13" i="1" s="1"/>
  <c r="G13" i="1" s="1"/>
  <c r="C14" i="1" s="1"/>
  <c r="G17" i="3"/>
  <c r="C18" i="3" s="1"/>
  <c r="D17" i="3"/>
  <c r="F17" i="3" s="1"/>
  <c r="D18" i="2"/>
  <c r="E18" i="2"/>
  <c r="G18" i="2"/>
  <c r="C19" i="2" s="1"/>
  <c r="D14" i="1" l="1"/>
  <c r="F14" i="1" s="1"/>
  <c r="G14" i="1" s="1"/>
  <c r="C15" i="1" s="1"/>
  <c r="G18" i="3"/>
  <c r="C19" i="3" s="1"/>
  <c r="D18" i="3"/>
  <c r="F18" i="3" s="1"/>
  <c r="D19" i="2"/>
  <c r="E19" i="2"/>
  <c r="G19" i="2" s="1"/>
  <c r="C20" i="2" s="1"/>
  <c r="D15" i="1" l="1"/>
  <c r="F15" i="1" s="1"/>
  <c r="G15" i="1" s="1"/>
  <c r="C16" i="1" s="1"/>
  <c r="D20" i="2"/>
  <c r="E20" i="2" s="1"/>
  <c r="G20" i="2" s="1"/>
  <c r="C21" i="2" s="1"/>
  <c r="D19" i="3"/>
  <c r="F19" i="3" s="1"/>
  <c r="G19" i="3" s="1"/>
  <c r="C20" i="3" s="1"/>
  <c r="D20" i="3" l="1"/>
  <c r="F20" i="3" s="1"/>
  <c r="G20" i="3" s="1"/>
  <c r="C21" i="3" s="1"/>
  <c r="D16" i="1"/>
  <c r="F16" i="1" s="1"/>
  <c r="G16" i="1" s="1"/>
  <c r="C17" i="1" s="1"/>
  <c r="D21" i="2"/>
  <c r="E21" i="2"/>
  <c r="G21" i="2" s="1"/>
  <c r="C22" i="2" s="1"/>
  <c r="G22" i="2" l="1"/>
  <c r="C23" i="2" s="1"/>
  <c r="D22" i="2"/>
  <c r="E22" i="2"/>
  <c r="D17" i="1"/>
  <c r="F17" i="1" s="1"/>
  <c r="G17" i="1" s="1"/>
  <c r="C18" i="1" s="1"/>
  <c r="G21" i="3"/>
  <c r="C22" i="3" s="1"/>
  <c r="D21" i="3"/>
  <c r="F21" i="3" s="1"/>
  <c r="G18" i="1" l="1"/>
  <c r="C19" i="1" s="1"/>
  <c r="D18" i="1"/>
  <c r="F18" i="1" s="1"/>
  <c r="D23" i="2"/>
  <c r="E23" i="2" s="1"/>
  <c r="G23" i="2" s="1"/>
  <c r="C24" i="2" s="1"/>
  <c r="D22" i="3"/>
  <c r="F22" i="3" s="1"/>
  <c r="G22" i="3"/>
  <c r="C23" i="3" s="1"/>
  <c r="D24" i="2" l="1"/>
  <c r="E24" i="2"/>
  <c r="G24" i="2" s="1"/>
  <c r="C25" i="2" s="1"/>
  <c r="G23" i="3"/>
  <c r="C24" i="3" s="1"/>
  <c r="D23" i="3"/>
  <c r="F23" i="3" s="1"/>
  <c r="D19" i="1"/>
  <c r="F19" i="1" s="1"/>
  <c r="G19" i="1" s="1"/>
  <c r="C20" i="1" s="1"/>
  <c r="D25" i="2" l="1"/>
  <c r="E25" i="2"/>
  <c r="G25" i="2" s="1"/>
  <c r="C26" i="2" s="1"/>
  <c r="D20" i="1"/>
  <c r="F20" i="1" s="1"/>
  <c r="G20" i="1" s="1"/>
  <c r="C21" i="1" s="1"/>
  <c r="D24" i="3"/>
  <c r="F24" i="3" s="1"/>
  <c r="G24" i="3"/>
  <c r="C25" i="3" s="1"/>
  <c r="D21" i="1" l="1"/>
  <c r="F21" i="1" s="1"/>
  <c r="G21" i="1" s="1"/>
  <c r="C22" i="1" s="1"/>
  <c r="D26" i="2"/>
  <c r="E26" i="2" s="1"/>
  <c r="G26" i="2" s="1"/>
  <c r="C27" i="2" s="1"/>
  <c r="D25" i="3"/>
  <c r="F25" i="3" s="1"/>
  <c r="G25" i="3"/>
  <c r="C26" i="3" s="1"/>
  <c r="D22" i="1" l="1"/>
  <c r="F22" i="1" s="1"/>
  <c r="G22" i="1"/>
  <c r="C23" i="1" s="1"/>
  <c r="D27" i="2"/>
  <c r="E27" i="2" s="1"/>
  <c r="G27" i="2" s="1"/>
  <c r="C28" i="2" s="1"/>
  <c r="D26" i="3"/>
  <c r="F26" i="3" s="1"/>
  <c r="G26" i="3" s="1"/>
  <c r="C27" i="3" s="1"/>
  <c r="G27" i="3" l="1"/>
  <c r="C28" i="3" s="1"/>
  <c r="D27" i="3"/>
  <c r="F27" i="3" s="1"/>
  <c r="D28" i="2"/>
  <c r="E28" i="2" s="1"/>
  <c r="G28" i="2" s="1"/>
  <c r="C29" i="2" s="1"/>
  <c r="D23" i="1"/>
  <c r="F23" i="1" s="1"/>
  <c r="G23" i="1" s="1"/>
  <c r="C24" i="1" s="1"/>
  <c r="D24" i="1" l="1"/>
  <c r="F24" i="1" s="1"/>
  <c r="G24" i="1" s="1"/>
  <c r="C25" i="1" s="1"/>
  <c r="D29" i="2"/>
  <c r="E29" i="2" s="1"/>
  <c r="G29" i="2" s="1"/>
  <c r="C30" i="2" s="1"/>
  <c r="D28" i="3"/>
  <c r="F28" i="3" s="1"/>
  <c r="G28" i="3"/>
  <c r="C29" i="3" s="1"/>
  <c r="D30" i="2" l="1"/>
  <c r="E30" i="2"/>
  <c r="G30" i="2" s="1"/>
  <c r="C31" i="2" s="1"/>
  <c r="G25" i="1"/>
  <c r="C26" i="1" s="1"/>
  <c r="D25" i="1"/>
  <c r="F25" i="1" s="1"/>
  <c r="D29" i="3"/>
  <c r="F29" i="3" s="1"/>
  <c r="G29" i="3"/>
  <c r="C30" i="3" s="1"/>
  <c r="D31" i="2" l="1"/>
  <c r="E31" i="2" s="1"/>
  <c r="G31" i="2" s="1"/>
  <c r="C32" i="2" s="1"/>
  <c r="D26" i="1"/>
  <c r="F26" i="1" s="1"/>
  <c r="G26" i="1" s="1"/>
  <c r="C27" i="1" s="1"/>
  <c r="D30" i="3"/>
  <c r="F30" i="3" s="1"/>
  <c r="G30" i="3" s="1"/>
  <c r="C31" i="3" s="1"/>
  <c r="D27" i="1" l="1"/>
  <c r="F27" i="1" s="1"/>
  <c r="G27" i="1" s="1"/>
  <c r="C28" i="1" s="1"/>
  <c r="D31" i="3"/>
  <c r="F31" i="3" s="1"/>
  <c r="G31" i="3" s="1"/>
  <c r="C32" i="3" s="1"/>
  <c r="D32" i="2"/>
  <c r="E32" i="2"/>
  <c r="G32" i="2" s="1"/>
  <c r="C33" i="2" s="1"/>
  <c r="D33" i="2" l="1"/>
  <c r="E33" i="2" s="1"/>
  <c r="G33" i="2" s="1"/>
  <c r="C34" i="2" s="1"/>
  <c r="D32" i="3"/>
  <c r="F32" i="3" s="1"/>
  <c r="G32" i="3"/>
  <c r="C33" i="3" s="1"/>
  <c r="D28" i="1"/>
  <c r="F28" i="1" s="1"/>
  <c r="G28" i="1" s="1"/>
  <c r="C29" i="1" s="1"/>
  <c r="D29" i="1" l="1"/>
  <c r="F29" i="1" s="1"/>
  <c r="G29" i="1"/>
  <c r="C30" i="1" s="1"/>
  <c r="D34" i="2"/>
  <c r="E34" i="2"/>
  <c r="G34" i="2" s="1"/>
  <c r="C35" i="2" s="1"/>
  <c r="D33" i="3"/>
  <c r="F33" i="3" s="1"/>
  <c r="G33" i="3" s="1"/>
  <c r="C34" i="3" s="1"/>
  <c r="D34" i="3" l="1"/>
  <c r="F34" i="3" s="1"/>
  <c r="G34" i="3" s="1"/>
  <c r="C35" i="3" s="1"/>
  <c r="D35" i="2"/>
  <c r="E35" i="2" s="1"/>
  <c r="G35" i="2" s="1"/>
  <c r="C36" i="2" s="1"/>
  <c r="D30" i="1"/>
  <c r="F30" i="1" s="1"/>
  <c r="G30" i="1" s="1"/>
  <c r="C31" i="1" s="1"/>
  <c r="D31" i="1" l="1"/>
  <c r="F31" i="1" s="1"/>
  <c r="G31" i="1" s="1"/>
  <c r="C32" i="1" s="1"/>
  <c r="D36" i="2"/>
  <c r="E36" i="2" s="1"/>
  <c r="G36" i="2" s="1"/>
  <c r="C37" i="2" s="1"/>
  <c r="D35" i="3"/>
  <c r="F35" i="3" s="1"/>
  <c r="G35" i="3"/>
  <c r="C36" i="3" s="1"/>
  <c r="D37" i="2" l="1"/>
  <c r="E37" i="2"/>
  <c r="G37" i="2" s="1"/>
  <c r="C38" i="2" s="1"/>
  <c r="D32" i="1"/>
  <c r="F32" i="1" s="1"/>
  <c r="G32" i="1"/>
  <c r="C33" i="1" s="1"/>
  <c r="D36" i="3"/>
  <c r="F36" i="3" s="1"/>
  <c r="G36" i="3"/>
  <c r="C37" i="3" s="1"/>
  <c r="E38" i="2" l="1"/>
  <c r="G38" i="2" s="1"/>
  <c r="C39" i="2" s="1"/>
  <c r="D38" i="2"/>
  <c r="D37" i="3"/>
  <c r="F37" i="3" s="1"/>
  <c r="G37" i="3" s="1"/>
  <c r="C38" i="3" s="1"/>
  <c r="D33" i="1"/>
  <c r="F33" i="1" s="1"/>
  <c r="G33" i="1" s="1"/>
  <c r="C34" i="1" s="1"/>
  <c r="G38" i="3" l="1"/>
  <c r="C39" i="3" s="1"/>
  <c r="D38" i="3"/>
  <c r="F38" i="3" s="1"/>
  <c r="D34" i="1"/>
  <c r="F34" i="1" s="1"/>
  <c r="G34" i="1"/>
  <c r="C35" i="1" s="1"/>
  <c r="D39" i="2"/>
  <c r="E39" i="2"/>
  <c r="G39" i="2"/>
  <c r="C40" i="2" s="1"/>
  <c r="D40" i="2" l="1"/>
  <c r="E40" i="2" s="1"/>
  <c r="G40" i="2" s="1"/>
  <c r="C41" i="2" s="1"/>
  <c r="D35" i="1"/>
  <c r="F35" i="1" s="1"/>
  <c r="G35" i="1" s="1"/>
  <c r="C36" i="1" s="1"/>
  <c r="D39" i="3"/>
  <c r="F39" i="3" s="1"/>
  <c r="G39" i="3" s="1"/>
  <c r="C40" i="3" s="1"/>
  <c r="E41" i="2" l="1"/>
  <c r="G41" i="2" s="1"/>
  <c r="C42" i="2" s="1"/>
  <c r="D41" i="2"/>
  <c r="D40" i="3"/>
  <c r="F40" i="3" s="1"/>
  <c r="G40" i="3" s="1"/>
  <c r="C41" i="3" s="1"/>
  <c r="D36" i="1"/>
  <c r="F36" i="1" s="1"/>
  <c r="G36" i="1"/>
  <c r="C37" i="1" s="1"/>
  <c r="D42" i="2" l="1"/>
  <c r="E42" i="2" s="1"/>
  <c r="G42" i="2" s="1"/>
  <c r="C43" i="2" s="1"/>
  <c r="D41" i="3"/>
  <c r="F41" i="3" s="1"/>
  <c r="G41" i="3" s="1"/>
  <c r="C42" i="3" s="1"/>
  <c r="D37" i="1"/>
  <c r="F37" i="1" s="1"/>
  <c r="G37" i="1" s="1"/>
  <c r="C38" i="1" s="1"/>
  <c r="D43" i="2" l="1"/>
  <c r="E43" i="2"/>
  <c r="G43" i="2" s="1"/>
  <c r="C44" i="2" s="1"/>
  <c r="D38" i="1"/>
  <c r="F38" i="1" s="1"/>
  <c r="G38" i="1" s="1"/>
  <c r="C39" i="1" s="1"/>
  <c r="D42" i="3"/>
  <c r="F42" i="3" s="1"/>
  <c r="G42" i="3" s="1"/>
  <c r="C43" i="3" s="1"/>
  <c r="D39" i="1" l="1"/>
  <c r="F39" i="1" s="1"/>
  <c r="G39" i="1" s="1"/>
  <c r="C40" i="1" s="1"/>
  <c r="D43" i="3"/>
  <c r="F43" i="3" s="1"/>
  <c r="G43" i="3" s="1"/>
  <c r="C44" i="3" s="1"/>
  <c r="D44" i="2"/>
  <c r="E44" i="2" s="1"/>
  <c r="G44" i="2" s="1"/>
  <c r="C45" i="2" s="1"/>
  <c r="D44" i="3" l="1"/>
  <c r="F44" i="3" s="1"/>
  <c r="G44" i="3" s="1"/>
  <c r="C45" i="3" s="1"/>
  <c r="D40" i="1"/>
  <c r="F40" i="1" s="1"/>
  <c r="G40" i="1" s="1"/>
  <c r="C41" i="1" s="1"/>
  <c r="E45" i="2"/>
  <c r="G45" i="2" s="1"/>
  <c r="C46" i="2" s="1"/>
  <c r="D45" i="2"/>
  <c r="D41" i="1" l="1"/>
  <c r="F41" i="1" s="1"/>
  <c r="G41" i="1" s="1"/>
  <c r="C42" i="1" s="1"/>
  <c r="D45" i="3"/>
  <c r="F45" i="3" s="1"/>
  <c r="G45" i="3" s="1"/>
  <c r="C46" i="3" s="1"/>
  <c r="D46" i="2"/>
  <c r="E46" i="2"/>
  <c r="G46" i="2" s="1"/>
  <c r="C47" i="2" s="1"/>
  <c r="D46" i="3" l="1"/>
  <c r="F46" i="3" s="1"/>
  <c r="G46" i="3" s="1"/>
  <c r="C47" i="3" s="1"/>
  <c r="D42" i="1"/>
  <c r="F42" i="1" s="1"/>
  <c r="G42" i="1" s="1"/>
  <c r="C43" i="1" s="1"/>
  <c r="D47" i="2"/>
  <c r="E47" i="2" s="1"/>
  <c r="G47" i="2" s="1"/>
  <c r="C48" i="2" s="1"/>
  <c r="G48" i="2" l="1"/>
  <c r="C49" i="2" s="1"/>
  <c r="E48" i="2"/>
  <c r="D48" i="2"/>
  <c r="D43" i="1"/>
  <c r="F43" i="1" s="1"/>
  <c r="G43" i="1" s="1"/>
  <c r="C44" i="1" s="1"/>
  <c r="D47" i="3"/>
  <c r="F47" i="3" s="1"/>
  <c r="G47" i="3" s="1"/>
  <c r="C48" i="3" s="1"/>
  <c r="D48" i="3" l="1"/>
  <c r="F48" i="3" s="1"/>
  <c r="G48" i="3" s="1"/>
  <c r="C49" i="3" s="1"/>
  <c r="D44" i="1"/>
  <c r="F44" i="1" s="1"/>
  <c r="G44" i="1" s="1"/>
  <c r="C45" i="1" s="1"/>
  <c r="D49" i="2"/>
  <c r="E49" i="2" s="1"/>
  <c r="G49" i="2" s="1"/>
  <c r="C50" i="2" s="1"/>
  <c r="D49" i="3" l="1"/>
  <c r="F49" i="3" s="1"/>
  <c r="G49" i="3" s="1"/>
  <c r="C50" i="3" s="1"/>
  <c r="G45" i="1"/>
  <c r="C46" i="1" s="1"/>
  <c r="D45" i="1"/>
  <c r="F45" i="1" s="1"/>
  <c r="D50" i="2"/>
  <c r="E50" i="2" s="1"/>
  <c r="G50" i="2" s="1"/>
  <c r="C51" i="2" s="1"/>
  <c r="D50" i="3" l="1"/>
  <c r="F50" i="3" s="1"/>
  <c r="G50" i="3" s="1"/>
  <c r="C51" i="3" s="1"/>
  <c r="D51" i="2"/>
  <c r="E51" i="2"/>
  <c r="G51" i="2" s="1"/>
  <c r="C52" i="2" s="1"/>
  <c r="D46" i="1"/>
  <c r="F46" i="1" s="1"/>
  <c r="G46" i="1"/>
  <c r="C47" i="1" s="1"/>
  <c r="D51" i="3" l="1"/>
  <c r="F51" i="3" s="1"/>
  <c r="G51" i="3" s="1"/>
  <c r="C52" i="3" s="1"/>
  <c r="D52" i="2"/>
  <c r="E52" i="2" s="1"/>
  <c r="G52" i="2" s="1"/>
  <c r="C53" i="2" s="1"/>
  <c r="D47" i="1"/>
  <c r="F47" i="1" s="1"/>
  <c r="G47" i="1" s="1"/>
  <c r="C48" i="1" s="1"/>
  <c r="D53" i="2" l="1"/>
  <c r="E53" i="2" s="1"/>
  <c r="G53" i="2" s="1"/>
  <c r="C54" i="2" s="1"/>
  <c r="D52" i="3"/>
  <c r="F52" i="3" s="1"/>
  <c r="G52" i="3" s="1"/>
  <c r="C53" i="3" s="1"/>
  <c r="D48" i="1"/>
  <c r="F48" i="1" s="1"/>
  <c r="G48" i="1"/>
  <c r="C49" i="1" s="1"/>
  <c r="D54" i="2" l="1"/>
  <c r="E54" i="2" s="1"/>
  <c r="G54" i="2" s="1"/>
  <c r="C55" i="2" s="1"/>
  <c r="D53" i="3"/>
  <c r="F53" i="3" s="1"/>
  <c r="G53" i="3"/>
  <c r="C54" i="3" s="1"/>
  <c r="D49" i="1"/>
  <c r="F49" i="1" s="1"/>
  <c r="G49" i="1" s="1"/>
  <c r="C50" i="1" s="1"/>
  <c r="D55" i="2" l="1"/>
  <c r="E55" i="2" s="1"/>
  <c r="G55" i="2" s="1"/>
  <c r="C56" i="2" s="1"/>
  <c r="D50" i="1"/>
  <c r="F50" i="1" s="1"/>
  <c r="G50" i="1" s="1"/>
  <c r="C51" i="1" s="1"/>
  <c r="D54" i="3"/>
  <c r="F54" i="3" s="1"/>
  <c r="G54" i="3"/>
  <c r="C55" i="3" s="1"/>
  <c r="D56" i="2" l="1"/>
  <c r="E56" i="2" s="1"/>
  <c r="G56" i="2" s="1"/>
  <c r="C57" i="2" s="1"/>
  <c r="D51" i="1"/>
  <c r="F51" i="1" s="1"/>
  <c r="G51" i="1"/>
  <c r="C52" i="1" s="1"/>
  <c r="D55" i="3"/>
  <c r="F55" i="3" s="1"/>
  <c r="G55" i="3" s="1"/>
  <c r="C56" i="3" s="1"/>
  <c r="D57" i="2" l="1"/>
  <c r="E57" i="2" s="1"/>
  <c r="G57" i="2" s="1"/>
  <c r="C58" i="2" s="1"/>
  <c r="D56" i="3"/>
  <c r="F56" i="3" s="1"/>
  <c r="G56" i="3"/>
  <c r="C57" i="3" s="1"/>
  <c r="D52" i="1"/>
  <c r="F52" i="1" s="1"/>
  <c r="G52" i="1" s="1"/>
  <c r="C53" i="1" s="1"/>
  <c r="D58" i="2" l="1"/>
  <c r="E58" i="2"/>
  <c r="G58" i="2" s="1"/>
  <c r="C59" i="2" s="1"/>
  <c r="D53" i="1"/>
  <c r="F53" i="1" s="1"/>
  <c r="G53" i="1"/>
  <c r="C54" i="1" s="1"/>
  <c r="D57" i="3"/>
  <c r="F57" i="3" s="1"/>
  <c r="G57" i="3" s="1"/>
  <c r="C58" i="3" s="1"/>
  <c r="D59" i="2" l="1"/>
  <c r="E59" i="2" s="1"/>
  <c r="G59" i="2" s="1"/>
  <c r="C60" i="2" s="1"/>
  <c r="D58" i="3"/>
  <c r="F58" i="3" s="1"/>
  <c r="G58" i="3" s="1"/>
  <c r="C59" i="3" s="1"/>
  <c r="D54" i="1"/>
  <c r="F54" i="1" s="1"/>
  <c r="G54" i="1" s="1"/>
  <c r="C55" i="1" s="1"/>
  <c r="D55" i="1" l="1"/>
  <c r="F55" i="1" s="1"/>
  <c r="G55" i="1" s="1"/>
  <c r="C56" i="1" s="1"/>
  <c r="G59" i="3"/>
  <c r="C60" i="3" s="1"/>
  <c r="D59" i="3"/>
  <c r="F59" i="3" s="1"/>
  <c r="D60" i="2"/>
  <c r="E60" i="2" s="1"/>
  <c r="G60" i="2" s="1"/>
  <c r="C61" i="2" s="1"/>
  <c r="D56" i="1" l="1"/>
  <c r="F56" i="1" s="1"/>
  <c r="G56" i="1"/>
  <c r="C57" i="1" s="1"/>
  <c r="E61" i="2"/>
  <c r="G61" i="2" s="1"/>
  <c r="C62" i="2" s="1"/>
  <c r="D61" i="2"/>
  <c r="D60" i="3"/>
  <c r="F60" i="3" s="1"/>
  <c r="G60" i="3"/>
  <c r="C61" i="3" s="1"/>
  <c r="D62" i="2" l="1"/>
  <c r="E62" i="2" s="1"/>
  <c r="G62" i="2" s="1"/>
  <c r="C63" i="2" s="1"/>
  <c r="D57" i="1"/>
  <c r="F57" i="1" s="1"/>
  <c r="G57" i="1" s="1"/>
  <c r="C58" i="1" s="1"/>
  <c r="D61" i="3"/>
  <c r="F61" i="3" s="1"/>
  <c r="G61" i="3" s="1"/>
  <c r="C62" i="3" s="1"/>
  <c r="D62" i="3" l="1"/>
  <c r="F62" i="3" s="1"/>
  <c r="G62" i="3" s="1"/>
  <c r="C63" i="3" s="1"/>
  <c r="D58" i="1"/>
  <c r="F58" i="1" s="1"/>
  <c r="G58" i="1" s="1"/>
  <c r="C59" i="1" s="1"/>
  <c r="D63" i="2"/>
  <c r="E63" i="2" s="1"/>
  <c r="G63" i="2" s="1"/>
  <c r="C64" i="2" s="1"/>
  <c r="D64" i="2" l="1"/>
  <c r="E64" i="2" s="1"/>
  <c r="G64" i="2" s="1"/>
  <c r="C65" i="2" s="1"/>
  <c r="D59" i="1"/>
  <c r="F59" i="1" s="1"/>
  <c r="G59" i="1" s="1"/>
  <c r="C60" i="1" s="1"/>
  <c r="D63" i="3"/>
  <c r="F63" i="3" s="1"/>
  <c r="G63" i="3"/>
  <c r="C64" i="3" s="1"/>
  <c r="D60" i="1" l="1"/>
  <c r="F60" i="1" s="1"/>
  <c r="G60" i="1"/>
  <c r="C61" i="1" s="1"/>
  <c r="D65" i="2"/>
  <c r="E65" i="2" s="1"/>
  <c r="G65" i="2" s="1"/>
  <c r="C66" i="2" s="1"/>
  <c r="D64" i="3"/>
  <c r="F64" i="3" s="1"/>
  <c r="G64" i="3"/>
  <c r="C65" i="3" s="1"/>
  <c r="D66" i="2" l="1"/>
  <c r="E66" i="2" s="1"/>
  <c r="G66" i="2" s="1"/>
  <c r="C67" i="2" s="1"/>
  <c r="D61" i="1"/>
  <c r="F61" i="1" s="1"/>
  <c r="G61" i="1"/>
  <c r="C62" i="1" s="1"/>
  <c r="D65" i="3"/>
  <c r="F65" i="3" s="1"/>
  <c r="G65" i="3" s="1"/>
  <c r="C66" i="3" s="1"/>
  <c r="D67" i="2" l="1"/>
  <c r="E67" i="2" s="1"/>
  <c r="G67" i="2" s="1"/>
  <c r="C68" i="2" s="1"/>
  <c r="D66" i="3"/>
  <c r="F66" i="3" s="1"/>
  <c r="G66" i="3"/>
  <c r="C67" i="3" s="1"/>
  <c r="D62" i="1"/>
  <c r="F62" i="1" s="1"/>
  <c r="G62" i="1" s="1"/>
  <c r="C63" i="1" s="1"/>
  <c r="D68" i="2" l="1"/>
  <c r="E68" i="2" s="1"/>
  <c r="G68" i="2" s="1"/>
  <c r="C69" i="2" s="1"/>
  <c r="D63" i="1"/>
  <c r="F63" i="1" s="1"/>
  <c r="G63" i="1" s="1"/>
  <c r="C64" i="1" s="1"/>
  <c r="D67" i="3"/>
  <c r="F67" i="3" s="1"/>
  <c r="G67" i="3" s="1"/>
  <c r="C68" i="3" s="1"/>
  <c r="D68" i="3" l="1"/>
  <c r="F68" i="3" s="1"/>
  <c r="G68" i="3" s="1"/>
  <c r="C69" i="3" s="1"/>
  <c r="G64" i="1"/>
  <c r="C65" i="1" s="1"/>
  <c r="D64" i="1"/>
  <c r="F64" i="1" s="1"/>
  <c r="D69" i="2"/>
  <c r="E69" i="2" s="1"/>
  <c r="G69" i="2" s="1"/>
  <c r="C70" i="2" s="1"/>
  <c r="D69" i="3" l="1"/>
  <c r="F69" i="3" s="1"/>
  <c r="G69" i="3" s="1"/>
  <c r="C70" i="3" s="1"/>
  <c r="D70" i="2"/>
  <c r="E70" i="2"/>
  <c r="G70" i="2" s="1"/>
  <c r="C71" i="2" s="1"/>
  <c r="D65" i="1"/>
  <c r="F65" i="1" s="1"/>
  <c r="G65" i="1"/>
  <c r="C66" i="1" s="1"/>
  <c r="D70" i="3" l="1"/>
  <c r="F70" i="3" s="1"/>
  <c r="G70" i="3" s="1"/>
  <c r="C71" i="3" s="1"/>
  <c r="E71" i="2"/>
  <c r="G71" i="2" s="1"/>
  <c r="C72" i="2" s="1"/>
  <c r="D71" i="2"/>
  <c r="D66" i="1"/>
  <c r="F66" i="1" s="1"/>
  <c r="G66" i="1" s="1"/>
  <c r="C67" i="1" s="1"/>
  <c r="D67" i="1" l="1"/>
  <c r="F67" i="1" s="1"/>
  <c r="G67" i="1" s="1"/>
  <c r="C68" i="1" s="1"/>
  <c r="D72" i="2"/>
  <c r="E72" i="2" s="1"/>
  <c r="G72" i="2" s="1"/>
  <c r="C73" i="2" s="1"/>
  <c r="D71" i="3"/>
  <c r="F71" i="3" s="1"/>
  <c r="G71" i="3" s="1"/>
  <c r="C72" i="3" s="1"/>
  <c r="D73" i="2" l="1"/>
  <c r="E73" i="2" s="1"/>
  <c r="G73" i="2" s="1"/>
  <c r="C74" i="2" s="1"/>
  <c r="D68" i="1"/>
  <c r="F68" i="1" s="1"/>
  <c r="G68" i="1" s="1"/>
  <c r="C69" i="1" s="1"/>
  <c r="D72" i="3"/>
  <c r="F72" i="3" s="1"/>
  <c r="G72" i="3"/>
  <c r="C73" i="3" s="1"/>
  <c r="E74" i="2" l="1"/>
  <c r="G74" i="2" s="1"/>
  <c r="C75" i="2" s="1"/>
  <c r="D74" i="2"/>
  <c r="D69" i="1"/>
  <c r="F69" i="1" s="1"/>
  <c r="G69" i="1" s="1"/>
  <c r="C70" i="1" s="1"/>
  <c r="D73" i="3"/>
  <c r="F73" i="3" s="1"/>
  <c r="G73" i="3" s="1"/>
  <c r="C74" i="3" s="1"/>
  <c r="D74" i="3" l="1"/>
  <c r="F74" i="3" s="1"/>
  <c r="G74" i="3"/>
  <c r="C75" i="3" s="1"/>
  <c r="D70" i="1"/>
  <c r="F70" i="1" s="1"/>
  <c r="G70" i="1"/>
  <c r="C71" i="1" s="1"/>
  <c r="D75" i="2"/>
  <c r="E75" i="2" s="1"/>
  <c r="G75" i="2" s="1"/>
  <c r="C76" i="2" s="1"/>
  <c r="E76" i="2" l="1"/>
  <c r="G76" i="2" s="1"/>
  <c r="C77" i="2" s="1"/>
  <c r="D76" i="2"/>
  <c r="G75" i="3"/>
  <c r="C76" i="3" s="1"/>
  <c r="D75" i="3"/>
  <c r="F75" i="3" s="1"/>
  <c r="D71" i="1"/>
  <c r="F71" i="1" s="1"/>
  <c r="G71" i="1" s="1"/>
  <c r="C72" i="1" s="1"/>
  <c r="D72" i="1" l="1"/>
  <c r="F72" i="1" s="1"/>
  <c r="G72" i="1"/>
  <c r="C73" i="1" s="1"/>
  <c r="D77" i="2"/>
  <c r="E77" i="2" s="1"/>
  <c r="G77" i="2" s="1"/>
  <c r="C78" i="2" s="1"/>
  <c r="D76" i="3"/>
  <c r="F76" i="3" s="1"/>
  <c r="G76" i="3"/>
  <c r="C77" i="3" s="1"/>
  <c r="D78" i="2" l="1"/>
  <c r="E78" i="2"/>
  <c r="G78" i="2" s="1"/>
  <c r="C79" i="2" s="1"/>
  <c r="D73" i="1"/>
  <c r="F73" i="1" s="1"/>
  <c r="G73" i="1" s="1"/>
  <c r="C74" i="1" s="1"/>
  <c r="D77" i="3"/>
  <c r="F77" i="3" s="1"/>
  <c r="G77" i="3" s="1"/>
  <c r="C78" i="3" s="1"/>
  <c r="E79" i="2" l="1"/>
  <c r="G79" i="2" s="1"/>
  <c r="C80" i="2" s="1"/>
  <c r="D79" i="2"/>
  <c r="D78" i="3"/>
  <c r="F78" i="3" s="1"/>
  <c r="G78" i="3" s="1"/>
  <c r="C79" i="3" s="1"/>
  <c r="D74" i="1"/>
  <c r="F74" i="1" s="1"/>
  <c r="G74" i="1" s="1"/>
  <c r="C75" i="1" s="1"/>
  <c r="E80" i="2" l="1"/>
  <c r="G80" i="2" s="1"/>
  <c r="C81" i="2" s="1"/>
  <c r="D80" i="2"/>
  <c r="D79" i="3"/>
  <c r="F79" i="3" s="1"/>
  <c r="G79" i="3" s="1"/>
  <c r="C80" i="3" s="1"/>
  <c r="D75" i="1"/>
  <c r="F75" i="1" s="1"/>
  <c r="G75" i="1" s="1"/>
  <c r="C76" i="1" s="1"/>
  <c r="E81" i="2" l="1"/>
  <c r="G81" i="2" s="1"/>
  <c r="C82" i="2" s="1"/>
  <c r="D81" i="2"/>
  <c r="D76" i="1"/>
  <c r="F76" i="1" s="1"/>
  <c r="G76" i="1" s="1"/>
  <c r="C77" i="1" s="1"/>
  <c r="D80" i="3"/>
  <c r="F80" i="3" s="1"/>
  <c r="G80" i="3"/>
  <c r="C81" i="3" s="1"/>
  <c r="D82" i="2" l="1"/>
  <c r="E82" i="2" s="1"/>
  <c r="G82" i="2" s="1"/>
  <c r="C83" i="2" s="1"/>
  <c r="D77" i="1"/>
  <c r="F77" i="1" s="1"/>
  <c r="G77" i="1"/>
  <c r="C78" i="1" s="1"/>
  <c r="D81" i="3"/>
  <c r="F81" i="3" s="1"/>
  <c r="G81" i="3" s="1"/>
  <c r="C82" i="3" s="1"/>
  <c r="D83" i="2" l="1"/>
  <c r="E83" i="2" s="1"/>
  <c r="G83" i="2" s="1"/>
  <c r="C84" i="2" s="1"/>
  <c r="D82" i="3"/>
  <c r="F82" i="3" s="1"/>
  <c r="G82" i="3" s="1"/>
  <c r="C83" i="3" s="1"/>
  <c r="D78" i="1"/>
  <c r="F78" i="1" s="1"/>
  <c r="G78" i="1" s="1"/>
  <c r="C79" i="1" s="1"/>
  <c r="G79" i="1" l="1"/>
  <c r="C80" i="1" s="1"/>
  <c r="D79" i="1"/>
  <c r="F79" i="1" s="1"/>
  <c r="D83" i="3"/>
  <c r="F83" i="3" s="1"/>
  <c r="G83" i="3" s="1"/>
  <c r="C84" i="3" s="1"/>
  <c r="D84" i="2"/>
  <c r="E84" i="2" s="1"/>
  <c r="G84" i="2" s="1"/>
  <c r="C85" i="2" s="1"/>
  <c r="E85" i="2" l="1"/>
  <c r="G85" i="2" s="1"/>
  <c r="C86" i="2" s="1"/>
  <c r="D85" i="2"/>
  <c r="D84" i="3"/>
  <c r="F84" i="3" s="1"/>
  <c r="G84" i="3" s="1"/>
  <c r="C85" i="3" s="1"/>
  <c r="D80" i="1"/>
  <c r="F80" i="1" s="1"/>
  <c r="G80" i="1" s="1"/>
  <c r="C81" i="1" s="1"/>
  <c r="D81" i="1" l="1"/>
  <c r="F81" i="1" s="1"/>
  <c r="G81" i="1" s="1"/>
  <c r="C82" i="1" s="1"/>
  <c r="D85" i="3"/>
  <c r="F85" i="3" s="1"/>
  <c r="G85" i="3" s="1"/>
  <c r="C86" i="3" s="1"/>
  <c r="D86" i="2"/>
  <c r="E86" i="2" s="1"/>
  <c r="G86" i="2" s="1"/>
  <c r="C87" i="2" s="1"/>
  <c r="D82" i="1" l="1"/>
  <c r="F82" i="1" s="1"/>
  <c r="G82" i="1" s="1"/>
  <c r="C83" i="1" s="1"/>
  <c r="D87" i="2"/>
  <c r="E87" i="2" s="1"/>
  <c r="G87" i="2" s="1"/>
  <c r="C88" i="2" s="1"/>
  <c r="D86" i="3"/>
  <c r="F86" i="3" s="1"/>
  <c r="G86" i="3" s="1"/>
  <c r="C87" i="3" s="1"/>
  <c r="D87" i="3" l="1"/>
  <c r="F87" i="3" s="1"/>
  <c r="G87" i="3" s="1"/>
  <c r="C88" i="3" s="1"/>
  <c r="E88" i="2"/>
  <c r="G88" i="2" s="1"/>
  <c r="C89" i="2" s="1"/>
  <c r="D88" i="2"/>
  <c r="D83" i="1"/>
  <c r="F83" i="1" s="1"/>
  <c r="G83" i="1" s="1"/>
  <c r="C84" i="1" s="1"/>
  <c r="D89" i="2" l="1"/>
  <c r="E89" i="2" s="1"/>
  <c r="G89" i="2" s="1"/>
  <c r="C90" i="2" s="1"/>
  <c r="D84" i="1"/>
  <c r="F84" i="1" s="1"/>
  <c r="G84" i="1" s="1"/>
  <c r="C85" i="1" s="1"/>
  <c r="D88" i="3"/>
  <c r="F88" i="3" s="1"/>
  <c r="G88" i="3"/>
  <c r="C89" i="3" s="1"/>
  <c r="D85" i="1" l="1"/>
  <c r="F85" i="1" s="1"/>
  <c r="G85" i="1" s="1"/>
  <c r="C86" i="1" s="1"/>
  <c r="D90" i="2"/>
  <c r="E90" i="2" s="1"/>
  <c r="G90" i="2" s="1"/>
  <c r="C91" i="2" s="1"/>
  <c r="D89" i="3"/>
  <c r="F89" i="3" s="1"/>
  <c r="G89" i="3" s="1"/>
  <c r="C90" i="3" s="1"/>
  <c r="D90" i="3" l="1"/>
  <c r="F90" i="3" s="1"/>
  <c r="G90" i="3" s="1"/>
  <c r="C91" i="3" s="1"/>
  <c r="D91" i="2"/>
  <c r="E91" i="2" s="1"/>
  <c r="G91" i="2" s="1"/>
  <c r="C92" i="2" s="1"/>
  <c r="D86" i="1"/>
  <c r="F86" i="1" s="1"/>
  <c r="G86" i="1" s="1"/>
  <c r="C87" i="1" s="1"/>
  <c r="G87" i="1" l="1"/>
  <c r="C88" i="1" s="1"/>
  <c r="D87" i="1"/>
  <c r="F87" i="1" s="1"/>
  <c r="E92" i="2"/>
  <c r="G92" i="2" s="1"/>
  <c r="C93" i="2" s="1"/>
  <c r="D92" i="2"/>
  <c r="G91" i="3"/>
  <c r="C92" i="3" s="1"/>
  <c r="D91" i="3"/>
  <c r="F91" i="3" s="1"/>
  <c r="E93" i="2" l="1"/>
  <c r="G93" i="2" s="1"/>
  <c r="C94" i="2" s="1"/>
  <c r="D93" i="2"/>
  <c r="D92" i="3"/>
  <c r="F92" i="3" s="1"/>
  <c r="G92" i="3" s="1"/>
  <c r="C93" i="3" s="1"/>
  <c r="D88" i="1"/>
  <c r="F88" i="1" s="1"/>
  <c r="G88" i="1" s="1"/>
  <c r="C89" i="1" s="1"/>
  <c r="D93" i="3" l="1"/>
  <c r="F93" i="3" s="1"/>
  <c r="G93" i="3" s="1"/>
  <c r="C94" i="3" s="1"/>
  <c r="D89" i="1"/>
  <c r="F89" i="1" s="1"/>
  <c r="G89" i="1"/>
  <c r="C90" i="1" s="1"/>
  <c r="D94" i="2"/>
  <c r="E94" i="2" s="1"/>
  <c r="G94" i="2" s="1"/>
  <c r="C95" i="2" s="1"/>
  <c r="D95" i="2" l="1"/>
  <c r="E95" i="2" s="1"/>
  <c r="G95" i="2" s="1"/>
  <c r="C96" i="2" s="1"/>
  <c r="D94" i="3"/>
  <c r="F94" i="3" s="1"/>
  <c r="G94" i="3" s="1"/>
  <c r="C95" i="3" s="1"/>
  <c r="D90" i="1"/>
  <c r="F90" i="1" s="1"/>
  <c r="G90" i="1"/>
  <c r="C91" i="1" s="1"/>
  <c r="D95" i="3" l="1"/>
  <c r="F95" i="3" s="1"/>
  <c r="G95" i="3" s="1"/>
  <c r="C96" i="3" s="1"/>
  <c r="D96" i="2"/>
  <c r="E96" i="2" s="1"/>
  <c r="G96" i="2" s="1"/>
  <c r="C97" i="2" s="1"/>
  <c r="D91" i="1"/>
  <c r="F91" i="1" s="1"/>
  <c r="G91" i="1" s="1"/>
  <c r="C92" i="1" s="1"/>
  <c r="D92" i="1" l="1"/>
  <c r="F92" i="1" s="1"/>
  <c r="G92" i="1" s="1"/>
  <c r="C93" i="1" s="1"/>
  <c r="D97" i="2"/>
  <c r="E97" i="2" s="1"/>
  <c r="G97" i="2" s="1"/>
  <c r="C98" i="2" s="1"/>
  <c r="D96" i="3"/>
  <c r="F96" i="3" s="1"/>
  <c r="G96" i="3"/>
  <c r="C97" i="3" s="1"/>
  <c r="D98" i="2" l="1"/>
  <c r="E98" i="2" s="1"/>
  <c r="G98" i="2" s="1"/>
  <c r="C99" i="2" s="1"/>
  <c r="G93" i="1"/>
  <c r="C94" i="1" s="1"/>
  <c r="D93" i="1"/>
  <c r="F93" i="1" s="1"/>
  <c r="D97" i="3"/>
  <c r="F97" i="3" s="1"/>
  <c r="G97" i="3" s="1"/>
  <c r="C98" i="3" s="1"/>
  <c r="D98" i="3" l="1"/>
  <c r="F98" i="3" s="1"/>
  <c r="G98" i="3" s="1"/>
  <c r="C99" i="3" s="1"/>
  <c r="D99" i="2"/>
  <c r="E99" i="2"/>
  <c r="G99" i="2" s="1"/>
  <c r="C100" i="2" s="1"/>
  <c r="D94" i="1"/>
  <c r="F94" i="1" s="1"/>
  <c r="G94" i="1" s="1"/>
  <c r="C95" i="1" s="1"/>
  <c r="D100" i="2" l="1"/>
  <c r="E100" i="2" s="1"/>
  <c r="G100" i="2" s="1"/>
  <c r="C101" i="2" s="1"/>
  <c r="D95" i="1"/>
  <c r="F95" i="1" s="1"/>
  <c r="G95" i="1"/>
  <c r="C96" i="1" s="1"/>
  <c r="G99" i="3"/>
  <c r="C100" i="3" s="1"/>
  <c r="D99" i="3"/>
  <c r="F99" i="3" s="1"/>
  <c r="D101" i="2" l="1"/>
  <c r="E101" i="2" s="1"/>
  <c r="G101" i="2" s="1"/>
  <c r="C102" i="2" s="1"/>
  <c r="D100" i="3"/>
  <c r="F100" i="3" s="1"/>
  <c r="G100" i="3" s="1"/>
  <c r="C101" i="3" s="1"/>
  <c r="G96" i="1"/>
  <c r="C97" i="1" s="1"/>
  <c r="D96" i="1"/>
  <c r="F96" i="1" s="1"/>
  <c r="D101" i="3" l="1"/>
  <c r="F101" i="3" s="1"/>
  <c r="G101" i="3" s="1"/>
  <c r="C102" i="3" s="1"/>
  <c r="D102" i="2"/>
  <c r="E102" i="2"/>
  <c r="G102" i="2"/>
  <c r="C103" i="2" s="1"/>
  <c r="D97" i="1"/>
  <c r="F97" i="1" s="1"/>
  <c r="G97" i="1"/>
  <c r="C98" i="1" s="1"/>
  <c r="D102" i="3" l="1"/>
  <c r="F102" i="3" s="1"/>
  <c r="G102" i="3" s="1"/>
  <c r="C103" i="3" s="1"/>
  <c r="D103" i="2"/>
  <c r="E103" i="2"/>
  <c r="G103" i="2" s="1"/>
  <c r="C104" i="2" s="1"/>
  <c r="D98" i="1"/>
  <c r="F98" i="1" s="1"/>
  <c r="G98" i="1" s="1"/>
  <c r="C99" i="1" s="1"/>
  <c r="D104" i="2" l="1"/>
  <c r="E104" i="2" s="1"/>
  <c r="G104" i="2" s="1"/>
  <c r="C105" i="2" s="1"/>
  <c r="D99" i="1"/>
  <c r="F99" i="1" s="1"/>
  <c r="G99" i="1" s="1"/>
  <c r="C100" i="1" s="1"/>
  <c r="D103" i="3"/>
  <c r="F103" i="3" s="1"/>
  <c r="G103" i="3" s="1"/>
  <c r="C104" i="3" s="1"/>
  <c r="G104" i="3" l="1"/>
  <c r="C105" i="3" s="1"/>
  <c r="D104" i="3"/>
  <c r="F104" i="3" s="1"/>
  <c r="D100" i="1"/>
  <c r="F100" i="1" s="1"/>
  <c r="G100" i="1" s="1"/>
  <c r="C101" i="1" s="1"/>
  <c r="D105" i="2"/>
  <c r="E105" i="2" s="1"/>
  <c r="G105" i="2" s="1"/>
  <c r="C106" i="2" s="1"/>
  <c r="G101" i="1" l="1"/>
  <c r="C102" i="1" s="1"/>
  <c r="D101" i="1"/>
  <c r="F101" i="1" s="1"/>
  <c r="D106" i="2"/>
  <c r="E106" i="2"/>
  <c r="G106" i="2" s="1"/>
  <c r="C107" i="2" s="1"/>
  <c r="G105" i="3"/>
  <c r="C106" i="3" s="1"/>
  <c r="D105" i="3"/>
  <c r="F105" i="3" s="1"/>
  <c r="D107" i="2" l="1"/>
  <c r="E107" i="2" s="1"/>
  <c r="G107" i="2" s="1"/>
  <c r="C108" i="2" s="1"/>
  <c r="D106" i="3"/>
  <c r="F106" i="3" s="1"/>
  <c r="G106" i="3"/>
  <c r="C107" i="3" s="1"/>
  <c r="D102" i="1"/>
  <c r="F102" i="1" s="1"/>
  <c r="G102" i="1" s="1"/>
  <c r="C103" i="1" s="1"/>
  <c r="G103" i="1" l="1"/>
  <c r="C104" i="1" s="1"/>
  <c r="D103" i="1"/>
  <c r="F103" i="1" s="1"/>
  <c r="D108" i="2"/>
  <c r="E108" i="2" s="1"/>
  <c r="G108" i="2" s="1"/>
  <c r="C109" i="2" s="1"/>
  <c r="G107" i="3"/>
  <c r="C108" i="3" s="1"/>
  <c r="D107" i="3"/>
  <c r="F107" i="3" s="1"/>
  <c r="D109" i="2" l="1"/>
  <c r="E109" i="2" s="1"/>
  <c r="G109" i="2" s="1"/>
  <c r="C110" i="2" s="1"/>
  <c r="D108" i="3"/>
  <c r="F108" i="3" s="1"/>
  <c r="G108" i="3" s="1"/>
  <c r="C109" i="3" s="1"/>
  <c r="D104" i="1"/>
  <c r="F104" i="1" s="1"/>
  <c r="G104" i="1" s="1"/>
  <c r="C105" i="1" s="1"/>
  <c r="D105" i="1" l="1"/>
  <c r="F105" i="1" s="1"/>
  <c r="G105" i="1" s="1"/>
  <c r="C106" i="1" s="1"/>
  <c r="D109" i="3"/>
  <c r="F109" i="3" s="1"/>
  <c r="G109" i="3" s="1"/>
  <c r="C110" i="3" s="1"/>
  <c r="E110" i="2"/>
  <c r="G110" i="2" s="1"/>
  <c r="C111" i="2" s="1"/>
  <c r="D110" i="2"/>
  <c r="G110" i="3" l="1"/>
  <c r="C111" i="3" s="1"/>
  <c r="D110" i="3"/>
  <c r="F110" i="3" s="1"/>
  <c r="D111" i="2"/>
  <c r="E111" i="2" s="1"/>
  <c r="G111" i="2" s="1"/>
  <c r="C112" i="2" s="1"/>
  <c r="D106" i="1"/>
  <c r="F106" i="1" s="1"/>
  <c r="G106" i="1" s="1"/>
  <c r="C107" i="1" s="1"/>
  <c r="G107" i="1" l="1"/>
  <c r="C108" i="1" s="1"/>
  <c r="D107" i="1"/>
  <c r="F107" i="1" s="1"/>
  <c r="E112" i="2"/>
  <c r="G112" i="2" s="1"/>
  <c r="C113" i="2" s="1"/>
  <c r="D112" i="2"/>
  <c r="D111" i="3"/>
  <c r="F111" i="3" s="1"/>
  <c r="G111" i="3" s="1"/>
  <c r="C112" i="3" s="1"/>
  <c r="D113" i="2" l="1"/>
  <c r="E113" i="2" s="1"/>
  <c r="G113" i="2" s="1"/>
  <c r="C114" i="2" s="1"/>
  <c r="D112" i="3"/>
  <c r="F112" i="3" s="1"/>
  <c r="G112" i="3" s="1"/>
  <c r="C113" i="3" s="1"/>
  <c r="D108" i="1"/>
  <c r="F108" i="1" s="1"/>
  <c r="G108" i="1" s="1"/>
  <c r="C109" i="1" s="1"/>
  <c r="G109" i="1" l="1"/>
  <c r="C110" i="1" s="1"/>
  <c r="D109" i="1"/>
  <c r="F109" i="1" s="1"/>
  <c r="D113" i="3"/>
  <c r="F113" i="3" s="1"/>
  <c r="G113" i="3" s="1"/>
  <c r="C114" i="3" s="1"/>
  <c r="E114" i="2"/>
  <c r="G114" i="2" s="1"/>
  <c r="C115" i="2" s="1"/>
  <c r="D114" i="2"/>
  <c r="D115" i="2" l="1"/>
  <c r="E115" i="2" s="1"/>
  <c r="G115" i="2" s="1"/>
  <c r="C116" i="2" s="1"/>
  <c r="D114" i="3"/>
  <c r="F114" i="3" s="1"/>
  <c r="G114" i="3" s="1"/>
  <c r="C115" i="3" s="1"/>
  <c r="D110" i="1"/>
  <c r="F110" i="1" s="1"/>
  <c r="G110" i="1"/>
  <c r="C111" i="1" s="1"/>
  <c r="D115" i="3" l="1"/>
  <c r="F115" i="3" s="1"/>
  <c r="G115" i="3" s="1"/>
  <c r="C116" i="3" s="1"/>
  <c r="D116" i="2"/>
  <c r="E116" i="2" s="1"/>
  <c r="G116" i="2" s="1"/>
  <c r="C117" i="2" s="1"/>
  <c r="G111" i="1"/>
  <c r="C112" i="1" s="1"/>
  <c r="D111" i="1"/>
  <c r="F111" i="1" s="1"/>
  <c r="D117" i="2" l="1"/>
  <c r="E117" i="2" s="1"/>
  <c r="G117" i="2" s="1"/>
  <c r="C118" i="2" s="1"/>
  <c r="D116" i="3"/>
  <c r="F116" i="3" s="1"/>
  <c r="G116" i="3" s="1"/>
  <c r="C117" i="3" s="1"/>
  <c r="D112" i="1"/>
  <c r="F112" i="1" s="1"/>
  <c r="G112" i="1" s="1"/>
  <c r="C113" i="1" s="1"/>
  <c r="G113" i="1" l="1"/>
  <c r="C114" i="1" s="1"/>
  <c r="D113" i="1"/>
  <c r="F113" i="1" s="1"/>
  <c r="D117" i="3"/>
  <c r="F117" i="3" s="1"/>
  <c r="G117" i="3" s="1"/>
  <c r="C118" i="3" s="1"/>
  <c r="E118" i="2"/>
  <c r="G118" i="2" s="1"/>
  <c r="C119" i="2" s="1"/>
  <c r="D118" i="2"/>
  <c r="G118" i="3" l="1"/>
  <c r="C119" i="3" s="1"/>
  <c r="D118" i="3"/>
  <c r="F118" i="3" s="1"/>
  <c r="E119" i="2"/>
  <c r="G119" i="2" s="1"/>
  <c r="C120" i="2" s="1"/>
  <c r="D119" i="2"/>
  <c r="D114" i="1"/>
  <c r="F114" i="1" s="1"/>
  <c r="G114" i="1" s="1"/>
  <c r="C115" i="1" s="1"/>
  <c r="D115" i="1" l="1"/>
  <c r="F115" i="1" s="1"/>
  <c r="G115" i="1" s="1"/>
  <c r="C116" i="1" s="1"/>
  <c r="D120" i="2"/>
  <c r="E120" i="2" s="1"/>
  <c r="G120" i="2" s="1"/>
  <c r="C121" i="2" s="1"/>
  <c r="D119" i="3"/>
  <c r="F119" i="3" s="1"/>
  <c r="G119" i="3" s="1"/>
  <c r="C120" i="3" s="1"/>
  <c r="E121" i="2" l="1"/>
  <c r="G121" i="2" s="1"/>
  <c r="C122" i="2" s="1"/>
  <c r="D121" i="2"/>
  <c r="D120" i="3"/>
  <c r="F120" i="3" s="1"/>
  <c r="G120" i="3" s="1"/>
  <c r="C121" i="3" s="1"/>
  <c r="D116" i="1"/>
  <c r="F116" i="1" s="1"/>
  <c r="G116" i="1" s="1"/>
  <c r="C117" i="1" s="1"/>
  <c r="G117" i="1" l="1"/>
  <c r="C118" i="1" s="1"/>
  <c r="D117" i="1"/>
  <c r="F117" i="1" s="1"/>
  <c r="D121" i="3"/>
  <c r="F121" i="3" s="1"/>
  <c r="G121" i="3" s="1"/>
  <c r="C122" i="3" s="1"/>
  <c r="E122" i="2"/>
  <c r="G122" i="2" s="1"/>
  <c r="C123" i="2" s="1"/>
  <c r="D122" i="2"/>
  <c r="D122" i="3" l="1"/>
  <c r="F122" i="3" s="1"/>
  <c r="G122" i="3" s="1"/>
  <c r="C123" i="3" s="1"/>
  <c r="E123" i="2"/>
  <c r="G123" i="2" s="1"/>
  <c r="C124" i="2" s="1"/>
  <c r="D123" i="2"/>
  <c r="D118" i="1"/>
  <c r="F118" i="1" s="1"/>
  <c r="G118" i="1" s="1"/>
  <c r="C119" i="1" s="1"/>
  <c r="D124" i="2" l="1"/>
  <c r="E124" i="2" s="1"/>
  <c r="G124" i="2" s="1"/>
  <c r="C125" i="2" s="1"/>
  <c r="D119" i="1"/>
  <c r="F119" i="1" s="1"/>
  <c r="G119" i="1" s="1"/>
  <c r="C120" i="1" s="1"/>
  <c r="G123" i="3"/>
  <c r="C124" i="3" s="1"/>
  <c r="D123" i="3"/>
  <c r="F123" i="3" s="1"/>
  <c r="G120" i="1" l="1"/>
  <c r="C121" i="1" s="1"/>
  <c r="D120" i="1"/>
  <c r="F120" i="1" s="1"/>
  <c r="D125" i="2"/>
  <c r="E125" i="2" s="1"/>
  <c r="G125" i="2" s="1"/>
  <c r="C126" i="2" s="1"/>
  <c r="D124" i="3"/>
  <c r="F124" i="3" s="1"/>
  <c r="G124" i="3" s="1"/>
  <c r="C125" i="3" s="1"/>
  <c r="D126" i="2" l="1"/>
  <c r="E126" i="2" s="1"/>
  <c r="G126" i="2" s="1"/>
  <c r="C127" i="2" s="1"/>
  <c r="D125" i="3"/>
  <c r="F125" i="3" s="1"/>
  <c r="G125" i="3"/>
  <c r="C126" i="3" s="1"/>
  <c r="D121" i="1"/>
  <c r="F121" i="1" s="1"/>
  <c r="G121" i="1" s="1"/>
  <c r="C122" i="1" s="1"/>
  <c r="G122" i="1" l="1"/>
  <c r="C123" i="1" s="1"/>
  <c r="D122" i="1"/>
  <c r="F122" i="1" s="1"/>
  <c r="D127" i="2"/>
  <c r="E127" i="2" s="1"/>
  <c r="G127" i="2" s="1"/>
  <c r="C128" i="2" s="1"/>
  <c r="D126" i="3"/>
  <c r="F126" i="3" s="1"/>
  <c r="G126" i="3" s="1"/>
  <c r="C127" i="3" s="1"/>
  <c r="G127" i="3" l="1"/>
  <c r="C128" i="3" s="1"/>
  <c r="D127" i="3"/>
  <c r="F127" i="3" s="1"/>
  <c r="D128" i="2"/>
  <c r="E128" i="2" s="1"/>
  <c r="G128" i="2" s="1"/>
  <c r="C129" i="2" s="1"/>
  <c r="G123" i="1"/>
  <c r="C124" i="1" s="1"/>
  <c r="D123" i="1"/>
  <c r="F123" i="1" s="1"/>
  <c r="E129" i="2" l="1"/>
  <c r="G129" i="2" s="1"/>
  <c r="C130" i="2" s="1"/>
  <c r="D129" i="2"/>
  <c r="D124" i="1"/>
  <c r="F124" i="1" s="1"/>
  <c r="G124" i="1" s="1"/>
  <c r="C125" i="1" s="1"/>
  <c r="D128" i="3"/>
  <c r="F128" i="3" s="1"/>
  <c r="G128" i="3"/>
  <c r="C129" i="3" s="1"/>
  <c r="G125" i="1" l="1"/>
  <c r="C126" i="1" s="1"/>
  <c r="D125" i="1"/>
  <c r="F125" i="1" s="1"/>
  <c r="D130" i="2"/>
  <c r="E130" i="2"/>
  <c r="G130" i="2" s="1"/>
  <c r="C131" i="2" s="1"/>
  <c r="D129" i="3"/>
  <c r="F129" i="3" s="1"/>
  <c r="G129" i="3" s="1"/>
  <c r="C130" i="3" s="1"/>
  <c r="G130" i="3" l="1"/>
  <c r="C131" i="3" s="1"/>
  <c r="D130" i="3"/>
  <c r="F130" i="3" s="1"/>
  <c r="D131" i="2"/>
  <c r="E131" i="2" s="1"/>
  <c r="G131" i="2" s="1"/>
  <c r="C132" i="2" s="1"/>
  <c r="D126" i="1"/>
  <c r="F126" i="1" s="1"/>
  <c r="G126" i="1" s="1"/>
  <c r="C127" i="1" s="1"/>
  <c r="G127" i="1" l="1"/>
  <c r="C128" i="1" s="1"/>
  <c r="D127" i="1"/>
  <c r="F127" i="1" s="1"/>
  <c r="D132" i="2"/>
  <c r="E132" i="2" s="1"/>
  <c r="G132" i="2" s="1"/>
  <c r="C133" i="2" s="1"/>
  <c r="D131" i="3"/>
  <c r="F131" i="3" s="1"/>
  <c r="G131" i="3" s="1"/>
  <c r="C132" i="3" s="1"/>
  <c r="E133" i="2" l="1"/>
  <c r="G133" i="2" s="1"/>
  <c r="C134" i="2" s="1"/>
  <c r="D133" i="2"/>
  <c r="D132" i="3"/>
  <c r="F132" i="3" s="1"/>
  <c r="G132" i="3" s="1"/>
  <c r="C133" i="3" s="1"/>
  <c r="G128" i="1"/>
  <c r="C129" i="1" s="1"/>
  <c r="D128" i="1"/>
  <c r="F128" i="1" s="1"/>
  <c r="G133" i="3" l="1"/>
  <c r="C134" i="3" s="1"/>
  <c r="D133" i="3"/>
  <c r="F133" i="3" s="1"/>
  <c r="E134" i="2"/>
  <c r="G134" i="2" s="1"/>
  <c r="C135" i="2" s="1"/>
  <c r="D134" i="2"/>
  <c r="D129" i="1"/>
  <c r="F129" i="1" s="1"/>
  <c r="G129" i="1" s="1"/>
  <c r="C130" i="1" s="1"/>
  <c r="G130" i="1" l="1"/>
  <c r="C131" i="1" s="1"/>
  <c r="D130" i="1"/>
  <c r="F130" i="1" s="1"/>
  <c r="D135" i="2"/>
  <c r="E135" i="2" s="1"/>
  <c r="G135" i="2" s="1"/>
  <c r="C136" i="2" s="1"/>
  <c r="D134" i="3"/>
  <c r="F134" i="3" s="1"/>
  <c r="G134" i="3" s="1"/>
  <c r="C135" i="3" s="1"/>
  <c r="D136" i="2" l="1"/>
  <c r="E136" i="2" s="1"/>
  <c r="G136" i="2" s="1"/>
  <c r="C137" i="2" s="1"/>
  <c r="D135" i="3"/>
  <c r="F135" i="3" s="1"/>
  <c r="G135" i="3" s="1"/>
  <c r="C136" i="3" s="1"/>
  <c r="D131" i="1"/>
  <c r="F131" i="1" s="1"/>
  <c r="G131" i="1" s="1"/>
  <c r="C132" i="1" s="1"/>
  <c r="G132" i="1" l="1"/>
  <c r="C133" i="1" s="1"/>
  <c r="D132" i="1"/>
  <c r="F132" i="1" s="1"/>
  <c r="D136" i="3"/>
  <c r="F136" i="3" s="1"/>
  <c r="G136" i="3" s="1"/>
  <c r="C137" i="3" s="1"/>
  <c r="D137" i="2"/>
  <c r="E137" i="2" s="1"/>
  <c r="G137" i="2" s="1"/>
  <c r="C138" i="2" s="1"/>
  <c r="D138" i="2" l="1"/>
  <c r="E138" i="2" s="1"/>
  <c r="G138" i="2" s="1"/>
  <c r="C139" i="2" s="1"/>
  <c r="G137" i="3"/>
  <c r="C138" i="3" s="1"/>
  <c r="D137" i="3"/>
  <c r="F137" i="3" s="1"/>
  <c r="G133" i="1"/>
  <c r="C134" i="1" s="1"/>
  <c r="D133" i="1"/>
  <c r="F133" i="1" s="1"/>
  <c r="E139" i="2" l="1"/>
  <c r="G139" i="2" s="1"/>
  <c r="C140" i="2" s="1"/>
  <c r="D139" i="2"/>
  <c r="D134" i="1"/>
  <c r="F134" i="1" s="1"/>
  <c r="G134" i="1" s="1"/>
  <c r="C135" i="1" s="1"/>
  <c r="D138" i="3"/>
  <c r="F138" i="3" s="1"/>
  <c r="G138" i="3" s="1"/>
  <c r="C139" i="3" s="1"/>
  <c r="G139" i="3" l="1"/>
  <c r="C140" i="3" s="1"/>
  <c r="D139" i="3"/>
  <c r="F139" i="3" s="1"/>
  <c r="D135" i="1"/>
  <c r="F135" i="1" s="1"/>
  <c r="G135" i="1" s="1"/>
  <c r="C136" i="1" s="1"/>
  <c r="D140" i="2"/>
  <c r="E140" i="2" s="1"/>
  <c r="G140" i="2" s="1"/>
  <c r="C141" i="2" s="1"/>
  <c r="D141" i="2" l="1"/>
  <c r="E141" i="2" s="1"/>
  <c r="G141" i="2" s="1"/>
  <c r="C142" i="2" s="1"/>
  <c r="D136" i="1"/>
  <c r="F136" i="1" s="1"/>
  <c r="G136" i="1" s="1"/>
  <c r="C137" i="1" s="1"/>
  <c r="D140" i="3"/>
  <c r="F140" i="3" s="1"/>
  <c r="G140" i="3" s="1"/>
  <c r="C141" i="3" s="1"/>
  <c r="D141" i="3" l="1"/>
  <c r="F141" i="3" s="1"/>
  <c r="G141" i="3" s="1"/>
  <c r="C142" i="3" s="1"/>
  <c r="D137" i="1"/>
  <c r="F137" i="1" s="1"/>
  <c r="G137" i="1" s="1"/>
  <c r="C138" i="1" s="1"/>
  <c r="D142" i="2"/>
  <c r="E142" i="2" s="1"/>
  <c r="G142" i="2" s="1"/>
  <c r="C143" i="2" s="1"/>
  <c r="E143" i="2" l="1"/>
  <c r="G143" i="2" s="1"/>
  <c r="C144" i="2" s="1"/>
  <c r="D143" i="2"/>
  <c r="D138" i="1"/>
  <c r="F138" i="1" s="1"/>
  <c r="G138" i="1" s="1"/>
  <c r="C139" i="1" s="1"/>
  <c r="D142" i="3"/>
  <c r="F142" i="3" s="1"/>
  <c r="G142" i="3"/>
  <c r="C143" i="3" s="1"/>
  <c r="D139" i="1" l="1"/>
  <c r="F139" i="1" s="1"/>
  <c r="G139" i="1" s="1"/>
  <c r="C140" i="1" s="1"/>
  <c r="E144" i="2"/>
  <c r="G144" i="2" s="1"/>
  <c r="C145" i="2" s="1"/>
  <c r="D144" i="2"/>
  <c r="D143" i="3"/>
  <c r="F143" i="3" s="1"/>
  <c r="G143" i="3" s="1"/>
  <c r="C144" i="3" s="1"/>
  <c r="D145" i="2" l="1"/>
  <c r="E145" i="2" s="1"/>
  <c r="G145" i="2" s="1"/>
  <c r="C146" i="2" s="1"/>
  <c r="D144" i="3"/>
  <c r="F144" i="3" s="1"/>
  <c r="G144" i="3" s="1"/>
  <c r="C145" i="3" s="1"/>
  <c r="D140" i="1"/>
  <c r="F140" i="1" s="1"/>
  <c r="G140" i="1" s="1"/>
  <c r="C141" i="1" s="1"/>
  <c r="D145" i="3" l="1"/>
  <c r="F145" i="3" s="1"/>
  <c r="G145" i="3" s="1"/>
  <c r="C146" i="3" s="1"/>
  <c r="D141" i="1"/>
  <c r="F141" i="1" s="1"/>
  <c r="G141" i="1" s="1"/>
  <c r="C142" i="1" s="1"/>
  <c r="E146" i="2"/>
  <c r="G146" i="2" s="1"/>
  <c r="C147" i="2" s="1"/>
  <c r="D146" i="2"/>
  <c r="D147" i="2" l="1"/>
  <c r="E147" i="2"/>
  <c r="G147" i="2" s="1"/>
  <c r="C148" i="2" s="1"/>
  <c r="D142" i="1"/>
  <c r="F142" i="1" s="1"/>
  <c r="G142" i="1"/>
  <c r="C143" i="1" s="1"/>
  <c r="D146" i="3"/>
  <c r="F146" i="3" s="1"/>
  <c r="G146" i="3" s="1"/>
  <c r="C147" i="3" s="1"/>
  <c r="G147" i="3" l="1"/>
  <c r="C148" i="3" s="1"/>
  <c r="D147" i="3"/>
  <c r="F147" i="3" s="1"/>
  <c r="D148" i="2"/>
  <c r="E148" i="2" s="1"/>
  <c r="G148" i="2" s="1"/>
  <c r="C149" i="2" s="1"/>
  <c r="D143" i="1"/>
  <c r="F143" i="1" s="1"/>
  <c r="G143" i="1" s="1"/>
  <c r="C144" i="1" s="1"/>
  <c r="D144" i="1" l="1"/>
  <c r="F144" i="1" s="1"/>
  <c r="G144" i="1" s="1"/>
  <c r="C145" i="1" s="1"/>
  <c r="D149" i="2"/>
  <c r="E149" i="2" s="1"/>
  <c r="G149" i="2" s="1"/>
  <c r="C150" i="2" s="1"/>
  <c r="D148" i="3"/>
  <c r="F148" i="3" s="1"/>
  <c r="G148" i="3" s="1"/>
  <c r="C149" i="3" s="1"/>
  <c r="D149" i="3" l="1"/>
  <c r="F149" i="3" s="1"/>
  <c r="G149" i="3" s="1"/>
  <c r="C150" i="3" s="1"/>
  <c r="D150" i="2"/>
  <c r="E150" i="2" s="1"/>
  <c r="G150" i="2" s="1"/>
  <c r="C151" i="2" s="1"/>
  <c r="D145" i="1"/>
  <c r="F145" i="1" s="1"/>
  <c r="G145" i="1" s="1"/>
  <c r="C146" i="1" s="1"/>
  <c r="D146" i="1" l="1"/>
  <c r="F146" i="1" s="1"/>
  <c r="G146" i="1" s="1"/>
  <c r="C147" i="1" s="1"/>
  <c r="D151" i="2"/>
  <c r="E151" i="2" s="1"/>
  <c r="G151" i="2" s="1"/>
  <c r="C152" i="2" s="1"/>
  <c r="D150" i="3"/>
  <c r="F150" i="3" s="1"/>
  <c r="G150" i="3" s="1"/>
  <c r="C151" i="3" s="1"/>
  <c r="D147" i="1" l="1"/>
  <c r="F147" i="1" s="1"/>
  <c r="G147" i="1" s="1"/>
  <c r="C148" i="1" s="1"/>
  <c r="D151" i="3"/>
  <c r="F151" i="3" s="1"/>
  <c r="G151" i="3" s="1"/>
  <c r="C152" i="3" s="1"/>
  <c r="D152" i="2"/>
  <c r="E152" i="2" s="1"/>
  <c r="G152" i="2" s="1"/>
  <c r="C153" i="2" s="1"/>
  <c r="G148" i="1" l="1"/>
  <c r="C149" i="1" s="1"/>
  <c r="D148" i="1"/>
  <c r="F148" i="1" s="1"/>
  <c r="D153" i="2"/>
  <c r="E153" i="2" s="1"/>
  <c r="G153" i="2" s="1"/>
  <c r="C154" i="2" s="1"/>
  <c r="G152" i="3"/>
  <c r="C153" i="3" s="1"/>
  <c r="D152" i="3"/>
  <c r="F152" i="3" s="1"/>
  <c r="D154" i="2" l="1"/>
  <c r="E154" i="2"/>
  <c r="G154" i="2" s="1"/>
  <c r="C155" i="2" s="1"/>
  <c r="D149" i="1"/>
  <c r="F149" i="1" s="1"/>
  <c r="G149" i="1"/>
  <c r="C150" i="1" s="1"/>
  <c r="D153" i="3"/>
  <c r="F153" i="3" s="1"/>
  <c r="G153" i="3" s="1"/>
  <c r="C154" i="3" s="1"/>
  <c r="E155" i="2" l="1"/>
  <c r="G155" i="2" s="1"/>
  <c r="C156" i="2" s="1"/>
  <c r="D155" i="2"/>
  <c r="D154" i="3"/>
  <c r="F154" i="3" s="1"/>
  <c r="G154" i="3" s="1"/>
  <c r="C155" i="3" s="1"/>
  <c r="D150" i="1"/>
  <c r="F150" i="1" s="1"/>
  <c r="G150" i="1"/>
  <c r="C151" i="1" s="1"/>
  <c r="D155" i="3" l="1"/>
  <c r="F155" i="3" s="1"/>
  <c r="G155" i="3" s="1"/>
  <c r="C156" i="3" s="1"/>
  <c r="D156" i="2"/>
  <c r="E156" i="2" s="1"/>
  <c r="G156" i="2" s="1"/>
  <c r="C157" i="2" s="1"/>
  <c r="D151" i="1"/>
  <c r="F151" i="1" s="1"/>
  <c r="G151" i="1" s="1"/>
  <c r="C152" i="1" s="1"/>
  <c r="D152" i="1" l="1"/>
  <c r="F152" i="1" s="1"/>
  <c r="G152" i="1"/>
  <c r="C153" i="1" s="1"/>
  <c r="D157" i="2"/>
  <c r="E157" i="2" s="1"/>
  <c r="G157" i="2" s="1"/>
  <c r="C158" i="2" s="1"/>
  <c r="D156" i="3"/>
  <c r="F156" i="3" s="1"/>
  <c r="G156" i="3"/>
  <c r="C157" i="3" s="1"/>
  <c r="D158" i="2" l="1"/>
  <c r="E158" i="2" s="1"/>
  <c r="G158" i="2" s="1"/>
  <c r="C159" i="2" s="1"/>
  <c r="D157" i="3"/>
  <c r="F157" i="3" s="1"/>
  <c r="G157" i="3" s="1"/>
  <c r="C158" i="3" s="1"/>
  <c r="D153" i="1"/>
  <c r="F153" i="1" s="1"/>
  <c r="G153" i="1" s="1"/>
  <c r="C154" i="1" s="1"/>
  <c r="D154" i="1" l="1"/>
  <c r="F154" i="1" s="1"/>
  <c r="G154" i="1" s="1"/>
  <c r="C155" i="1" s="1"/>
  <c r="D158" i="3"/>
  <c r="F158" i="3" s="1"/>
  <c r="G158" i="3" s="1"/>
  <c r="C159" i="3" s="1"/>
  <c r="E159" i="2"/>
  <c r="D159" i="2"/>
  <c r="G159" i="2"/>
  <c r="C160" i="2" s="1"/>
  <c r="D159" i="3" l="1"/>
  <c r="F159" i="3" s="1"/>
  <c r="G159" i="3" s="1"/>
  <c r="C160" i="3" s="1"/>
  <c r="G155" i="1"/>
  <c r="C156" i="1" s="1"/>
  <c r="D155" i="1"/>
  <c r="F155" i="1" s="1"/>
  <c r="D160" i="2"/>
  <c r="E160" i="2" s="1"/>
  <c r="G160" i="2" s="1"/>
  <c r="C161" i="2" s="1"/>
  <c r="D161" i="2" l="1"/>
  <c r="E161" i="2" s="1"/>
  <c r="G161" i="2" s="1"/>
  <c r="C162" i="2" s="1"/>
  <c r="D160" i="3"/>
  <c r="F160" i="3" s="1"/>
  <c r="G160" i="3"/>
  <c r="C161" i="3" s="1"/>
  <c r="D156" i="1"/>
  <c r="F156" i="1" s="1"/>
  <c r="G156" i="1" s="1"/>
  <c r="C157" i="1" s="1"/>
  <c r="D157" i="1" l="1"/>
  <c r="F157" i="1" s="1"/>
  <c r="G157" i="1" s="1"/>
  <c r="C158" i="1" s="1"/>
  <c r="D162" i="2"/>
  <c r="E162" i="2" s="1"/>
  <c r="G162" i="2" s="1"/>
  <c r="C163" i="2" s="1"/>
  <c r="D161" i="3"/>
  <c r="F161" i="3" s="1"/>
  <c r="G161" i="3" s="1"/>
  <c r="C162" i="3" s="1"/>
  <c r="D162" i="3" l="1"/>
  <c r="F162" i="3" s="1"/>
  <c r="G162" i="3"/>
  <c r="C163" i="3" s="1"/>
  <c r="D163" i="2"/>
  <c r="E163" i="2" s="1"/>
  <c r="G163" i="2" s="1"/>
  <c r="C164" i="2" s="1"/>
  <c r="D158" i="1"/>
  <c r="F158" i="1" s="1"/>
  <c r="G158" i="1"/>
  <c r="C159" i="1" s="1"/>
  <c r="D164" i="2" l="1"/>
  <c r="E164" i="2" s="1"/>
  <c r="G164" i="2" s="1"/>
  <c r="C165" i="2" s="1"/>
  <c r="G159" i="1"/>
  <c r="C160" i="1" s="1"/>
  <c r="D159" i="1"/>
  <c r="F159" i="1" s="1"/>
  <c r="D163" i="3"/>
  <c r="F163" i="3" s="1"/>
  <c r="G163" i="3" s="1"/>
  <c r="C164" i="3" s="1"/>
  <c r="D164" i="3" l="1"/>
  <c r="F164" i="3" s="1"/>
  <c r="G164" i="3" s="1"/>
  <c r="C165" i="3" s="1"/>
  <c r="D165" i="2"/>
  <c r="E165" i="2" s="1"/>
  <c r="G165" i="2" s="1"/>
  <c r="C166" i="2" s="1"/>
  <c r="D160" i="1"/>
  <c r="F160" i="1" s="1"/>
  <c r="G160" i="1"/>
  <c r="C161" i="1" s="1"/>
  <c r="D166" i="2" l="1"/>
  <c r="E166" i="2" s="1"/>
  <c r="G166" i="2" s="1"/>
  <c r="C167" i="2" s="1"/>
  <c r="G165" i="3"/>
  <c r="C166" i="3" s="1"/>
  <c r="D165" i="3"/>
  <c r="F165" i="3" s="1"/>
  <c r="D161" i="1"/>
  <c r="F161" i="1" s="1"/>
  <c r="G161" i="1" s="1"/>
  <c r="C162" i="1" s="1"/>
  <c r="D162" i="1" l="1"/>
  <c r="F162" i="1" s="1"/>
  <c r="G162" i="1" s="1"/>
  <c r="C163" i="1" s="1"/>
  <c r="D167" i="2"/>
  <c r="E167" i="2" s="1"/>
  <c r="G167" i="2" s="1"/>
  <c r="C168" i="2" s="1"/>
  <c r="G166" i="3"/>
  <c r="C167" i="3" s="1"/>
  <c r="D166" i="3"/>
  <c r="F166" i="3" s="1"/>
  <c r="D168" i="2" l="1"/>
  <c r="E168" i="2" s="1"/>
  <c r="G168" i="2" s="1"/>
  <c r="C169" i="2" s="1"/>
  <c r="D163" i="1"/>
  <c r="F163" i="1" s="1"/>
  <c r="G163" i="1"/>
  <c r="C164" i="1" s="1"/>
  <c r="D167" i="3"/>
  <c r="F167" i="3" s="1"/>
  <c r="G167" i="3" s="1"/>
  <c r="C168" i="3" s="1"/>
  <c r="D168" i="3" l="1"/>
  <c r="F168" i="3" s="1"/>
  <c r="G168" i="3"/>
  <c r="C169" i="3" s="1"/>
  <c r="D169" i="2"/>
  <c r="E169" i="2" s="1"/>
  <c r="G169" i="2" s="1"/>
  <c r="C170" i="2" s="1"/>
  <c r="D164" i="1"/>
  <c r="F164" i="1" s="1"/>
  <c r="G164" i="1" s="1"/>
  <c r="C165" i="1" s="1"/>
  <c r="D165" i="1" l="1"/>
  <c r="F165" i="1" s="1"/>
  <c r="G165" i="1"/>
  <c r="C166" i="1" s="1"/>
  <c r="D170" i="2"/>
  <c r="E170" i="2" s="1"/>
  <c r="G170" i="2" s="1"/>
  <c r="C171" i="2" s="1"/>
  <c r="D169" i="3"/>
  <c r="F169" i="3" s="1"/>
  <c r="G169" i="3" s="1"/>
  <c r="C170" i="3" s="1"/>
  <c r="D171" i="2" l="1"/>
  <c r="E171" i="2"/>
  <c r="G171" i="2" s="1"/>
  <c r="C172" i="2" s="1"/>
  <c r="D170" i="3"/>
  <c r="F170" i="3" s="1"/>
  <c r="G170" i="3" s="1"/>
  <c r="C171" i="3" s="1"/>
  <c r="D166" i="1"/>
  <c r="F166" i="1" s="1"/>
  <c r="G166" i="1" s="1"/>
  <c r="C167" i="1" s="1"/>
  <c r="D171" i="3" l="1"/>
  <c r="F171" i="3" s="1"/>
  <c r="G171" i="3" s="1"/>
  <c r="C172" i="3" s="1"/>
  <c r="D167" i="1"/>
  <c r="F167" i="1" s="1"/>
  <c r="G167" i="1" s="1"/>
  <c r="C168" i="1" s="1"/>
  <c r="E172" i="2"/>
  <c r="G172" i="2" s="1"/>
  <c r="C173" i="2" s="1"/>
  <c r="D172" i="2"/>
  <c r="D173" i="2" l="1"/>
  <c r="E173" i="2" s="1"/>
  <c r="G173" i="2" s="1"/>
  <c r="C174" i="2" s="1"/>
  <c r="D168" i="1"/>
  <c r="F168" i="1" s="1"/>
  <c r="G168" i="1"/>
  <c r="C169" i="1" s="1"/>
  <c r="D172" i="3"/>
  <c r="F172" i="3" s="1"/>
  <c r="G172" i="3" s="1"/>
  <c r="C173" i="3" s="1"/>
  <c r="D173" i="3" l="1"/>
  <c r="F173" i="3" s="1"/>
  <c r="G173" i="3"/>
  <c r="C174" i="3" s="1"/>
  <c r="G174" i="2"/>
  <c r="C175" i="2" s="1"/>
  <c r="D174" i="2"/>
  <c r="E174" i="2"/>
  <c r="G169" i="1"/>
  <c r="C170" i="1" s="1"/>
  <c r="D169" i="1"/>
  <c r="F169" i="1" s="1"/>
  <c r="D170" i="1" l="1"/>
  <c r="F170" i="1" s="1"/>
  <c r="G170" i="1" s="1"/>
  <c r="C171" i="1" s="1"/>
  <c r="D175" i="2"/>
  <c r="E175" i="2" s="1"/>
  <c r="G175" i="2" s="1"/>
  <c r="C176" i="2" s="1"/>
  <c r="D174" i="3"/>
  <c r="F174" i="3" s="1"/>
  <c r="G174" i="3" s="1"/>
  <c r="C175" i="3" s="1"/>
  <c r="D175" i="3" l="1"/>
  <c r="F175" i="3" s="1"/>
  <c r="G175" i="3" s="1"/>
  <c r="C176" i="3" s="1"/>
  <c r="D176" i="2"/>
  <c r="E176" i="2" s="1"/>
  <c r="G176" i="2" s="1"/>
  <c r="C177" i="2" s="1"/>
  <c r="G171" i="1"/>
  <c r="C172" i="1" s="1"/>
  <c r="D171" i="1"/>
  <c r="F171" i="1" s="1"/>
  <c r="D177" i="2" l="1"/>
  <c r="E177" i="2" s="1"/>
  <c r="G177" i="2" s="1"/>
  <c r="C178" i="2" s="1"/>
  <c r="D176" i="3"/>
  <c r="F176" i="3" s="1"/>
  <c r="G176" i="3" s="1"/>
  <c r="C177" i="3" s="1"/>
  <c r="D172" i="1"/>
  <c r="F172" i="1" s="1"/>
  <c r="G172" i="1" s="1"/>
  <c r="C173" i="1" s="1"/>
  <c r="D173" i="1" l="1"/>
  <c r="F173" i="1" s="1"/>
  <c r="G173" i="1" s="1"/>
  <c r="C174" i="1" s="1"/>
  <c r="D177" i="3"/>
  <c r="F177" i="3" s="1"/>
  <c r="G177" i="3" s="1"/>
  <c r="C178" i="3" s="1"/>
  <c r="E178" i="2"/>
  <c r="G178" i="2" s="1"/>
  <c r="C179" i="2" s="1"/>
  <c r="D178" i="2"/>
  <c r="D179" i="2" l="1"/>
  <c r="E179" i="2"/>
  <c r="G179" i="2" s="1"/>
  <c r="C180" i="2" s="1"/>
  <c r="D178" i="3"/>
  <c r="F178" i="3" s="1"/>
  <c r="G178" i="3"/>
  <c r="C179" i="3" s="1"/>
  <c r="D174" i="1"/>
  <c r="F174" i="1" s="1"/>
  <c r="G174" i="1"/>
  <c r="C175" i="1" s="1"/>
  <c r="D180" i="2" l="1"/>
  <c r="E180" i="2"/>
  <c r="G180" i="2" s="1"/>
  <c r="C181" i="2" s="1"/>
  <c r="D179" i="3"/>
  <c r="F179" i="3" s="1"/>
  <c r="G179" i="3" s="1"/>
  <c r="C180" i="3" s="1"/>
  <c r="G175" i="1"/>
  <c r="C176" i="1" s="1"/>
  <c r="D175" i="1"/>
  <c r="F175" i="1" s="1"/>
  <c r="D181" i="2" l="1"/>
  <c r="E181" i="2" s="1"/>
  <c r="G181" i="2" s="1"/>
  <c r="C182" i="2" s="1"/>
  <c r="D180" i="3"/>
  <c r="F180" i="3" s="1"/>
  <c r="G180" i="3" s="1"/>
  <c r="C181" i="3" s="1"/>
  <c r="D176" i="1"/>
  <c r="F176" i="1" s="1"/>
  <c r="G176" i="1"/>
  <c r="C177" i="1" s="1"/>
  <c r="D181" i="3" l="1"/>
  <c r="F181" i="3" s="1"/>
  <c r="G181" i="3"/>
  <c r="C182" i="3" s="1"/>
  <c r="D182" i="2"/>
  <c r="E182" i="2" s="1"/>
  <c r="G182" i="2" s="1"/>
  <c r="C183" i="2" s="1"/>
  <c r="D177" i="1"/>
  <c r="F177" i="1" s="1"/>
  <c r="G177" i="1" s="1"/>
  <c r="C178" i="1" s="1"/>
  <c r="D178" i="1" l="1"/>
  <c r="F178" i="1" s="1"/>
  <c r="G178" i="1" s="1"/>
  <c r="C179" i="1" s="1"/>
  <c r="D183" i="2"/>
  <c r="E183" i="2"/>
  <c r="G183" i="2" s="1"/>
  <c r="C184" i="2" s="1"/>
  <c r="D182" i="3"/>
  <c r="F182" i="3" s="1"/>
  <c r="G182" i="3"/>
  <c r="C183" i="3" s="1"/>
  <c r="D184" i="2" l="1"/>
  <c r="E184" i="2"/>
  <c r="G184" i="2" s="1"/>
  <c r="C185" i="2" s="1"/>
  <c r="D179" i="1"/>
  <c r="F179" i="1" s="1"/>
  <c r="G179" i="1" s="1"/>
  <c r="C180" i="1" s="1"/>
  <c r="D183" i="3"/>
  <c r="F183" i="3" s="1"/>
  <c r="G183" i="3" s="1"/>
  <c r="C184" i="3" s="1"/>
  <c r="D180" i="1" l="1"/>
  <c r="F180" i="1" s="1"/>
  <c r="G180" i="1" s="1"/>
  <c r="C181" i="1" s="1"/>
  <c r="D184" i="3"/>
  <c r="F184" i="3" s="1"/>
  <c r="G184" i="3"/>
  <c r="C185" i="3" s="1"/>
  <c r="D185" i="2"/>
  <c r="E185" i="2" s="1"/>
  <c r="G185" i="2" s="1"/>
  <c r="C186" i="2" s="1"/>
  <c r="D186" i="2" l="1"/>
  <c r="E186" i="2" s="1"/>
  <c r="G186" i="2" s="1"/>
  <c r="C187" i="2" s="1"/>
  <c r="D181" i="1"/>
  <c r="F181" i="1" s="1"/>
  <c r="G181" i="1" s="1"/>
  <c r="C182" i="1" s="1"/>
  <c r="D185" i="3"/>
  <c r="F185" i="3" s="1"/>
  <c r="G185" i="3"/>
  <c r="C186" i="3" s="1"/>
  <c r="D182" i="1" l="1"/>
  <c r="F182" i="1" s="1"/>
  <c r="G182" i="1"/>
  <c r="C183" i="1" s="1"/>
  <c r="D187" i="2"/>
  <c r="E187" i="2"/>
  <c r="G187" i="2" s="1"/>
  <c r="C188" i="2" s="1"/>
  <c r="D186" i="3"/>
  <c r="F186" i="3" s="1"/>
  <c r="G186" i="3" s="1"/>
  <c r="C187" i="3" s="1"/>
  <c r="D188" i="2" l="1"/>
  <c r="E188" i="2" s="1"/>
  <c r="G188" i="2" s="1"/>
  <c r="C189" i="2" s="1"/>
  <c r="D187" i="3"/>
  <c r="F187" i="3" s="1"/>
  <c r="G187" i="3" s="1"/>
  <c r="C188" i="3" s="1"/>
  <c r="D183" i="1"/>
  <c r="F183" i="1" s="1"/>
  <c r="G183" i="1" s="1"/>
  <c r="C184" i="1" s="1"/>
  <c r="G184" i="1" l="1"/>
  <c r="C185" i="1" s="1"/>
  <c r="D184" i="1"/>
  <c r="F184" i="1" s="1"/>
  <c r="D188" i="3"/>
  <c r="F188" i="3" s="1"/>
  <c r="G188" i="3" s="1"/>
  <c r="C189" i="3" s="1"/>
  <c r="D189" i="2"/>
  <c r="E189" i="2" s="1"/>
  <c r="G189" i="2" s="1"/>
  <c r="C190" i="2" s="1"/>
  <c r="D190" i="2" l="1"/>
  <c r="E190" i="2" s="1"/>
  <c r="G190" i="2" s="1"/>
  <c r="C191" i="2" s="1"/>
  <c r="D189" i="3"/>
  <c r="F189" i="3" s="1"/>
  <c r="G189" i="3" s="1"/>
  <c r="C190" i="3" s="1"/>
  <c r="D185" i="1"/>
  <c r="F185" i="1" s="1"/>
  <c r="G185" i="1" s="1"/>
  <c r="C186" i="1" s="1"/>
  <c r="D186" i="1" l="1"/>
  <c r="F186" i="1" s="1"/>
  <c r="G186" i="1" s="1"/>
  <c r="C187" i="1" s="1"/>
  <c r="D190" i="3"/>
  <c r="F190" i="3" s="1"/>
  <c r="G190" i="3" s="1"/>
  <c r="C191" i="3" s="1"/>
  <c r="D191" i="2"/>
  <c r="E191" i="2" s="1"/>
  <c r="G191" i="2" s="1"/>
  <c r="C192" i="2" s="1"/>
  <c r="E192" i="2" l="1"/>
  <c r="G192" i="2" s="1"/>
  <c r="C193" i="2" s="1"/>
  <c r="D192" i="2"/>
  <c r="D191" i="3"/>
  <c r="F191" i="3" s="1"/>
  <c r="G191" i="3"/>
  <c r="C192" i="3" s="1"/>
  <c r="D187" i="1"/>
  <c r="F187" i="1" s="1"/>
  <c r="G187" i="1" s="1"/>
  <c r="C188" i="1" s="1"/>
  <c r="D188" i="1" l="1"/>
  <c r="F188" i="1" s="1"/>
  <c r="G188" i="1" s="1"/>
  <c r="C189" i="1" s="1"/>
  <c r="D193" i="2"/>
  <c r="E193" i="2"/>
  <c r="G193" i="2" s="1"/>
  <c r="C194" i="2" s="1"/>
  <c r="D192" i="3"/>
  <c r="F192" i="3" s="1"/>
  <c r="G192" i="3"/>
  <c r="C193" i="3" s="1"/>
  <c r="D194" i="2" l="1"/>
  <c r="E194" i="2" s="1"/>
  <c r="G194" i="2" s="1"/>
  <c r="C195" i="2" s="1"/>
  <c r="D189" i="1"/>
  <c r="F189" i="1" s="1"/>
  <c r="G189" i="1" s="1"/>
  <c r="C190" i="1" s="1"/>
  <c r="D193" i="3"/>
  <c r="F193" i="3" s="1"/>
  <c r="G193" i="3" s="1"/>
  <c r="C194" i="3" s="1"/>
  <c r="D194" i="3" l="1"/>
  <c r="F194" i="3" s="1"/>
  <c r="G194" i="3" s="1"/>
  <c r="C195" i="3" s="1"/>
  <c r="D190" i="1"/>
  <c r="F190" i="1" s="1"/>
  <c r="G190" i="1" s="1"/>
  <c r="C191" i="1" s="1"/>
  <c r="D195" i="2"/>
  <c r="E195" i="2" s="1"/>
  <c r="G195" i="2" s="1"/>
  <c r="C196" i="2" s="1"/>
  <c r="G196" i="2" l="1"/>
  <c r="C197" i="2" s="1"/>
  <c r="D196" i="2"/>
  <c r="E196" i="2"/>
  <c r="D191" i="1"/>
  <c r="F191" i="1" s="1"/>
  <c r="G191" i="1"/>
  <c r="C192" i="1" s="1"/>
  <c r="D195" i="3"/>
  <c r="F195" i="3" s="1"/>
  <c r="G195" i="3" s="1"/>
  <c r="C196" i="3" s="1"/>
  <c r="G196" i="3" l="1"/>
  <c r="C197" i="3" s="1"/>
  <c r="D196" i="3"/>
  <c r="F196" i="3" s="1"/>
  <c r="D192" i="1"/>
  <c r="F192" i="1" s="1"/>
  <c r="G192" i="1" s="1"/>
  <c r="C193" i="1" s="1"/>
  <c r="D197" i="2"/>
  <c r="E197" i="2" s="1"/>
  <c r="G197" i="2" s="1"/>
  <c r="C198" i="2" s="1"/>
  <c r="G198" i="2" l="1"/>
  <c r="C199" i="2" s="1"/>
  <c r="D198" i="2"/>
  <c r="E198" i="2"/>
  <c r="D193" i="1"/>
  <c r="F193" i="1" s="1"/>
  <c r="G193" i="1" s="1"/>
  <c r="C194" i="1" s="1"/>
  <c r="D197" i="3"/>
  <c r="F197" i="3" s="1"/>
  <c r="G197" i="3" s="1"/>
  <c r="C198" i="3" s="1"/>
  <c r="D198" i="3" l="1"/>
  <c r="F198" i="3" s="1"/>
  <c r="G198" i="3" s="1"/>
  <c r="C199" i="3" s="1"/>
  <c r="D194" i="1"/>
  <c r="F194" i="1" s="1"/>
  <c r="G194" i="1"/>
  <c r="C195" i="1" s="1"/>
  <c r="D199" i="2"/>
  <c r="E199" i="2" s="1"/>
  <c r="G199" i="2" s="1"/>
  <c r="C200" i="2" s="1"/>
  <c r="E200" i="2" l="1"/>
  <c r="G200" i="2" s="1"/>
  <c r="C201" i="2" s="1"/>
  <c r="D200" i="2"/>
  <c r="D199" i="3"/>
  <c r="F199" i="3" s="1"/>
  <c r="G199" i="3"/>
  <c r="C200" i="3" s="1"/>
  <c r="D195" i="1"/>
  <c r="F195" i="1" s="1"/>
  <c r="G195" i="1" s="1"/>
  <c r="C196" i="1" s="1"/>
  <c r="G196" i="1" l="1"/>
  <c r="C197" i="1" s="1"/>
  <c r="D196" i="1"/>
  <c r="F196" i="1" s="1"/>
  <c r="D201" i="2"/>
  <c r="E201" i="2"/>
  <c r="G201" i="2"/>
  <c r="C202" i="2" s="1"/>
  <c r="D200" i="3"/>
  <c r="F200" i="3" s="1"/>
  <c r="G200" i="3" s="1"/>
  <c r="C201" i="3" s="1"/>
  <c r="D201" i="3" l="1"/>
  <c r="F201" i="3" s="1"/>
  <c r="G201" i="3" s="1"/>
  <c r="C202" i="3" s="1"/>
  <c r="E202" i="2"/>
  <c r="G202" i="2" s="1"/>
  <c r="C203" i="2" s="1"/>
  <c r="D202" i="2"/>
  <c r="D197" i="1"/>
  <c r="F197" i="1" s="1"/>
  <c r="G197" i="1" s="1"/>
  <c r="C198" i="1" s="1"/>
  <c r="D198" i="1" l="1"/>
  <c r="F198" i="1" s="1"/>
  <c r="G198" i="1" s="1"/>
  <c r="C199" i="1" s="1"/>
  <c r="D203" i="2"/>
  <c r="E203" i="2" s="1"/>
  <c r="G203" i="2" s="1"/>
  <c r="C204" i="2" s="1"/>
  <c r="D202" i="3"/>
  <c r="F202" i="3" s="1"/>
  <c r="G202" i="3"/>
  <c r="C203" i="3" s="1"/>
  <c r="D204" i="2" l="1"/>
  <c r="E204" i="2" s="1"/>
  <c r="G204" i="2" s="1"/>
  <c r="C205" i="2" s="1"/>
  <c r="D199" i="1"/>
  <c r="F199" i="1" s="1"/>
  <c r="G199" i="1" s="1"/>
  <c r="C200" i="1" s="1"/>
  <c r="D203" i="3"/>
  <c r="F203" i="3" s="1"/>
  <c r="G203" i="3" s="1"/>
  <c r="C204" i="3" s="1"/>
  <c r="D204" i="3" l="1"/>
  <c r="F204" i="3" s="1"/>
  <c r="G204" i="3" s="1"/>
  <c r="C205" i="3" s="1"/>
  <c r="D200" i="1"/>
  <c r="F200" i="1" s="1"/>
  <c r="G200" i="1"/>
  <c r="C201" i="1" s="1"/>
  <c r="D205" i="2"/>
  <c r="E205" i="2" s="1"/>
  <c r="G205" i="2" s="1"/>
  <c r="C206" i="2" s="1"/>
  <c r="D206" i="2" l="1"/>
  <c r="E206" i="2" s="1"/>
  <c r="G206" i="2" s="1"/>
  <c r="C207" i="2" s="1"/>
  <c r="D205" i="3"/>
  <c r="F205" i="3" s="1"/>
  <c r="G205" i="3"/>
  <c r="C206" i="3" s="1"/>
  <c r="D201" i="1"/>
  <c r="F201" i="1" s="1"/>
  <c r="G201" i="1" s="1"/>
  <c r="C202" i="1" s="1"/>
  <c r="G202" i="1" l="1"/>
  <c r="C203" i="1" s="1"/>
  <c r="D202" i="1"/>
  <c r="F202" i="1" s="1"/>
  <c r="D207" i="2"/>
  <c r="E207" i="2" s="1"/>
  <c r="G207" i="2" s="1"/>
  <c r="C208" i="2" s="1"/>
  <c r="D206" i="3"/>
  <c r="F206" i="3" s="1"/>
  <c r="G206" i="3" s="1"/>
  <c r="C207" i="3" s="1"/>
  <c r="D207" i="3" l="1"/>
  <c r="F207" i="3" s="1"/>
  <c r="G207" i="3" s="1"/>
  <c r="C208" i="3" s="1"/>
  <c r="D208" i="2"/>
  <c r="E208" i="2" s="1"/>
  <c r="G208" i="2" s="1"/>
  <c r="C209" i="2" s="1"/>
  <c r="D203" i="1"/>
  <c r="F203" i="1" s="1"/>
  <c r="G203" i="1"/>
  <c r="C204" i="1" s="1"/>
  <c r="D209" i="2" l="1"/>
  <c r="E209" i="2" s="1"/>
  <c r="G209" i="2" s="1"/>
  <c r="C210" i="2" s="1"/>
  <c r="D208" i="3"/>
  <c r="F208" i="3" s="1"/>
  <c r="G208" i="3"/>
  <c r="C209" i="3" s="1"/>
  <c r="D204" i="1"/>
  <c r="F204" i="1" s="1"/>
  <c r="G204" i="1" s="1"/>
  <c r="C205" i="1" s="1"/>
  <c r="G205" i="1" l="1"/>
  <c r="C206" i="1" s="1"/>
  <c r="D205" i="1"/>
  <c r="F205" i="1" s="1"/>
  <c r="D210" i="2"/>
  <c r="E210" i="2" s="1"/>
  <c r="G210" i="2" s="1"/>
  <c r="C211" i="2" s="1"/>
  <c r="D209" i="3"/>
  <c r="F209" i="3" s="1"/>
  <c r="G209" i="3" s="1"/>
  <c r="C210" i="3" s="1"/>
  <c r="G210" i="3" l="1"/>
  <c r="C211" i="3" s="1"/>
  <c r="D210" i="3"/>
  <c r="F210" i="3" s="1"/>
  <c r="D211" i="2"/>
  <c r="E211" i="2"/>
  <c r="G211" i="2" s="1"/>
  <c r="C212" i="2" s="1"/>
  <c r="D206" i="1"/>
  <c r="F206" i="1" s="1"/>
  <c r="G206" i="1" s="1"/>
  <c r="C207" i="1" s="1"/>
  <c r="G207" i="1" l="1"/>
  <c r="C208" i="1" s="1"/>
  <c r="D207" i="1"/>
  <c r="F207" i="1" s="1"/>
  <c r="D212" i="2"/>
  <c r="E212" i="2"/>
  <c r="G212" i="2"/>
  <c r="C213" i="2" s="1"/>
  <c r="D211" i="3"/>
  <c r="F211" i="3" s="1"/>
  <c r="G211" i="3" s="1"/>
  <c r="C212" i="3" s="1"/>
  <c r="D212" i="3" l="1"/>
  <c r="F212" i="3" s="1"/>
  <c r="G212" i="3" s="1"/>
  <c r="C213" i="3" s="1"/>
  <c r="D213" i="2"/>
  <c r="E213" i="2" s="1"/>
  <c r="G213" i="2" s="1"/>
  <c r="C214" i="2" s="1"/>
  <c r="D208" i="1"/>
  <c r="F208" i="1" s="1"/>
  <c r="G208" i="1"/>
  <c r="C209" i="1" s="1"/>
  <c r="D214" i="2" l="1"/>
  <c r="E214" i="2" s="1"/>
  <c r="G214" i="2" s="1"/>
  <c r="C215" i="2" s="1"/>
  <c r="D213" i="3"/>
  <c r="F213" i="3" s="1"/>
  <c r="G213" i="3" s="1"/>
  <c r="C214" i="3" s="1"/>
  <c r="D209" i="1"/>
  <c r="F209" i="1" s="1"/>
  <c r="G209" i="1" s="1"/>
  <c r="C210" i="1" s="1"/>
  <c r="D210" i="1" l="1"/>
  <c r="F210" i="1" s="1"/>
  <c r="G210" i="1" s="1"/>
  <c r="C211" i="1" s="1"/>
  <c r="D214" i="3"/>
  <c r="F214" i="3" s="1"/>
  <c r="G214" i="3" s="1"/>
  <c r="C215" i="3" s="1"/>
  <c r="D215" i="2"/>
  <c r="E215" i="2" s="1"/>
  <c r="G215" i="2" s="1"/>
  <c r="C216" i="2" s="1"/>
  <c r="D215" i="3" l="1"/>
  <c r="F215" i="3" s="1"/>
  <c r="G215" i="3" s="1"/>
  <c r="C216" i="3" s="1"/>
  <c r="D216" i="2"/>
  <c r="E216" i="2" s="1"/>
  <c r="G216" i="2" s="1"/>
  <c r="C217" i="2" s="1"/>
  <c r="D211" i="1"/>
  <c r="F211" i="1" s="1"/>
  <c r="G211" i="1"/>
  <c r="C212" i="1" s="1"/>
  <c r="G217" i="2" l="1"/>
  <c r="C218" i="2" s="1"/>
  <c r="D217" i="2"/>
  <c r="E217" i="2"/>
  <c r="D216" i="3"/>
  <c r="F216" i="3" s="1"/>
  <c r="G216" i="3"/>
  <c r="C217" i="3" s="1"/>
  <c r="D212" i="1"/>
  <c r="F212" i="1" s="1"/>
  <c r="G212" i="1"/>
  <c r="C213" i="1" s="1"/>
  <c r="D217" i="3" l="1"/>
  <c r="F217" i="3" s="1"/>
  <c r="G217" i="3" s="1"/>
  <c r="C218" i="3" s="1"/>
  <c r="D213" i="1"/>
  <c r="F213" i="1" s="1"/>
  <c r="G213" i="1" s="1"/>
  <c r="C214" i="1" s="1"/>
  <c r="D218" i="2"/>
  <c r="E218" i="2" s="1"/>
  <c r="G218" i="2" s="1"/>
  <c r="C219" i="2" s="1"/>
  <c r="D219" i="2" l="1"/>
  <c r="E219" i="2" s="1"/>
  <c r="G219" i="2" s="1"/>
  <c r="C220" i="2" s="1"/>
  <c r="D214" i="1"/>
  <c r="F214" i="1" s="1"/>
  <c r="G214" i="1"/>
  <c r="C215" i="1" s="1"/>
  <c r="D218" i="3"/>
  <c r="F218" i="3" s="1"/>
  <c r="G218" i="3" s="1"/>
  <c r="C219" i="3" s="1"/>
  <c r="D219" i="3" l="1"/>
  <c r="F219" i="3" s="1"/>
  <c r="G219" i="3" s="1"/>
  <c r="C220" i="3" s="1"/>
  <c r="D220" i="2"/>
  <c r="E220" i="2" s="1"/>
  <c r="G220" i="2" s="1"/>
  <c r="C221" i="2" s="1"/>
  <c r="D215" i="1"/>
  <c r="F215" i="1" s="1"/>
  <c r="G215" i="1"/>
  <c r="C216" i="1" s="1"/>
  <c r="D221" i="2" l="1"/>
  <c r="E221" i="2" s="1"/>
  <c r="G221" i="2" s="1"/>
  <c r="C222" i="2" s="1"/>
  <c r="D220" i="3"/>
  <c r="F220" i="3" s="1"/>
  <c r="G220" i="3"/>
  <c r="C221" i="3" s="1"/>
  <c r="D216" i="1"/>
  <c r="F216" i="1" s="1"/>
  <c r="G216" i="1" s="1"/>
  <c r="C217" i="1" s="1"/>
  <c r="D217" i="1" l="1"/>
  <c r="F217" i="1" s="1"/>
  <c r="G217" i="1" s="1"/>
  <c r="C218" i="1" s="1"/>
  <c r="D222" i="2"/>
  <c r="E222" i="2" s="1"/>
  <c r="G222" i="2" s="1"/>
  <c r="C223" i="2" s="1"/>
  <c r="D221" i="3"/>
  <c r="F221" i="3" s="1"/>
  <c r="G221" i="3" s="1"/>
  <c r="C222" i="3" s="1"/>
  <c r="D218" i="1" l="1"/>
  <c r="F218" i="1" s="1"/>
  <c r="G218" i="1" s="1"/>
  <c r="C219" i="1" s="1"/>
  <c r="D222" i="3"/>
  <c r="F222" i="3" s="1"/>
  <c r="G222" i="3" s="1"/>
  <c r="C223" i="3" s="1"/>
  <c r="E223" i="2"/>
  <c r="G223" i="2" s="1"/>
  <c r="C224" i="2" s="1"/>
  <c r="D223" i="2"/>
  <c r="D224" i="2" l="1"/>
  <c r="E224" i="2" s="1"/>
  <c r="G224" i="2" s="1"/>
  <c r="C225" i="2" s="1"/>
  <c r="G223" i="3"/>
  <c r="C224" i="3" s="1"/>
  <c r="D223" i="3"/>
  <c r="F223" i="3" s="1"/>
  <c r="D219" i="1"/>
  <c r="F219" i="1" s="1"/>
  <c r="G219" i="1" s="1"/>
  <c r="C220" i="1" s="1"/>
  <c r="D220" i="1" l="1"/>
  <c r="F220" i="1" s="1"/>
  <c r="G220" i="1" s="1"/>
  <c r="C221" i="1" s="1"/>
  <c r="D225" i="2"/>
  <c r="E225" i="2" s="1"/>
  <c r="G225" i="2" s="1"/>
  <c r="C226" i="2" s="1"/>
  <c r="D224" i="3"/>
  <c r="F224" i="3" s="1"/>
  <c r="G224" i="3" s="1"/>
  <c r="C225" i="3" s="1"/>
  <c r="D225" i="3" l="1"/>
  <c r="F225" i="3" s="1"/>
  <c r="G225" i="3" s="1"/>
  <c r="C226" i="3" s="1"/>
  <c r="D226" i="2"/>
  <c r="E226" i="2" s="1"/>
  <c r="G226" i="2" s="1"/>
  <c r="C227" i="2" s="1"/>
  <c r="D221" i="1"/>
  <c r="F221" i="1" s="1"/>
  <c r="G221" i="1" s="1"/>
  <c r="C222" i="1" s="1"/>
  <c r="E227" i="2" l="1"/>
  <c r="G227" i="2" s="1"/>
  <c r="C228" i="2" s="1"/>
  <c r="D227" i="2"/>
  <c r="D222" i="1"/>
  <c r="F222" i="1" s="1"/>
  <c r="G222" i="1"/>
  <c r="C223" i="1" s="1"/>
  <c r="D226" i="3"/>
  <c r="F226" i="3" s="1"/>
  <c r="G226" i="3" s="1"/>
  <c r="C227" i="3" s="1"/>
  <c r="D227" i="3" l="1"/>
  <c r="F227" i="3" s="1"/>
  <c r="G227" i="3" s="1"/>
  <c r="C228" i="3" s="1"/>
  <c r="D228" i="2"/>
  <c r="E228" i="2" s="1"/>
  <c r="G228" i="2" s="1"/>
  <c r="C229" i="2" s="1"/>
  <c r="D223" i="1"/>
  <c r="F223" i="1" s="1"/>
  <c r="G223" i="1" s="1"/>
  <c r="C224" i="1" s="1"/>
  <c r="D224" i="1" l="1"/>
  <c r="F224" i="1" s="1"/>
  <c r="G224" i="1"/>
  <c r="C225" i="1" s="1"/>
  <c r="D229" i="2"/>
  <c r="E229" i="2" s="1"/>
  <c r="G229" i="2" s="1"/>
  <c r="C230" i="2" s="1"/>
  <c r="D228" i="3"/>
  <c r="F228" i="3" s="1"/>
  <c r="G228" i="3"/>
  <c r="C229" i="3" s="1"/>
  <c r="D230" i="2" l="1"/>
  <c r="E230" i="2"/>
  <c r="G230" i="2"/>
  <c r="C231" i="2" s="1"/>
  <c r="D225" i="1"/>
  <c r="F225" i="1" s="1"/>
  <c r="G225" i="1" s="1"/>
  <c r="C226" i="1" s="1"/>
  <c r="D229" i="3"/>
  <c r="F229" i="3" s="1"/>
  <c r="G229" i="3"/>
  <c r="C230" i="3" s="1"/>
  <c r="D226" i="1" l="1"/>
  <c r="F226" i="1" s="1"/>
  <c r="G226" i="1" s="1"/>
  <c r="C227" i="1" s="1"/>
  <c r="G230" i="3"/>
  <c r="C231" i="3" s="1"/>
  <c r="D230" i="3"/>
  <c r="F230" i="3" s="1"/>
  <c r="G231" i="2"/>
  <c r="C232" i="2" s="1"/>
  <c r="D231" i="2"/>
  <c r="E231" i="2"/>
  <c r="G227" i="1" l="1"/>
  <c r="C228" i="1" s="1"/>
  <c r="D227" i="1"/>
  <c r="F227" i="1" s="1"/>
  <c r="D231" i="3"/>
  <c r="F231" i="3" s="1"/>
  <c r="G231" i="3" s="1"/>
  <c r="C232" i="3" s="1"/>
  <c r="D232" i="2"/>
  <c r="E232" i="2" s="1"/>
  <c r="G232" i="2" s="1"/>
  <c r="C233" i="2" s="1"/>
  <c r="D233" i="2" l="1"/>
  <c r="E233" i="2" s="1"/>
  <c r="G233" i="2" s="1"/>
  <c r="C234" i="2" s="1"/>
  <c r="D232" i="3"/>
  <c r="F232" i="3" s="1"/>
  <c r="G232" i="3" s="1"/>
  <c r="C233" i="3" s="1"/>
  <c r="D228" i="1"/>
  <c r="F228" i="1" s="1"/>
  <c r="G228" i="1"/>
  <c r="C229" i="1" s="1"/>
  <c r="D233" i="3" l="1"/>
  <c r="F233" i="3" s="1"/>
  <c r="G233" i="3" s="1"/>
  <c r="C234" i="3" s="1"/>
  <c r="D234" i="2"/>
  <c r="E234" i="2" s="1"/>
  <c r="G234" i="2" s="1"/>
  <c r="C235" i="2" s="1"/>
  <c r="D229" i="1"/>
  <c r="F229" i="1" s="1"/>
  <c r="G229" i="1" s="1"/>
  <c r="C230" i="1" s="1"/>
  <c r="D230" i="1" l="1"/>
  <c r="F230" i="1" s="1"/>
  <c r="G230" i="1" s="1"/>
  <c r="C231" i="1" s="1"/>
  <c r="D235" i="2"/>
  <c r="E235" i="2"/>
  <c r="G235" i="2" s="1"/>
  <c r="C236" i="2" s="1"/>
  <c r="D234" i="3"/>
  <c r="F234" i="3" s="1"/>
  <c r="G234" i="3" s="1"/>
  <c r="C235" i="3" s="1"/>
  <c r="D235" i="3" l="1"/>
  <c r="F235" i="3" s="1"/>
  <c r="G235" i="3"/>
  <c r="C236" i="3" s="1"/>
  <c r="D236" i="2"/>
  <c r="E236" i="2" s="1"/>
  <c r="G236" i="2" s="1"/>
  <c r="C237" i="2" s="1"/>
  <c r="D231" i="1"/>
  <c r="F231" i="1" s="1"/>
  <c r="G231" i="1" s="1"/>
  <c r="C232" i="1" s="1"/>
  <c r="D232" i="1" l="1"/>
  <c r="F232" i="1" s="1"/>
  <c r="G232" i="1"/>
  <c r="C233" i="1" s="1"/>
  <c r="D237" i="2"/>
  <c r="E237" i="2"/>
  <c r="G237" i="2" s="1"/>
  <c r="C238" i="2" s="1"/>
  <c r="D236" i="3"/>
  <c r="F236" i="3" s="1"/>
  <c r="G236" i="3"/>
  <c r="C237" i="3" s="1"/>
  <c r="D238" i="2" l="1"/>
  <c r="E238" i="2" s="1"/>
  <c r="G238" i="2" s="1"/>
  <c r="C239" i="2" s="1"/>
  <c r="D237" i="3"/>
  <c r="F237" i="3" s="1"/>
  <c r="G237" i="3" s="1"/>
  <c r="C238" i="3" s="1"/>
  <c r="G233" i="1"/>
  <c r="C234" i="1" s="1"/>
  <c r="D233" i="1"/>
  <c r="F233" i="1" s="1"/>
  <c r="D238" i="3" l="1"/>
  <c r="F238" i="3" s="1"/>
  <c r="G238" i="3" s="1"/>
  <c r="C239" i="3" s="1"/>
  <c r="E239" i="2"/>
  <c r="D239" i="2"/>
  <c r="G239" i="2"/>
  <c r="C240" i="2" s="1"/>
  <c r="D234" i="1"/>
  <c r="F234" i="1" s="1"/>
  <c r="G234" i="1" s="1"/>
  <c r="C235" i="1" s="1"/>
  <c r="D235" i="1" l="1"/>
  <c r="F235" i="1" s="1"/>
  <c r="G235" i="1" s="1"/>
  <c r="C236" i="1" s="1"/>
  <c r="D239" i="3"/>
  <c r="F239" i="3" s="1"/>
  <c r="G239" i="3"/>
  <c r="C240" i="3" s="1"/>
  <c r="D240" i="2"/>
  <c r="E240" i="2" s="1"/>
  <c r="G240" i="2" s="1"/>
  <c r="C241" i="2" s="1"/>
  <c r="D241" i="2" l="1"/>
  <c r="E241" i="2" s="1"/>
  <c r="G241" i="2" s="1"/>
  <c r="C242" i="2" s="1"/>
  <c r="D236" i="1"/>
  <c r="F236" i="1" s="1"/>
  <c r="G236" i="1"/>
  <c r="C237" i="1" s="1"/>
  <c r="D240" i="3"/>
  <c r="F240" i="3" s="1"/>
  <c r="G240" i="3" s="1"/>
  <c r="C241" i="3" s="1"/>
  <c r="D241" i="3" l="1"/>
  <c r="F241" i="3" s="1"/>
  <c r="G241" i="3" s="1"/>
  <c r="C242" i="3" s="1"/>
  <c r="D242" i="2"/>
  <c r="E242" i="2" s="1"/>
  <c r="G242" i="2" s="1"/>
  <c r="C243" i="2" s="1"/>
  <c r="D237" i="1"/>
  <c r="F237" i="1" s="1"/>
  <c r="G237" i="1" s="1"/>
  <c r="C238" i="1" s="1"/>
  <c r="D238" i="1" l="1"/>
  <c r="F238" i="1" s="1"/>
  <c r="G238" i="1" s="1"/>
  <c r="C239" i="1" s="1"/>
  <c r="D243" i="2"/>
  <c r="E243" i="2" s="1"/>
  <c r="G243" i="2" s="1"/>
  <c r="C244" i="2" s="1"/>
  <c r="D242" i="3"/>
  <c r="F242" i="3" s="1"/>
  <c r="G242" i="3" s="1"/>
  <c r="C243" i="3" s="1"/>
  <c r="D244" i="2" l="1"/>
  <c r="E244" i="2" s="1"/>
  <c r="G244" i="2" s="1"/>
  <c r="C245" i="2" s="1"/>
  <c r="D243" i="3"/>
  <c r="F243" i="3" s="1"/>
  <c r="G243" i="3" s="1"/>
  <c r="C244" i="3" s="1"/>
  <c r="D239" i="1"/>
  <c r="F239" i="1" s="1"/>
  <c r="G239" i="1" s="1"/>
  <c r="C240" i="1" s="1"/>
  <c r="D244" i="3" l="1"/>
  <c r="F244" i="3" s="1"/>
  <c r="G244" i="3" s="1"/>
  <c r="C245" i="3" s="1"/>
  <c r="D240" i="1"/>
  <c r="F240" i="1" s="1"/>
  <c r="G240" i="1"/>
  <c r="C241" i="1" s="1"/>
  <c r="D245" i="2"/>
  <c r="E245" i="2" s="1"/>
  <c r="G245" i="2" s="1"/>
  <c r="C246" i="2" s="1"/>
  <c r="D246" i="2" l="1"/>
  <c r="E246" i="2" s="1"/>
  <c r="G246" i="2" s="1"/>
  <c r="C247" i="2" s="1"/>
  <c r="D245" i="3"/>
  <c r="F245" i="3" s="1"/>
  <c r="G245" i="3" s="1"/>
  <c r="C246" i="3" s="1"/>
  <c r="D241" i="1"/>
  <c r="F241" i="1" s="1"/>
  <c r="G241" i="1" s="1"/>
  <c r="C242" i="1" s="1"/>
  <c r="D242" i="1" l="1"/>
  <c r="F242" i="1" s="1"/>
  <c r="G242" i="1" s="1"/>
  <c r="C243" i="1" s="1"/>
  <c r="G246" i="3"/>
  <c r="C247" i="3" s="1"/>
  <c r="D246" i="3"/>
  <c r="F246" i="3" s="1"/>
  <c r="G247" i="2"/>
  <c r="C248" i="2" s="1"/>
  <c r="D247" i="2"/>
  <c r="E247" i="2"/>
  <c r="D243" i="1" l="1"/>
  <c r="F243" i="1" s="1"/>
  <c r="G243" i="1" s="1"/>
  <c r="C244" i="1" s="1"/>
  <c r="D248" i="2"/>
  <c r="E248" i="2" s="1"/>
  <c r="G248" i="2" s="1"/>
  <c r="C249" i="2" s="1"/>
  <c r="D247" i="3"/>
  <c r="F247" i="3" s="1"/>
  <c r="G247" i="3" s="1"/>
  <c r="C248" i="3" s="1"/>
  <c r="D249" i="2" l="1"/>
  <c r="E249" i="2"/>
  <c r="G249" i="2" s="1"/>
  <c r="C250" i="2" s="1"/>
  <c r="D248" i="3"/>
  <c r="F248" i="3" s="1"/>
  <c r="G248" i="3"/>
  <c r="C249" i="3" s="1"/>
  <c r="D244" i="1"/>
  <c r="F244" i="1" s="1"/>
  <c r="G244" i="1" s="1"/>
  <c r="C245" i="1" s="1"/>
  <c r="D245" i="1" l="1"/>
  <c r="F245" i="1" s="1"/>
  <c r="G245" i="1" s="1"/>
  <c r="C246" i="1" s="1"/>
  <c r="D250" i="2"/>
  <c r="E250" i="2"/>
  <c r="G250" i="2" s="1"/>
  <c r="C251" i="2" s="1"/>
  <c r="D249" i="3"/>
  <c r="F249" i="3" s="1"/>
  <c r="G249" i="3" s="1"/>
  <c r="C250" i="3" s="1"/>
  <c r="D250" i="3" l="1"/>
  <c r="F250" i="3" s="1"/>
  <c r="G250" i="3"/>
  <c r="C251" i="3" s="1"/>
  <c r="D251" i="2"/>
  <c r="E251" i="2" s="1"/>
  <c r="G251" i="2" s="1"/>
  <c r="C252" i="2" s="1"/>
  <c r="D246" i="1"/>
  <c r="F246" i="1" s="1"/>
  <c r="G246" i="1" s="1"/>
  <c r="C247" i="1" s="1"/>
  <c r="D247" i="1" l="1"/>
  <c r="F247" i="1" s="1"/>
  <c r="G247" i="1" s="1"/>
  <c r="C248" i="1" s="1"/>
  <c r="D252" i="2"/>
  <c r="E252" i="2" s="1"/>
  <c r="G252" i="2" s="1"/>
  <c r="C253" i="2" s="1"/>
  <c r="D251" i="3"/>
  <c r="F251" i="3" s="1"/>
  <c r="G251" i="3"/>
  <c r="C252" i="3" s="1"/>
  <c r="D253" i="2" l="1"/>
  <c r="E253" i="2" s="1"/>
  <c r="G253" i="2" s="1"/>
  <c r="C254" i="2" s="1"/>
  <c r="D248" i="1"/>
  <c r="F248" i="1" s="1"/>
  <c r="G248" i="1" s="1"/>
  <c r="C249" i="1" s="1"/>
  <c r="D252" i="3"/>
  <c r="F252" i="3" s="1"/>
  <c r="G252" i="3" s="1"/>
  <c r="C253" i="3" s="1"/>
  <c r="D253" i="3" l="1"/>
  <c r="F253" i="3" s="1"/>
  <c r="G253" i="3"/>
  <c r="C254" i="3" s="1"/>
  <c r="G249" i="1"/>
  <c r="C250" i="1" s="1"/>
  <c r="D249" i="1"/>
  <c r="F249" i="1" s="1"/>
  <c r="D254" i="2"/>
  <c r="E254" i="2" s="1"/>
  <c r="G254" i="2" s="1"/>
  <c r="C255" i="2" s="1"/>
  <c r="D255" i="2" l="1"/>
  <c r="E255" i="2"/>
  <c r="G255" i="2" s="1"/>
  <c r="C256" i="2" s="1"/>
  <c r="D250" i="1"/>
  <c r="F250" i="1" s="1"/>
  <c r="G250" i="1"/>
  <c r="C251" i="1" s="1"/>
  <c r="D254" i="3"/>
  <c r="F254" i="3" s="1"/>
  <c r="G254" i="3" s="1"/>
  <c r="C255" i="3" s="1"/>
  <c r="D255" i="3" l="1"/>
  <c r="F255" i="3" s="1"/>
  <c r="G255" i="3"/>
  <c r="C256" i="3" s="1"/>
  <c r="D256" i="2"/>
  <c r="E256" i="2" s="1"/>
  <c r="G256" i="2" s="1"/>
  <c r="C257" i="2" s="1"/>
  <c r="D251" i="1"/>
  <c r="F251" i="1" s="1"/>
  <c r="G251" i="1" s="1"/>
  <c r="C252" i="1" s="1"/>
  <c r="D252" i="1" l="1"/>
  <c r="F252" i="1" s="1"/>
  <c r="G252" i="1" s="1"/>
  <c r="C253" i="1" s="1"/>
  <c r="D257" i="2"/>
  <c r="E257" i="2" s="1"/>
  <c r="G257" i="2" s="1"/>
  <c r="C258" i="2" s="1"/>
  <c r="D256" i="3"/>
  <c r="F256" i="3" s="1"/>
  <c r="G256" i="3" s="1"/>
  <c r="C257" i="3" s="1"/>
  <c r="D257" i="3" l="1"/>
  <c r="F257" i="3" s="1"/>
  <c r="G257" i="3" s="1"/>
  <c r="C258" i="3" s="1"/>
  <c r="E258" i="2"/>
  <c r="G258" i="2" s="1"/>
  <c r="C259" i="2" s="1"/>
  <c r="D258" i="2"/>
  <c r="D253" i="1"/>
  <c r="F253" i="1" s="1"/>
  <c r="G253" i="1" s="1"/>
  <c r="C254" i="1" s="1"/>
  <c r="D258" i="3" l="1"/>
  <c r="F258" i="3" s="1"/>
  <c r="G258" i="3" s="1"/>
  <c r="C259" i="3" s="1"/>
  <c r="D254" i="1"/>
  <c r="F254" i="1" s="1"/>
  <c r="G254" i="1"/>
  <c r="C255" i="1" s="1"/>
  <c r="D259" i="2"/>
  <c r="E259" i="2" s="1"/>
  <c r="G259" i="2" s="1"/>
  <c r="C260" i="2" s="1"/>
  <c r="D259" i="3" l="1"/>
  <c r="F259" i="3" s="1"/>
  <c r="G259" i="3" s="1"/>
  <c r="C260" i="3" s="1"/>
  <c r="D260" i="2"/>
  <c r="E260" i="2" s="1"/>
  <c r="G260" i="2" s="1"/>
  <c r="C261" i="2" s="1"/>
  <c r="D255" i="1"/>
  <c r="F255" i="1" s="1"/>
  <c r="G255" i="1" s="1"/>
  <c r="C256" i="1" s="1"/>
  <c r="D256" i="1" l="1"/>
  <c r="F256" i="1" s="1"/>
  <c r="G256" i="1" s="1"/>
  <c r="C257" i="1" s="1"/>
  <c r="D261" i="2"/>
  <c r="E261" i="2" s="1"/>
  <c r="G261" i="2" s="1"/>
  <c r="C262" i="2" s="1"/>
  <c r="D260" i="3"/>
  <c r="F260" i="3" s="1"/>
  <c r="G260" i="3"/>
  <c r="C261" i="3" s="1"/>
  <c r="D257" i="1" l="1"/>
  <c r="F257" i="1" s="1"/>
  <c r="G257" i="1" s="1"/>
  <c r="C258" i="1" s="1"/>
  <c r="E262" i="2"/>
  <c r="G262" i="2" s="1"/>
  <c r="C263" i="2" s="1"/>
  <c r="D262" i="2"/>
  <c r="D261" i="3"/>
  <c r="F261" i="3" s="1"/>
  <c r="G261" i="3" s="1"/>
  <c r="C262" i="3" s="1"/>
  <c r="G262" i="3" l="1"/>
  <c r="C263" i="3" s="1"/>
  <c r="D262" i="3"/>
  <c r="F262" i="3" s="1"/>
  <c r="D263" i="2"/>
  <c r="E263" i="2" s="1"/>
  <c r="G263" i="2" s="1"/>
  <c r="C264" i="2" s="1"/>
  <c r="D258" i="1"/>
  <c r="F258" i="1" s="1"/>
  <c r="G258" i="1" s="1"/>
  <c r="C259" i="1" s="1"/>
  <c r="D259" i="1" l="1"/>
  <c r="F259" i="1" s="1"/>
  <c r="G259" i="1" s="1"/>
  <c r="C260" i="1" s="1"/>
  <c r="D264" i="2"/>
  <c r="E264" i="2" s="1"/>
  <c r="G264" i="2" s="1"/>
  <c r="C265" i="2" s="1"/>
  <c r="D263" i="3"/>
  <c r="F263" i="3" s="1"/>
  <c r="G263" i="3"/>
  <c r="C264" i="3" s="1"/>
  <c r="D265" i="2" l="1"/>
  <c r="E265" i="2"/>
  <c r="G265" i="2" s="1"/>
  <c r="C266" i="2" s="1"/>
  <c r="D260" i="1"/>
  <c r="F260" i="1" s="1"/>
  <c r="G260" i="1" s="1"/>
  <c r="C261" i="1" s="1"/>
  <c r="D264" i="3"/>
  <c r="F264" i="3" s="1"/>
  <c r="G264" i="3" s="1"/>
  <c r="C265" i="3" s="1"/>
  <c r="D261" i="1" l="1"/>
  <c r="F261" i="1" s="1"/>
  <c r="G261" i="1" s="1"/>
  <c r="C262" i="1" s="1"/>
  <c r="D265" i="3"/>
  <c r="F265" i="3" s="1"/>
  <c r="G265" i="3" s="1"/>
  <c r="C266" i="3" s="1"/>
  <c r="D266" i="2"/>
  <c r="E266" i="2" s="1"/>
  <c r="G266" i="2" s="1"/>
  <c r="C267" i="2" s="1"/>
  <c r="G267" i="2" l="1"/>
  <c r="C268" i="2" s="1"/>
  <c r="E267" i="2"/>
  <c r="D267" i="2"/>
  <c r="G266" i="3"/>
  <c r="C267" i="3" s="1"/>
  <c r="D266" i="3"/>
  <c r="F266" i="3" s="1"/>
  <c r="D262" i="1"/>
  <c r="F262" i="1" s="1"/>
  <c r="G262" i="1" s="1"/>
  <c r="C263" i="1" s="1"/>
  <c r="D263" i="1" l="1"/>
  <c r="F263" i="1" s="1"/>
  <c r="G263" i="1"/>
  <c r="C264" i="1" s="1"/>
  <c r="D267" i="3"/>
  <c r="F267" i="3" s="1"/>
  <c r="G267" i="3"/>
  <c r="C268" i="3" s="1"/>
  <c r="G268" i="2"/>
  <c r="C269" i="2" s="1"/>
  <c r="D268" i="2"/>
  <c r="E268" i="2" s="1"/>
  <c r="D268" i="3" l="1"/>
  <c r="F268" i="3" s="1"/>
  <c r="G268" i="3" s="1"/>
  <c r="C269" i="3" s="1"/>
  <c r="G269" i="2"/>
  <c r="C270" i="2" s="1"/>
  <c r="D269" i="2"/>
  <c r="E269" i="2" s="1"/>
  <c r="G264" i="1"/>
  <c r="C265" i="1" s="1"/>
  <c r="D264" i="1"/>
  <c r="F264" i="1" s="1"/>
  <c r="D269" i="3" l="1"/>
  <c r="F269" i="3" s="1"/>
  <c r="G269" i="3" s="1"/>
  <c r="C270" i="3" s="1"/>
  <c r="D265" i="1"/>
  <c r="F265" i="1" s="1"/>
  <c r="G265" i="1" s="1"/>
  <c r="C266" i="1" s="1"/>
  <c r="D270" i="2"/>
  <c r="G270" i="2"/>
  <c r="C271" i="2" s="1"/>
  <c r="E270" i="2"/>
  <c r="G266" i="1" l="1"/>
  <c r="C267" i="1" s="1"/>
  <c r="D266" i="1"/>
  <c r="F266" i="1" s="1"/>
  <c r="D270" i="3"/>
  <c r="F270" i="3" s="1"/>
  <c r="G270" i="3" s="1"/>
  <c r="C271" i="3" s="1"/>
  <c r="G271" i="2"/>
  <c r="C272" i="2" s="1"/>
  <c r="D271" i="2"/>
  <c r="E271" i="2"/>
  <c r="D271" i="3" l="1"/>
  <c r="F271" i="3" s="1"/>
  <c r="G271" i="3" s="1"/>
  <c r="C272" i="3" s="1"/>
  <c r="G272" i="2"/>
  <c r="C273" i="2" s="1"/>
  <c r="E272" i="2"/>
  <c r="D272" i="2"/>
  <c r="D267" i="1"/>
  <c r="F267" i="1" s="1"/>
  <c r="G267" i="1"/>
  <c r="C268" i="1" s="1"/>
  <c r="D272" i="3" l="1"/>
  <c r="F272" i="3" s="1"/>
  <c r="G272" i="3"/>
  <c r="C273" i="3" s="1"/>
  <c r="D268" i="1"/>
  <c r="F268" i="1" s="1"/>
  <c r="G268" i="1" s="1"/>
  <c r="C269" i="1" s="1"/>
  <c r="D273" i="2"/>
  <c r="E273" i="2" s="1"/>
  <c r="G273" i="2"/>
  <c r="C274" i="2" s="1"/>
  <c r="D269" i="1" l="1"/>
  <c r="F269" i="1" s="1"/>
  <c r="G269" i="1" s="1"/>
  <c r="C270" i="1" s="1"/>
  <c r="G274" i="2"/>
  <c r="C275" i="2" s="1"/>
  <c r="D274" i="2"/>
  <c r="E274" i="2" s="1"/>
  <c r="D273" i="3"/>
  <c r="F273" i="3" s="1"/>
  <c r="G273" i="3"/>
  <c r="C274" i="3" s="1"/>
  <c r="D270" i="1" l="1"/>
  <c r="F270" i="1" s="1"/>
  <c r="G270" i="1" s="1"/>
  <c r="C271" i="1" s="1"/>
  <c r="D274" i="3"/>
  <c r="F274" i="3" s="1"/>
  <c r="G274" i="3" s="1"/>
  <c r="C275" i="3" s="1"/>
  <c r="D275" i="2"/>
  <c r="E275" i="2" s="1"/>
  <c r="G275" i="2"/>
  <c r="C276" i="2" s="1"/>
  <c r="D275" i="3" l="1"/>
  <c r="F275" i="3" s="1"/>
  <c r="G275" i="3"/>
  <c r="C276" i="3" s="1"/>
  <c r="D271" i="1"/>
  <c r="F271" i="1" s="1"/>
  <c r="G271" i="1"/>
  <c r="C272" i="1" s="1"/>
  <c r="G276" i="2"/>
  <c r="C277" i="2" s="1"/>
  <c r="D276" i="2"/>
  <c r="E276" i="2" s="1"/>
  <c r="G277" i="2" l="1"/>
  <c r="C278" i="2" s="1"/>
  <c r="D277" i="2"/>
  <c r="E277" i="2"/>
  <c r="D272" i="1"/>
  <c r="F272" i="1" s="1"/>
  <c r="G272" i="1" s="1"/>
  <c r="C273" i="1" s="1"/>
  <c r="G276" i="3"/>
  <c r="C277" i="3" s="1"/>
  <c r="D276" i="3"/>
  <c r="F276" i="3" s="1"/>
  <c r="D273" i="1" l="1"/>
  <c r="F273" i="1" s="1"/>
  <c r="G273" i="1"/>
  <c r="C274" i="1" s="1"/>
  <c r="D277" i="3"/>
  <c r="F277" i="3" s="1"/>
  <c r="G277" i="3" s="1"/>
  <c r="C278" i="3" s="1"/>
  <c r="G278" i="2"/>
  <c r="C279" i="2" s="1"/>
  <c r="D278" i="2"/>
  <c r="E278" i="2" s="1"/>
  <c r="D278" i="3" l="1"/>
  <c r="F278" i="3" s="1"/>
  <c r="G278" i="3" s="1"/>
  <c r="C279" i="3" s="1"/>
  <c r="G279" i="2"/>
  <c r="C280" i="2" s="1"/>
  <c r="D279" i="2"/>
  <c r="E279" i="2" s="1"/>
  <c r="D274" i="1"/>
  <c r="F274" i="1" s="1"/>
  <c r="G274" i="1" s="1"/>
  <c r="C275" i="1" s="1"/>
  <c r="D275" i="1" l="1"/>
  <c r="F275" i="1" s="1"/>
  <c r="G275" i="1"/>
  <c r="C276" i="1" s="1"/>
  <c r="D279" i="3"/>
  <c r="F279" i="3" s="1"/>
  <c r="G279" i="3"/>
  <c r="C280" i="3" s="1"/>
  <c r="G280" i="2"/>
  <c r="C281" i="2" s="1"/>
  <c r="D280" i="2"/>
  <c r="E280" i="2" s="1"/>
  <c r="D280" i="3" l="1"/>
  <c r="F280" i="3" s="1"/>
  <c r="G280" i="3" s="1"/>
  <c r="C281" i="3" s="1"/>
  <c r="D276" i="1"/>
  <c r="F276" i="1" s="1"/>
  <c r="G276" i="1" s="1"/>
  <c r="C277" i="1" s="1"/>
  <c r="G281" i="2"/>
  <c r="C282" i="2" s="1"/>
  <c r="D281" i="2"/>
  <c r="E281" i="2" s="1"/>
  <c r="D277" i="1" l="1"/>
  <c r="F277" i="1" s="1"/>
  <c r="G277" i="1"/>
  <c r="C278" i="1" s="1"/>
  <c r="D281" i="3"/>
  <c r="F281" i="3" s="1"/>
  <c r="G281" i="3" s="1"/>
  <c r="C282" i="3" s="1"/>
  <c r="G282" i="2"/>
  <c r="C283" i="2" s="1"/>
  <c r="E282" i="2"/>
  <c r="D282" i="2"/>
  <c r="D282" i="3" l="1"/>
  <c r="F282" i="3" s="1"/>
  <c r="G282" i="3"/>
  <c r="C283" i="3" s="1"/>
  <c r="G283" i="2"/>
  <c r="C284" i="2" s="1"/>
  <c r="D283" i="2"/>
  <c r="E283" i="2"/>
  <c r="G278" i="1"/>
  <c r="C279" i="1" s="1"/>
  <c r="D278" i="1"/>
  <c r="F278" i="1" s="1"/>
  <c r="D279" i="1" l="1"/>
  <c r="F279" i="1" s="1"/>
  <c r="G279" i="1"/>
  <c r="C280" i="1" s="1"/>
  <c r="G284" i="2"/>
  <c r="C285" i="2" s="1"/>
  <c r="D284" i="2"/>
  <c r="E284" i="2" s="1"/>
  <c r="G283" i="3"/>
  <c r="C284" i="3" s="1"/>
  <c r="D283" i="3"/>
  <c r="F283" i="3" s="1"/>
  <c r="D284" i="3" l="1"/>
  <c r="F284" i="3" s="1"/>
  <c r="G284" i="3" s="1"/>
  <c r="C285" i="3" s="1"/>
  <c r="D285" i="2"/>
  <c r="E285" i="2" s="1"/>
  <c r="G285" i="2"/>
  <c r="C286" i="2" s="1"/>
  <c r="D280" i="1"/>
  <c r="F280" i="1" s="1"/>
  <c r="G280" i="1" s="1"/>
  <c r="C281" i="1" s="1"/>
  <c r="D281" i="1" l="1"/>
  <c r="F281" i="1" s="1"/>
  <c r="G281" i="1"/>
  <c r="C282" i="1" s="1"/>
  <c r="D285" i="3"/>
  <c r="F285" i="3" s="1"/>
  <c r="G285" i="3"/>
  <c r="C286" i="3" s="1"/>
  <c r="G286" i="2"/>
  <c r="C287" i="2" s="1"/>
  <c r="D286" i="2"/>
  <c r="E286" i="2"/>
  <c r="D286" i="3" l="1"/>
  <c r="F286" i="3" s="1"/>
  <c r="G286" i="3" s="1"/>
  <c r="C287" i="3" s="1"/>
  <c r="G287" i="2"/>
  <c r="C288" i="2" s="1"/>
  <c r="D287" i="2"/>
  <c r="E287" i="2"/>
  <c r="G282" i="1"/>
  <c r="C283" i="1" s="1"/>
  <c r="D282" i="1"/>
  <c r="F282" i="1" s="1"/>
  <c r="D287" i="3" l="1"/>
  <c r="F287" i="3" s="1"/>
  <c r="G287" i="3"/>
  <c r="C288" i="3" s="1"/>
  <c r="D283" i="1"/>
  <c r="F283" i="1" s="1"/>
  <c r="G283" i="1"/>
  <c r="C284" i="1" s="1"/>
  <c r="E288" i="2"/>
  <c r="G288" i="2"/>
  <c r="C289" i="2" s="1"/>
  <c r="D288" i="2"/>
  <c r="D284" i="1" l="1"/>
  <c r="F284" i="1" s="1"/>
  <c r="G284" i="1" s="1"/>
  <c r="C285" i="1" s="1"/>
  <c r="G289" i="2"/>
  <c r="C290" i="2" s="1"/>
  <c r="D289" i="2"/>
  <c r="E289" i="2" s="1"/>
  <c r="D288" i="3"/>
  <c r="F288" i="3" s="1"/>
  <c r="G288" i="3" s="1"/>
  <c r="C289" i="3" s="1"/>
  <c r="D289" i="3" l="1"/>
  <c r="F289" i="3" s="1"/>
  <c r="G289" i="3"/>
  <c r="C290" i="3" s="1"/>
  <c r="D285" i="1"/>
  <c r="F285" i="1" s="1"/>
  <c r="G285" i="1" s="1"/>
  <c r="C286" i="1" s="1"/>
  <c r="D290" i="2"/>
  <c r="G290" i="2"/>
  <c r="C291" i="2" s="1"/>
  <c r="E290" i="2"/>
  <c r="D286" i="1" l="1"/>
  <c r="F286" i="1" s="1"/>
  <c r="G286" i="1" s="1"/>
  <c r="C287" i="1" s="1"/>
  <c r="G291" i="2"/>
  <c r="C292" i="2" s="1"/>
  <c r="D291" i="2"/>
  <c r="E291" i="2" s="1"/>
  <c r="G290" i="3"/>
  <c r="C291" i="3" s="1"/>
  <c r="D290" i="3"/>
  <c r="F290" i="3" s="1"/>
  <c r="D287" i="1" l="1"/>
  <c r="F287" i="1" s="1"/>
  <c r="G287" i="1"/>
  <c r="C288" i="1" s="1"/>
  <c r="D291" i="3"/>
  <c r="F291" i="3" s="1"/>
  <c r="G291" i="3" s="1"/>
  <c r="C292" i="3" s="1"/>
  <c r="G292" i="2"/>
  <c r="C293" i="2" s="1"/>
  <c r="D292" i="2"/>
  <c r="E292" i="2"/>
  <c r="D292" i="3" l="1"/>
  <c r="F292" i="3" s="1"/>
  <c r="G292" i="3"/>
  <c r="C293" i="3" s="1"/>
  <c r="G293" i="2"/>
  <c r="C294" i="2" s="1"/>
  <c r="D293" i="2"/>
  <c r="E293" i="2" s="1"/>
  <c r="G288" i="1"/>
  <c r="C289" i="1" s="1"/>
  <c r="D288" i="1"/>
  <c r="F288" i="1" s="1"/>
  <c r="D289" i="1" l="1"/>
  <c r="F289" i="1" s="1"/>
  <c r="G289" i="1"/>
  <c r="C290" i="1" s="1"/>
  <c r="G294" i="2"/>
  <c r="C295" i="2" s="1"/>
  <c r="D294" i="2"/>
  <c r="E294" i="2" s="1"/>
  <c r="D293" i="3"/>
  <c r="F293" i="3" s="1"/>
  <c r="G293" i="3" s="1"/>
  <c r="C294" i="3" s="1"/>
  <c r="D294" i="3" l="1"/>
  <c r="F294" i="3" s="1"/>
  <c r="G294" i="3" s="1"/>
  <c r="C295" i="3" s="1"/>
  <c r="G295" i="2"/>
  <c r="C296" i="2" s="1"/>
  <c r="D295" i="2"/>
  <c r="E295" i="2"/>
  <c r="D290" i="1"/>
  <c r="F290" i="1" s="1"/>
  <c r="G290" i="1" s="1"/>
  <c r="C291" i="1" s="1"/>
  <c r="D291" i="1" l="1"/>
  <c r="F291" i="1" s="1"/>
  <c r="G291" i="1" s="1"/>
  <c r="C292" i="1" s="1"/>
  <c r="D295" i="3"/>
  <c r="F295" i="3" s="1"/>
  <c r="G295" i="3"/>
  <c r="C296" i="3" s="1"/>
  <c r="G296" i="2"/>
  <c r="C297" i="2" s="1"/>
  <c r="D296" i="2"/>
  <c r="E296" i="2" s="1"/>
  <c r="D292" i="1" l="1"/>
  <c r="F292" i="1" s="1"/>
  <c r="G292" i="1" s="1"/>
  <c r="C293" i="1" s="1"/>
  <c r="D297" i="2"/>
  <c r="E297" i="2" s="1"/>
  <c r="G297" i="2"/>
  <c r="C298" i="2" s="1"/>
  <c r="D296" i="3"/>
  <c r="F296" i="3" s="1"/>
  <c r="G296" i="3" s="1"/>
  <c r="C297" i="3" s="1"/>
  <c r="D297" i="3" l="1"/>
  <c r="F297" i="3" s="1"/>
  <c r="G297" i="3"/>
  <c r="C298" i="3" s="1"/>
  <c r="D293" i="1"/>
  <c r="F293" i="1" s="1"/>
  <c r="G293" i="1" s="1"/>
  <c r="C294" i="1" s="1"/>
  <c r="G298" i="2"/>
  <c r="C299" i="2" s="1"/>
  <c r="D298" i="2"/>
  <c r="E298" i="2"/>
  <c r="D294" i="1" l="1"/>
  <c r="F294" i="1" s="1"/>
  <c r="G294" i="1" s="1"/>
  <c r="C295" i="1" s="1"/>
  <c r="G299" i="2"/>
  <c r="C300" i="2" s="1"/>
  <c r="D299" i="2"/>
  <c r="E299" i="2" s="1"/>
  <c r="G298" i="3"/>
  <c r="C299" i="3" s="1"/>
  <c r="D298" i="3"/>
  <c r="F298" i="3" s="1"/>
  <c r="D295" i="1" l="1"/>
  <c r="F295" i="1" s="1"/>
  <c r="G295" i="1" s="1"/>
  <c r="C296" i="1" s="1"/>
  <c r="E300" i="2"/>
  <c r="D300" i="2"/>
  <c r="G300" i="2"/>
  <c r="C301" i="2" s="1"/>
  <c r="D299" i="3"/>
  <c r="F299" i="3" s="1"/>
  <c r="G299" i="3" s="1"/>
  <c r="C300" i="3" s="1"/>
  <c r="D300" i="3" l="1"/>
  <c r="F300" i="3" s="1"/>
  <c r="G300" i="3" s="1"/>
  <c r="C301" i="3" s="1"/>
  <c r="D296" i="1"/>
  <c r="F296" i="1" s="1"/>
  <c r="G296" i="1" s="1"/>
  <c r="C297" i="1" s="1"/>
  <c r="G301" i="2"/>
  <c r="C302" i="2" s="1"/>
  <c r="D301" i="2"/>
  <c r="E301" i="2" s="1"/>
  <c r="D297" i="1" l="1"/>
  <c r="F297" i="1" s="1"/>
  <c r="G297" i="1" s="1"/>
  <c r="C298" i="1" s="1"/>
  <c r="D301" i="3"/>
  <c r="F301" i="3" s="1"/>
  <c r="G301" i="3" s="1"/>
  <c r="C302" i="3" s="1"/>
  <c r="G302" i="2"/>
  <c r="C303" i="2" s="1"/>
  <c r="D302" i="2"/>
  <c r="E302" i="2" s="1"/>
  <c r="D302" i="3" l="1"/>
  <c r="F302" i="3" s="1"/>
  <c r="G302" i="3" s="1"/>
  <c r="C303" i="3" s="1"/>
  <c r="D298" i="1"/>
  <c r="F298" i="1" s="1"/>
  <c r="G298" i="1" s="1"/>
  <c r="C299" i="1" s="1"/>
  <c r="G303" i="2"/>
  <c r="C304" i="2" s="1"/>
  <c r="D303" i="2"/>
  <c r="E303" i="2" s="1"/>
  <c r="D299" i="1" l="1"/>
  <c r="F299" i="1" s="1"/>
  <c r="G299" i="1"/>
  <c r="C300" i="1" s="1"/>
  <c r="D303" i="3"/>
  <c r="F303" i="3" s="1"/>
  <c r="G303" i="3"/>
  <c r="C304" i="3" s="1"/>
  <c r="G304" i="2"/>
  <c r="C305" i="2" s="1"/>
  <c r="D304" i="2"/>
  <c r="E304" i="2"/>
  <c r="D304" i="3" l="1"/>
  <c r="F304" i="3" s="1"/>
  <c r="G304" i="3" s="1"/>
  <c r="C305" i="3" s="1"/>
  <c r="G305" i="2"/>
  <c r="C306" i="2" s="1"/>
  <c r="E305" i="2"/>
  <c r="D305" i="2"/>
  <c r="D300" i="1"/>
  <c r="F300" i="1" s="1"/>
  <c r="G300" i="1" s="1"/>
  <c r="C301" i="1" s="1"/>
  <c r="D301" i="1" l="1"/>
  <c r="F301" i="1" s="1"/>
  <c r="G301" i="1"/>
  <c r="C302" i="1" s="1"/>
  <c r="D305" i="3"/>
  <c r="F305" i="3" s="1"/>
  <c r="G305" i="3"/>
  <c r="C306" i="3" s="1"/>
  <c r="G306" i="2"/>
  <c r="C307" i="2" s="1"/>
  <c r="D306" i="2"/>
  <c r="E306" i="2" s="1"/>
  <c r="D306" i="3" l="1"/>
  <c r="F306" i="3" s="1"/>
  <c r="G306" i="3" s="1"/>
  <c r="C307" i="3" s="1"/>
  <c r="G307" i="2"/>
  <c r="C308" i="2" s="1"/>
  <c r="D307" i="2"/>
  <c r="E307" i="2"/>
  <c r="D302" i="1"/>
  <c r="F302" i="1" s="1"/>
  <c r="G302" i="1" s="1"/>
  <c r="C303" i="1" s="1"/>
  <c r="G303" i="1" l="1"/>
  <c r="C304" i="1" s="1"/>
  <c r="D303" i="1"/>
  <c r="F303" i="1" s="1"/>
  <c r="D307" i="3"/>
  <c r="F307" i="3" s="1"/>
  <c r="G307" i="3" s="1"/>
  <c r="C308" i="3" s="1"/>
  <c r="G308" i="2"/>
  <c r="C309" i="2" s="1"/>
  <c r="D308" i="2"/>
  <c r="E308" i="2"/>
  <c r="D308" i="3" l="1"/>
  <c r="F308" i="3" s="1"/>
  <c r="G308" i="3" s="1"/>
  <c r="C309" i="3" s="1"/>
  <c r="D309" i="2"/>
  <c r="E309" i="2" s="1"/>
  <c r="G309" i="2"/>
  <c r="C310" i="2" s="1"/>
  <c r="D304" i="1"/>
  <c r="F304" i="1" s="1"/>
  <c r="G304" i="1" s="1"/>
  <c r="C305" i="1" s="1"/>
  <c r="D305" i="1" l="1"/>
  <c r="F305" i="1" s="1"/>
  <c r="G305" i="1" s="1"/>
  <c r="C306" i="1" s="1"/>
  <c r="D309" i="3"/>
  <c r="F309" i="3" s="1"/>
  <c r="G309" i="3"/>
  <c r="C310" i="3" s="1"/>
  <c r="G310" i="2"/>
  <c r="C311" i="2" s="1"/>
  <c r="D310" i="2"/>
  <c r="E310" i="2"/>
  <c r="D306" i="1" l="1"/>
  <c r="F306" i="1" s="1"/>
  <c r="G306" i="1"/>
  <c r="C307" i="1" s="1"/>
  <c r="D311" i="2"/>
  <c r="E311" i="2" s="1"/>
  <c r="G311" i="2"/>
  <c r="C312" i="2" s="1"/>
  <c r="D310" i="3"/>
  <c r="F310" i="3" s="1"/>
  <c r="G310" i="3"/>
  <c r="C311" i="3" s="1"/>
  <c r="D311" i="3" l="1"/>
  <c r="F311" i="3" s="1"/>
  <c r="G311" i="3"/>
  <c r="C312" i="3" s="1"/>
  <c r="G312" i="2"/>
  <c r="C313" i="2" s="1"/>
  <c r="D312" i="2"/>
  <c r="E312" i="2" s="1"/>
  <c r="D307" i="1"/>
  <c r="F307" i="1" s="1"/>
  <c r="G307" i="1" s="1"/>
  <c r="C308" i="1" s="1"/>
  <c r="D308" i="1" l="1"/>
  <c r="F308" i="1" s="1"/>
  <c r="G308" i="1" s="1"/>
  <c r="C309" i="1" s="1"/>
  <c r="D312" i="3"/>
  <c r="F312" i="3" s="1"/>
  <c r="G312" i="3" s="1"/>
  <c r="C313" i="3" s="1"/>
  <c r="G313" i="2"/>
  <c r="C314" i="2" s="1"/>
  <c r="D313" i="2"/>
  <c r="E313" i="2"/>
  <c r="D313" i="3" l="1"/>
  <c r="F313" i="3" s="1"/>
  <c r="G313" i="3"/>
  <c r="C314" i="3" s="1"/>
  <c r="D309" i="1"/>
  <c r="F309" i="1" s="1"/>
  <c r="G309" i="1"/>
  <c r="C310" i="1" s="1"/>
  <c r="D314" i="2"/>
  <c r="G314" i="2"/>
  <c r="C315" i="2" s="1"/>
  <c r="E314" i="2"/>
  <c r="D310" i="1" l="1"/>
  <c r="F310" i="1" s="1"/>
  <c r="G310" i="1" s="1"/>
  <c r="C311" i="1" s="1"/>
  <c r="G315" i="2"/>
  <c r="C316" i="2" s="1"/>
  <c r="D315" i="2"/>
  <c r="E315" i="2" s="1"/>
  <c r="D314" i="3"/>
  <c r="F314" i="3" s="1"/>
  <c r="G314" i="3" s="1"/>
  <c r="C315" i="3" s="1"/>
  <c r="D315" i="3" l="1"/>
  <c r="F315" i="3" s="1"/>
  <c r="G315" i="3"/>
  <c r="C316" i="3" s="1"/>
  <c r="D311" i="1"/>
  <c r="F311" i="1" s="1"/>
  <c r="G311" i="1"/>
  <c r="C312" i="1" s="1"/>
  <c r="G316" i="2"/>
  <c r="C317" i="2" s="1"/>
  <c r="D316" i="2"/>
  <c r="E316" i="2" s="1"/>
  <c r="D312" i="1" l="1"/>
  <c r="F312" i="1" s="1"/>
  <c r="G312" i="1" s="1"/>
  <c r="C313" i="1" s="1"/>
  <c r="D316" i="3"/>
  <c r="F316" i="3" s="1"/>
  <c r="G316" i="3" s="1"/>
  <c r="C317" i="3" s="1"/>
  <c r="G317" i="2"/>
  <c r="C318" i="2" s="1"/>
  <c r="D317" i="2"/>
  <c r="E317" i="2" s="1"/>
  <c r="D317" i="3" l="1"/>
  <c r="F317" i="3" s="1"/>
  <c r="G317" i="3" s="1"/>
  <c r="C318" i="3" s="1"/>
  <c r="D313" i="1"/>
  <c r="F313" i="1" s="1"/>
  <c r="G313" i="1"/>
  <c r="C314" i="1" s="1"/>
  <c r="D318" i="2"/>
  <c r="E318" i="2" s="1"/>
  <c r="G318" i="2"/>
  <c r="C319" i="2" s="1"/>
  <c r="D318" i="3" l="1"/>
  <c r="F318" i="3" s="1"/>
  <c r="G318" i="3"/>
  <c r="C319" i="3" s="1"/>
  <c r="D314" i="1"/>
  <c r="F314" i="1" s="1"/>
  <c r="G314" i="1"/>
  <c r="C315" i="1" s="1"/>
  <c r="G319" i="2"/>
  <c r="C320" i="2" s="1"/>
  <c r="D319" i="2"/>
  <c r="E319" i="2"/>
  <c r="D315" i="1" l="1"/>
  <c r="F315" i="1" s="1"/>
  <c r="G315" i="1" s="1"/>
  <c r="C316" i="1" s="1"/>
  <c r="G320" i="2"/>
  <c r="C321" i="2" s="1"/>
  <c r="D320" i="2"/>
  <c r="E320" i="2" s="1"/>
  <c r="G319" i="3"/>
  <c r="C320" i="3" s="1"/>
  <c r="D319" i="3"/>
  <c r="F319" i="3" s="1"/>
  <c r="D316" i="1" l="1"/>
  <c r="F316" i="1" s="1"/>
  <c r="G316" i="1" s="1"/>
  <c r="C317" i="1" s="1"/>
  <c r="D320" i="3"/>
  <c r="F320" i="3" s="1"/>
  <c r="G320" i="3" s="1"/>
  <c r="C321" i="3" s="1"/>
  <c r="D321" i="2"/>
  <c r="E321" i="2" s="1"/>
  <c r="G321" i="2"/>
  <c r="C322" i="2" s="1"/>
  <c r="D321" i="3" l="1"/>
  <c r="F321" i="3" s="1"/>
  <c r="G321" i="3" s="1"/>
  <c r="C322" i="3" s="1"/>
  <c r="D317" i="1"/>
  <c r="F317" i="1" s="1"/>
  <c r="G317" i="1" s="1"/>
  <c r="C318" i="1" s="1"/>
  <c r="G322" i="2"/>
  <c r="C323" i="2" s="1"/>
  <c r="D322" i="2"/>
  <c r="E322" i="2"/>
  <c r="D318" i="1" l="1"/>
  <c r="F318" i="1" s="1"/>
  <c r="G318" i="1"/>
  <c r="C319" i="1" s="1"/>
  <c r="D322" i="3"/>
  <c r="F322" i="3" s="1"/>
  <c r="G322" i="3" s="1"/>
  <c r="C323" i="3" s="1"/>
  <c r="G323" i="2"/>
  <c r="C324" i="2" s="1"/>
  <c r="E323" i="2"/>
  <c r="D323" i="2"/>
  <c r="D323" i="3" l="1"/>
  <c r="F323" i="3" s="1"/>
  <c r="G323" i="3"/>
  <c r="C324" i="3" s="1"/>
  <c r="G324" i="2"/>
  <c r="C325" i="2" s="1"/>
  <c r="E324" i="2"/>
  <c r="D324" i="2"/>
  <c r="D319" i="1"/>
  <c r="F319" i="1" s="1"/>
  <c r="G319" i="1" s="1"/>
  <c r="C320" i="1" s="1"/>
  <c r="D320" i="1" l="1"/>
  <c r="F320" i="1" s="1"/>
  <c r="G320" i="1" s="1"/>
  <c r="C321" i="1" s="1"/>
  <c r="G325" i="2"/>
  <c r="C326" i="2" s="1"/>
  <c r="D325" i="2"/>
  <c r="E325" i="2"/>
  <c r="D324" i="3"/>
  <c r="F324" i="3" s="1"/>
  <c r="G324" i="3" s="1"/>
  <c r="C325" i="3" s="1"/>
  <c r="D325" i="3" l="1"/>
  <c r="F325" i="3" s="1"/>
  <c r="G325" i="3" s="1"/>
  <c r="C326" i="3" s="1"/>
  <c r="D321" i="1"/>
  <c r="F321" i="1" s="1"/>
  <c r="G321" i="1"/>
  <c r="C322" i="1" s="1"/>
  <c r="D326" i="2"/>
  <c r="E326" i="2" s="1"/>
  <c r="G326" i="2"/>
  <c r="C327" i="2" s="1"/>
  <c r="D326" i="3" l="1"/>
  <c r="F326" i="3" s="1"/>
  <c r="G326" i="3"/>
  <c r="C327" i="3" s="1"/>
  <c r="G322" i="1"/>
  <c r="C323" i="1" s="1"/>
  <c r="D322" i="1"/>
  <c r="F322" i="1" s="1"/>
  <c r="G327" i="2"/>
  <c r="C328" i="2" s="1"/>
  <c r="E327" i="2"/>
  <c r="D327" i="2"/>
  <c r="G328" i="2" l="1"/>
  <c r="C329" i="2" s="1"/>
  <c r="D328" i="2"/>
  <c r="E328" i="2"/>
  <c r="D323" i="1"/>
  <c r="F323" i="1" s="1"/>
  <c r="G323" i="1" s="1"/>
  <c r="C324" i="1" s="1"/>
  <c r="D327" i="3"/>
  <c r="F327" i="3" s="1"/>
  <c r="G327" i="3" s="1"/>
  <c r="C328" i="3" s="1"/>
  <c r="D324" i="1" l="1"/>
  <c r="F324" i="1" s="1"/>
  <c r="G324" i="1" s="1"/>
  <c r="C325" i="1" s="1"/>
  <c r="D328" i="3"/>
  <c r="F328" i="3" s="1"/>
  <c r="G328" i="3" s="1"/>
  <c r="C329" i="3" s="1"/>
  <c r="G329" i="2"/>
  <c r="C330" i="2" s="1"/>
  <c r="E329" i="2"/>
  <c r="D329" i="2"/>
  <c r="D329" i="3" l="1"/>
  <c r="F329" i="3" s="1"/>
  <c r="G329" i="3" s="1"/>
  <c r="C330" i="3" s="1"/>
  <c r="D325" i="1"/>
  <c r="F325" i="1" s="1"/>
  <c r="G325" i="1"/>
  <c r="C326" i="1" s="1"/>
  <c r="G330" i="2"/>
  <c r="C331" i="2" s="1"/>
  <c r="D330" i="2"/>
  <c r="E330" i="2" s="1"/>
  <c r="G330" i="3" l="1"/>
  <c r="C331" i="3" s="1"/>
  <c r="D330" i="3"/>
  <c r="F330" i="3" s="1"/>
  <c r="G331" i="2"/>
  <c r="C332" i="2" s="1"/>
  <c r="D331" i="2"/>
  <c r="E331" i="2"/>
  <c r="D326" i="1"/>
  <c r="F326" i="1" s="1"/>
  <c r="G326" i="1" s="1"/>
  <c r="C327" i="1" s="1"/>
  <c r="D327" i="1" l="1"/>
  <c r="F327" i="1" s="1"/>
  <c r="G327" i="1" s="1"/>
  <c r="C328" i="1" s="1"/>
  <c r="G332" i="2"/>
  <c r="C333" i="2" s="1"/>
  <c r="D332" i="2"/>
  <c r="E332" i="2" s="1"/>
  <c r="D331" i="3"/>
  <c r="F331" i="3" s="1"/>
  <c r="G331" i="3"/>
  <c r="C332" i="3" s="1"/>
  <c r="D328" i="1" l="1"/>
  <c r="F328" i="1" s="1"/>
  <c r="G328" i="1" s="1"/>
  <c r="C329" i="1" s="1"/>
  <c r="G332" i="3"/>
  <c r="C333" i="3" s="1"/>
  <c r="D332" i="3"/>
  <c r="F332" i="3"/>
  <c r="D333" i="2"/>
  <c r="E333" i="2" s="1"/>
  <c r="G333" i="2"/>
  <c r="C334" i="2" s="1"/>
  <c r="D329" i="1" l="1"/>
  <c r="F329" i="1" s="1"/>
  <c r="G329" i="1"/>
  <c r="C330" i="1" s="1"/>
  <c r="G334" i="2"/>
  <c r="C335" i="2" s="1"/>
  <c r="D334" i="2"/>
  <c r="E334" i="2" s="1"/>
  <c r="G333" i="3"/>
  <c r="C334" i="3" s="1"/>
  <c r="D333" i="3"/>
  <c r="F333" i="3" s="1"/>
  <c r="G334" i="3" l="1"/>
  <c r="C335" i="3" s="1"/>
  <c r="D334" i="3"/>
  <c r="F334" i="3"/>
  <c r="D330" i="1"/>
  <c r="F330" i="1" s="1"/>
  <c r="G330" i="1"/>
  <c r="C331" i="1" s="1"/>
  <c r="D335" i="2"/>
  <c r="E335" i="2" s="1"/>
  <c r="G335" i="2"/>
  <c r="C336" i="2" s="1"/>
  <c r="D331" i="1" l="1"/>
  <c r="F331" i="1" s="1"/>
  <c r="G331" i="1" s="1"/>
  <c r="C332" i="1" s="1"/>
  <c r="G336" i="2"/>
  <c r="C337" i="2" s="1"/>
  <c r="D336" i="2"/>
  <c r="E336" i="2" s="1"/>
  <c r="D335" i="3"/>
  <c r="G335" i="3"/>
  <c r="C336" i="3" s="1"/>
  <c r="F335" i="3"/>
  <c r="D332" i="1" l="1"/>
  <c r="F332" i="1" s="1"/>
  <c r="G332" i="1" s="1"/>
  <c r="C333" i="1" s="1"/>
  <c r="D336" i="3"/>
  <c r="F336" i="3" s="1"/>
  <c r="G336" i="3"/>
  <c r="C337" i="3" s="1"/>
  <c r="G337" i="2"/>
  <c r="C338" i="2" s="1"/>
  <c r="D337" i="2"/>
  <c r="E337" i="2"/>
  <c r="D333" i="1" l="1"/>
  <c r="F333" i="1" s="1"/>
  <c r="G333" i="1"/>
  <c r="C334" i="1" s="1"/>
  <c r="G338" i="2"/>
  <c r="C339" i="2" s="1"/>
  <c r="E338" i="2"/>
  <c r="D338" i="2"/>
  <c r="G337" i="3"/>
  <c r="C338" i="3" s="1"/>
  <c r="D337" i="3"/>
  <c r="F337" i="3" s="1"/>
  <c r="G338" i="3" l="1"/>
  <c r="C339" i="3" s="1"/>
  <c r="D338" i="3"/>
  <c r="F338" i="3" s="1"/>
  <c r="G339" i="2"/>
  <c r="C340" i="2" s="1"/>
  <c r="D339" i="2"/>
  <c r="E339" i="2" s="1"/>
  <c r="G334" i="1"/>
  <c r="C335" i="1" s="1"/>
  <c r="D334" i="1"/>
  <c r="F334" i="1" s="1"/>
  <c r="D335" i="1" l="1"/>
  <c r="F335" i="1" s="1"/>
  <c r="G335" i="1"/>
  <c r="C336" i="1" s="1"/>
  <c r="G340" i="2"/>
  <c r="C341" i="2" s="1"/>
  <c r="D340" i="2"/>
  <c r="E340" i="2"/>
  <c r="D339" i="3"/>
  <c r="G339" i="3"/>
  <c r="C340" i="3" s="1"/>
  <c r="F339" i="3"/>
  <c r="D340" i="3" l="1"/>
  <c r="F340" i="3" s="1"/>
  <c r="G340" i="3"/>
  <c r="C341" i="3" s="1"/>
  <c r="D336" i="1"/>
  <c r="F336" i="1" s="1"/>
  <c r="G336" i="1" s="1"/>
  <c r="C337" i="1" s="1"/>
  <c r="G341" i="2"/>
  <c r="C342" i="2" s="1"/>
  <c r="E341" i="2"/>
  <c r="D341" i="2"/>
  <c r="D337" i="1" l="1"/>
  <c r="F337" i="1" s="1"/>
  <c r="G337" i="1" s="1"/>
  <c r="C338" i="1" s="1"/>
  <c r="G342" i="2"/>
  <c r="C343" i="2" s="1"/>
  <c r="D342" i="2"/>
  <c r="E342" i="2"/>
  <c r="G341" i="3"/>
  <c r="C342" i="3" s="1"/>
  <c r="D341" i="3"/>
  <c r="F341" i="3" s="1"/>
  <c r="D338" i="1" l="1"/>
  <c r="F338" i="1" s="1"/>
  <c r="G338" i="1" s="1"/>
  <c r="C339" i="1" s="1"/>
  <c r="G343" i="2"/>
  <c r="C344" i="2" s="1"/>
  <c r="D343" i="2"/>
  <c r="E343" i="2"/>
  <c r="D342" i="3"/>
  <c r="G342" i="3"/>
  <c r="C343" i="3" s="1"/>
  <c r="F342" i="3"/>
  <c r="D339" i="1" l="1"/>
  <c r="F339" i="1" s="1"/>
  <c r="G339" i="1" s="1"/>
  <c r="C340" i="1" s="1"/>
  <c r="G343" i="3"/>
  <c r="C344" i="3" s="1"/>
  <c r="D343" i="3"/>
  <c r="F343" i="3" s="1"/>
  <c r="G344" i="2"/>
  <c r="C345" i="2" s="1"/>
  <c r="D344" i="2"/>
  <c r="E344" i="2" s="1"/>
  <c r="D340" i="1" l="1"/>
  <c r="F340" i="1" s="1"/>
  <c r="G340" i="1"/>
  <c r="C341" i="1" s="1"/>
  <c r="G344" i="3"/>
  <c r="C345" i="3" s="1"/>
  <c r="D344" i="3"/>
  <c r="F344" i="3" s="1"/>
  <c r="D345" i="2"/>
  <c r="E345" i="2" s="1"/>
  <c r="G345" i="2"/>
  <c r="C346" i="2" s="1"/>
  <c r="G346" i="2" l="1"/>
  <c r="C347" i="2" s="1"/>
  <c r="D346" i="2"/>
  <c r="E346" i="2"/>
  <c r="F345" i="3"/>
  <c r="G345" i="3"/>
  <c r="C346" i="3" s="1"/>
  <c r="D345" i="3"/>
  <c r="G341" i="1"/>
  <c r="C342" i="1" s="1"/>
  <c r="D341" i="1"/>
  <c r="F341" i="1" s="1"/>
  <c r="D342" i="1" l="1"/>
  <c r="F342" i="1" s="1"/>
  <c r="G342" i="1"/>
  <c r="C343" i="1" s="1"/>
  <c r="G346" i="3"/>
  <c r="C347" i="3" s="1"/>
  <c r="D346" i="3"/>
  <c r="F346" i="3" s="1"/>
  <c r="G347" i="2"/>
  <c r="C348" i="2" s="1"/>
  <c r="D347" i="2"/>
  <c r="E347" i="2" s="1"/>
  <c r="G348" i="2" l="1"/>
  <c r="C349" i="2" s="1"/>
  <c r="D348" i="2"/>
  <c r="E348" i="2" s="1"/>
  <c r="D347" i="3"/>
  <c r="G347" i="3"/>
  <c r="C348" i="3" s="1"/>
  <c r="F347" i="3"/>
  <c r="D343" i="1"/>
  <c r="F343" i="1" s="1"/>
  <c r="G343" i="1"/>
  <c r="C344" i="1" s="1"/>
  <c r="G348" i="3" l="1"/>
  <c r="C349" i="3" s="1"/>
  <c r="D348" i="3"/>
  <c r="F348" i="3" s="1"/>
  <c r="D344" i="1"/>
  <c r="F344" i="1" s="1"/>
  <c r="G344" i="1" s="1"/>
  <c r="C345" i="1" s="1"/>
  <c r="G349" i="2"/>
  <c r="C350" i="2" s="1"/>
  <c r="D349" i="2"/>
  <c r="E349" i="2" s="1"/>
  <c r="D345" i="1" l="1"/>
  <c r="F345" i="1" s="1"/>
  <c r="G345" i="1" s="1"/>
  <c r="C346" i="1" s="1"/>
  <c r="G350" i="2"/>
  <c r="C351" i="2" s="1"/>
  <c r="E350" i="2"/>
  <c r="D350" i="2"/>
  <c r="G349" i="3"/>
  <c r="C350" i="3" s="1"/>
  <c r="D349" i="3"/>
  <c r="F349" i="3" s="1"/>
  <c r="D346" i="1" l="1"/>
  <c r="F346" i="1" s="1"/>
  <c r="G346" i="1" s="1"/>
  <c r="C347" i="1" s="1"/>
  <c r="G350" i="3"/>
  <c r="C351" i="3" s="1"/>
  <c r="D350" i="3"/>
  <c r="F350" i="3" s="1"/>
  <c r="G351" i="2"/>
  <c r="C352" i="2" s="1"/>
  <c r="D351" i="2"/>
  <c r="E351" i="2" s="1"/>
  <c r="D347" i="1" l="1"/>
  <c r="F347" i="1" s="1"/>
  <c r="G347" i="1"/>
  <c r="C348" i="1" s="1"/>
  <c r="G352" i="2"/>
  <c r="C353" i="2" s="1"/>
  <c r="D352" i="2"/>
  <c r="E352" i="2"/>
  <c r="G351" i="3"/>
  <c r="C352" i="3" s="1"/>
  <c r="D351" i="3"/>
  <c r="F351" i="3" s="1"/>
  <c r="D352" i="3" l="1"/>
  <c r="G352" i="3"/>
  <c r="C353" i="3" s="1"/>
  <c r="F352" i="3"/>
  <c r="G353" i="2"/>
  <c r="C354" i="2" s="1"/>
  <c r="E353" i="2"/>
  <c r="D353" i="2"/>
  <c r="G348" i="1"/>
  <c r="C349" i="1" s="1"/>
  <c r="D348" i="1"/>
  <c r="F348" i="1" s="1"/>
  <c r="D349" i="1" l="1"/>
  <c r="F349" i="1" s="1"/>
  <c r="G349" i="1"/>
  <c r="C350" i="1" s="1"/>
  <c r="G354" i="2"/>
  <c r="C355" i="2" s="1"/>
  <c r="D354" i="2"/>
  <c r="E354" i="2" s="1"/>
  <c r="G353" i="3"/>
  <c r="C354" i="3" s="1"/>
  <c r="D353" i="3"/>
  <c r="F353" i="3" s="1"/>
  <c r="G354" i="3" l="1"/>
  <c r="C355" i="3" s="1"/>
  <c r="D354" i="3"/>
  <c r="F354" i="3" s="1"/>
  <c r="D355" i="2"/>
  <c r="E355" i="2" s="1"/>
  <c r="G355" i="2"/>
  <c r="C356" i="2" s="1"/>
  <c r="D350" i="1"/>
  <c r="F350" i="1" s="1"/>
  <c r="G350" i="1"/>
  <c r="C351" i="1" s="1"/>
  <c r="D351" i="1" l="1"/>
  <c r="F351" i="1" s="1"/>
  <c r="G351" i="1" s="1"/>
  <c r="C352" i="1" s="1"/>
  <c r="E356" i="2"/>
  <c r="G356" i="2"/>
  <c r="C357" i="2" s="1"/>
  <c r="D356" i="2"/>
  <c r="D355" i="3"/>
  <c r="F355" i="3"/>
  <c r="G355" i="3"/>
  <c r="C356" i="3" s="1"/>
  <c r="D352" i="1" l="1"/>
  <c r="F352" i="1" s="1"/>
  <c r="G352" i="1" s="1"/>
  <c r="C353" i="1" s="1"/>
  <c r="G356" i="3"/>
  <c r="C357" i="3" s="1"/>
  <c r="D356" i="3"/>
  <c r="F356" i="3"/>
  <c r="G357" i="2"/>
  <c r="C358" i="2" s="1"/>
  <c r="E357" i="2"/>
  <c r="D357" i="2"/>
  <c r="D353" i="1" l="1"/>
  <c r="F353" i="1" s="1"/>
  <c r="G353" i="1" s="1"/>
  <c r="C354" i="1" s="1"/>
  <c r="G358" i="2"/>
  <c r="C359" i="2" s="1"/>
  <c r="D358" i="2"/>
  <c r="E358" i="2" s="1"/>
  <c r="G357" i="3"/>
  <c r="C358" i="3" s="1"/>
  <c r="D357" i="3"/>
  <c r="F357" i="3" s="1"/>
  <c r="D354" i="1" l="1"/>
  <c r="F354" i="1" s="1"/>
  <c r="G354" i="1"/>
  <c r="C355" i="1" s="1"/>
  <c r="G358" i="3"/>
  <c r="C359" i="3" s="1"/>
  <c r="D358" i="3"/>
  <c r="F358" i="3" s="1"/>
  <c r="D359" i="2"/>
  <c r="E359" i="2" s="1"/>
  <c r="G359" i="2"/>
  <c r="C360" i="2" s="1"/>
  <c r="E360" i="2" l="1"/>
  <c r="G360" i="2"/>
  <c r="C361" i="2" s="1"/>
  <c r="D360" i="2"/>
  <c r="D355" i="1"/>
  <c r="F355" i="1" s="1"/>
  <c r="G355" i="1" s="1"/>
  <c r="C356" i="1" s="1"/>
  <c r="D359" i="3"/>
  <c r="G359" i="3"/>
  <c r="C360" i="3" s="1"/>
  <c r="F359" i="3"/>
  <c r="D356" i="1" l="1"/>
  <c r="F356" i="1" s="1"/>
  <c r="G356" i="1" s="1"/>
  <c r="C357" i="1" s="1"/>
  <c r="G360" i="3"/>
  <c r="C361" i="3" s="1"/>
  <c r="D360" i="3"/>
  <c r="F360" i="3" s="1"/>
  <c r="G361" i="2"/>
  <c r="C362" i="2" s="1"/>
  <c r="D361" i="2"/>
  <c r="E361" i="2" s="1"/>
  <c r="D357" i="1" l="1"/>
  <c r="F357" i="1" s="1"/>
  <c r="G357" i="1"/>
  <c r="C358" i="1" s="1"/>
  <c r="G362" i="2"/>
  <c r="C363" i="2" s="1"/>
  <c r="D362" i="2"/>
  <c r="E362" i="2" s="1"/>
  <c r="F361" i="3"/>
  <c r="G361" i="3"/>
  <c r="C362" i="3" s="1"/>
  <c r="D361" i="3"/>
  <c r="D362" i="3" l="1"/>
  <c r="F362" i="3" s="1"/>
  <c r="G362" i="3"/>
  <c r="C363" i="3" s="1"/>
  <c r="D358" i="1"/>
  <c r="F358" i="1" s="1"/>
  <c r="G358" i="1" s="1"/>
  <c r="C359" i="1" s="1"/>
  <c r="D363" i="2"/>
  <c r="G363" i="2"/>
  <c r="C364" i="2" s="1"/>
  <c r="E363" i="2"/>
  <c r="D359" i="1" l="1"/>
  <c r="F359" i="1" s="1"/>
  <c r="G359" i="1"/>
  <c r="C360" i="1" s="1"/>
  <c r="G364" i="2"/>
  <c r="C365" i="2" s="1"/>
  <c r="E364" i="2"/>
  <c r="D364" i="2"/>
  <c r="F363" i="3"/>
  <c r="D363" i="3"/>
  <c r="G363" i="3"/>
  <c r="C364" i="3" s="1"/>
  <c r="G364" i="3" l="1"/>
  <c r="C365" i="3" s="1"/>
  <c r="D364" i="3"/>
  <c r="F364" i="3"/>
  <c r="D360" i="1"/>
  <c r="F360" i="1" s="1"/>
  <c r="G360" i="1" s="1"/>
  <c r="C361" i="1" s="1"/>
  <c r="G365" i="2"/>
  <c r="C366" i="2" s="1"/>
  <c r="D365" i="2"/>
  <c r="E365" i="2"/>
  <c r="D361" i="1" l="1"/>
  <c r="F361" i="1" s="1"/>
  <c r="G361" i="1"/>
  <c r="C362" i="1" s="1"/>
  <c r="G366" i="2"/>
  <c r="D366" i="2"/>
  <c r="E366" i="2" s="1"/>
  <c r="G365" i="3"/>
  <c r="D365" i="3"/>
  <c r="F365" i="3"/>
  <c r="D362" i="1" l="1"/>
  <c r="F362" i="1" s="1"/>
  <c r="G362" i="1" s="1"/>
  <c r="C363" i="1" s="1"/>
  <c r="D363" i="1" l="1"/>
  <c r="F363" i="1" s="1"/>
  <c r="G363" i="1" s="1"/>
  <c r="C364" i="1" s="1"/>
  <c r="D364" i="1" l="1"/>
  <c r="F364" i="1" s="1"/>
  <c r="G364" i="1" s="1"/>
  <c r="C365" i="1" s="1"/>
  <c r="D365" i="1" l="1"/>
  <c r="F365" i="1" l="1"/>
  <c r="G365" i="1" s="1"/>
  <c r="D367" i="1"/>
  <c r="F367" i="1" s="1"/>
</calcChain>
</file>

<file path=xl/sharedStrings.xml><?xml version="1.0" encoding="utf-8"?>
<sst xmlns="http://schemas.openxmlformats.org/spreadsheetml/2006/main" count="238" uniqueCount="89">
  <si>
    <t>maturity (years)</t>
  </si>
  <si>
    <t xml:space="preserve">Interest rate </t>
  </si>
  <si>
    <t>Investment Theory Assignment -                                                                  Abhigya Asmi Pandey 2A  Aishani Katyal 4A</t>
  </si>
  <si>
    <t># of payments</t>
  </si>
  <si>
    <t xml:space="preserve">monthly rate </t>
  </si>
  <si>
    <t xml:space="preserve">principal </t>
  </si>
  <si>
    <t xml:space="preserve">monthly payment </t>
  </si>
  <si>
    <t xml:space="preserve">Date </t>
  </si>
  <si>
    <t>Month</t>
  </si>
  <si>
    <t xml:space="preserve">Principal </t>
  </si>
  <si>
    <t>Interest</t>
  </si>
  <si>
    <t xml:space="preserve">Payment </t>
  </si>
  <si>
    <t>Principal Paid</t>
  </si>
  <si>
    <t xml:space="preserve">Balance </t>
  </si>
  <si>
    <t xml:space="preserve">Total </t>
  </si>
  <si>
    <t>Pre Payment</t>
  </si>
  <si>
    <t>new interest rate</t>
  </si>
  <si>
    <t>new monthly rate</t>
  </si>
  <si>
    <t xml:space="preserve">Total duration of payment in  will be 325 Months (27 years 1 month approx)  after interest rate has fallen down to 8% </t>
  </si>
  <si>
    <t>Year</t>
  </si>
  <si>
    <t>Reqd</t>
  </si>
  <si>
    <t>Actual</t>
  </si>
  <si>
    <t>Difference</t>
  </si>
  <si>
    <t>p</t>
  </si>
  <si>
    <t>x</t>
  </si>
  <si>
    <t>1. Bond quantities (x): The yellow cells in the x row contain units for each bond. To be accurate, the bonds selected are 1, 4, and 8:
    13.04 units for Bond 1
    8.37 units for Bond 4
    4.84 units for Bond 8
2. Total Cost (p x): The Solver minimized the total investment in bonds at 2785.295 based on bond prices (p) and quantities (x).
3. Cash Flows: The "Actual" column is the actual cash flows derived from the selected portfolio of bonds in each year. For example, the "Actual" cash flow at Year 1 is 315.89.
4. Requirements vs. Actual: The "Difference" column shows the shortfall of how much the cash flows meet the requirement. Negative values in the "Difference" column such as -165.89 for the first year indicate a shortfall with cash flows over and above the requirements, meaning this is somewhat more than what was allocated for that year.
In other words, the chosen bond portfolio almost meets the requirements but has some overshoot at certain years.</t>
  </si>
  <si>
    <t>Microsoft Excel 16.0 Sensitivity Report</t>
  </si>
  <si>
    <t>Worksheet: [Book1]Q2</t>
  </si>
  <si>
    <t>Report Created: 17-09-2024 07:53:59</t>
  </si>
  <si>
    <t>Variable Cells</t>
  </si>
  <si>
    <t>Final</t>
  </si>
  <si>
    <t>Reduced</t>
  </si>
  <si>
    <t>Objective</t>
  </si>
  <si>
    <t>Allowable</t>
  </si>
  <si>
    <t>Cell</t>
  </si>
  <si>
    <t>Name</t>
  </si>
  <si>
    <t>Value</t>
  </si>
  <si>
    <t>Cost</t>
  </si>
  <si>
    <t>Coefficient</t>
  </si>
  <si>
    <t>Increase</t>
  </si>
  <si>
    <t>Decrease</t>
  </si>
  <si>
    <t>$B$9</t>
  </si>
  <si>
    <t>$C$9</t>
  </si>
  <si>
    <t>$D$9</t>
  </si>
  <si>
    <t>$E$9</t>
  </si>
  <si>
    <t>$F$9</t>
  </si>
  <si>
    <t>$G$9</t>
  </si>
  <si>
    <t>$H$9</t>
  </si>
  <si>
    <t>$I$9</t>
  </si>
  <si>
    <t>$J$9</t>
  </si>
  <si>
    <t>$K$9</t>
  </si>
  <si>
    <t>Constraints</t>
  </si>
  <si>
    <t>Shadow</t>
  </si>
  <si>
    <t>Constraint</t>
  </si>
  <si>
    <t>Price</t>
  </si>
  <si>
    <t>R.H. Side</t>
  </si>
  <si>
    <t>$L$2</t>
  </si>
  <si>
    <t>$L$3</t>
  </si>
  <si>
    <t>$L$4</t>
  </si>
  <si>
    <t>$L$5</t>
  </si>
  <si>
    <t>$L$6</t>
  </si>
  <si>
    <t>$L$7</t>
  </si>
  <si>
    <t>S.No.</t>
  </si>
  <si>
    <t>Bond</t>
  </si>
  <si>
    <t>Coupon rate</t>
  </si>
  <si>
    <t>Maturity</t>
  </si>
  <si>
    <t>Yield</t>
  </si>
  <si>
    <t>Payment Frequency</t>
  </si>
  <si>
    <t>Face Value (Assumed)</t>
  </si>
  <si>
    <t>Bond Price</t>
  </si>
  <si>
    <t>Total Duration</t>
  </si>
  <si>
    <t>Weight of each bond in the Portfolio</t>
  </si>
  <si>
    <t>Total Portfolio Value</t>
  </si>
  <si>
    <t>INDIA INFRADEBT LIMITED</t>
  </si>
  <si>
    <t>5 years</t>
  </si>
  <si>
    <t>annual</t>
  </si>
  <si>
    <t>Kerala Infrastructure Investment Board</t>
  </si>
  <si>
    <t>9 Years</t>
  </si>
  <si>
    <t>quarterly</t>
  </si>
  <si>
    <t>SHORT SELLING</t>
  </si>
  <si>
    <t>India 30 Year Government Bond</t>
  </si>
  <si>
    <t>30 year</t>
  </si>
  <si>
    <t>semi annually</t>
  </si>
  <si>
    <t>Period</t>
  </si>
  <si>
    <t xml:space="preserve">Cash Flows </t>
  </si>
  <si>
    <t xml:space="preserve">Present Value of Cash Flows </t>
  </si>
  <si>
    <t>Time X PV</t>
  </si>
  <si>
    <t>maculay duration</t>
  </si>
  <si>
    <t>Total PV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</si>
</sst>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 #,##0.00;[Red]&quot;₹&quot;\ \-#,##0.00"/>
    <numFmt numFmtId="164" formatCode="&quot;$&quot;#,##0.00"/>
    <numFmt numFmtId="165" formatCode="m/d/yyyy"/>
    <numFmt numFmtId="166" formatCode="m/d/yy"/>
    <numFmt numFmtId="167" formatCode="&quot;₹&quot;\ #,##0.00"/>
    <numFmt numFmtId="168" formatCode="_ [$₹-4009]\ * #,##0.00_ ;_ [$₹-4009]\ * \-#,##0.00_ ;_ [$₹-4009]\ * &quot;-&quot;??_ ;_ @_ "/>
    <numFmt numFmtId="169" formatCode="0.0"/>
  </numFmts>
  <fonts count="13" x14ac:knownFonts="1">
    <font>
      <sz val="10"/>
      <color rgb="FF000000"/>
      <name val="Calibri"/>
      <scheme val="minor"/>
    </font>
    <font>
      <b/>
      <sz val="10"/>
      <color theme="1"/>
      <name val="Calibri"/>
      <family val="2"/>
      <scheme val="minor"/>
    </font>
    <font>
      <sz val="10"/>
      <color theme="1"/>
      <name val="Calibri"/>
      <family val="2"/>
      <scheme val="minor"/>
    </font>
    <font>
      <b/>
      <sz val="10"/>
      <color theme="1"/>
      <name val="Times New Roman"/>
      <family val="1"/>
    </font>
    <font>
      <sz val="10"/>
      <color theme="1"/>
      <name val="Times New Roman"/>
      <family val="1"/>
    </font>
    <font>
      <sz val="11"/>
      <color theme="1"/>
      <name val="Calibri"/>
      <family val="2"/>
    </font>
    <font>
      <i/>
      <sz val="10"/>
      <color theme="1"/>
      <name val="Times New Roman"/>
      <family val="1"/>
    </font>
    <font>
      <sz val="10"/>
      <color theme="1"/>
      <name val="Calibri"/>
      <family val="2"/>
      <scheme val="minor"/>
    </font>
    <font>
      <b/>
      <sz val="11"/>
      <color theme="1"/>
      <name val="Calibri"/>
      <family val="2"/>
    </font>
    <font>
      <b/>
      <sz val="11"/>
      <color rgb="FF000080"/>
      <name val="Calibri"/>
      <family val="2"/>
    </font>
    <font>
      <sz val="10"/>
      <color theme="1"/>
      <name val="Arial"/>
      <family val="2"/>
    </font>
    <font>
      <sz val="12"/>
      <color rgb="FFFF0000"/>
      <name val="Calibri"/>
      <family val="2"/>
    </font>
    <font>
      <sz val="10"/>
      <name val="Calibri"/>
      <family val="2"/>
    </font>
  </fonts>
  <fills count="11">
    <fill>
      <patternFill patternType="none"/>
    </fill>
    <fill>
      <patternFill patternType="gray125"/>
    </fill>
    <fill>
      <patternFill patternType="solid">
        <fgColor rgb="FFD9D2E9"/>
        <bgColor rgb="FFD9D2E9"/>
      </patternFill>
    </fill>
    <fill>
      <patternFill patternType="solid">
        <fgColor rgb="FFCFE2F3"/>
        <bgColor rgb="FFCFE2F3"/>
      </patternFill>
    </fill>
    <fill>
      <patternFill patternType="solid">
        <fgColor rgb="FFD8D8D8"/>
        <bgColor rgb="FFD8D8D8"/>
      </patternFill>
    </fill>
    <fill>
      <patternFill patternType="solid">
        <fgColor rgb="FFFFFF00"/>
        <bgColor rgb="FFFFFF00"/>
      </patternFill>
    </fill>
    <fill>
      <patternFill patternType="solid">
        <fgColor rgb="FFC9DAF8"/>
        <bgColor rgb="FFC9DAF8"/>
      </patternFill>
    </fill>
    <fill>
      <patternFill patternType="solid">
        <fgColor rgb="FFFFD965"/>
        <bgColor rgb="FFFFD965"/>
      </patternFill>
    </fill>
    <fill>
      <patternFill patternType="solid">
        <fgColor rgb="FFD9E2F3"/>
        <bgColor rgb="FFD9E2F3"/>
      </patternFill>
    </fill>
    <fill>
      <patternFill patternType="solid">
        <fgColor rgb="FFADB9CA"/>
        <bgColor rgb="FFADB9CA"/>
      </patternFill>
    </fill>
    <fill>
      <patternFill patternType="solid">
        <fgColor rgb="FFB4C6E7"/>
        <bgColor rgb="FFB4C6E7"/>
      </patternFill>
    </fill>
  </fills>
  <borders count="1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rgb="FF808080"/>
      </top>
      <bottom/>
      <diagonal/>
    </border>
    <border>
      <left/>
      <right/>
      <top/>
      <bottom style="medium">
        <color rgb="FF808080"/>
      </bottom>
      <diagonal/>
    </border>
    <border>
      <left/>
      <right/>
      <top style="thin">
        <color rgb="FF808080"/>
      </top>
      <bottom/>
      <diagonal/>
    </border>
    <border>
      <left/>
      <right/>
      <top style="thin">
        <color rgb="FF808080"/>
      </top>
      <bottom style="medium">
        <color rgb="FF80808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s>
  <cellStyleXfs count="1">
    <xf numFmtId="0" fontId="0" fillId="0" borderId="0"/>
  </cellStyleXfs>
  <cellXfs count="59">
    <xf numFmtId="0" fontId="0" fillId="0" borderId="0" xfId="0"/>
    <xf numFmtId="0" fontId="1" fillId="0" borderId="0" xfId="0" applyFont="1"/>
    <xf numFmtId="0" fontId="2" fillId="2" borderId="0" xfId="0" applyFont="1" applyFill="1"/>
    <xf numFmtId="10" fontId="2" fillId="2" borderId="0" xfId="0" applyNumberFormat="1" applyFont="1" applyFill="1"/>
    <xf numFmtId="164" fontId="2" fillId="2" borderId="0" xfId="0" applyNumberFormat="1" applyFont="1" applyFill="1"/>
    <xf numFmtId="0" fontId="1" fillId="0" borderId="1" xfId="0" applyFont="1" applyBorder="1"/>
    <xf numFmtId="165" fontId="2" fillId="0" borderId="0" xfId="0" applyNumberFormat="1" applyFont="1"/>
    <xf numFmtId="0" fontId="2" fillId="0" borderId="0" xfId="0" applyFont="1"/>
    <xf numFmtId="164" fontId="2" fillId="0" borderId="0" xfId="0" applyNumberFormat="1" applyFont="1"/>
    <xf numFmtId="0" fontId="1" fillId="2" borderId="0" xfId="0" applyFont="1" applyFill="1"/>
    <xf numFmtId="10" fontId="2" fillId="0" borderId="0" xfId="0" applyNumberFormat="1" applyFont="1"/>
    <xf numFmtId="166" fontId="2" fillId="0" borderId="0" xfId="0" applyNumberFormat="1" applyFont="1"/>
    <xf numFmtId="0" fontId="3" fillId="4" borderId="2" xfId="0" applyFont="1" applyFill="1" applyBorder="1" applyAlignment="1">
      <alignment horizontal="center"/>
    </xf>
    <xf numFmtId="0" fontId="4" fillId="4" borderId="2" xfId="0" applyFont="1" applyFill="1" applyBorder="1" applyAlignment="1">
      <alignment horizontal="center"/>
    </xf>
    <xf numFmtId="0" fontId="4" fillId="0" borderId="2" xfId="0" applyFont="1" applyBorder="1" applyAlignment="1">
      <alignment horizontal="center"/>
    </xf>
    <xf numFmtId="0" fontId="5" fillId="0" borderId="2" xfId="0" applyFont="1" applyBorder="1"/>
    <xf numFmtId="0" fontId="6" fillId="4" borderId="2" xfId="0" applyFont="1" applyFill="1" applyBorder="1" applyAlignment="1">
      <alignment horizontal="center"/>
    </xf>
    <xf numFmtId="0" fontId="5" fillId="5" borderId="2" xfId="0" applyFont="1" applyFill="1" applyBorder="1"/>
    <xf numFmtId="0" fontId="2" fillId="0" borderId="0" xfId="0" applyFont="1" applyAlignment="1">
      <alignment horizontal="center"/>
    </xf>
    <xf numFmtId="0" fontId="4" fillId="5" borderId="2" xfId="0" applyFont="1" applyFill="1" applyBorder="1" applyAlignment="1">
      <alignment horizontal="center"/>
    </xf>
    <xf numFmtId="0" fontId="8" fillId="0" borderId="0" xfId="0" applyFont="1"/>
    <xf numFmtId="0" fontId="9" fillId="0" borderId="3" xfId="0" applyFont="1" applyBorder="1" applyAlignment="1">
      <alignment horizontal="center"/>
    </xf>
    <xf numFmtId="0" fontId="9" fillId="0" borderId="4" xfId="0" applyFont="1" applyBorder="1" applyAlignment="1">
      <alignment horizontal="center"/>
    </xf>
    <xf numFmtId="0" fontId="5" fillId="0" borderId="5" xfId="0" applyFont="1" applyBorder="1"/>
    <xf numFmtId="2" fontId="5" fillId="0" borderId="5" xfId="0" applyNumberFormat="1" applyFont="1" applyBorder="1"/>
    <xf numFmtId="0" fontId="5" fillId="0" borderId="6" xfId="0" applyFont="1" applyBorder="1"/>
    <xf numFmtId="2" fontId="5" fillId="0" borderId="6" xfId="0" applyNumberFormat="1" applyFont="1" applyBorder="1"/>
    <xf numFmtId="0" fontId="5" fillId="0" borderId="2" xfId="0" applyFont="1" applyBorder="1" applyAlignment="1">
      <alignment horizontal="center" vertical="center"/>
    </xf>
    <xf numFmtId="0" fontId="10" fillId="0" borderId="2" xfId="0" applyFont="1" applyBorder="1" applyAlignment="1">
      <alignment horizontal="center" vertical="center"/>
    </xf>
    <xf numFmtId="0" fontId="5" fillId="0" borderId="2" xfId="0" applyFont="1" applyBorder="1" applyAlignment="1">
      <alignment horizontal="center"/>
    </xf>
    <xf numFmtId="0" fontId="10" fillId="0" borderId="2" xfId="0" applyFont="1" applyBorder="1" applyAlignment="1">
      <alignment horizontal="center"/>
    </xf>
    <xf numFmtId="10" fontId="10" fillId="0" borderId="2" xfId="0" applyNumberFormat="1" applyFont="1" applyBorder="1" applyAlignment="1">
      <alignment horizontal="center"/>
    </xf>
    <xf numFmtId="167" fontId="10" fillId="0" borderId="2" xfId="0" applyNumberFormat="1" applyFont="1" applyBorder="1" applyAlignment="1">
      <alignment horizontal="center"/>
    </xf>
    <xf numFmtId="167" fontId="5" fillId="0" borderId="2" xfId="0" applyNumberFormat="1" applyFont="1" applyBorder="1" applyAlignment="1">
      <alignment horizontal="center"/>
    </xf>
    <xf numFmtId="2" fontId="5" fillId="0" borderId="2" xfId="0" applyNumberFormat="1" applyFont="1" applyBorder="1" applyAlignment="1">
      <alignment horizontal="center"/>
    </xf>
    <xf numFmtId="8" fontId="5" fillId="0" borderId="2" xfId="0" applyNumberFormat="1" applyFont="1" applyBorder="1" applyAlignment="1">
      <alignment horizontal="center"/>
    </xf>
    <xf numFmtId="0" fontId="11" fillId="0" borderId="2" xfId="0" applyFont="1" applyBorder="1"/>
    <xf numFmtId="0" fontId="5" fillId="7" borderId="2" xfId="0" applyFont="1" applyFill="1" applyBorder="1" applyAlignment="1">
      <alignment horizontal="center"/>
    </xf>
    <xf numFmtId="8" fontId="5" fillId="7" borderId="2" xfId="0" applyNumberFormat="1" applyFont="1" applyFill="1" applyBorder="1" applyAlignment="1">
      <alignment horizontal="center"/>
    </xf>
    <xf numFmtId="0" fontId="5" fillId="0" borderId="9" xfId="0" applyFont="1" applyBorder="1"/>
    <xf numFmtId="0" fontId="10" fillId="0" borderId="2" xfId="0" applyFont="1" applyBorder="1"/>
    <xf numFmtId="168" fontId="5" fillId="0" borderId="2" xfId="0" applyNumberFormat="1" applyFont="1" applyBorder="1"/>
    <xf numFmtId="8" fontId="5" fillId="0" borderId="2" xfId="0" applyNumberFormat="1" applyFont="1" applyBorder="1"/>
    <xf numFmtId="8" fontId="5" fillId="5" borderId="2" xfId="0" applyNumberFormat="1" applyFont="1" applyFill="1" applyBorder="1"/>
    <xf numFmtId="2" fontId="5" fillId="5" borderId="2" xfId="0" applyNumberFormat="1" applyFont="1" applyFill="1" applyBorder="1"/>
    <xf numFmtId="168" fontId="5" fillId="5" borderId="2" xfId="0" applyNumberFormat="1" applyFont="1" applyFill="1" applyBorder="1"/>
    <xf numFmtId="169" fontId="5" fillId="7" borderId="2" xfId="0" applyNumberFormat="1" applyFont="1" applyFill="1" applyBorder="1" applyAlignment="1">
      <alignment horizontal="center"/>
    </xf>
    <xf numFmtId="2" fontId="5" fillId="7" borderId="2" xfId="0" applyNumberFormat="1" applyFont="1" applyFill="1" applyBorder="1" applyAlignment="1">
      <alignment horizontal="center"/>
    </xf>
    <xf numFmtId="0" fontId="1" fillId="3" borderId="0" xfId="0" applyFont="1" applyFill="1" applyAlignment="1">
      <alignment vertical="top" wrapText="1"/>
    </xf>
    <xf numFmtId="0" fontId="0" fillId="0" borderId="0" xfId="0"/>
    <xf numFmtId="0" fontId="1" fillId="2" borderId="0" xfId="0" applyFont="1" applyFill="1"/>
    <xf numFmtId="0" fontId="7" fillId="6" borderId="12" xfId="0" applyFont="1" applyFill="1" applyBorder="1" applyAlignment="1">
      <alignment horizontal="center" vertical="center" wrapText="1"/>
    </xf>
    <xf numFmtId="0" fontId="10" fillId="8" borderId="7" xfId="0" applyFont="1" applyFill="1" applyBorder="1" applyAlignment="1">
      <alignment horizontal="center"/>
    </xf>
    <xf numFmtId="0" fontId="12" fillId="0" borderId="8" xfId="0" applyFont="1" applyBorder="1"/>
    <xf numFmtId="0" fontId="12" fillId="0" borderId="9" xfId="0" applyFont="1" applyBorder="1"/>
    <xf numFmtId="0" fontId="10" fillId="9" borderId="10" xfId="0" applyFont="1" applyFill="1" applyBorder="1" applyAlignment="1">
      <alignment horizontal="center"/>
    </xf>
    <xf numFmtId="0" fontId="12" fillId="0" borderId="11" xfId="0" applyFont="1" applyBorder="1"/>
    <xf numFmtId="0" fontId="12" fillId="0" borderId="12" xfId="0" applyFont="1" applyBorder="1"/>
    <xf numFmtId="0" fontId="10" fillId="10" borderId="7"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IN" sz="1400" b="0" i="0">
                <a:solidFill>
                  <a:srgbClr val="757575"/>
                </a:solidFill>
                <a:latin typeface="+mn-lt"/>
              </a:rPr>
              <a:t>Actual vs Required Cashflows</a:t>
            </a:r>
          </a:p>
        </c:rich>
      </c:tx>
      <c:overlay val="0"/>
    </c:title>
    <c:autoTitleDeleted val="0"/>
    <c:plotArea>
      <c:layout/>
      <c:lineChart>
        <c:grouping val="standard"/>
        <c:varyColors val="1"/>
        <c:ser>
          <c:idx val="0"/>
          <c:order val="0"/>
          <c:tx>
            <c:v>Reqd</c:v>
          </c:tx>
          <c:spPr>
            <a:ln cmpd="sng">
              <a:solidFill>
                <a:srgbClr val="4472C4"/>
              </a:solidFill>
            </a:ln>
          </c:spPr>
          <c:marker>
            <c:symbol val="none"/>
          </c:marker>
          <c:cat>
            <c:numRef>
              <c:f>'Q2'!$A$2:$A$7</c:f>
              <c:numCache>
                <c:formatCode>General</c:formatCode>
                <c:ptCount val="6"/>
                <c:pt idx="0">
                  <c:v>1</c:v>
                </c:pt>
                <c:pt idx="1">
                  <c:v>2</c:v>
                </c:pt>
                <c:pt idx="2">
                  <c:v>3</c:v>
                </c:pt>
                <c:pt idx="3">
                  <c:v>4</c:v>
                </c:pt>
                <c:pt idx="4">
                  <c:v>5</c:v>
                </c:pt>
                <c:pt idx="5">
                  <c:v>6</c:v>
                </c:pt>
              </c:numCache>
            </c:numRef>
          </c:cat>
          <c:val>
            <c:numRef>
              <c:f>'Q2'!$L$2:$L$7</c:f>
              <c:numCache>
                <c:formatCode>General</c:formatCode>
                <c:ptCount val="6"/>
                <c:pt idx="0">
                  <c:v>150</c:v>
                </c:pt>
                <c:pt idx="1">
                  <c:v>300</c:v>
                </c:pt>
                <c:pt idx="2">
                  <c:v>800</c:v>
                </c:pt>
                <c:pt idx="3">
                  <c:v>110</c:v>
                </c:pt>
                <c:pt idx="4">
                  <c:v>1100</c:v>
                </c:pt>
                <c:pt idx="5">
                  <c:v>1500</c:v>
                </c:pt>
              </c:numCache>
            </c:numRef>
          </c:val>
          <c:smooth val="1"/>
          <c:extLst>
            <c:ext xmlns:c16="http://schemas.microsoft.com/office/drawing/2014/chart" uri="{C3380CC4-5D6E-409C-BE32-E72D297353CC}">
              <c16:uniqueId val="{00000000-3757-457D-9AD1-44C3A16730C4}"/>
            </c:ext>
          </c:extLst>
        </c:ser>
        <c:ser>
          <c:idx val="1"/>
          <c:order val="1"/>
          <c:tx>
            <c:v>Actual</c:v>
          </c:tx>
          <c:spPr>
            <a:ln cmpd="sng">
              <a:solidFill>
                <a:srgbClr val="ED7D31"/>
              </a:solidFill>
            </a:ln>
          </c:spPr>
          <c:marker>
            <c:symbol val="none"/>
          </c:marker>
          <c:cat>
            <c:numRef>
              <c:f>'Q2'!$A$2:$A$7</c:f>
              <c:numCache>
                <c:formatCode>General</c:formatCode>
                <c:ptCount val="6"/>
                <c:pt idx="0">
                  <c:v>1</c:v>
                </c:pt>
                <c:pt idx="1">
                  <c:v>2</c:v>
                </c:pt>
                <c:pt idx="2">
                  <c:v>3</c:v>
                </c:pt>
                <c:pt idx="3">
                  <c:v>4</c:v>
                </c:pt>
                <c:pt idx="4">
                  <c:v>5</c:v>
                </c:pt>
                <c:pt idx="5">
                  <c:v>6</c:v>
                </c:pt>
              </c:numCache>
            </c:numRef>
          </c:cat>
          <c:val>
            <c:numRef>
              <c:f>'Q2'!$M$2:$M$7</c:f>
              <c:numCache>
                <c:formatCode>General</c:formatCode>
                <c:ptCount val="6"/>
                <c:pt idx="0">
                  <c:v>315.89270429850137</c:v>
                </c:pt>
                <c:pt idx="1">
                  <c:v>315.89270429850137</c:v>
                </c:pt>
                <c:pt idx="2">
                  <c:v>799.99999999999966</c:v>
                </c:pt>
                <c:pt idx="3">
                  <c:v>262.64090177133653</c:v>
                </c:pt>
                <c:pt idx="4">
                  <c:v>1100.0000000000002</c:v>
                </c:pt>
                <c:pt idx="5">
                  <c:v>1499.9999999999998</c:v>
                </c:pt>
              </c:numCache>
            </c:numRef>
          </c:val>
          <c:smooth val="1"/>
          <c:extLst>
            <c:ext xmlns:c16="http://schemas.microsoft.com/office/drawing/2014/chart" uri="{C3380CC4-5D6E-409C-BE32-E72D297353CC}">
              <c16:uniqueId val="{00000001-3757-457D-9AD1-44C3A16730C4}"/>
            </c:ext>
          </c:extLst>
        </c:ser>
        <c:dLbls>
          <c:showLegendKey val="0"/>
          <c:showVal val="0"/>
          <c:showCatName val="0"/>
          <c:showSerName val="0"/>
          <c:showPercent val="0"/>
          <c:showBubbleSize val="0"/>
        </c:dLbls>
        <c:smooth val="0"/>
        <c:axId val="398494935"/>
        <c:axId val="1677640139"/>
      </c:lineChart>
      <c:catAx>
        <c:axId val="398494935"/>
        <c:scaling>
          <c:orientation val="minMax"/>
        </c:scaling>
        <c:delete val="0"/>
        <c:axPos val="b"/>
        <c:title>
          <c:tx>
            <c:rich>
              <a:bodyPr/>
              <a:lstStyle/>
              <a:p>
                <a:pPr lvl="0">
                  <a:defRPr sz="1000" b="0" i="0">
                    <a:solidFill>
                      <a:srgbClr val="000000"/>
                    </a:solidFill>
                    <a:latin typeface="+mn-lt"/>
                  </a:defRPr>
                </a:pPr>
                <a:r>
                  <a:rPr lang="en-IN" sz="1000" b="0" i="0">
                    <a:solidFill>
                      <a:srgbClr val="000000"/>
                    </a:solidFill>
                    <a:latin typeface="+mn-lt"/>
                  </a:rPr>
                  <a:t>Year</a:t>
                </a: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677640139"/>
        <c:crosses val="autoZero"/>
        <c:auto val="1"/>
        <c:lblAlgn val="ctr"/>
        <c:lblOffset val="100"/>
        <c:noMultiLvlLbl val="1"/>
      </c:catAx>
      <c:valAx>
        <c:axId val="1677640139"/>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lang="en-IN" sz="1000" b="0" i="0">
                    <a:solidFill>
                      <a:srgbClr val="000000"/>
                    </a:solidFill>
                    <a:latin typeface="+mn-lt"/>
                  </a:rPr>
                  <a:t>Cash Flows</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398494935"/>
        <c:crosses val="autoZero"/>
        <c:crossBetween val="between"/>
      </c:valAx>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4</xdr:col>
      <xdr:colOff>85725</xdr:colOff>
      <xdr:row>11</xdr:row>
      <xdr:rowOff>28575</xdr:rowOff>
    </xdr:from>
    <xdr:ext cx="3657600" cy="2419350"/>
    <xdr:graphicFrame macro="">
      <xdr:nvGraphicFramePr>
        <xdr:cNvPr id="2" name="Chart 1" title="Chart">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67"/>
  <sheetViews>
    <sheetView showGridLines="0" workbookViewId="0">
      <selection activeCell="K13" sqref="K13"/>
    </sheetView>
  </sheetViews>
  <sheetFormatPr defaultColWidth="14.42578125" defaultRowHeight="15.75" customHeight="1" x14ac:dyDescent="0.4"/>
  <sheetData>
    <row r="1" spans="1:26" ht="15.75" customHeight="1" x14ac:dyDescent="0.4">
      <c r="A1" s="1" t="s">
        <v>0</v>
      </c>
      <c r="B1" s="2">
        <v>30</v>
      </c>
      <c r="D1" s="1" t="s">
        <v>1</v>
      </c>
      <c r="E1" s="3">
        <v>0.09</v>
      </c>
      <c r="K1" s="48" t="s">
        <v>2</v>
      </c>
      <c r="L1" s="49"/>
      <c r="M1" s="49"/>
      <c r="N1" s="49"/>
    </row>
    <row r="2" spans="1:26" ht="15.75" customHeight="1" x14ac:dyDescent="0.4">
      <c r="A2" s="1" t="s">
        <v>3</v>
      </c>
      <c r="B2" s="2">
        <f>B1*12</f>
        <v>360</v>
      </c>
      <c r="D2" s="1" t="s">
        <v>4</v>
      </c>
      <c r="E2" s="3">
        <f>E1/12</f>
        <v>7.4999999999999997E-3</v>
      </c>
      <c r="K2" s="49"/>
      <c r="L2" s="49"/>
      <c r="M2" s="49"/>
      <c r="N2" s="49"/>
    </row>
    <row r="3" spans="1:26" ht="15.75" customHeight="1" x14ac:dyDescent="0.4">
      <c r="A3" s="1" t="s">
        <v>5</v>
      </c>
      <c r="B3" s="4">
        <v>10000000</v>
      </c>
      <c r="D3" s="1" t="s">
        <v>6</v>
      </c>
      <c r="E3" s="4">
        <f>PMT(E2,B2,-B3,0)</f>
        <v>80462.261694478264</v>
      </c>
      <c r="K3" s="49"/>
      <c r="L3" s="49"/>
      <c r="M3" s="49"/>
      <c r="N3" s="49"/>
    </row>
    <row r="4" spans="1:26" ht="15.75" customHeight="1" x14ac:dyDescent="0.4">
      <c r="K4" s="49"/>
      <c r="L4" s="49"/>
      <c r="M4" s="49"/>
      <c r="N4" s="49"/>
    </row>
    <row r="5" spans="1:26" ht="15.75" customHeight="1" x14ac:dyDescent="0.4">
      <c r="A5" s="5" t="s">
        <v>7</v>
      </c>
      <c r="B5" s="5" t="s">
        <v>8</v>
      </c>
      <c r="C5" s="5" t="s">
        <v>9</v>
      </c>
      <c r="D5" s="5" t="s">
        <v>10</v>
      </c>
      <c r="E5" s="5" t="s">
        <v>11</v>
      </c>
      <c r="F5" s="5" t="s">
        <v>12</v>
      </c>
      <c r="G5" s="5" t="s">
        <v>13</v>
      </c>
      <c r="H5" s="5"/>
      <c r="I5" s="5"/>
      <c r="J5" s="5"/>
      <c r="K5" s="5"/>
      <c r="L5" s="5"/>
      <c r="M5" s="5"/>
      <c r="N5" s="5"/>
      <c r="O5" s="5"/>
      <c r="P5" s="5"/>
      <c r="Q5" s="5"/>
      <c r="R5" s="5"/>
      <c r="S5" s="5"/>
      <c r="T5" s="5"/>
      <c r="U5" s="5"/>
      <c r="V5" s="5"/>
      <c r="W5" s="5"/>
      <c r="X5" s="5"/>
      <c r="Y5" s="5"/>
      <c r="Z5" s="5"/>
    </row>
    <row r="6" spans="1:26" ht="15.75" customHeight="1" x14ac:dyDescent="0.4">
      <c r="A6" s="6">
        <v>44652</v>
      </c>
      <c r="B6" s="7">
        <v>1</v>
      </c>
      <c r="C6" s="8">
        <f>B3</f>
        <v>10000000</v>
      </c>
      <c r="D6" s="8">
        <f t="shared" ref="D6:D260" si="0">C6*$E$2</f>
        <v>75000</v>
      </c>
      <c r="E6" s="8">
        <f t="shared" ref="E6:E260" si="1">$E$3</f>
        <v>80462.261694478264</v>
      </c>
      <c r="F6" s="8">
        <f t="shared" ref="F6:F260" si="2">E6-D6</f>
        <v>5462.261694478264</v>
      </c>
      <c r="G6" s="8">
        <f t="shared" ref="G6:G260" si="3">C6-F6</f>
        <v>9994537.7383055221</v>
      </c>
    </row>
    <row r="7" spans="1:26" ht="15.75" customHeight="1" x14ac:dyDescent="0.4">
      <c r="A7" s="6">
        <v>44682</v>
      </c>
      <c r="B7" s="7">
        <v>2</v>
      </c>
      <c r="C7" s="8">
        <f t="shared" ref="C7:C261" si="4">G6</f>
        <v>9994537.7383055221</v>
      </c>
      <c r="D7" s="8">
        <f t="shared" si="0"/>
        <v>74959.033037291418</v>
      </c>
      <c r="E7" s="8">
        <f t="shared" si="1"/>
        <v>80462.261694478264</v>
      </c>
      <c r="F7" s="8">
        <f t="shared" si="2"/>
        <v>5503.2286571868462</v>
      </c>
      <c r="G7" s="8">
        <f t="shared" si="3"/>
        <v>9989034.5096483361</v>
      </c>
    </row>
    <row r="8" spans="1:26" ht="15.75" customHeight="1" x14ac:dyDescent="0.4">
      <c r="A8" s="6">
        <v>44713</v>
      </c>
      <c r="B8" s="7">
        <v>3</v>
      </c>
      <c r="C8" s="8">
        <f t="shared" si="4"/>
        <v>9989034.5096483361</v>
      </c>
      <c r="D8" s="8">
        <f t="shared" si="0"/>
        <v>74917.758822362521</v>
      </c>
      <c r="E8" s="8">
        <f t="shared" si="1"/>
        <v>80462.261694478264</v>
      </c>
      <c r="F8" s="8">
        <f t="shared" si="2"/>
        <v>5544.5028721157432</v>
      </c>
      <c r="G8" s="8">
        <f t="shared" si="3"/>
        <v>9983490.0067762211</v>
      </c>
    </row>
    <row r="9" spans="1:26" ht="15.75" customHeight="1" x14ac:dyDescent="0.4">
      <c r="A9" s="6">
        <v>44743</v>
      </c>
      <c r="B9" s="7">
        <v>4</v>
      </c>
      <c r="C9" s="8">
        <f t="shared" si="4"/>
        <v>9983490.0067762211</v>
      </c>
      <c r="D9" s="8">
        <f t="shared" si="0"/>
        <v>74876.17505082165</v>
      </c>
      <c r="E9" s="8">
        <f t="shared" si="1"/>
        <v>80462.261694478264</v>
      </c>
      <c r="F9" s="8">
        <f t="shared" si="2"/>
        <v>5586.0866436566139</v>
      </c>
      <c r="G9" s="8">
        <f t="shared" si="3"/>
        <v>9977903.9201325644</v>
      </c>
    </row>
    <row r="10" spans="1:26" ht="15.75" customHeight="1" x14ac:dyDescent="0.4">
      <c r="A10" s="6">
        <v>44774</v>
      </c>
      <c r="B10" s="7">
        <v>5</v>
      </c>
      <c r="C10" s="8">
        <f t="shared" si="4"/>
        <v>9977903.9201325644</v>
      </c>
      <c r="D10" s="8">
        <f t="shared" si="0"/>
        <v>74834.27940099423</v>
      </c>
      <c r="E10" s="8">
        <f t="shared" si="1"/>
        <v>80462.261694478264</v>
      </c>
      <c r="F10" s="8">
        <f t="shared" si="2"/>
        <v>5627.982293484034</v>
      </c>
      <c r="G10" s="8">
        <f t="shared" si="3"/>
        <v>9972275.9378390796</v>
      </c>
    </row>
    <row r="11" spans="1:26" ht="15.75" customHeight="1" x14ac:dyDescent="0.4">
      <c r="A11" s="6">
        <v>44805</v>
      </c>
      <c r="B11" s="7">
        <v>6</v>
      </c>
      <c r="C11" s="8">
        <f t="shared" si="4"/>
        <v>9972275.9378390796</v>
      </c>
      <c r="D11" s="8">
        <f t="shared" si="0"/>
        <v>74792.069533793096</v>
      </c>
      <c r="E11" s="8">
        <f t="shared" si="1"/>
        <v>80462.261694478264</v>
      </c>
      <c r="F11" s="8">
        <f t="shared" si="2"/>
        <v>5670.1921606851683</v>
      </c>
      <c r="G11" s="8">
        <f t="shared" si="3"/>
        <v>9966605.745678395</v>
      </c>
    </row>
    <row r="12" spans="1:26" ht="15.75" customHeight="1" x14ac:dyDescent="0.4">
      <c r="A12" s="6">
        <v>44835</v>
      </c>
      <c r="B12" s="7">
        <v>7</v>
      </c>
      <c r="C12" s="8">
        <f t="shared" si="4"/>
        <v>9966605.745678395</v>
      </c>
      <c r="D12" s="8">
        <f t="shared" si="0"/>
        <v>74749.543092587963</v>
      </c>
      <c r="E12" s="8">
        <f t="shared" si="1"/>
        <v>80462.261694478264</v>
      </c>
      <c r="F12" s="8">
        <f t="shared" si="2"/>
        <v>5712.7186018903012</v>
      </c>
      <c r="G12" s="8">
        <f t="shared" si="3"/>
        <v>9960893.0270765051</v>
      </c>
    </row>
    <row r="13" spans="1:26" ht="15.75" customHeight="1" x14ac:dyDescent="0.4">
      <c r="A13" s="6">
        <v>44866</v>
      </c>
      <c r="B13" s="7">
        <v>8</v>
      </c>
      <c r="C13" s="8">
        <f t="shared" si="4"/>
        <v>9960893.0270765051</v>
      </c>
      <c r="D13" s="8">
        <f t="shared" si="0"/>
        <v>74706.697703073791</v>
      </c>
      <c r="E13" s="8">
        <f t="shared" si="1"/>
        <v>80462.261694478264</v>
      </c>
      <c r="F13" s="8">
        <f t="shared" si="2"/>
        <v>5755.5639914044732</v>
      </c>
      <c r="G13" s="8">
        <f t="shared" si="3"/>
        <v>9955137.4630851001</v>
      </c>
    </row>
    <row r="14" spans="1:26" ht="15.75" customHeight="1" x14ac:dyDescent="0.4">
      <c r="A14" s="6">
        <v>44896</v>
      </c>
      <c r="B14" s="7">
        <v>9</v>
      </c>
      <c r="C14" s="8">
        <f t="shared" si="4"/>
        <v>9955137.4630851001</v>
      </c>
      <c r="D14" s="8">
        <f t="shared" si="0"/>
        <v>74663.530973138244</v>
      </c>
      <c r="E14" s="8">
        <f t="shared" si="1"/>
        <v>80462.261694478264</v>
      </c>
      <c r="F14" s="8">
        <f t="shared" si="2"/>
        <v>5798.73072134002</v>
      </c>
      <c r="G14" s="8">
        <f t="shared" si="3"/>
        <v>9949338.7323637605</v>
      </c>
    </row>
    <row r="15" spans="1:26" ht="15.75" customHeight="1" x14ac:dyDescent="0.4">
      <c r="A15" s="6">
        <v>44927</v>
      </c>
      <c r="B15" s="7">
        <v>10</v>
      </c>
      <c r="C15" s="8">
        <f t="shared" si="4"/>
        <v>9949338.7323637605</v>
      </c>
      <c r="D15" s="8">
        <f t="shared" si="0"/>
        <v>74620.040492728207</v>
      </c>
      <c r="E15" s="8">
        <f t="shared" si="1"/>
        <v>80462.261694478264</v>
      </c>
      <c r="F15" s="8">
        <f t="shared" si="2"/>
        <v>5842.2212017500569</v>
      </c>
      <c r="G15" s="8">
        <f t="shared" si="3"/>
        <v>9943496.511162011</v>
      </c>
    </row>
    <row r="16" spans="1:26" ht="15.75" customHeight="1" x14ac:dyDescent="0.4">
      <c r="A16" s="6">
        <v>44958</v>
      </c>
      <c r="B16" s="7">
        <v>11</v>
      </c>
      <c r="C16" s="8">
        <f t="shared" si="4"/>
        <v>9943496.511162011</v>
      </c>
      <c r="D16" s="8">
        <f t="shared" si="0"/>
        <v>74576.223833715077</v>
      </c>
      <c r="E16" s="8">
        <f t="shared" si="1"/>
        <v>80462.261694478264</v>
      </c>
      <c r="F16" s="8">
        <f t="shared" si="2"/>
        <v>5886.0378607631865</v>
      </c>
      <c r="G16" s="8">
        <f t="shared" si="3"/>
        <v>9937610.4733012486</v>
      </c>
    </row>
    <row r="17" spans="1:7" ht="15.75" customHeight="1" x14ac:dyDescent="0.4">
      <c r="A17" s="6">
        <v>44986</v>
      </c>
      <c r="B17" s="7">
        <v>12</v>
      </c>
      <c r="C17" s="8">
        <f t="shared" si="4"/>
        <v>9937610.4733012486</v>
      </c>
      <c r="D17" s="8">
        <f t="shared" si="0"/>
        <v>74532.078549759361</v>
      </c>
      <c r="E17" s="8">
        <f t="shared" si="1"/>
        <v>80462.261694478264</v>
      </c>
      <c r="F17" s="8">
        <f t="shared" si="2"/>
        <v>5930.1831447189033</v>
      </c>
      <c r="G17" s="8">
        <f t="shared" si="3"/>
        <v>9931680.2901565302</v>
      </c>
    </row>
    <row r="18" spans="1:7" ht="15.75" customHeight="1" x14ac:dyDescent="0.4">
      <c r="A18" s="6">
        <v>45017</v>
      </c>
      <c r="B18" s="7">
        <v>13</v>
      </c>
      <c r="C18" s="8">
        <f t="shared" si="4"/>
        <v>9931680.2901565302</v>
      </c>
      <c r="D18" s="8">
        <f t="shared" si="0"/>
        <v>74487.602176173968</v>
      </c>
      <c r="E18" s="8">
        <f t="shared" si="1"/>
        <v>80462.261694478264</v>
      </c>
      <c r="F18" s="8">
        <f t="shared" si="2"/>
        <v>5974.6595183042955</v>
      </c>
      <c r="G18" s="8">
        <f t="shared" si="3"/>
        <v>9925705.630638225</v>
      </c>
    </row>
    <row r="19" spans="1:7" ht="15.75" customHeight="1" x14ac:dyDescent="0.4">
      <c r="A19" s="6">
        <v>45047</v>
      </c>
      <c r="B19" s="7">
        <v>14</v>
      </c>
      <c r="C19" s="8">
        <f t="shared" si="4"/>
        <v>9925705.630638225</v>
      </c>
      <c r="D19" s="8">
        <f t="shared" si="0"/>
        <v>74442.79222978669</v>
      </c>
      <c r="E19" s="8">
        <f t="shared" si="1"/>
        <v>80462.261694478264</v>
      </c>
      <c r="F19" s="8">
        <f t="shared" si="2"/>
        <v>6019.4694646915741</v>
      </c>
      <c r="G19" s="8">
        <f t="shared" si="3"/>
        <v>9919686.1611735336</v>
      </c>
    </row>
    <row r="20" spans="1:7" ht="15.75" customHeight="1" x14ac:dyDescent="0.4">
      <c r="A20" s="6">
        <v>45078</v>
      </c>
      <c r="B20" s="7">
        <v>15</v>
      </c>
      <c r="C20" s="8">
        <f t="shared" si="4"/>
        <v>9919686.1611735336</v>
      </c>
      <c r="D20" s="8">
        <f t="shared" si="0"/>
        <v>74397.646208801496</v>
      </c>
      <c r="E20" s="8">
        <f t="shared" si="1"/>
        <v>80462.261694478264</v>
      </c>
      <c r="F20" s="8">
        <f t="shared" si="2"/>
        <v>6064.615485676768</v>
      </c>
      <c r="G20" s="8">
        <f t="shared" si="3"/>
        <v>9913621.5456878562</v>
      </c>
    </row>
    <row r="21" spans="1:7" ht="15.75" customHeight="1" x14ac:dyDescent="0.4">
      <c r="A21" s="6">
        <v>45108</v>
      </c>
      <c r="B21" s="7">
        <v>16</v>
      </c>
      <c r="C21" s="8">
        <f t="shared" si="4"/>
        <v>9913621.5456878562</v>
      </c>
      <c r="D21" s="8">
        <f t="shared" si="0"/>
        <v>74352.161592658915</v>
      </c>
      <c r="E21" s="8">
        <f t="shared" si="1"/>
        <v>80462.261694478264</v>
      </c>
      <c r="F21" s="8">
        <f t="shared" si="2"/>
        <v>6110.1001018193492</v>
      </c>
      <c r="G21" s="8">
        <f t="shared" si="3"/>
        <v>9907511.4455860369</v>
      </c>
    </row>
    <row r="22" spans="1:7" ht="15.75" customHeight="1" x14ac:dyDescent="0.4">
      <c r="A22" s="6">
        <v>45139</v>
      </c>
      <c r="B22" s="7">
        <v>17</v>
      </c>
      <c r="C22" s="8">
        <f t="shared" si="4"/>
        <v>9907511.4455860369</v>
      </c>
      <c r="D22" s="8">
        <f t="shared" si="0"/>
        <v>74306.33584189527</v>
      </c>
      <c r="E22" s="8">
        <f t="shared" si="1"/>
        <v>80462.261694478264</v>
      </c>
      <c r="F22" s="8">
        <f t="shared" si="2"/>
        <v>6155.9258525829937</v>
      </c>
      <c r="G22" s="8">
        <f t="shared" si="3"/>
        <v>9901355.5197334532</v>
      </c>
    </row>
    <row r="23" spans="1:7" ht="15.75" customHeight="1" x14ac:dyDescent="0.4">
      <c r="A23" s="6">
        <v>45170</v>
      </c>
      <c r="B23" s="7">
        <v>18</v>
      </c>
      <c r="C23" s="8">
        <f t="shared" si="4"/>
        <v>9901355.5197334532</v>
      </c>
      <c r="D23" s="8">
        <f t="shared" si="0"/>
        <v>74260.166398000889</v>
      </c>
      <c r="E23" s="8">
        <f t="shared" si="1"/>
        <v>80462.261694478264</v>
      </c>
      <c r="F23" s="8">
        <f t="shared" si="2"/>
        <v>6202.0952964773751</v>
      </c>
      <c r="G23" s="8">
        <f t="shared" si="3"/>
        <v>9895153.4244369753</v>
      </c>
    </row>
    <row r="24" spans="1:7" ht="15.75" customHeight="1" x14ac:dyDescent="0.4">
      <c r="A24" s="6">
        <v>45200</v>
      </c>
      <c r="B24" s="7">
        <v>19</v>
      </c>
      <c r="C24" s="8">
        <f t="shared" si="4"/>
        <v>9895153.4244369753</v>
      </c>
      <c r="D24" s="8">
        <f t="shared" si="0"/>
        <v>74213.650683277316</v>
      </c>
      <c r="E24" s="8">
        <f t="shared" si="1"/>
        <v>80462.261694478264</v>
      </c>
      <c r="F24" s="8">
        <f t="shared" si="2"/>
        <v>6248.6110112009483</v>
      </c>
      <c r="G24" s="8">
        <f t="shared" si="3"/>
        <v>9888904.8134257738</v>
      </c>
    </row>
    <row r="25" spans="1:7" ht="15.75" customHeight="1" x14ac:dyDescent="0.4">
      <c r="A25" s="6">
        <v>45231</v>
      </c>
      <c r="B25" s="7">
        <v>20</v>
      </c>
      <c r="C25" s="8">
        <f t="shared" si="4"/>
        <v>9888904.8134257738</v>
      </c>
      <c r="D25" s="8">
        <f t="shared" si="0"/>
        <v>74166.786100693294</v>
      </c>
      <c r="E25" s="8">
        <f t="shared" si="1"/>
        <v>80462.261694478264</v>
      </c>
      <c r="F25" s="8">
        <f t="shared" si="2"/>
        <v>6295.4755937849695</v>
      </c>
      <c r="G25" s="8">
        <f t="shared" si="3"/>
        <v>9882609.3378319889</v>
      </c>
    </row>
    <row r="26" spans="1:7" ht="15.75" customHeight="1" x14ac:dyDescent="0.4">
      <c r="A26" s="6">
        <v>45261</v>
      </c>
      <c r="B26" s="7">
        <v>21</v>
      </c>
      <c r="C26" s="8">
        <f t="shared" si="4"/>
        <v>9882609.3378319889</v>
      </c>
      <c r="D26" s="8">
        <f t="shared" si="0"/>
        <v>74119.570033739918</v>
      </c>
      <c r="E26" s="8">
        <f t="shared" si="1"/>
        <v>80462.261694478264</v>
      </c>
      <c r="F26" s="8">
        <f t="shared" si="2"/>
        <v>6342.6916607383464</v>
      </c>
      <c r="G26" s="8">
        <f t="shared" si="3"/>
        <v>9876266.6461712513</v>
      </c>
    </row>
    <row r="27" spans="1:7" ht="15.75" customHeight="1" x14ac:dyDescent="0.4">
      <c r="A27" s="6">
        <v>45292</v>
      </c>
      <c r="B27" s="7">
        <v>22</v>
      </c>
      <c r="C27" s="8">
        <f t="shared" si="4"/>
        <v>9876266.6461712513</v>
      </c>
      <c r="D27" s="8">
        <f t="shared" si="0"/>
        <v>74071.99984628438</v>
      </c>
      <c r="E27" s="8">
        <f t="shared" si="1"/>
        <v>80462.261694478264</v>
      </c>
      <c r="F27" s="8">
        <f t="shared" si="2"/>
        <v>6390.2618481938844</v>
      </c>
      <c r="G27" s="8">
        <f t="shared" si="3"/>
        <v>9869876.3843230568</v>
      </c>
    </row>
    <row r="28" spans="1:7" ht="15.75" customHeight="1" x14ac:dyDescent="0.4">
      <c r="A28" s="6">
        <v>45323</v>
      </c>
      <c r="B28" s="7">
        <v>23</v>
      </c>
      <c r="C28" s="8">
        <f t="shared" si="4"/>
        <v>9869876.3843230568</v>
      </c>
      <c r="D28" s="8">
        <f t="shared" si="0"/>
        <v>74024.07288242293</v>
      </c>
      <c r="E28" s="8">
        <f t="shared" si="1"/>
        <v>80462.261694478264</v>
      </c>
      <c r="F28" s="8">
        <f t="shared" si="2"/>
        <v>6438.188812055334</v>
      </c>
      <c r="G28" s="8">
        <f t="shared" si="3"/>
        <v>9863438.1955110021</v>
      </c>
    </row>
    <row r="29" spans="1:7" ht="15.75" customHeight="1" x14ac:dyDescent="0.4">
      <c r="A29" s="6">
        <v>45352</v>
      </c>
      <c r="B29" s="7">
        <v>24</v>
      </c>
      <c r="C29" s="8">
        <f t="shared" si="4"/>
        <v>9863438.1955110021</v>
      </c>
      <c r="D29" s="8">
        <f t="shared" si="0"/>
        <v>73975.786466332516</v>
      </c>
      <c r="E29" s="8">
        <f t="shared" si="1"/>
        <v>80462.261694478264</v>
      </c>
      <c r="F29" s="8">
        <f t="shared" si="2"/>
        <v>6486.4752281457477</v>
      </c>
      <c r="G29" s="8">
        <f t="shared" si="3"/>
        <v>9856951.7202828564</v>
      </c>
    </row>
    <row r="30" spans="1:7" ht="15.75" customHeight="1" x14ac:dyDescent="0.4">
      <c r="A30" s="6">
        <v>45383</v>
      </c>
      <c r="B30" s="7">
        <v>25</v>
      </c>
      <c r="C30" s="8">
        <f t="shared" si="4"/>
        <v>9856951.7202828564</v>
      </c>
      <c r="D30" s="8">
        <f t="shared" si="0"/>
        <v>73927.137902121423</v>
      </c>
      <c r="E30" s="8">
        <f t="shared" si="1"/>
        <v>80462.261694478264</v>
      </c>
      <c r="F30" s="8">
        <f t="shared" si="2"/>
        <v>6535.1237923568406</v>
      </c>
      <c r="G30" s="8">
        <f t="shared" si="3"/>
        <v>9850416.5964904986</v>
      </c>
    </row>
    <row r="31" spans="1:7" ht="15.75" customHeight="1" x14ac:dyDescent="0.4">
      <c r="A31" s="6">
        <v>45413</v>
      </c>
      <c r="B31" s="7">
        <v>26</v>
      </c>
      <c r="C31" s="8">
        <f t="shared" si="4"/>
        <v>9850416.5964904986</v>
      </c>
      <c r="D31" s="8">
        <f t="shared" si="0"/>
        <v>73878.124473678734</v>
      </c>
      <c r="E31" s="8">
        <f t="shared" si="1"/>
        <v>80462.261694478264</v>
      </c>
      <c r="F31" s="8">
        <f t="shared" si="2"/>
        <v>6584.13722079953</v>
      </c>
      <c r="G31" s="8">
        <f t="shared" si="3"/>
        <v>9843832.4592696987</v>
      </c>
    </row>
    <row r="32" spans="1:7" ht="15.75" customHeight="1" x14ac:dyDescent="0.4">
      <c r="A32" s="6">
        <v>45444</v>
      </c>
      <c r="B32" s="7">
        <v>27</v>
      </c>
      <c r="C32" s="8">
        <f t="shared" si="4"/>
        <v>9843832.4592696987</v>
      </c>
      <c r="D32" s="8">
        <f t="shared" si="0"/>
        <v>73828.743444522741</v>
      </c>
      <c r="E32" s="8">
        <f t="shared" si="1"/>
        <v>80462.261694478264</v>
      </c>
      <c r="F32" s="8">
        <f t="shared" si="2"/>
        <v>6633.5182499555231</v>
      </c>
      <c r="G32" s="8">
        <f t="shared" si="3"/>
        <v>9837198.9410197437</v>
      </c>
    </row>
    <row r="33" spans="1:7" ht="13.15" x14ac:dyDescent="0.4">
      <c r="A33" s="6">
        <v>45474</v>
      </c>
      <c r="B33" s="7">
        <v>28</v>
      </c>
      <c r="C33" s="8">
        <f t="shared" si="4"/>
        <v>9837198.9410197437</v>
      </c>
      <c r="D33" s="8">
        <f t="shared" si="0"/>
        <v>73778.99205764808</v>
      </c>
      <c r="E33" s="8">
        <f t="shared" si="1"/>
        <v>80462.261694478264</v>
      </c>
      <c r="F33" s="8">
        <f t="shared" si="2"/>
        <v>6683.269636830184</v>
      </c>
      <c r="G33" s="8">
        <f t="shared" si="3"/>
        <v>9830515.6713829134</v>
      </c>
    </row>
    <row r="34" spans="1:7" ht="13.15" x14ac:dyDescent="0.4">
      <c r="A34" s="6">
        <v>45505</v>
      </c>
      <c r="B34" s="7">
        <v>29</v>
      </c>
      <c r="C34" s="8">
        <f t="shared" si="4"/>
        <v>9830515.6713829134</v>
      </c>
      <c r="D34" s="8">
        <f t="shared" si="0"/>
        <v>73728.867535371843</v>
      </c>
      <c r="E34" s="8">
        <f t="shared" si="1"/>
        <v>80462.261694478264</v>
      </c>
      <c r="F34" s="8">
        <f t="shared" si="2"/>
        <v>6733.3941591064213</v>
      </c>
      <c r="G34" s="8">
        <f t="shared" si="3"/>
        <v>9823782.2772238068</v>
      </c>
    </row>
    <row r="35" spans="1:7" ht="13.15" x14ac:dyDescent="0.4">
      <c r="A35" s="6">
        <v>45536</v>
      </c>
      <c r="B35" s="7">
        <v>30</v>
      </c>
      <c r="C35" s="8">
        <f t="shared" si="4"/>
        <v>9823782.2772238068</v>
      </c>
      <c r="D35" s="8">
        <f t="shared" si="0"/>
        <v>73678.367079178555</v>
      </c>
      <c r="E35" s="8">
        <f t="shared" si="1"/>
        <v>80462.261694478264</v>
      </c>
      <c r="F35" s="8">
        <f t="shared" si="2"/>
        <v>6783.8946152997087</v>
      </c>
      <c r="G35" s="8">
        <f t="shared" si="3"/>
        <v>9816998.3826085068</v>
      </c>
    </row>
    <row r="36" spans="1:7" ht="13.15" x14ac:dyDescent="0.4">
      <c r="A36" s="6">
        <v>45566</v>
      </c>
      <c r="B36" s="7">
        <v>31</v>
      </c>
      <c r="C36" s="8">
        <f t="shared" si="4"/>
        <v>9816998.3826085068</v>
      </c>
      <c r="D36" s="8">
        <f t="shared" si="0"/>
        <v>73627.487869563804</v>
      </c>
      <c r="E36" s="8">
        <f t="shared" si="1"/>
        <v>80462.261694478264</v>
      </c>
      <c r="F36" s="8">
        <f t="shared" si="2"/>
        <v>6834.7738249144604</v>
      </c>
      <c r="G36" s="8">
        <f t="shared" si="3"/>
        <v>9810163.6087835915</v>
      </c>
    </row>
    <row r="37" spans="1:7" ht="13.15" x14ac:dyDescent="0.4">
      <c r="A37" s="6">
        <v>45597</v>
      </c>
      <c r="B37" s="7">
        <v>32</v>
      </c>
      <c r="C37" s="8">
        <f t="shared" si="4"/>
        <v>9810163.6087835915</v>
      </c>
      <c r="D37" s="8">
        <f t="shared" si="0"/>
        <v>73576.227065876927</v>
      </c>
      <c r="E37" s="8">
        <f t="shared" si="1"/>
        <v>80462.261694478264</v>
      </c>
      <c r="F37" s="8">
        <f t="shared" si="2"/>
        <v>6886.0346286013373</v>
      </c>
      <c r="G37" s="8">
        <f t="shared" si="3"/>
        <v>9803277.5741549898</v>
      </c>
    </row>
    <row r="38" spans="1:7" ht="13.15" x14ac:dyDescent="0.4">
      <c r="A38" s="6">
        <v>45627</v>
      </c>
      <c r="B38" s="7">
        <v>33</v>
      </c>
      <c r="C38" s="8">
        <f t="shared" si="4"/>
        <v>9803277.5741549898</v>
      </c>
      <c r="D38" s="8">
        <f t="shared" si="0"/>
        <v>73524.581806162416</v>
      </c>
      <c r="E38" s="8">
        <f t="shared" si="1"/>
        <v>80462.261694478264</v>
      </c>
      <c r="F38" s="8">
        <f t="shared" si="2"/>
        <v>6937.6798883158481</v>
      </c>
      <c r="G38" s="8">
        <f t="shared" si="3"/>
        <v>9796339.8942666743</v>
      </c>
    </row>
    <row r="39" spans="1:7" ht="13.15" x14ac:dyDescent="0.4">
      <c r="A39" s="6">
        <v>45658</v>
      </c>
      <c r="B39" s="7">
        <v>34</v>
      </c>
      <c r="C39" s="8">
        <f t="shared" si="4"/>
        <v>9796339.8942666743</v>
      </c>
      <c r="D39" s="8">
        <f t="shared" si="0"/>
        <v>73472.549207000047</v>
      </c>
      <c r="E39" s="8">
        <f t="shared" si="1"/>
        <v>80462.261694478264</v>
      </c>
      <c r="F39" s="8">
        <f t="shared" si="2"/>
        <v>6989.7124874782166</v>
      </c>
      <c r="G39" s="8">
        <f t="shared" si="3"/>
        <v>9789350.1817791965</v>
      </c>
    </row>
    <row r="40" spans="1:7" ht="13.15" x14ac:dyDescent="0.4">
      <c r="A40" s="6">
        <v>45689</v>
      </c>
      <c r="B40" s="7">
        <v>35</v>
      </c>
      <c r="C40" s="8">
        <f t="shared" si="4"/>
        <v>9789350.1817791965</v>
      </c>
      <c r="D40" s="8">
        <f t="shared" si="0"/>
        <v>73420.126363343967</v>
      </c>
      <c r="E40" s="8">
        <f t="shared" si="1"/>
        <v>80462.261694478264</v>
      </c>
      <c r="F40" s="8">
        <f t="shared" si="2"/>
        <v>7042.1353311342973</v>
      </c>
      <c r="G40" s="8">
        <f t="shared" si="3"/>
        <v>9782308.0464480631</v>
      </c>
    </row>
    <row r="41" spans="1:7" ht="13.15" x14ac:dyDescent="0.4">
      <c r="A41" s="6">
        <v>45717</v>
      </c>
      <c r="B41" s="7">
        <v>36</v>
      </c>
      <c r="C41" s="8">
        <f t="shared" si="4"/>
        <v>9782308.0464480631</v>
      </c>
      <c r="D41" s="8">
        <f t="shared" si="0"/>
        <v>73367.310348360465</v>
      </c>
      <c r="E41" s="8">
        <f t="shared" si="1"/>
        <v>80462.261694478264</v>
      </c>
      <c r="F41" s="8">
        <f t="shared" si="2"/>
        <v>7094.9513461177994</v>
      </c>
      <c r="G41" s="8">
        <f t="shared" si="3"/>
        <v>9775213.0951019451</v>
      </c>
    </row>
    <row r="42" spans="1:7" ht="13.15" x14ac:dyDescent="0.4">
      <c r="A42" s="6">
        <v>45748</v>
      </c>
      <c r="B42" s="7">
        <v>37</v>
      </c>
      <c r="C42" s="8">
        <f t="shared" si="4"/>
        <v>9775213.0951019451</v>
      </c>
      <c r="D42" s="8">
        <f t="shared" si="0"/>
        <v>73314.098213264588</v>
      </c>
      <c r="E42" s="8">
        <f t="shared" si="1"/>
        <v>80462.261694478264</v>
      </c>
      <c r="F42" s="8">
        <f t="shared" si="2"/>
        <v>7148.1634812136763</v>
      </c>
      <c r="G42" s="8">
        <f t="shared" si="3"/>
        <v>9768064.9316207319</v>
      </c>
    </row>
    <row r="43" spans="1:7" ht="13.15" x14ac:dyDescent="0.4">
      <c r="A43" s="6">
        <v>45778</v>
      </c>
      <c r="B43" s="7">
        <v>38</v>
      </c>
      <c r="C43" s="8">
        <f t="shared" si="4"/>
        <v>9768064.9316207319</v>
      </c>
      <c r="D43" s="8">
        <f t="shared" si="0"/>
        <v>73260.486987155484</v>
      </c>
      <c r="E43" s="8">
        <f t="shared" si="1"/>
        <v>80462.261694478264</v>
      </c>
      <c r="F43" s="8">
        <f t="shared" si="2"/>
        <v>7201.7747073227802</v>
      </c>
      <c r="G43" s="8">
        <f t="shared" si="3"/>
        <v>9760863.156913409</v>
      </c>
    </row>
    <row r="44" spans="1:7" ht="13.15" x14ac:dyDescent="0.4">
      <c r="A44" s="6">
        <v>45809</v>
      </c>
      <c r="B44" s="7">
        <v>39</v>
      </c>
      <c r="C44" s="8">
        <f t="shared" si="4"/>
        <v>9760863.156913409</v>
      </c>
      <c r="D44" s="8">
        <f t="shared" si="0"/>
        <v>73206.473676850568</v>
      </c>
      <c r="E44" s="8">
        <f t="shared" si="1"/>
        <v>80462.261694478264</v>
      </c>
      <c r="F44" s="8">
        <f t="shared" si="2"/>
        <v>7255.7880176276958</v>
      </c>
      <c r="G44" s="8">
        <f t="shared" si="3"/>
        <v>9753607.3688957822</v>
      </c>
    </row>
    <row r="45" spans="1:7" ht="13.15" x14ac:dyDescent="0.4">
      <c r="A45" s="6">
        <v>45839</v>
      </c>
      <c r="B45" s="7">
        <v>40</v>
      </c>
      <c r="C45" s="8">
        <f t="shared" si="4"/>
        <v>9753607.3688957822</v>
      </c>
      <c r="D45" s="8">
        <f t="shared" si="0"/>
        <v>73152.055266718366</v>
      </c>
      <c r="E45" s="8">
        <f t="shared" si="1"/>
        <v>80462.261694478264</v>
      </c>
      <c r="F45" s="8">
        <f t="shared" si="2"/>
        <v>7310.2064277598984</v>
      </c>
      <c r="G45" s="8">
        <f t="shared" si="3"/>
        <v>9746297.1624680217</v>
      </c>
    </row>
    <row r="46" spans="1:7" ht="13.15" x14ac:dyDescent="0.4">
      <c r="A46" s="6">
        <v>45870</v>
      </c>
      <c r="B46" s="7">
        <v>41</v>
      </c>
      <c r="C46" s="8">
        <f t="shared" si="4"/>
        <v>9746297.1624680217</v>
      </c>
      <c r="D46" s="8">
        <f t="shared" si="0"/>
        <v>73097.22871851016</v>
      </c>
      <c r="E46" s="8">
        <f t="shared" si="1"/>
        <v>80462.261694478264</v>
      </c>
      <c r="F46" s="8">
        <f t="shared" si="2"/>
        <v>7365.0329759681044</v>
      </c>
      <c r="G46" s="8">
        <f t="shared" si="3"/>
        <v>9738932.1294920538</v>
      </c>
    </row>
    <row r="47" spans="1:7" ht="13.15" x14ac:dyDescent="0.4">
      <c r="A47" s="6">
        <v>45901</v>
      </c>
      <c r="B47" s="7">
        <v>42</v>
      </c>
      <c r="C47" s="8">
        <f t="shared" si="4"/>
        <v>9738932.1294920538</v>
      </c>
      <c r="D47" s="8">
        <f t="shared" si="0"/>
        <v>73041.990971190404</v>
      </c>
      <c r="E47" s="8">
        <f t="shared" si="1"/>
        <v>80462.261694478264</v>
      </c>
      <c r="F47" s="8">
        <f t="shared" si="2"/>
        <v>7420.2707232878602</v>
      </c>
      <c r="G47" s="8">
        <f t="shared" si="3"/>
        <v>9731511.8587687667</v>
      </c>
    </row>
    <row r="48" spans="1:7" ht="13.15" x14ac:dyDescent="0.4">
      <c r="A48" s="6">
        <v>45931</v>
      </c>
      <c r="B48" s="7">
        <v>43</v>
      </c>
      <c r="C48" s="8">
        <f t="shared" si="4"/>
        <v>9731511.8587687667</v>
      </c>
      <c r="D48" s="8">
        <f t="shared" si="0"/>
        <v>72986.338940765752</v>
      </c>
      <c r="E48" s="8">
        <f t="shared" si="1"/>
        <v>80462.261694478264</v>
      </c>
      <c r="F48" s="8">
        <f t="shared" si="2"/>
        <v>7475.9227537125116</v>
      </c>
      <c r="G48" s="8">
        <f t="shared" si="3"/>
        <v>9724035.9360150546</v>
      </c>
    </row>
    <row r="49" spans="1:7" ht="13.15" x14ac:dyDescent="0.4">
      <c r="A49" s="6">
        <v>45962</v>
      </c>
      <c r="B49" s="7">
        <v>44</v>
      </c>
      <c r="C49" s="8">
        <f t="shared" si="4"/>
        <v>9724035.9360150546</v>
      </c>
      <c r="D49" s="8">
        <f t="shared" si="0"/>
        <v>72930.26952011291</v>
      </c>
      <c r="E49" s="8">
        <f t="shared" si="1"/>
        <v>80462.261694478264</v>
      </c>
      <c r="F49" s="8">
        <f t="shared" si="2"/>
        <v>7531.992174365354</v>
      </c>
      <c r="G49" s="8">
        <f t="shared" si="3"/>
        <v>9716503.94384069</v>
      </c>
    </row>
    <row r="50" spans="1:7" ht="13.15" x14ac:dyDescent="0.4">
      <c r="A50" s="6">
        <v>45992</v>
      </c>
      <c r="B50" s="7">
        <v>45</v>
      </c>
      <c r="C50" s="8">
        <f t="shared" si="4"/>
        <v>9716503.94384069</v>
      </c>
      <c r="D50" s="8">
        <f t="shared" si="0"/>
        <v>72873.779578805174</v>
      </c>
      <c r="E50" s="8">
        <f t="shared" si="1"/>
        <v>80462.261694478264</v>
      </c>
      <c r="F50" s="8">
        <f t="shared" si="2"/>
        <v>7588.4821156730904</v>
      </c>
      <c r="G50" s="8">
        <f t="shared" si="3"/>
        <v>9708915.4617250171</v>
      </c>
    </row>
    <row r="51" spans="1:7" ht="13.15" x14ac:dyDescent="0.4">
      <c r="A51" s="6">
        <v>46023</v>
      </c>
      <c r="B51" s="7">
        <v>46</v>
      </c>
      <c r="C51" s="8">
        <f t="shared" si="4"/>
        <v>9708915.4617250171</v>
      </c>
      <c r="D51" s="8">
        <f t="shared" si="0"/>
        <v>72816.86596293762</v>
      </c>
      <c r="E51" s="8">
        <f t="shared" si="1"/>
        <v>80462.261694478264</v>
      </c>
      <c r="F51" s="8">
        <f t="shared" si="2"/>
        <v>7645.3957315406442</v>
      </c>
      <c r="G51" s="8">
        <f t="shared" si="3"/>
        <v>9701270.0659934767</v>
      </c>
    </row>
    <row r="52" spans="1:7" ht="13.15" x14ac:dyDescent="0.4">
      <c r="A52" s="6">
        <v>46054</v>
      </c>
      <c r="B52" s="7">
        <v>47</v>
      </c>
      <c r="C52" s="8">
        <f t="shared" si="4"/>
        <v>9701270.0659934767</v>
      </c>
      <c r="D52" s="8">
        <f t="shared" si="0"/>
        <v>72759.525494951071</v>
      </c>
      <c r="E52" s="8">
        <f t="shared" si="1"/>
        <v>80462.261694478264</v>
      </c>
      <c r="F52" s="8">
        <f t="shared" si="2"/>
        <v>7702.7361995271931</v>
      </c>
      <c r="G52" s="8">
        <f t="shared" si="3"/>
        <v>9693567.3297939487</v>
      </c>
    </row>
    <row r="53" spans="1:7" ht="13.15" x14ac:dyDescent="0.4">
      <c r="A53" s="6">
        <v>46082</v>
      </c>
      <c r="B53" s="7">
        <v>48</v>
      </c>
      <c r="C53" s="8">
        <f t="shared" si="4"/>
        <v>9693567.3297939487</v>
      </c>
      <c r="D53" s="8">
        <f t="shared" si="0"/>
        <v>72701.754973454619</v>
      </c>
      <c r="E53" s="8">
        <f t="shared" si="1"/>
        <v>80462.261694478264</v>
      </c>
      <c r="F53" s="8">
        <f t="shared" si="2"/>
        <v>7760.5067210236448</v>
      </c>
      <c r="G53" s="8">
        <f t="shared" si="3"/>
        <v>9685806.8230729252</v>
      </c>
    </row>
    <row r="54" spans="1:7" ht="13.15" x14ac:dyDescent="0.4">
      <c r="A54" s="6">
        <v>46113</v>
      </c>
      <c r="B54" s="7">
        <v>49</v>
      </c>
      <c r="C54" s="8">
        <f t="shared" si="4"/>
        <v>9685806.8230729252</v>
      </c>
      <c r="D54" s="8">
        <f t="shared" si="0"/>
        <v>72643.55117304693</v>
      </c>
      <c r="E54" s="8">
        <f t="shared" si="1"/>
        <v>80462.261694478264</v>
      </c>
      <c r="F54" s="8">
        <f t="shared" si="2"/>
        <v>7818.7105214313342</v>
      </c>
      <c r="G54" s="8">
        <f t="shared" si="3"/>
        <v>9677988.1125514936</v>
      </c>
    </row>
    <row r="55" spans="1:7" ht="13.15" x14ac:dyDescent="0.4">
      <c r="A55" s="6">
        <v>46143</v>
      </c>
      <c r="B55" s="7">
        <v>50</v>
      </c>
      <c r="C55" s="8">
        <f t="shared" si="4"/>
        <v>9677988.1125514936</v>
      </c>
      <c r="D55" s="8">
        <f t="shared" si="0"/>
        <v>72584.910844136204</v>
      </c>
      <c r="E55" s="8">
        <f t="shared" si="1"/>
        <v>80462.261694478264</v>
      </c>
      <c r="F55" s="8">
        <f t="shared" si="2"/>
        <v>7877.3508503420599</v>
      </c>
      <c r="G55" s="8">
        <f t="shared" si="3"/>
        <v>9670110.7617011517</v>
      </c>
    </row>
    <row r="56" spans="1:7" ht="13.15" x14ac:dyDescent="0.4">
      <c r="A56" s="6">
        <v>46174</v>
      </c>
      <c r="B56" s="7">
        <v>51</v>
      </c>
      <c r="C56" s="8">
        <f t="shared" si="4"/>
        <v>9670110.7617011517</v>
      </c>
      <c r="D56" s="8">
        <f t="shared" si="0"/>
        <v>72525.83071275863</v>
      </c>
      <c r="E56" s="8">
        <f t="shared" si="1"/>
        <v>80462.261694478264</v>
      </c>
      <c r="F56" s="8">
        <f t="shared" si="2"/>
        <v>7936.4309817196336</v>
      </c>
      <c r="G56" s="8">
        <f t="shared" si="3"/>
        <v>9662174.3307194319</v>
      </c>
    </row>
    <row r="57" spans="1:7" ht="13.15" x14ac:dyDescent="0.4">
      <c r="A57" s="6">
        <v>46204</v>
      </c>
      <c r="B57" s="7">
        <v>52</v>
      </c>
      <c r="C57" s="8">
        <f t="shared" si="4"/>
        <v>9662174.3307194319</v>
      </c>
      <c r="D57" s="8">
        <f t="shared" si="0"/>
        <v>72466.307480395742</v>
      </c>
      <c r="E57" s="8">
        <f t="shared" si="1"/>
        <v>80462.261694478264</v>
      </c>
      <c r="F57" s="8">
        <f t="shared" si="2"/>
        <v>7995.9542140825215</v>
      </c>
      <c r="G57" s="8">
        <f t="shared" si="3"/>
        <v>9654178.3765053488</v>
      </c>
    </row>
    <row r="58" spans="1:7" ht="13.15" x14ac:dyDescent="0.4">
      <c r="A58" s="6">
        <v>46235</v>
      </c>
      <c r="B58" s="7">
        <v>53</v>
      </c>
      <c r="C58" s="8">
        <f t="shared" si="4"/>
        <v>9654178.3765053488</v>
      </c>
      <c r="D58" s="8">
        <f t="shared" si="0"/>
        <v>72406.33782379012</v>
      </c>
      <c r="E58" s="8">
        <f t="shared" si="1"/>
        <v>80462.261694478264</v>
      </c>
      <c r="F58" s="8">
        <f t="shared" si="2"/>
        <v>8055.9238706881442</v>
      </c>
      <c r="G58" s="8">
        <f t="shared" si="3"/>
        <v>9646122.4526346605</v>
      </c>
    </row>
    <row r="59" spans="1:7" ht="13.15" x14ac:dyDescent="0.4">
      <c r="A59" s="6">
        <v>46266</v>
      </c>
      <c r="B59" s="7">
        <v>54</v>
      </c>
      <c r="C59" s="8">
        <f t="shared" si="4"/>
        <v>9646122.4526346605</v>
      </c>
      <c r="D59" s="8">
        <f t="shared" si="0"/>
        <v>72345.918394759952</v>
      </c>
      <c r="E59" s="8">
        <f t="shared" si="1"/>
        <v>80462.261694478264</v>
      </c>
      <c r="F59" s="8">
        <f t="shared" si="2"/>
        <v>8116.3432997183118</v>
      </c>
      <c r="G59" s="8">
        <f t="shared" si="3"/>
        <v>9638006.109334942</v>
      </c>
    </row>
    <row r="60" spans="1:7" ht="13.15" x14ac:dyDescent="0.4">
      <c r="A60" s="6">
        <v>46296</v>
      </c>
      <c r="B60" s="7">
        <v>55</v>
      </c>
      <c r="C60" s="8">
        <f t="shared" si="4"/>
        <v>9638006.109334942</v>
      </c>
      <c r="D60" s="8">
        <f t="shared" si="0"/>
        <v>72285.045820012063</v>
      </c>
      <c r="E60" s="8">
        <f t="shared" si="1"/>
        <v>80462.261694478264</v>
      </c>
      <c r="F60" s="8">
        <f t="shared" si="2"/>
        <v>8177.2158744662011</v>
      </c>
      <c r="G60" s="8">
        <f t="shared" si="3"/>
        <v>9629828.8934604749</v>
      </c>
    </row>
    <row r="61" spans="1:7" ht="13.15" x14ac:dyDescent="0.4">
      <c r="A61" s="6">
        <v>46327</v>
      </c>
      <c r="B61" s="7">
        <v>56</v>
      </c>
      <c r="C61" s="8">
        <f t="shared" si="4"/>
        <v>9629828.8934604749</v>
      </c>
      <c r="D61" s="8">
        <f t="shared" si="0"/>
        <v>72223.716700953562</v>
      </c>
      <c r="E61" s="8">
        <f t="shared" si="1"/>
        <v>80462.261694478264</v>
      </c>
      <c r="F61" s="8">
        <f t="shared" si="2"/>
        <v>8238.5449935247016</v>
      </c>
      <c r="G61" s="8">
        <f t="shared" si="3"/>
        <v>9621590.3484669495</v>
      </c>
    </row>
    <row r="62" spans="1:7" ht="13.15" x14ac:dyDescent="0.4">
      <c r="A62" s="6">
        <v>46357</v>
      </c>
      <c r="B62" s="7">
        <v>57</v>
      </c>
      <c r="C62" s="8">
        <f t="shared" si="4"/>
        <v>9621590.3484669495</v>
      </c>
      <c r="D62" s="8">
        <f t="shared" si="0"/>
        <v>72161.927613502121</v>
      </c>
      <c r="E62" s="8">
        <f t="shared" si="1"/>
        <v>80462.261694478264</v>
      </c>
      <c r="F62" s="8">
        <f t="shared" si="2"/>
        <v>8300.334080976143</v>
      </c>
      <c r="G62" s="8">
        <f t="shared" si="3"/>
        <v>9613290.014385974</v>
      </c>
    </row>
    <row r="63" spans="1:7" ht="13.15" x14ac:dyDescent="0.4">
      <c r="A63" s="6">
        <v>46388</v>
      </c>
      <c r="B63" s="7">
        <v>58</v>
      </c>
      <c r="C63" s="8">
        <f t="shared" si="4"/>
        <v>9613290.014385974</v>
      </c>
      <c r="D63" s="8">
        <f t="shared" si="0"/>
        <v>72099.6751078948</v>
      </c>
      <c r="E63" s="8">
        <f t="shared" si="1"/>
        <v>80462.261694478264</v>
      </c>
      <c r="F63" s="8">
        <f t="shared" si="2"/>
        <v>8362.5865865834639</v>
      </c>
      <c r="G63" s="8">
        <f t="shared" si="3"/>
        <v>9604927.4277993906</v>
      </c>
    </row>
    <row r="64" spans="1:7" ht="13.15" x14ac:dyDescent="0.4">
      <c r="A64" s="6">
        <v>46419</v>
      </c>
      <c r="B64" s="7">
        <v>59</v>
      </c>
      <c r="C64" s="8">
        <f t="shared" si="4"/>
        <v>9604927.4277993906</v>
      </c>
      <c r="D64" s="8">
        <f t="shared" si="0"/>
        <v>72036.955708495429</v>
      </c>
      <c r="E64" s="8">
        <f t="shared" si="1"/>
        <v>80462.261694478264</v>
      </c>
      <c r="F64" s="8">
        <f t="shared" si="2"/>
        <v>8425.3059859828354</v>
      </c>
      <c r="G64" s="8">
        <f t="shared" si="3"/>
        <v>9596502.1218134072</v>
      </c>
    </row>
    <row r="65" spans="1:7" ht="13.15" x14ac:dyDescent="0.4">
      <c r="A65" s="6">
        <v>46447</v>
      </c>
      <c r="B65" s="7">
        <v>60</v>
      </c>
      <c r="C65" s="8">
        <f t="shared" si="4"/>
        <v>9596502.1218134072</v>
      </c>
      <c r="D65" s="8">
        <f t="shared" si="0"/>
        <v>71973.765913600553</v>
      </c>
      <c r="E65" s="8">
        <f t="shared" si="1"/>
        <v>80462.261694478264</v>
      </c>
      <c r="F65" s="8">
        <f t="shared" si="2"/>
        <v>8488.4957808777108</v>
      </c>
      <c r="G65" s="8">
        <f t="shared" si="3"/>
        <v>9588013.6260325294</v>
      </c>
    </row>
    <row r="66" spans="1:7" ht="13.15" x14ac:dyDescent="0.4">
      <c r="A66" s="6">
        <v>46478</v>
      </c>
      <c r="B66" s="7">
        <v>61</v>
      </c>
      <c r="C66" s="8">
        <f t="shared" si="4"/>
        <v>9588013.6260325294</v>
      </c>
      <c r="D66" s="8">
        <f t="shared" si="0"/>
        <v>71910.102195243962</v>
      </c>
      <c r="E66" s="8">
        <f t="shared" si="1"/>
        <v>80462.261694478264</v>
      </c>
      <c r="F66" s="8">
        <f t="shared" si="2"/>
        <v>8552.1594992343016</v>
      </c>
      <c r="G66" s="8">
        <f t="shared" si="3"/>
        <v>9579461.4665332958</v>
      </c>
    </row>
    <row r="67" spans="1:7" ht="13.15" x14ac:dyDescent="0.4">
      <c r="A67" s="6">
        <v>46508</v>
      </c>
      <c r="B67" s="7">
        <v>62</v>
      </c>
      <c r="C67" s="8">
        <f t="shared" si="4"/>
        <v>9579461.4665332958</v>
      </c>
      <c r="D67" s="8">
        <f t="shared" si="0"/>
        <v>71845.960998999712</v>
      </c>
      <c r="E67" s="8">
        <f t="shared" si="1"/>
        <v>80462.261694478264</v>
      </c>
      <c r="F67" s="8">
        <f t="shared" si="2"/>
        <v>8616.3006954785524</v>
      </c>
      <c r="G67" s="8">
        <f t="shared" si="3"/>
        <v>9570845.1658378169</v>
      </c>
    </row>
    <row r="68" spans="1:7" ht="13.15" x14ac:dyDescent="0.4">
      <c r="A68" s="6">
        <v>46539</v>
      </c>
      <c r="B68" s="7">
        <v>63</v>
      </c>
      <c r="C68" s="8">
        <f t="shared" si="4"/>
        <v>9570845.1658378169</v>
      </c>
      <c r="D68" s="8">
        <f t="shared" si="0"/>
        <v>71781.338743783621</v>
      </c>
      <c r="E68" s="8">
        <f t="shared" si="1"/>
        <v>80462.261694478264</v>
      </c>
      <c r="F68" s="8">
        <f t="shared" si="2"/>
        <v>8680.9229506946431</v>
      </c>
      <c r="G68" s="8">
        <f t="shared" si="3"/>
        <v>9562164.2428871226</v>
      </c>
    </row>
    <row r="69" spans="1:7" ht="13.15" x14ac:dyDescent="0.4">
      <c r="A69" s="6">
        <v>46569</v>
      </c>
      <c r="B69" s="7">
        <v>64</v>
      </c>
      <c r="C69" s="8">
        <f t="shared" si="4"/>
        <v>9562164.2428871226</v>
      </c>
      <c r="D69" s="8">
        <f t="shared" si="0"/>
        <v>71716.231821653419</v>
      </c>
      <c r="E69" s="8">
        <f t="shared" si="1"/>
        <v>80462.261694478264</v>
      </c>
      <c r="F69" s="8">
        <f t="shared" si="2"/>
        <v>8746.0298728248454</v>
      </c>
      <c r="G69" s="8">
        <f t="shared" si="3"/>
        <v>9553418.2130142972</v>
      </c>
    </row>
    <row r="70" spans="1:7" ht="13.15" x14ac:dyDescent="0.4">
      <c r="A70" s="6">
        <v>46600</v>
      </c>
      <c r="B70" s="7">
        <v>65</v>
      </c>
      <c r="C70" s="8">
        <f t="shared" si="4"/>
        <v>9553418.2130142972</v>
      </c>
      <c r="D70" s="8">
        <f t="shared" si="0"/>
        <v>71650.636597607227</v>
      </c>
      <c r="E70" s="8">
        <f t="shared" si="1"/>
        <v>80462.261694478264</v>
      </c>
      <c r="F70" s="8">
        <f t="shared" si="2"/>
        <v>8811.6250968710374</v>
      </c>
      <c r="G70" s="8">
        <f t="shared" si="3"/>
        <v>9544606.5879174266</v>
      </c>
    </row>
    <row r="71" spans="1:7" ht="13.15" x14ac:dyDescent="0.4">
      <c r="A71" s="6">
        <v>46631</v>
      </c>
      <c r="B71" s="7">
        <v>66</v>
      </c>
      <c r="C71" s="8">
        <f t="shared" si="4"/>
        <v>9544606.5879174266</v>
      </c>
      <c r="D71" s="8">
        <f t="shared" si="0"/>
        <v>71584.549409380692</v>
      </c>
      <c r="E71" s="8">
        <f t="shared" si="1"/>
        <v>80462.261694478264</v>
      </c>
      <c r="F71" s="8">
        <f t="shared" si="2"/>
        <v>8877.712285097572</v>
      </c>
      <c r="G71" s="8">
        <f t="shared" si="3"/>
        <v>9535728.8756323289</v>
      </c>
    </row>
    <row r="72" spans="1:7" ht="13.15" x14ac:dyDescent="0.4">
      <c r="A72" s="6">
        <v>46661</v>
      </c>
      <c r="B72" s="7">
        <v>67</v>
      </c>
      <c r="C72" s="8">
        <f t="shared" si="4"/>
        <v>9535728.8756323289</v>
      </c>
      <c r="D72" s="8">
        <f t="shared" si="0"/>
        <v>71517.96656724246</v>
      </c>
      <c r="E72" s="8">
        <f t="shared" si="1"/>
        <v>80462.261694478264</v>
      </c>
      <c r="F72" s="8">
        <f t="shared" si="2"/>
        <v>8944.2951272358041</v>
      </c>
      <c r="G72" s="8">
        <f t="shared" si="3"/>
        <v>9526784.5805050936</v>
      </c>
    </row>
    <row r="73" spans="1:7" ht="13.15" x14ac:dyDescent="0.4">
      <c r="A73" s="6">
        <v>46692</v>
      </c>
      <c r="B73" s="7">
        <v>68</v>
      </c>
      <c r="C73" s="8">
        <f t="shared" si="4"/>
        <v>9526784.5805050936</v>
      </c>
      <c r="D73" s="8">
        <f t="shared" si="0"/>
        <v>71450.884353788206</v>
      </c>
      <c r="E73" s="8">
        <f t="shared" si="1"/>
        <v>80462.261694478264</v>
      </c>
      <c r="F73" s="8">
        <f t="shared" si="2"/>
        <v>9011.3773406900582</v>
      </c>
      <c r="G73" s="8">
        <f t="shared" si="3"/>
        <v>9517773.2031644043</v>
      </c>
    </row>
    <row r="74" spans="1:7" ht="13.15" x14ac:dyDescent="0.4">
      <c r="A74" s="6">
        <v>46722</v>
      </c>
      <c r="B74" s="7">
        <v>69</v>
      </c>
      <c r="C74" s="8">
        <f t="shared" si="4"/>
        <v>9517773.2031644043</v>
      </c>
      <c r="D74" s="8">
        <f t="shared" si="0"/>
        <v>71383.299023733023</v>
      </c>
      <c r="E74" s="8">
        <f t="shared" si="1"/>
        <v>80462.261694478264</v>
      </c>
      <c r="F74" s="8">
        <f t="shared" si="2"/>
        <v>9078.9626707452408</v>
      </c>
      <c r="G74" s="8">
        <f t="shared" si="3"/>
        <v>9508694.2404936589</v>
      </c>
    </row>
    <row r="75" spans="1:7" ht="13.15" x14ac:dyDescent="0.4">
      <c r="A75" s="6">
        <v>46753</v>
      </c>
      <c r="B75" s="7">
        <v>70</v>
      </c>
      <c r="C75" s="8">
        <f t="shared" si="4"/>
        <v>9508694.2404936589</v>
      </c>
      <c r="D75" s="8">
        <f t="shared" si="0"/>
        <v>71315.206803702444</v>
      </c>
      <c r="E75" s="8">
        <f t="shared" si="1"/>
        <v>80462.261694478264</v>
      </c>
      <c r="F75" s="8">
        <f t="shared" si="2"/>
        <v>9147.0548907758202</v>
      </c>
      <c r="G75" s="8">
        <f t="shared" si="3"/>
        <v>9499547.1856028829</v>
      </c>
    </row>
    <row r="76" spans="1:7" ht="13.15" x14ac:dyDescent="0.4">
      <c r="A76" s="6">
        <v>46784</v>
      </c>
      <c r="B76" s="7">
        <v>71</v>
      </c>
      <c r="C76" s="8">
        <f t="shared" si="4"/>
        <v>9499547.1856028829</v>
      </c>
      <c r="D76" s="8">
        <f t="shared" si="0"/>
        <v>71246.603892021623</v>
      </c>
      <c r="E76" s="8">
        <f t="shared" si="1"/>
        <v>80462.261694478264</v>
      </c>
      <c r="F76" s="8">
        <f t="shared" si="2"/>
        <v>9215.6578024566406</v>
      </c>
      <c r="G76" s="8">
        <f t="shared" si="3"/>
        <v>9490331.5278004259</v>
      </c>
    </row>
    <row r="77" spans="1:7" ht="13.15" x14ac:dyDescent="0.4">
      <c r="A77" s="6">
        <v>46813</v>
      </c>
      <c r="B77" s="7">
        <v>72</v>
      </c>
      <c r="C77" s="8">
        <f t="shared" si="4"/>
        <v>9490331.5278004259</v>
      </c>
      <c r="D77" s="8">
        <f t="shared" si="0"/>
        <v>71177.48645850319</v>
      </c>
      <c r="E77" s="8">
        <f t="shared" si="1"/>
        <v>80462.261694478264</v>
      </c>
      <c r="F77" s="8">
        <f t="shared" si="2"/>
        <v>9284.7752359750739</v>
      </c>
      <c r="G77" s="8">
        <f t="shared" si="3"/>
        <v>9481046.7525644507</v>
      </c>
    </row>
    <row r="78" spans="1:7" ht="13.15" x14ac:dyDescent="0.4">
      <c r="A78" s="6">
        <v>46844</v>
      </c>
      <c r="B78" s="7">
        <v>73</v>
      </c>
      <c r="C78" s="8">
        <f t="shared" si="4"/>
        <v>9481046.7525644507</v>
      </c>
      <c r="D78" s="8">
        <f t="shared" si="0"/>
        <v>71107.850644233375</v>
      </c>
      <c r="E78" s="8">
        <f t="shared" si="1"/>
        <v>80462.261694478264</v>
      </c>
      <c r="F78" s="8">
        <f t="shared" si="2"/>
        <v>9354.4110502448893</v>
      </c>
      <c r="G78" s="8">
        <f t="shared" si="3"/>
        <v>9471692.3415142056</v>
      </c>
    </row>
    <row r="79" spans="1:7" ht="13.15" x14ac:dyDescent="0.4">
      <c r="A79" s="6">
        <v>46874</v>
      </c>
      <c r="B79" s="7">
        <v>74</v>
      </c>
      <c r="C79" s="8">
        <f t="shared" si="4"/>
        <v>9471692.3415142056</v>
      </c>
      <c r="D79" s="8">
        <f t="shared" si="0"/>
        <v>71037.69256135654</v>
      </c>
      <c r="E79" s="8">
        <f t="shared" si="1"/>
        <v>80462.261694478264</v>
      </c>
      <c r="F79" s="8">
        <f t="shared" si="2"/>
        <v>9424.569133121724</v>
      </c>
      <c r="G79" s="8">
        <f t="shared" si="3"/>
        <v>9462267.772381084</v>
      </c>
    </row>
    <row r="80" spans="1:7" ht="13.15" x14ac:dyDescent="0.4">
      <c r="A80" s="6">
        <v>46905</v>
      </c>
      <c r="B80" s="7">
        <v>75</v>
      </c>
      <c r="C80" s="8">
        <f t="shared" si="4"/>
        <v>9462267.772381084</v>
      </c>
      <c r="D80" s="8">
        <f t="shared" si="0"/>
        <v>70967.008292858125</v>
      </c>
      <c r="E80" s="8">
        <f t="shared" si="1"/>
        <v>80462.261694478264</v>
      </c>
      <c r="F80" s="8">
        <f t="shared" si="2"/>
        <v>9495.2534016201389</v>
      </c>
      <c r="G80" s="8">
        <f t="shared" si="3"/>
        <v>9452772.5189794637</v>
      </c>
    </row>
    <row r="81" spans="1:7" ht="13.15" x14ac:dyDescent="0.4">
      <c r="A81" s="6">
        <v>46935</v>
      </c>
      <c r="B81" s="7">
        <v>76</v>
      </c>
      <c r="C81" s="8">
        <f t="shared" si="4"/>
        <v>9452772.5189794637</v>
      </c>
      <c r="D81" s="8">
        <f t="shared" si="0"/>
        <v>70895.793892345973</v>
      </c>
      <c r="E81" s="8">
        <f t="shared" si="1"/>
        <v>80462.261694478264</v>
      </c>
      <c r="F81" s="8">
        <f t="shared" si="2"/>
        <v>9566.4678021322907</v>
      </c>
      <c r="G81" s="8">
        <f t="shared" si="3"/>
        <v>9443206.0511773322</v>
      </c>
    </row>
    <row r="82" spans="1:7" ht="13.15" x14ac:dyDescent="0.4">
      <c r="A82" s="6">
        <v>46966</v>
      </c>
      <c r="B82" s="7">
        <v>77</v>
      </c>
      <c r="C82" s="8">
        <f t="shared" si="4"/>
        <v>9443206.0511773322</v>
      </c>
      <c r="D82" s="8">
        <f t="shared" si="0"/>
        <v>70824.045383829987</v>
      </c>
      <c r="E82" s="8">
        <f t="shared" si="1"/>
        <v>80462.261694478264</v>
      </c>
      <c r="F82" s="8">
        <f t="shared" si="2"/>
        <v>9638.2163106482767</v>
      </c>
      <c r="G82" s="8">
        <f t="shared" si="3"/>
        <v>9433567.8348666839</v>
      </c>
    </row>
    <row r="83" spans="1:7" ht="13.15" x14ac:dyDescent="0.4">
      <c r="A83" s="6">
        <v>46997</v>
      </c>
      <c r="B83" s="7">
        <v>78</v>
      </c>
      <c r="C83" s="8">
        <f t="shared" si="4"/>
        <v>9433567.8348666839</v>
      </c>
      <c r="D83" s="8">
        <f t="shared" si="0"/>
        <v>70751.758761500125</v>
      </c>
      <c r="E83" s="8">
        <f t="shared" si="1"/>
        <v>80462.261694478264</v>
      </c>
      <c r="F83" s="8">
        <f t="shared" si="2"/>
        <v>9710.5029329781391</v>
      </c>
      <c r="G83" s="8">
        <f t="shared" si="3"/>
        <v>9423857.3319337051</v>
      </c>
    </row>
    <row r="84" spans="1:7" ht="13.15" x14ac:dyDescent="0.4">
      <c r="A84" s="6">
        <v>47027</v>
      </c>
      <c r="B84" s="7">
        <v>79</v>
      </c>
      <c r="C84" s="8">
        <f t="shared" si="4"/>
        <v>9423857.3319337051</v>
      </c>
      <c r="D84" s="8">
        <f t="shared" si="0"/>
        <v>70678.92998950278</v>
      </c>
      <c r="E84" s="8">
        <f t="shared" si="1"/>
        <v>80462.261694478264</v>
      </c>
      <c r="F84" s="8">
        <f t="shared" si="2"/>
        <v>9783.3317049754842</v>
      </c>
      <c r="G84" s="8">
        <f t="shared" si="3"/>
        <v>9414074.0002287291</v>
      </c>
    </row>
    <row r="85" spans="1:7" ht="13.15" x14ac:dyDescent="0.4">
      <c r="A85" s="6">
        <v>47058</v>
      </c>
      <c r="B85" s="7">
        <v>80</v>
      </c>
      <c r="C85" s="8">
        <f t="shared" si="4"/>
        <v>9414074.0002287291</v>
      </c>
      <c r="D85" s="8">
        <f t="shared" si="0"/>
        <v>70605.55500171546</v>
      </c>
      <c r="E85" s="8">
        <f t="shared" si="1"/>
        <v>80462.261694478264</v>
      </c>
      <c r="F85" s="8">
        <f t="shared" si="2"/>
        <v>9856.7066927628039</v>
      </c>
      <c r="G85" s="8">
        <f t="shared" si="3"/>
        <v>9404217.2935359664</v>
      </c>
    </row>
    <row r="86" spans="1:7" ht="13.15" x14ac:dyDescent="0.4">
      <c r="A86" s="6">
        <v>47088</v>
      </c>
      <c r="B86" s="7">
        <v>81</v>
      </c>
      <c r="C86" s="8">
        <f t="shared" si="4"/>
        <v>9404217.2935359664</v>
      </c>
      <c r="D86" s="8">
        <f t="shared" si="0"/>
        <v>70531.629701519749</v>
      </c>
      <c r="E86" s="8">
        <f t="shared" si="1"/>
        <v>80462.261694478264</v>
      </c>
      <c r="F86" s="8">
        <f t="shared" si="2"/>
        <v>9930.6319929585152</v>
      </c>
      <c r="G86" s="8">
        <f t="shared" si="3"/>
        <v>9394286.6615430079</v>
      </c>
    </row>
    <row r="87" spans="1:7" ht="13.15" x14ac:dyDescent="0.4">
      <c r="A87" s="6">
        <v>47119</v>
      </c>
      <c r="B87" s="7">
        <v>82</v>
      </c>
      <c r="C87" s="8">
        <f t="shared" si="4"/>
        <v>9394286.6615430079</v>
      </c>
      <c r="D87" s="8">
        <f t="shared" si="0"/>
        <v>70457.149961572562</v>
      </c>
      <c r="E87" s="8">
        <f t="shared" si="1"/>
        <v>80462.261694478264</v>
      </c>
      <c r="F87" s="8">
        <f t="shared" si="2"/>
        <v>10005.111732905702</v>
      </c>
      <c r="G87" s="8">
        <f t="shared" si="3"/>
        <v>9384281.5498101022</v>
      </c>
    </row>
    <row r="88" spans="1:7" ht="13.15" x14ac:dyDescent="0.4">
      <c r="A88" s="6">
        <v>47150</v>
      </c>
      <c r="B88" s="7">
        <v>83</v>
      </c>
      <c r="C88" s="8">
        <f t="shared" si="4"/>
        <v>9384281.5498101022</v>
      </c>
      <c r="D88" s="8">
        <f t="shared" si="0"/>
        <v>70382.111623575765</v>
      </c>
      <c r="E88" s="8">
        <f t="shared" si="1"/>
        <v>80462.261694478264</v>
      </c>
      <c r="F88" s="8">
        <f t="shared" si="2"/>
        <v>10080.150070902499</v>
      </c>
      <c r="G88" s="8">
        <f t="shared" si="3"/>
        <v>9374201.3997392002</v>
      </c>
    </row>
    <row r="89" spans="1:7" ht="13.15" x14ac:dyDescent="0.4">
      <c r="A89" s="6">
        <v>47178</v>
      </c>
      <c r="B89" s="7">
        <v>84</v>
      </c>
      <c r="C89" s="8">
        <f t="shared" si="4"/>
        <v>9374201.3997392002</v>
      </c>
      <c r="D89" s="8">
        <f t="shared" si="0"/>
        <v>70306.510498043994</v>
      </c>
      <c r="E89" s="8">
        <f t="shared" si="1"/>
        <v>80462.261694478264</v>
      </c>
      <c r="F89" s="8">
        <f t="shared" si="2"/>
        <v>10155.75119643427</v>
      </c>
      <c r="G89" s="8">
        <f t="shared" si="3"/>
        <v>9364045.6485427655</v>
      </c>
    </row>
    <row r="90" spans="1:7" ht="13.15" x14ac:dyDescent="0.4">
      <c r="A90" s="6">
        <v>47209</v>
      </c>
      <c r="B90" s="7">
        <v>85</v>
      </c>
      <c r="C90" s="8">
        <f t="shared" si="4"/>
        <v>9364045.6485427655</v>
      </c>
      <c r="D90" s="8">
        <f t="shared" si="0"/>
        <v>70230.342364070733</v>
      </c>
      <c r="E90" s="8">
        <f t="shared" si="1"/>
        <v>80462.261694478264</v>
      </c>
      <c r="F90" s="8">
        <f t="shared" si="2"/>
        <v>10231.919330407531</v>
      </c>
      <c r="G90" s="8">
        <f t="shared" si="3"/>
        <v>9353813.7292123586</v>
      </c>
    </row>
    <row r="91" spans="1:7" ht="13.15" x14ac:dyDescent="0.4">
      <c r="A91" s="6">
        <v>47239</v>
      </c>
      <c r="B91" s="7">
        <v>86</v>
      </c>
      <c r="C91" s="8">
        <f t="shared" si="4"/>
        <v>9353813.7292123586</v>
      </c>
      <c r="D91" s="8">
        <f t="shared" si="0"/>
        <v>70153.602969092681</v>
      </c>
      <c r="E91" s="8">
        <f t="shared" si="1"/>
        <v>80462.261694478264</v>
      </c>
      <c r="F91" s="8">
        <f t="shared" si="2"/>
        <v>10308.658725385583</v>
      </c>
      <c r="G91" s="8">
        <f t="shared" si="3"/>
        <v>9343505.0704869721</v>
      </c>
    </row>
    <row r="92" spans="1:7" ht="13.15" x14ac:dyDescent="0.4">
      <c r="A92" s="6">
        <v>47270</v>
      </c>
      <c r="B92" s="7">
        <v>87</v>
      </c>
      <c r="C92" s="8">
        <f t="shared" si="4"/>
        <v>9343505.0704869721</v>
      </c>
      <c r="D92" s="8">
        <f t="shared" si="0"/>
        <v>70076.288028652285</v>
      </c>
      <c r="E92" s="8">
        <f t="shared" si="1"/>
        <v>80462.261694478264</v>
      </c>
      <c r="F92" s="8">
        <f t="shared" si="2"/>
        <v>10385.973665825979</v>
      </c>
      <c r="G92" s="8">
        <f t="shared" si="3"/>
        <v>9333119.0968211461</v>
      </c>
    </row>
    <row r="93" spans="1:7" ht="13.15" x14ac:dyDescent="0.4">
      <c r="A93" s="6">
        <v>47300</v>
      </c>
      <c r="B93" s="7">
        <v>88</v>
      </c>
      <c r="C93" s="8">
        <f t="shared" si="4"/>
        <v>9333119.0968211461</v>
      </c>
      <c r="D93" s="8">
        <f t="shared" si="0"/>
        <v>69998.393226158587</v>
      </c>
      <c r="E93" s="8">
        <f t="shared" si="1"/>
        <v>80462.261694478264</v>
      </c>
      <c r="F93" s="8">
        <f t="shared" si="2"/>
        <v>10463.868468319677</v>
      </c>
      <c r="G93" s="8">
        <f t="shared" si="3"/>
        <v>9322655.2283528261</v>
      </c>
    </row>
    <row r="94" spans="1:7" ht="13.15" x14ac:dyDescent="0.4">
      <c r="A94" s="6">
        <v>47331</v>
      </c>
      <c r="B94" s="7">
        <v>89</v>
      </c>
      <c r="C94" s="8">
        <f t="shared" si="4"/>
        <v>9322655.2283528261</v>
      </c>
      <c r="D94" s="8">
        <f t="shared" si="0"/>
        <v>69919.914212646196</v>
      </c>
      <c r="E94" s="8">
        <f t="shared" si="1"/>
        <v>80462.261694478264</v>
      </c>
      <c r="F94" s="8">
        <f t="shared" si="2"/>
        <v>10542.347481832068</v>
      </c>
      <c r="G94" s="8">
        <f t="shared" si="3"/>
        <v>9312112.8808709942</v>
      </c>
    </row>
    <row r="95" spans="1:7" ht="13.15" x14ac:dyDescent="0.4">
      <c r="A95" s="6">
        <v>47362</v>
      </c>
      <c r="B95" s="7">
        <v>90</v>
      </c>
      <c r="C95" s="8">
        <f t="shared" si="4"/>
        <v>9312112.8808709942</v>
      </c>
      <c r="D95" s="8">
        <f t="shared" si="0"/>
        <v>69840.846606532461</v>
      </c>
      <c r="E95" s="8">
        <f t="shared" si="1"/>
        <v>80462.261694478264</v>
      </c>
      <c r="F95" s="8">
        <f t="shared" si="2"/>
        <v>10621.415087945803</v>
      </c>
      <c r="G95" s="8">
        <f t="shared" si="3"/>
        <v>9301491.4657830484</v>
      </c>
    </row>
    <row r="96" spans="1:7" ht="13.15" x14ac:dyDescent="0.4">
      <c r="A96" s="6">
        <v>47392</v>
      </c>
      <c r="B96" s="7">
        <v>91</v>
      </c>
      <c r="C96" s="8">
        <f t="shared" si="4"/>
        <v>9301491.4657830484</v>
      </c>
      <c r="D96" s="8">
        <f t="shared" si="0"/>
        <v>69761.185993372856</v>
      </c>
      <c r="E96" s="8">
        <f t="shared" si="1"/>
        <v>80462.261694478264</v>
      </c>
      <c r="F96" s="8">
        <f t="shared" si="2"/>
        <v>10701.075701105408</v>
      </c>
      <c r="G96" s="8">
        <f t="shared" si="3"/>
        <v>9290790.3900819421</v>
      </c>
    </row>
    <row r="97" spans="1:7" ht="13.15" x14ac:dyDescent="0.4">
      <c r="A97" s="6">
        <v>47423</v>
      </c>
      <c r="B97" s="7">
        <v>92</v>
      </c>
      <c r="C97" s="8">
        <f t="shared" si="4"/>
        <v>9290790.3900819421</v>
      </c>
      <c r="D97" s="8">
        <f t="shared" si="0"/>
        <v>69680.927925614567</v>
      </c>
      <c r="E97" s="8">
        <f t="shared" si="1"/>
        <v>80462.261694478264</v>
      </c>
      <c r="F97" s="8">
        <f t="shared" si="2"/>
        <v>10781.333768863697</v>
      </c>
      <c r="G97" s="8">
        <f t="shared" si="3"/>
        <v>9280009.0563130789</v>
      </c>
    </row>
    <row r="98" spans="1:7" ht="13.15" x14ac:dyDescent="0.4">
      <c r="A98" s="6">
        <v>47453</v>
      </c>
      <c r="B98" s="7">
        <v>93</v>
      </c>
      <c r="C98" s="8">
        <f t="shared" si="4"/>
        <v>9280009.0563130789</v>
      </c>
      <c r="D98" s="8">
        <f t="shared" si="0"/>
        <v>69600.067922348084</v>
      </c>
      <c r="E98" s="8">
        <f t="shared" si="1"/>
        <v>80462.261694478264</v>
      </c>
      <c r="F98" s="8">
        <f t="shared" si="2"/>
        <v>10862.19377213018</v>
      </c>
      <c r="G98" s="8">
        <f t="shared" si="3"/>
        <v>9269146.8625409491</v>
      </c>
    </row>
    <row r="99" spans="1:7" ht="13.15" x14ac:dyDescent="0.4">
      <c r="A99" s="6">
        <v>47484</v>
      </c>
      <c r="B99" s="7">
        <v>94</v>
      </c>
      <c r="C99" s="8">
        <f t="shared" si="4"/>
        <v>9269146.8625409491</v>
      </c>
      <c r="D99" s="8">
        <f t="shared" si="0"/>
        <v>69518.601469057117</v>
      </c>
      <c r="E99" s="8">
        <f t="shared" si="1"/>
        <v>80462.261694478264</v>
      </c>
      <c r="F99" s="8">
        <f t="shared" si="2"/>
        <v>10943.660225421147</v>
      </c>
      <c r="G99" s="8">
        <f t="shared" si="3"/>
        <v>9258203.2023155279</v>
      </c>
    </row>
    <row r="100" spans="1:7" ht="13.15" x14ac:dyDescent="0.4">
      <c r="A100" s="6">
        <v>47515</v>
      </c>
      <c r="B100" s="7">
        <v>95</v>
      </c>
      <c r="C100" s="8">
        <f t="shared" si="4"/>
        <v>9258203.2023155279</v>
      </c>
      <c r="D100" s="8">
        <f t="shared" si="0"/>
        <v>69436.524017366464</v>
      </c>
      <c r="E100" s="8">
        <f t="shared" si="1"/>
        <v>80462.261694478264</v>
      </c>
      <c r="F100" s="8">
        <f t="shared" si="2"/>
        <v>11025.7376771118</v>
      </c>
      <c r="G100" s="8">
        <f t="shared" si="3"/>
        <v>9247177.4646384157</v>
      </c>
    </row>
    <row r="101" spans="1:7" ht="13.15" x14ac:dyDescent="0.4">
      <c r="A101" s="6">
        <v>47543</v>
      </c>
      <c r="B101" s="7">
        <v>96</v>
      </c>
      <c r="C101" s="8">
        <f t="shared" si="4"/>
        <v>9247177.4646384157</v>
      </c>
      <c r="D101" s="8">
        <f t="shared" si="0"/>
        <v>69353.830984788117</v>
      </c>
      <c r="E101" s="8">
        <f t="shared" si="1"/>
        <v>80462.261694478264</v>
      </c>
      <c r="F101" s="8">
        <f t="shared" si="2"/>
        <v>11108.430709690147</v>
      </c>
      <c r="G101" s="8">
        <f t="shared" si="3"/>
        <v>9236069.0339287259</v>
      </c>
    </row>
    <row r="102" spans="1:7" ht="13.15" x14ac:dyDescent="0.4">
      <c r="A102" s="6">
        <v>47574</v>
      </c>
      <c r="B102" s="7">
        <v>97</v>
      </c>
      <c r="C102" s="8">
        <f t="shared" si="4"/>
        <v>9236069.0339287259</v>
      </c>
      <c r="D102" s="8">
        <f t="shared" si="0"/>
        <v>69270.517754465443</v>
      </c>
      <c r="E102" s="8">
        <f t="shared" si="1"/>
        <v>80462.261694478264</v>
      </c>
      <c r="F102" s="8">
        <f t="shared" si="2"/>
        <v>11191.743940012821</v>
      </c>
      <c r="G102" s="8">
        <f t="shared" si="3"/>
        <v>9224877.2899887133</v>
      </c>
    </row>
    <row r="103" spans="1:7" ht="13.15" x14ac:dyDescent="0.4">
      <c r="A103" s="6">
        <v>47604</v>
      </c>
      <c r="B103" s="7">
        <v>98</v>
      </c>
      <c r="C103" s="8">
        <f t="shared" si="4"/>
        <v>9224877.2899887133</v>
      </c>
      <c r="D103" s="8">
        <f t="shared" si="0"/>
        <v>69186.579674915352</v>
      </c>
      <c r="E103" s="8">
        <f t="shared" si="1"/>
        <v>80462.261694478264</v>
      </c>
      <c r="F103" s="8">
        <f t="shared" si="2"/>
        <v>11275.682019562912</v>
      </c>
      <c r="G103" s="8">
        <f t="shared" si="3"/>
        <v>9213601.6079691499</v>
      </c>
    </row>
    <row r="104" spans="1:7" ht="13.15" x14ac:dyDescent="0.4">
      <c r="A104" s="6">
        <v>47635</v>
      </c>
      <c r="B104" s="7">
        <v>99</v>
      </c>
      <c r="C104" s="8">
        <f t="shared" si="4"/>
        <v>9213601.6079691499</v>
      </c>
      <c r="D104" s="8">
        <f t="shared" si="0"/>
        <v>69102.012059768618</v>
      </c>
      <c r="E104" s="8">
        <f t="shared" si="1"/>
        <v>80462.261694478264</v>
      </c>
      <c r="F104" s="8">
        <f t="shared" si="2"/>
        <v>11360.249634709646</v>
      </c>
      <c r="G104" s="8">
        <f t="shared" si="3"/>
        <v>9202241.3583344407</v>
      </c>
    </row>
    <row r="105" spans="1:7" ht="13.15" x14ac:dyDescent="0.4">
      <c r="A105" s="6">
        <v>47665</v>
      </c>
      <c r="B105" s="7">
        <v>100</v>
      </c>
      <c r="C105" s="8">
        <f t="shared" si="4"/>
        <v>9202241.3583344407</v>
      </c>
      <c r="D105" s="8">
        <f t="shared" si="0"/>
        <v>69016.810187508308</v>
      </c>
      <c r="E105" s="8">
        <f t="shared" si="1"/>
        <v>80462.261694478264</v>
      </c>
      <c r="F105" s="8">
        <f t="shared" si="2"/>
        <v>11445.451506969956</v>
      </c>
      <c r="G105" s="8">
        <f t="shared" si="3"/>
        <v>9190795.9068274703</v>
      </c>
    </row>
    <row r="106" spans="1:7" ht="13.15" x14ac:dyDescent="0.4">
      <c r="A106" s="6">
        <v>47696</v>
      </c>
      <c r="B106" s="7">
        <v>101</v>
      </c>
      <c r="C106" s="8">
        <f t="shared" si="4"/>
        <v>9190795.9068274703</v>
      </c>
      <c r="D106" s="8">
        <f t="shared" si="0"/>
        <v>68930.969301206031</v>
      </c>
      <c r="E106" s="8">
        <f t="shared" si="1"/>
        <v>80462.261694478264</v>
      </c>
      <c r="F106" s="8">
        <f t="shared" si="2"/>
        <v>11531.292393272233</v>
      </c>
      <c r="G106" s="8">
        <f t="shared" si="3"/>
        <v>9179264.6144341975</v>
      </c>
    </row>
    <row r="107" spans="1:7" ht="13.15" x14ac:dyDescent="0.4">
      <c r="A107" s="6">
        <v>47727</v>
      </c>
      <c r="B107" s="7">
        <v>102</v>
      </c>
      <c r="C107" s="8">
        <f t="shared" si="4"/>
        <v>9179264.6144341975</v>
      </c>
      <c r="D107" s="8">
        <f t="shared" si="0"/>
        <v>68844.484608256476</v>
      </c>
      <c r="E107" s="8">
        <f t="shared" si="1"/>
        <v>80462.261694478264</v>
      </c>
      <c r="F107" s="8">
        <f t="shared" si="2"/>
        <v>11617.777086221788</v>
      </c>
      <c r="G107" s="8">
        <f t="shared" si="3"/>
        <v>9167646.837347975</v>
      </c>
    </row>
    <row r="108" spans="1:7" ht="13.15" x14ac:dyDescent="0.4">
      <c r="A108" s="6">
        <v>47757</v>
      </c>
      <c r="B108" s="7">
        <v>103</v>
      </c>
      <c r="C108" s="8">
        <f t="shared" si="4"/>
        <v>9167646.837347975</v>
      </c>
      <c r="D108" s="8">
        <f t="shared" si="0"/>
        <v>68757.351280109811</v>
      </c>
      <c r="E108" s="8">
        <f t="shared" si="1"/>
        <v>80462.261694478264</v>
      </c>
      <c r="F108" s="8">
        <f t="shared" si="2"/>
        <v>11704.910414368453</v>
      </c>
      <c r="G108" s="8">
        <f t="shared" si="3"/>
        <v>9155941.9269336071</v>
      </c>
    </row>
    <row r="109" spans="1:7" ht="13.15" x14ac:dyDescent="0.4">
      <c r="A109" s="6">
        <v>47788</v>
      </c>
      <c r="B109" s="7">
        <v>104</v>
      </c>
      <c r="C109" s="8">
        <f t="shared" si="4"/>
        <v>9155941.9269336071</v>
      </c>
      <c r="D109" s="8">
        <f t="shared" si="0"/>
        <v>68669.564452002058</v>
      </c>
      <c r="E109" s="8">
        <f t="shared" si="1"/>
        <v>80462.261694478264</v>
      </c>
      <c r="F109" s="8">
        <f t="shared" si="2"/>
        <v>11792.697242476206</v>
      </c>
      <c r="G109" s="8">
        <f t="shared" si="3"/>
        <v>9144149.229691131</v>
      </c>
    </row>
    <row r="110" spans="1:7" ht="13.15" x14ac:dyDescent="0.4">
      <c r="A110" s="6">
        <v>47818</v>
      </c>
      <c r="B110" s="7">
        <v>105</v>
      </c>
      <c r="C110" s="8">
        <f t="shared" si="4"/>
        <v>9144149.229691131</v>
      </c>
      <c r="D110" s="8">
        <f t="shared" si="0"/>
        <v>68581.119222683483</v>
      </c>
      <c r="E110" s="8">
        <f t="shared" si="1"/>
        <v>80462.261694478264</v>
      </c>
      <c r="F110" s="8">
        <f t="shared" si="2"/>
        <v>11881.142471794781</v>
      </c>
      <c r="G110" s="8">
        <f t="shared" si="3"/>
        <v>9132268.087219337</v>
      </c>
    </row>
    <row r="111" spans="1:7" ht="13.15" x14ac:dyDescent="0.4">
      <c r="A111" s="6">
        <v>47849</v>
      </c>
      <c r="B111" s="7">
        <v>106</v>
      </c>
      <c r="C111" s="8">
        <f t="shared" si="4"/>
        <v>9132268.087219337</v>
      </c>
      <c r="D111" s="8">
        <f t="shared" si="0"/>
        <v>68492.010654145022</v>
      </c>
      <c r="E111" s="8">
        <f t="shared" si="1"/>
        <v>80462.261694478264</v>
      </c>
      <c r="F111" s="8">
        <f t="shared" si="2"/>
        <v>11970.251040333242</v>
      </c>
      <c r="G111" s="8">
        <f t="shared" si="3"/>
        <v>9120297.8361790031</v>
      </c>
    </row>
    <row r="112" spans="1:7" ht="13.15" x14ac:dyDescent="0.4">
      <c r="A112" s="6">
        <v>47880</v>
      </c>
      <c r="B112" s="7">
        <v>107</v>
      </c>
      <c r="C112" s="8">
        <f t="shared" si="4"/>
        <v>9120297.8361790031</v>
      </c>
      <c r="D112" s="8">
        <f t="shared" si="0"/>
        <v>68402.233771342522</v>
      </c>
      <c r="E112" s="8">
        <f t="shared" si="1"/>
        <v>80462.261694478264</v>
      </c>
      <c r="F112" s="8">
        <f t="shared" si="2"/>
        <v>12060.027923135742</v>
      </c>
      <c r="G112" s="8">
        <f t="shared" si="3"/>
        <v>9108237.808255868</v>
      </c>
    </row>
    <row r="113" spans="1:7" ht="13.15" x14ac:dyDescent="0.4">
      <c r="A113" s="6">
        <v>47908</v>
      </c>
      <c r="B113" s="7">
        <v>108</v>
      </c>
      <c r="C113" s="8">
        <f t="shared" si="4"/>
        <v>9108237.808255868</v>
      </c>
      <c r="D113" s="8">
        <f t="shared" si="0"/>
        <v>68311.783561919001</v>
      </c>
      <c r="E113" s="8">
        <f t="shared" si="1"/>
        <v>80462.261694478264</v>
      </c>
      <c r="F113" s="8">
        <f t="shared" si="2"/>
        <v>12150.478132559263</v>
      </c>
      <c r="G113" s="8">
        <f t="shared" si="3"/>
        <v>9096087.330123309</v>
      </c>
    </row>
    <row r="114" spans="1:7" ht="13.15" x14ac:dyDescent="0.4">
      <c r="A114" s="6">
        <v>47939</v>
      </c>
      <c r="B114" s="7">
        <v>109</v>
      </c>
      <c r="C114" s="8">
        <f t="shared" si="4"/>
        <v>9096087.330123309</v>
      </c>
      <c r="D114" s="8">
        <f t="shared" si="0"/>
        <v>68220.654975924816</v>
      </c>
      <c r="E114" s="8">
        <f t="shared" si="1"/>
        <v>80462.261694478264</v>
      </c>
      <c r="F114" s="8">
        <f t="shared" si="2"/>
        <v>12241.606718553448</v>
      </c>
      <c r="G114" s="8">
        <f t="shared" si="3"/>
        <v>9083845.7234047558</v>
      </c>
    </row>
    <row r="115" spans="1:7" ht="13.15" x14ac:dyDescent="0.4">
      <c r="A115" s="6">
        <v>47969</v>
      </c>
      <c r="B115" s="7">
        <v>110</v>
      </c>
      <c r="C115" s="8">
        <f t="shared" si="4"/>
        <v>9083845.7234047558</v>
      </c>
      <c r="D115" s="8">
        <f t="shared" si="0"/>
        <v>68128.84292553566</v>
      </c>
      <c r="E115" s="8">
        <f t="shared" si="1"/>
        <v>80462.261694478264</v>
      </c>
      <c r="F115" s="8">
        <f t="shared" si="2"/>
        <v>12333.418768942603</v>
      </c>
      <c r="G115" s="8">
        <f t="shared" si="3"/>
        <v>9071512.3046358135</v>
      </c>
    </row>
    <row r="116" spans="1:7" ht="13.15" x14ac:dyDescent="0.4">
      <c r="A116" s="6">
        <v>48000</v>
      </c>
      <c r="B116" s="7">
        <v>111</v>
      </c>
      <c r="C116" s="8">
        <f t="shared" si="4"/>
        <v>9071512.3046358135</v>
      </c>
      <c r="D116" s="8">
        <f t="shared" si="0"/>
        <v>68036.342284768602</v>
      </c>
      <c r="E116" s="8">
        <f t="shared" si="1"/>
        <v>80462.261694478264</v>
      </c>
      <c r="F116" s="8">
        <f t="shared" si="2"/>
        <v>12425.919409709662</v>
      </c>
      <c r="G116" s="8">
        <f t="shared" si="3"/>
        <v>9059086.3852261044</v>
      </c>
    </row>
    <row r="117" spans="1:7" ht="13.15" x14ac:dyDescent="0.4">
      <c r="A117" s="6">
        <v>48030</v>
      </c>
      <c r="B117" s="7">
        <v>112</v>
      </c>
      <c r="C117" s="8">
        <f t="shared" si="4"/>
        <v>9059086.3852261044</v>
      </c>
      <c r="D117" s="8">
        <f t="shared" si="0"/>
        <v>67943.147889195781</v>
      </c>
      <c r="E117" s="8">
        <f t="shared" si="1"/>
        <v>80462.261694478264</v>
      </c>
      <c r="F117" s="8">
        <f t="shared" si="2"/>
        <v>12519.113805282483</v>
      </c>
      <c r="G117" s="8">
        <f t="shared" si="3"/>
        <v>9046567.2714208215</v>
      </c>
    </row>
    <row r="118" spans="1:7" ht="13.15" x14ac:dyDescent="0.4">
      <c r="A118" s="6">
        <v>48061</v>
      </c>
      <c r="B118" s="7">
        <v>113</v>
      </c>
      <c r="C118" s="8">
        <f t="shared" si="4"/>
        <v>9046567.2714208215</v>
      </c>
      <c r="D118" s="8">
        <f t="shared" si="0"/>
        <v>67849.25453565616</v>
      </c>
      <c r="E118" s="8">
        <f t="shared" si="1"/>
        <v>80462.261694478264</v>
      </c>
      <c r="F118" s="8">
        <f t="shared" si="2"/>
        <v>12613.007158822104</v>
      </c>
      <c r="G118" s="8">
        <f t="shared" si="3"/>
        <v>9033954.2642620001</v>
      </c>
    </row>
    <row r="119" spans="1:7" ht="13.15" x14ac:dyDescent="0.4">
      <c r="A119" s="6">
        <v>48092</v>
      </c>
      <c r="B119" s="7">
        <v>114</v>
      </c>
      <c r="C119" s="8">
        <f t="shared" si="4"/>
        <v>9033954.2642620001</v>
      </c>
      <c r="D119" s="8">
        <f t="shared" si="0"/>
        <v>67754.656981965003</v>
      </c>
      <c r="E119" s="8">
        <f t="shared" si="1"/>
        <v>80462.261694478264</v>
      </c>
      <c r="F119" s="8">
        <f t="shared" si="2"/>
        <v>12707.604712513261</v>
      </c>
      <c r="G119" s="8">
        <f t="shared" si="3"/>
        <v>9021246.6595494878</v>
      </c>
    </row>
    <row r="120" spans="1:7" ht="13.15" x14ac:dyDescent="0.4">
      <c r="A120" s="6">
        <v>48122</v>
      </c>
      <c r="B120" s="7">
        <v>115</v>
      </c>
      <c r="C120" s="8">
        <f t="shared" si="4"/>
        <v>9021246.6595494878</v>
      </c>
      <c r="D120" s="8">
        <f t="shared" si="0"/>
        <v>67659.349946621151</v>
      </c>
      <c r="E120" s="8">
        <f t="shared" si="1"/>
        <v>80462.261694478264</v>
      </c>
      <c r="F120" s="8">
        <f t="shared" si="2"/>
        <v>12802.911747857113</v>
      </c>
      <c r="G120" s="8">
        <f t="shared" si="3"/>
        <v>9008443.7478016298</v>
      </c>
    </row>
    <row r="121" spans="1:7" ht="13.15" x14ac:dyDescent="0.4">
      <c r="A121" s="6">
        <v>48153</v>
      </c>
      <c r="B121" s="7">
        <v>116</v>
      </c>
      <c r="C121" s="8">
        <f t="shared" si="4"/>
        <v>9008443.7478016298</v>
      </c>
      <c r="D121" s="8">
        <f t="shared" si="0"/>
        <v>67563.328108512214</v>
      </c>
      <c r="E121" s="8">
        <f t="shared" si="1"/>
        <v>80462.261694478264</v>
      </c>
      <c r="F121" s="8">
        <f t="shared" si="2"/>
        <v>12898.93358596605</v>
      </c>
      <c r="G121" s="8">
        <f t="shared" si="3"/>
        <v>8995544.8142156638</v>
      </c>
    </row>
    <row r="122" spans="1:7" ht="13.15" x14ac:dyDescent="0.4">
      <c r="A122" s="6">
        <v>48183</v>
      </c>
      <c r="B122" s="7">
        <v>117</v>
      </c>
      <c r="C122" s="8">
        <f t="shared" si="4"/>
        <v>8995544.8142156638</v>
      </c>
      <c r="D122" s="8">
        <f t="shared" si="0"/>
        <v>67466.586106617469</v>
      </c>
      <c r="E122" s="8">
        <f t="shared" si="1"/>
        <v>80462.261694478264</v>
      </c>
      <c r="F122" s="8">
        <f t="shared" si="2"/>
        <v>12995.675587860795</v>
      </c>
      <c r="G122" s="8">
        <f t="shared" si="3"/>
        <v>8982549.138627803</v>
      </c>
    </row>
    <row r="123" spans="1:7" ht="13.15" x14ac:dyDescent="0.4">
      <c r="A123" s="6">
        <v>48214</v>
      </c>
      <c r="B123" s="7">
        <v>118</v>
      </c>
      <c r="C123" s="8">
        <f t="shared" si="4"/>
        <v>8982549.138627803</v>
      </c>
      <c r="D123" s="8">
        <f t="shared" si="0"/>
        <v>67369.118539708521</v>
      </c>
      <c r="E123" s="8">
        <f t="shared" si="1"/>
        <v>80462.261694478264</v>
      </c>
      <c r="F123" s="8">
        <f t="shared" si="2"/>
        <v>13093.143154769743</v>
      </c>
      <c r="G123" s="8">
        <f t="shared" si="3"/>
        <v>8969455.9954730328</v>
      </c>
    </row>
    <row r="124" spans="1:7" ht="13.15" x14ac:dyDescent="0.4">
      <c r="A124" s="6">
        <v>48245</v>
      </c>
      <c r="B124" s="7">
        <v>119</v>
      </c>
      <c r="C124" s="8">
        <f t="shared" si="4"/>
        <v>8969455.9954730328</v>
      </c>
      <c r="D124" s="8">
        <f t="shared" si="0"/>
        <v>67270.919966047746</v>
      </c>
      <c r="E124" s="8">
        <f t="shared" si="1"/>
        <v>80462.261694478264</v>
      </c>
      <c r="F124" s="8">
        <f t="shared" si="2"/>
        <v>13191.341728430518</v>
      </c>
      <c r="G124" s="8">
        <f t="shared" si="3"/>
        <v>8956264.6537446026</v>
      </c>
    </row>
    <row r="125" spans="1:7" ht="13.15" x14ac:dyDescent="0.4">
      <c r="A125" s="6">
        <v>48274</v>
      </c>
      <c r="B125" s="7">
        <v>120</v>
      </c>
      <c r="C125" s="8">
        <f t="shared" si="4"/>
        <v>8956264.6537446026</v>
      </c>
      <c r="D125" s="8">
        <f t="shared" si="0"/>
        <v>67171.984903084522</v>
      </c>
      <c r="E125" s="8">
        <f t="shared" si="1"/>
        <v>80462.261694478264</v>
      </c>
      <c r="F125" s="8">
        <f t="shared" si="2"/>
        <v>13290.276791393742</v>
      </c>
      <c r="G125" s="8">
        <f t="shared" si="3"/>
        <v>8942974.3769532088</v>
      </c>
    </row>
    <row r="126" spans="1:7" ht="13.15" x14ac:dyDescent="0.4">
      <c r="A126" s="6">
        <v>48305</v>
      </c>
      <c r="B126" s="7">
        <v>121</v>
      </c>
      <c r="C126" s="8">
        <f t="shared" si="4"/>
        <v>8942974.3769532088</v>
      </c>
      <c r="D126" s="8">
        <f t="shared" si="0"/>
        <v>67072.307827149067</v>
      </c>
      <c r="E126" s="8">
        <f t="shared" si="1"/>
        <v>80462.261694478264</v>
      </c>
      <c r="F126" s="8">
        <f t="shared" si="2"/>
        <v>13389.953867329197</v>
      </c>
      <c r="G126" s="8">
        <f t="shared" si="3"/>
        <v>8929584.4230858795</v>
      </c>
    </row>
    <row r="127" spans="1:7" ht="13.15" x14ac:dyDescent="0.4">
      <c r="A127" s="6">
        <v>48335</v>
      </c>
      <c r="B127" s="7">
        <v>122</v>
      </c>
      <c r="C127" s="8">
        <f t="shared" si="4"/>
        <v>8929584.4230858795</v>
      </c>
      <c r="D127" s="8">
        <f t="shared" si="0"/>
        <v>66971.883173144088</v>
      </c>
      <c r="E127" s="8">
        <f t="shared" si="1"/>
        <v>80462.261694478264</v>
      </c>
      <c r="F127" s="8">
        <f t="shared" si="2"/>
        <v>13490.378521334176</v>
      </c>
      <c r="G127" s="8">
        <f t="shared" si="3"/>
        <v>8916094.0445645452</v>
      </c>
    </row>
    <row r="128" spans="1:7" ht="13.15" x14ac:dyDescent="0.4">
      <c r="A128" s="6">
        <v>48366</v>
      </c>
      <c r="B128" s="7">
        <v>123</v>
      </c>
      <c r="C128" s="8">
        <f t="shared" si="4"/>
        <v>8916094.0445645452</v>
      </c>
      <c r="D128" s="8">
        <f t="shared" si="0"/>
        <v>66870.705334234081</v>
      </c>
      <c r="E128" s="8">
        <f t="shared" si="1"/>
        <v>80462.261694478264</v>
      </c>
      <c r="F128" s="8">
        <f t="shared" si="2"/>
        <v>13591.556360244183</v>
      </c>
      <c r="G128" s="8">
        <f t="shared" si="3"/>
        <v>8902502.4882043004</v>
      </c>
    </row>
    <row r="129" spans="1:7" ht="13.15" x14ac:dyDescent="0.4">
      <c r="A129" s="6">
        <v>48396</v>
      </c>
      <c r="B129" s="7">
        <v>124</v>
      </c>
      <c r="C129" s="8">
        <f t="shared" si="4"/>
        <v>8902502.4882043004</v>
      </c>
      <c r="D129" s="8">
        <f t="shared" si="0"/>
        <v>66768.768661532245</v>
      </c>
      <c r="E129" s="8">
        <f t="shared" si="1"/>
        <v>80462.261694478264</v>
      </c>
      <c r="F129" s="8">
        <f t="shared" si="2"/>
        <v>13693.493032946019</v>
      </c>
      <c r="G129" s="8">
        <f t="shared" si="3"/>
        <v>8888808.9951713551</v>
      </c>
    </row>
    <row r="130" spans="1:7" ht="13.15" x14ac:dyDescent="0.4">
      <c r="A130" s="6">
        <v>48427</v>
      </c>
      <c r="B130" s="7">
        <v>125</v>
      </c>
      <c r="C130" s="8">
        <f t="shared" si="4"/>
        <v>8888808.9951713551</v>
      </c>
      <c r="D130" s="8">
        <f t="shared" si="0"/>
        <v>66666.067463785163</v>
      </c>
      <c r="E130" s="8">
        <f t="shared" si="1"/>
        <v>80462.261694478264</v>
      </c>
      <c r="F130" s="8">
        <f t="shared" si="2"/>
        <v>13796.194230693101</v>
      </c>
      <c r="G130" s="8">
        <f t="shared" si="3"/>
        <v>8875012.8009406626</v>
      </c>
    </row>
    <row r="131" spans="1:7" ht="13.15" x14ac:dyDescent="0.4">
      <c r="A131" s="6">
        <v>48458</v>
      </c>
      <c r="B131" s="7">
        <v>126</v>
      </c>
      <c r="C131" s="8">
        <f t="shared" si="4"/>
        <v>8875012.8009406626</v>
      </c>
      <c r="D131" s="8">
        <f t="shared" si="0"/>
        <v>66562.596007054963</v>
      </c>
      <c r="E131" s="8">
        <f t="shared" si="1"/>
        <v>80462.261694478264</v>
      </c>
      <c r="F131" s="8">
        <f t="shared" si="2"/>
        <v>13899.665687423301</v>
      </c>
      <c r="G131" s="8">
        <f t="shared" si="3"/>
        <v>8861113.1352532394</v>
      </c>
    </row>
    <row r="132" spans="1:7" ht="13.15" x14ac:dyDescent="0.4">
      <c r="A132" s="6">
        <v>48488</v>
      </c>
      <c r="B132" s="7">
        <v>127</v>
      </c>
      <c r="C132" s="8">
        <f t="shared" si="4"/>
        <v>8861113.1352532394</v>
      </c>
      <c r="D132" s="8">
        <f t="shared" si="0"/>
        <v>66458.348514399288</v>
      </c>
      <c r="E132" s="8">
        <f t="shared" si="1"/>
        <v>80462.261694478264</v>
      </c>
      <c r="F132" s="8">
        <f t="shared" si="2"/>
        <v>14003.913180078976</v>
      </c>
      <c r="G132" s="8">
        <f t="shared" si="3"/>
        <v>8847109.2220731601</v>
      </c>
    </row>
    <row r="133" spans="1:7" ht="13.15" x14ac:dyDescent="0.4">
      <c r="A133" s="6">
        <v>48519</v>
      </c>
      <c r="B133" s="7">
        <v>128</v>
      </c>
      <c r="C133" s="8">
        <f t="shared" si="4"/>
        <v>8847109.2220731601</v>
      </c>
      <c r="D133" s="8">
        <f t="shared" si="0"/>
        <v>66353.319165548703</v>
      </c>
      <c r="E133" s="8">
        <f t="shared" si="1"/>
        <v>80462.261694478264</v>
      </c>
      <c r="F133" s="8">
        <f t="shared" si="2"/>
        <v>14108.942528929561</v>
      </c>
      <c r="G133" s="8">
        <f t="shared" si="3"/>
        <v>8833000.2795442306</v>
      </c>
    </row>
    <row r="134" spans="1:7" ht="13.15" x14ac:dyDescent="0.4">
      <c r="A134" s="6">
        <v>48549</v>
      </c>
      <c r="B134" s="7">
        <v>129</v>
      </c>
      <c r="C134" s="8">
        <f t="shared" si="4"/>
        <v>8833000.2795442306</v>
      </c>
      <c r="D134" s="8">
        <f t="shared" si="0"/>
        <v>66247.502096581724</v>
      </c>
      <c r="E134" s="8">
        <f t="shared" si="1"/>
        <v>80462.261694478264</v>
      </c>
      <c r="F134" s="8">
        <f t="shared" si="2"/>
        <v>14214.75959789654</v>
      </c>
      <c r="G134" s="8">
        <f t="shared" si="3"/>
        <v>8818785.5199463349</v>
      </c>
    </row>
    <row r="135" spans="1:7" ht="13.15" x14ac:dyDescent="0.4">
      <c r="A135" s="6">
        <v>48580</v>
      </c>
      <c r="B135" s="7">
        <v>130</v>
      </c>
      <c r="C135" s="8">
        <f t="shared" si="4"/>
        <v>8818785.5199463349</v>
      </c>
      <c r="D135" s="8">
        <f t="shared" si="0"/>
        <v>66140.891399597516</v>
      </c>
      <c r="E135" s="8">
        <f t="shared" si="1"/>
        <v>80462.261694478264</v>
      </c>
      <c r="F135" s="8">
        <f t="shared" si="2"/>
        <v>14321.370294880748</v>
      </c>
      <c r="G135" s="8">
        <f t="shared" si="3"/>
        <v>8804464.1496514548</v>
      </c>
    </row>
    <row r="136" spans="1:7" ht="13.15" x14ac:dyDescent="0.4">
      <c r="A136" s="6">
        <v>48611</v>
      </c>
      <c r="B136" s="7">
        <v>131</v>
      </c>
      <c r="C136" s="8">
        <f t="shared" si="4"/>
        <v>8804464.1496514548</v>
      </c>
      <c r="D136" s="8">
        <f t="shared" si="0"/>
        <v>66033.481122385914</v>
      </c>
      <c r="E136" s="8">
        <f t="shared" si="1"/>
        <v>80462.261694478264</v>
      </c>
      <c r="F136" s="8">
        <f t="shared" si="2"/>
        <v>14428.78057209235</v>
      </c>
      <c r="G136" s="8">
        <f t="shared" si="3"/>
        <v>8790035.3690793626</v>
      </c>
    </row>
    <row r="137" spans="1:7" ht="13.15" x14ac:dyDescent="0.4">
      <c r="A137" s="6">
        <v>48639</v>
      </c>
      <c r="B137" s="7">
        <v>132</v>
      </c>
      <c r="C137" s="8">
        <f t="shared" si="4"/>
        <v>8790035.3690793626</v>
      </c>
      <c r="D137" s="8">
        <f t="shared" si="0"/>
        <v>65925.265268095216</v>
      </c>
      <c r="E137" s="8">
        <f t="shared" si="1"/>
        <v>80462.261694478264</v>
      </c>
      <c r="F137" s="8">
        <f t="shared" si="2"/>
        <v>14536.996426383048</v>
      </c>
      <c r="G137" s="8">
        <f t="shared" si="3"/>
        <v>8775498.3726529796</v>
      </c>
    </row>
    <row r="138" spans="1:7" ht="13.15" x14ac:dyDescent="0.4">
      <c r="A138" s="6">
        <v>48670</v>
      </c>
      <c r="B138" s="7">
        <v>133</v>
      </c>
      <c r="C138" s="8">
        <f t="shared" si="4"/>
        <v>8775498.3726529796</v>
      </c>
      <c r="D138" s="8">
        <f t="shared" si="0"/>
        <v>65816.237794897344</v>
      </c>
      <c r="E138" s="8">
        <f t="shared" si="1"/>
        <v>80462.261694478264</v>
      </c>
      <c r="F138" s="8">
        <f t="shared" si="2"/>
        <v>14646.02389958092</v>
      </c>
      <c r="G138" s="8">
        <f t="shared" si="3"/>
        <v>8760852.3487533983</v>
      </c>
    </row>
    <row r="139" spans="1:7" ht="13.15" x14ac:dyDescent="0.4">
      <c r="A139" s="6">
        <v>48700</v>
      </c>
      <c r="B139" s="7">
        <v>134</v>
      </c>
      <c r="C139" s="8">
        <f t="shared" si="4"/>
        <v>8760852.3487533983</v>
      </c>
      <c r="D139" s="8">
        <f t="shared" si="0"/>
        <v>65706.392615650489</v>
      </c>
      <c r="E139" s="8">
        <f t="shared" si="1"/>
        <v>80462.261694478264</v>
      </c>
      <c r="F139" s="8">
        <f t="shared" si="2"/>
        <v>14755.869078827775</v>
      </c>
      <c r="G139" s="8">
        <f t="shared" si="3"/>
        <v>8746096.4796745703</v>
      </c>
    </row>
    <row r="140" spans="1:7" ht="13.15" x14ac:dyDescent="0.4">
      <c r="A140" s="6">
        <v>48731</v>
      </c>
      <c r="B140" s="7">
        <v>135</v>
      </c>
      <c r="C140" s="8">
        <f t="shared" si="4"/>
        <v>8746096.4796745703</v>
      </c>
      <c r="D140" s="8">
        <f t="shared" si="0"/>
        <v>65595.723597559278</v>
      </c>
      <c r="E140" s="8">
        <f t="shared" si="1"/>
        <v>80462.261694478264</v>
      </c>
      <c r="F140" s="8">
        <f t="shared" si="2"/>
        <v>14866.538096918986</v>
      </c>
      <c r="G140" s="8">
        <f t="shared" si="3"/>
        <v>8731229.9415776506</v>
      </c>
    </row>
    <row r="141" spans="1:7" ht="13.15" x14ac:dyDescent="0.4">
      <c r="A141" s="6">
        <v>48761</v>
      </c>
      <c r="B141" s="7">
        <v>136</v>
      </c>
      <c r="C141" s="8">
        <f t="shared" si="4"/>
        <v>8731229.9415776506</v>
      </c>
      <c r="D141" s="8">
        <f t="shared" si="0"/>
        <v>65484.22456183238</v>
      </c>
      <c r="E141" s="8">
        <f t="shared" si="1"/>
        <v>80462.261694478264</v>
      </c>
      <c r="F141" s="8">
        <f t="shared" si="2"/>
        <v>14978.037132645884</v>
      </c>
      <c r="G141" s="8">
        <f t="shared" si="3"/>
        <v>8716251.9044450056</v>
      </c>
    </row>
    <row r="142" spans="1:7" ht="13.15" x14ac:dyDescent="0.4">
      <c r="A142" s="6">
        <v>48792</v>
      </c>
      <c r="B142" s="7">
        <v>137</v>
      </c>
      <c r="C142" s="8">
        <f t="shared" si="4"/>
        <v>8716251.9044450056</v>
      </c>
      <c r="D142" s="8">
        <f t="shared" si="0"/>
        <v>65371.889283337543</v>
      </c>
      <c r="E142" s="8">
        <f t="shared" si="1"/>
        <v>80462.261694478264</v>
      </c>
      <c r="F142" s="8">
        <f t="shared" si="2"/>
        <v>15090.372411140721</v>
      </c>
      <c r="G142" s="8">
        <f t="shared" si="3"/>
        <v>8701161.5320338644</v>
      </c>
    </row>
    <row r="143" spans="1:7" ht="13.15" x14ac:dyDescent="0.4">
      <c r="A143" s="6">
        <v>48823</v>
      </c>
      <c r="B143" s="7">
        <v>138</v>
      </c>
      <c r="C143" s="8">
        <f t="shared" si="4"/>
        <v>8701161.5320338644</v>
      </c>
      <c r="D143" s="8">
        <f t="shared" si="0"/>
        <v>65258.711490253983</v>
      </c>
      <c r="E143" s="8">
        <f t="shared" si="1"/>
        <v>80462.261694478264</v>
      </c>
      <c r="F143" s="8">
        <f t="shared" si="2"/>
        <v>15203.550204224281</v>
      </c>
      <c r="G143" s="8">
        <f t="shared" si="3"/>
        <v>8685957.9818296395</v>
      </c>
    </row>
    <row r="144" spans="1:7" ht="13.15" x14ac:dyDescent="0.4">
      <c r="A144" s="6">
        <v>48853</v>
      </c>
      <c r="B144" s="7">
        <v>139</v>
      </c>
      <c r="C144" s="8">
        <f t="shared" si="4"/>
        <v>8685957.9818296395</v>
      </c>
      <c r="D144" s="8">
        <f t="shared" si="0"/>
        <v>65144.684863722294</v>
      </c>
      <c r="E144" s="8">
        <f t="shared" si="1"/>
        <v>80462.261694478264</v>
      </c>
      <c r="F144" s="8">
        <f t="shared" si="2"/>
        <v>15317.57683075597</v>
      </c>
      <c r="G144" s="8">
        <f t="shared" si="3"/>
        <v>8670640.4049988836</v>
      </c>
    </row>
    <row r="145" spans="1:7" ht="13.15" x14ac:dyDescent="0.4">
      <c r="A145" s="6">
        <v>48884</v>
      </c>
      <c r="B145" s="7">
        <v>140</v>
      </c>
      <c r="C145" s="8">
        <f t="shared" si="4"/>
        <v>8670640.4049988836</v>
      </c>
      <c r="D145" s="8">
        <f t="shared" si="0"/>
        <v>65029.803037491627</v>
      </c>
      <c r="E145" s="8">
        <f t="shared" si="1"/>
        <v>80462.261694478264</v>
      </c>
      <c r="F145" s="8">
        <f t="shared" si="2"/>
        <v>15432.458656986637</v>
      </c>
      <c r="G145" s="8">
        <f t="shared" si="3"/>
        <v>8655207.9463418964</v>
      </c>
    </row>
    <row r="146" spans="1:7" ht="13.15" x14ac:dyDescent="0.4">
      <c r="A146" s="6">
        <v>48914</v>
      </c>
      <c r="B146" s="7">
        <v>141</v>
      </c>
      <c r="C146" s="8">
        <f t="shared" si="4"/>
        <v>8655207.9463418964</v>
      </c>
      <c r="D146" s="8">
        <f t="shared" si="0"/>
        <v>64914.059597564221</v>
      </c>
      <c r="E146" s="8">
        <f t="shared" si="1"/>
        <v>80462.261694478264</v>
      </c>
      <c r="F146" s="8">
        <f t="shared" si="2"/>
        <v>15548.202096914043</v>
      </c>
      <c r="G146" s="8">
        <f t="shared" si="3"/>
        <v>8639659.7442449816</v>
      </c>
    </row>
    <row r="147" spans="1:7" ht="13.15" x14ac:dyDescent="0.4">
      <c r="A147" s="6">
        <v>48945</v>
      </c>
      <c r="B147" s="7">
        <v>142</v>
      </c>
      <c r="C147" s="8">
        <f t="shared" si="4"/>
        <v>8639659.7442449816</v>
      </c>
      <c r="D147" s="8">
        <f t="shared" si="0"/>
        <v>64797.448081837356</v>
      </c>
      <c r="E147" s="8">
        <f t="shared" si="1"/>
        <v>80462.261694478264</v>
      </c>
      <c r="F147" s="8">
        <f t="shared" si="2"/>
        <v>15664.813612640908</v>
      </c>
      <c r="G147" s="8">
        <f t="shared" si="3"/>
        <v>8623994.9306323398</v>
      </c>
    </row>
    <row r="148" spans="1:7" ht="13.15" x14ac:dyDescent="0.4">
      <c r="A148" s="6">
        <v>48976</v>
      </c>
      <c r="B148" s="7">
        <v>143</v>
      </c>
      <c r="C148" s="8">
        <f t="shared" si="4"/>
        <v>8623994.9306323398</v>
      </c>
      <c r="D148" s="8">
        <f t="shared" si="0"/>
        <v>64679.961979742548</v>
      </c>
      <c r="E148" s="8">
        <f t="shared" si="1"/>
        <v>80462.261694478264</v>
      </c>
      <c r="F148" s="8">
        <f t="shared" si="2"/>
        <v>15782.299714735716</v>
      </c>
      <c r="G148" s="8">
        <f t="shared" si="3"/>
        <v>8608212.6309176032</v>
      </c>
    </row>
    <row r="149" spans="1:7" ht="13.15" x14ac:dyDescent="0.4">
      <c r="A149" s="6">
        <v>49004</v>
      </c>
      <c r="B149" s="7">
        <v>144</v>
      </c>
      <c r="C149" s="8">
        <f t="shared" si="4"/>
        <v>8608212.6309176032</v>
      </c>
      <c r="D149" s="8">
        <f t="shared" si="0"/>
        <v>64561.594731882018</v>
      </c>
      <c r="E149" s="8">
        <f t="shared" si="1"/>
        <v>80462.261694478264</v>
      </c>
      <c r="F149" s="8">
        <f t="shared" si="2"/>
        <v>15900.666962596246</v>
      </c>
      <c r="G149" s="8">
        <f t="shared" si="3"/>
        <v>8592311.9639550075</v>
      </c>
    </row>
    <row r="150" spans="1:7" ht="13.15" x14ac:dyDescent="0.4">
      <c r="A150" s="6">
        <v>49035</v>
      </c>
      <c r="B150" s="7">
        <v>145</v>
      </c>
      <c r="C150" s="8">
        <f t="shared" si="4"/>
        <v>8592311.9639550075</v>
      </c>
      <c r="D150" s="8">
        <f t="shared" si="0"/>
        <v>64442.339729662555</v>
      </c>
      <c r="E150" s="8">
        <f t="shared" si="1"/>
        <v>80462.261694478264</v>
      </c>
      <c r="F150" s="8">
        <f t="shared" si="2"/>
        <v>16019.921964815709</v>
      </c>
      <c r="G150" s="8">
        <f t="shared" si="3"/>
        <v>8576292.0419901926</v>
      </c>
    </row>
    <row r="151" spans="1:7" ht="13.15" x14ac:dyDescent="0.4">
      <c r="A151" s="6">
        <v>49065</v>
      </c>
      <c r="B151" s="7">
        <v>146</v>
      </c>
      <c r="C151" s="8">
        <f t="shared" si="4"/>
        <v>8576292.0419901926</v>
      </c>
      <c r="D151" s="8">
        <f t="shared" si="0"/>
        <v>64322.19031492644</v>
      </c>
      <c r="E151" s="8">
        <f t="shared" si="1"/>
        <v>80462.261694478264</v>
      </c>
      <c r="F151" s="8">
        <f t="shared" si="2"/>
        <v>16140.071379551824</v>
      </c>
      <c r="G151" s="8">
        <f t="shared" si="3"/>
        <v>8560151.9706106409</v>
      </c>
    </row>
    <row r="152" spans="1:7" ht="13.15" x14ac:dyDescent="0.4">
      <c r="A152" s="6">
        <v>49096</v>
      </c>
      <c r="B152" s="7">
        <v>147</v>
      </c>
      <c r="C152" s="8">
        <f t="shared" si="4"/>
        <v>8560151.9706106409</v>
      </c>
      <c r="D152" s="8">
        <f t="shared" si="0"/>
        <v>64201.139779579804</v>
      </c>
      <c r="E152" s="8">
        <f t="shared" si="1"/>
        <v>80462.261694478264</v>
      </c>
      <c r="F152" s="8">
        <f t="shared" si="2"/>
        <v>16261.12191489846</v>
      </c>
      <c r="G152" s="8">
        <f t="shared" si="3"/>
        <v>8543890.848695742</v>
      </c>
    </row>
    <row r="153" spans="1:7" ht="13.15" x14ac:dyDescent="0.4">
      <c r="A153" s="6">
        <v>49126</v>
      </c>
      <c r="B153" s="7">
        <v>148</v>
      </c>
      <c r="C153" s="8">
        <f t="shared" si="4"/>
        <v>8543890.848695742</v>
      </c>
      <c r="D153" s="8">
        <f t="shared" si="0"/>
        <v>64079.181365218064</v>
      </c>
      <c r="E153" s="8">
        <f t="shared" si="1"/>
        <v>80462.261694478264</v>
      </c>
      <c r="F153" s="8">
        <f t="shared" si="2"/>
        <v>16383.0803292602</v>
      </c>
      <c r="G153" s="8">
        <f t="shared" si="3"/>
        <v>8527507.7683664821</v>
      </c>
    </row>
    <row r="154" spans="1:7" ht="13.15" x14ac:dyDescent="0.4">
      <c r="A154" s="6">
        <v>49157</v>
      </c>
      <c r="B154" s="7">
        <v>149</v>
      </c>
      <c r="C154" s="8">
        <f t="shared" si="4"/>
        <v>8527507.7683664821</v>
      </c>
      <c r="D154" s="8">
        <f t="shared" si="0"/>
        <v>63956.308262748615</v>
      </c>
      <c r="E154" s="8">
        <f t="shared" si="1"/>
        <v>80462.261694478264</v>
      </c>
      <c r="F154" s="8">
        <f t="shared" si="2"/>
        <v>16505.953431729649</v>
      </c>
      <c r="G154" s="8">
        <f t="shared" si="3"/>
        <v>8511001.8149347529</v>
      </c>
    </row>
    <row r="155" spans="1:7" ht="13.15" x14ac:dyDescent="0.4">
      <c r="A155" s="6">
        <v>49188</v>
      </c>
      <c r="B155" s="7">
        <v>150</v>
      </c>
      <c r="C155" s="8">
        <f t="shared" si="4"/>
        <v>8511001.8149347529</v>
      </c>
      <c r="D155" s="8">
        <f t="shared" si="0"/>
        <v>63832.513612010647</v>
      </c>
      <c r="E155" s="8">
        <f t="shared" si="1"/>
        <v>80462.261694478264</v>
      </c>
      <c r="F155" s="8">
        <f t="shared" si="2"/>
        <v>16629.748082467617</v>
      </c>
      <c r="G155" s="8">
        <f t="shared" si="3"/>
        <v>8494372.0668522846</v>
      </c>
    </row>
    <row r="156" spans="1:7" ht="13.15" x14ac:dyDescent="0.4">
      <c r="A156" s="6">
        <v>49218</v>
      </c>
      <c r="B156" s="7">
        <v>151</v>
      </c>
      <c r="C156" s="8">
        <f t="shared" si="4"/>
        <v>8494372.0668522846</v>
      </c>
      <c r="D156" s="8">
        <f t="shared" si="0"/>
        <v>63707.790501392134</v>
      </c>
      <c r="E156" s="8">
        <f t="shared" si="1"/>
        <v>80462.261694478264</v>
      </c>
      <c r="F156" s="8">
        <f t="shared" si="2"/>
        <v>16754.47119308613</v>
      </c>
      <c r="G156" s="8">
        <f t="shared" si="3"/>
        <v>8477617.5956591982</v>
      </c>
    </row>
    <row r="157" spans="1:7" ht="13.15" x14ac:dyDescent="0.4">
      <c r="A157" s="6">
        <v>49249</v>
      </c>
      <c r="B157" s="7">
        <v>152</v>
      </c>
      <c r="C157" s="8">
        <f t="shared" si="4"/>
        <v>8477617.5956591982</v>
      </c>
      <c r="D157" s="8">
        <f t="shared" si="0"/>
        <v>63582.131967443987</v>
      </c>
      <c r="E157" s="8">
        <f t="shared" si="1"/>
        <v>80462.261694478264</v>
      </c>
      <c r="F157" s="8">
        <f t="shared" si="2"/>
        <v>16880.129727034277</v>
      </c>
      <c r="G157" s="8">
        <f t="shared" si="3"/>
        <v>8460737.4659321643</v>
      </c>
    </row>
    <row r="158" spans="1:7" ht="13.15" x14ac:dyDescent="0.4">
      <c r="A158" s="6">
        <v>49279</v>
      </c>
      <c r="B158" s="7">
        <v>153</v>
      </c>
      <c r="C158" s="8">
        <f t="shared" si="4"/>
        <v>8460737.4659321643</v>
      </c>
      <c r="D158" s="8">
        <f t="shared" si="0"/>
        <v>63455.53099449123</v>
      </c>
      <c r="E158" s="8">
        <f t="shared" si="1"/>
        <v>80462.261694478264</v>
      </c>
      <c r="F158" s="8">
        <f t="shared" si="2"/>
        <v>17006.730699987034</v>
      </c>
      <c r="G158" s="8">
        <f t="shared" si="3"/>
        <v>8443730.7352321781</v>
      </c>
    </row>
    <row r="159" spans="1:7" ht="13.15" x14ac:dyDescent="0.4">
      <c r="A159" s="6">
        <v>49310</v>
      </c>
      <c r="B159" s="7">
        <v>154</v>
      </c>
      <c r="C159" s="8">
        <f t="shared" si="4"/>
        <v>8443730.7352321781</v>
      </c>
      <c r="D159" s="8">
        <f t="shared" si="0"/>
        <v>63327.980514241332</v>
      </c>
      <c r="E159" s="8">
        <f t="shared" si="1"/>
        <v>80462.261694478264</v>
      </c>
      <c r="F159" s="8">
        <f t="shared" si="2"/>
        <v>17134.281180236932</v>
      </c>
      <c r="G159" s="8">
        <f t="shared" si="3"/>
        <v>8426596.4540519416</v>
      </c>
    </row>
    <row r="160" spans="1:7" ht="13.15" x14ac:dyDescent="0.4">
      <c r="A160" s="6">
        <v>49341</v>
      </c>
      <c r="B160" s="7">
        <v>155</v>
      </c>
      <c r="C160" s="8">
        <f t="shared" si="4"/>
        <v>8426596.4540519416</v>
      </c>
      <c r="D160" s="8">
        <f t="shared" si="0"/>
        <v>63199.473405389559</v>
      </c>
      <c r="E160" s="8">
        <f t="shared" si="1"/>
        <v>80462.261694478264</v>
      </c>
      <c r="F160" s="8">
        <f t="shared" si="2"/>
        <v>17262.788289088705</v>
      </c>
      <c r="G160" s="8">
        <f t="shared" si="3"/>
        <v>8409333.6657628529</v>
      </c>
    </row>
    <row r="161" spans="1:7" ht="13.15" x14ac:dyDescent="0.4">
      <c r="A161" s="6">
        <v>49369</v>
      </c>
      <c r="B161" s="7">
        <v>156</v>
      </c>
      <c r="C161" s="8">
        <f t="shared" si="4"/>
        <v>8409333.6657628529</v>
      </c>
      <c r="D161" s="8">
        <f t="shared" si="0"/>
        <v>63070.002493221393</v>
      </c>
      <c r="E161" s="8">
        <f t="shared" si="1"/>
        <v>80462.261694478264</v>
      </c>
      <c r="F161" s="8">
        <f t="shared" si="2"/>
        <v>17392.259201256871</v>
      </c>
      <c r="G161" s="8">
        <f t="shared" si="3"/>
        <v>8391941.4065615963</v>
      </c>
    </row>
    <row r="162" spans="1:7" ht="13.15" x14ac:dyDescent="0.4">
      <c r="A162" s="6">
        <v>49400</v>
      </c>
      <c r="B162" s="7">
        <v>157</v>
      </c>
      <c r="C162" s="8">
        <f t="shared" si="4"/>
        <v>8391941.4065615963</v>
      </c>
      <c r="D162" s="8">
        <f t="shared" si="0"/>
        <v>62939.560549211972</v>
      </c>
      <c r="E162" s="8">
        <f t="shared" si="1"/>
        <v>80462.261694478264</v>
      </c>
      <c r="F162" s="8">
        <f t="shared" si="2"/>
        <v>17522.701145266292</v>
      </c>
      <c r="G162" s="8">
        <f t="shared" si="3"/>
        <v>8374418.7054163301</v>
      </c>
    </row>
    <row r="163" spans="1:7" ht="13.15" x14ac:dyDescent="0.4">
      <c r="A163" s="6">
        <v>49430</v>
      </c>
      <c r="B163" s="7">
        <v>158</v>
      </c>
      <c r="C163" s="8">
        <f t="shared" si="4"/>
        <v>8374418.7054163301</v>
      </c>
      <c r="D163" s="8">
        <f t="shared" si="0"/>
        <v>62808.140290622476</v>
      </c>
      <c r="E163" s="8">
        <f t="shared" si="1"/>
        <v>80462.261694478264</v>
      </c>
      <c r="F163" s="8">
        <f t="shared" si="2"/>
        <v>17654.121403855788</v>
      </c>
      <c r="G163" s="8">
        <f t="shared" si="3"/>
        <v>8356764.5840124739</v>
      </c>
    </row>
    <row r="164" spans="1:7" ht="13.15" x14ac:dyDescent="0.4">
      <c r="A164" s="6">
        <v>49461</v>
      </c>
      <c r="B164" s="7">
        <v>159</v>
      </c>
      <c r="C164" s="8">
        <f t="shared" si="4"/>
        <v>8356764.5840124739</v>
      </c>
      <c r="D164" s="8">
        <f t="shared" si="0"/>
        <v>62675.734380093549</v>
      </c>
      <c r="E164" s="8">
        <f t="shared" si="1"/>
        <v>80462.261694478264</v>
      </c>
      <c r="F164" s="8">
        <f t="shared" si="2"/>
        <v>17786.527314384715</v>
      </c>
      <c r="G164" s="8">
        <f t="shared" si="3"/>
        <v>8338978.0566980895</v>
      </c>
    </row>
    <row r="165" spans="1:7" ht="13.15" x14ac:dyDescent="0.4">
      <c r="A165" s="6">
        <v>49491</v>
      </c>
      <c r="B165" s="7">
        <v>160</v>
      </c>
      <c r="C165" s="8">
        <f t="shared" si="4"/>
        <v>8338978.0566980895</v>
      </c>
      <c r="D165" s="8">
        <f t="shared" si="0"/>
        <v>62542.335425235666</v>
      </c>
      <c r="E165" s="8">
        <f t="shared" si="1"/>
        <v>80462.261694478264</v>
      </c>
      <c r="F165" s="8">
        <f t="shared" si="2"/>
        <v>17919.926269242598</v>
      </c>
      <c r="G165" s="8">
        <f t="shared" si="3"/>
        <v>8321058.1304288469</v>
      </c>
    </row>
    <row r="166" spans="1:7" ht="13.15" x14ac:dyDescent="0.4">
      <c r="A166" s="6">
        <v>49522</v>
      </c>
      <c r="B166" s="7">
        <v>161</v>
      </c>
      <c r="C166" s="8">
        <f t="shared" si="4"/>
        <v>8321058.1304288469</v>
      </c>
      <c r="D166" s="8">
        <f t="shared" si="0"/>
        <v>62407.935978216352</v>
      </c>
      <c r="E166" s="8">
        <f t="shared" si="1"/>
        <v>80462.261694478264</v>
      </c>
      <c r="F166" s="8">
        <f t="shared" si="2"/>
        <v>18054.325716261912</v>
      </c>
      <c r="G166" s="8">
        <f t="shared" si="3"/>
        <v>8303003.8047125852</v>
      </c>
    </row>
    <row r="167" spans="1:7" ht="13.15" x14ac:dyDescent="0.4">
      <c r="A167" s="6">
        <v>49553</v>
      </c>
      <c r="B167" s="7">
        <v>162</v>
      </c>
      <c r="C167" s="8">
        <f t="shared" si="4"/>
        <v>8303003.8047125852</v>
      </c>
      <c r="D167" s="8">
        <f t="shared" si="0"/>
        <v>62272.528535344383</v>
      </c>
      <c r="E167" s="8">
        <f t="shared" si="1"/>
        <v>80462.261694478264</v>
      </c>
      <c r="F167" s="8">
        <f t="shared" si="2"/>
        <v>18189.733159133881</v>
      </c>
      <c r="G167" s="8">
        <f t="shared" si="3"/>
        <v>8284814.071553451</v>
      </c>
    </row>
    <row r="168" spans="1:7" ht="13.15" x14ac:dyDescent="0.4">
      <c r="A168" s="6">
        <v>49583</v>
      </c>
      <c r="B168" s="7">
        <v>163</v>
      </c>
      <c r="C168" s="8">
        <f t="shared" si="4"/>
        <v>8284814.071553451</v>
      </c>
      <c r="D168" s="8">
        <f t="shared" si="0"/>
        <v>62136.105536650881</v>
      </c>
      <c r="E168" s="8">
        <f t="shared" si="1"/>
        <v>80462.261694478264</v>
      </c>
      <c r="F168" s="8">
        <f t="shared" si="2"/>
        <v>18326.156157827383</v>
      </c>
      <c r="G168" s="8">
        <f t="shared" si="3"/>
        <v>8266487.915395624</v>
      </c>
    </row>
    <row r="169" spans="1:7" ht="13.15" x14ac:dyDescent="0.4">
      <c r="A169" s="6">
        <v>49614</v>
      </c>
      <c r="B169" s="7">
        <v>164</v>
      </c>
      <c r="C169" s="8">
        <f t="shared" si="4"/>
        <v>8266487.915395624</v>
      </c>
      <c r="D169" s="8">
        <f t="shared" si="0"/>
        <v>61998.659365467174</v>
      </c>
      <c r="E169" s="8">
        <f t="shared" si="1"/>
        <v>80462.261694478264</v>
      </c>
      <c r="F169" s="8">
        <f t="shared" si="2"/>
        <v>18463.60232901109</v>
      </c>
      <c r="G169" s="8">
        <f t="shared" si="3"/>
        <v>8248024.3130666129</v>
      </c>
    </row>
    <row r="170" spans="1:7" ht="13.15" x14ac:dyDescent="0.4">
      <c r="A170" s="6">
        <v>49644</v>
      </c>
      <c r="B170" s="7">
        <v>165</v>
      </c>
      <c r="C170" s="8">
        <f t="shared" si="4"/>
        <v>8248024.3130666129</v>
      </c>
      <c r="D170" s="8">
        <f t="shared" si="0"/>
        <v>61860.182347999595</v>
      </c>
      <c r="E170" s="8">
        <f t="shared" si="1"/>
        <v>80462.261694478264</v>
      </c>
      <c r="F170" s="8">
        <f t="shared" si="2"/>
        <v>18602.079346478669</v>
      </c>
      <c r="G170" s="8">
        <f t="shared" si="3"/>
        <v>8229422.233720134</v>
      </c>
    </row>
    <row r="171" spans="1:7" ht="13.15" x14ac:dyDescent="0.4">
      <c r="A171" s="6">
        <v>49675</v>
      </c>
      <c r="B171" s="7">
        <v>166</v>
      </c>
      <c r="C171" s="8">
        <f t="shared" si="4"/>
        <v>8229422.233720134</v>
      </c>
      <c r="D171" s="8">
        <f t="shared" si="0"/>
        <v>61720.666752901001</v>
      </c>
      <c r="E171" s="8">
        <f t="shared" si="1"/>
        <v>80462.261694478264</v>
      </c>
      <c r="F171" s="8">
        <f t="shared" si="2"/>
        <v>18741.594941577263</v>
      </c>
      <c r="G171" s="8">
        <f t="shared" si="3"/>
        <v>8210680.6387785571</v>
      </c>
    </row>
    <row r="172" spans="1:7" ht="13.15" x14ac:dyDescent="0.4">
      <c r="A172" s="6">
        <v>49706</v>
      </c>
      <c r="B172" s="7">
        <v>167</v>
      </c>
      <c r="C172" s="8">
        <f t="shared" si="4"/>
        <v>8210680.6387785571</v>
      </c>
      <c r="D172" s="8">
        <f t="shared" si="0"/>
        <v>61580.104790839177</v>
      </c>
      <c r="E172" s="8">
        <f t="shared" si="1"/>
        <v>80462.261694478264</v>
      </c>
      <c r="F172" s="8">
        <f t="shared" si="2"/>
        <v>18882.156903639087</v>
      </c>
      <c r="G172" s="8">
        <f t="shared" si="3"/>
        <v>8191798.4818749176</v>
      </c>
    </row>
    <row r="173" spans="1:7" ht="13.15" x14ac:dyDescent="0.4">
      <c r="A173" s="6">
        <v>49735</v>
      </c>
      <c r="B173" s="7">
        <v>168</v>
      </c>
      <c r="C173" s="8">
        <f t="shared" si="4"/>
        <v>8191798.4818749176</v>
      </c>
      <c r="D173" s="8">
        <f t="shared" si="0"/>
        <v>61438.488614061876</v>
      </c>
      <c r="E173" s="8">
        <f t="shared" si="1"/>
        <v>80462.261694478264</v>
      </c>
      <c r="F173" s="8">
        <f t="shared" si="2"/>
        <v>19023.773080416388</v>
      </c>
      <c r="G173" s="8">
        <f t="shared" si="3"/>
        <v>8172774.7087945016</v>
      </c>
    </row>
    <row r="174" spans="1:7" ht="13.15" x14ac:dyDescent="0.4">
      <c r="A174" s="6">
        <v>49766</v>
      </c>
      <c r="B174" s="7">
        <v>169</v>
      </c>
      <c r="C174" s="8">
        <f t="shared" si="4"/>
        <v>8172774.7087945016</v>
      </c>
      <c r="D174" s="8">
        <f t="shared" si="0"/>
        <v>61295.810315958763</v>
      </c>
      <c r="E174" s="8">
        <f t="shared" si="1"/>
        <v>80462.261694478264</v>
      </c>
      <c r="F174" s="8">
        <f t="shared" si="2"/>
        <v>19166.451378519501</v>
      </c>
      <c r="G174" s="8">
        <f t="shared" si="3"/>
        <v>8153608.257415982</v>
      </c>
    </row>
    <row r="175" spans="1:7" ht="13.15" x14ac:dyDescent="0.4">
      <c r="A175" s="6">
        <v>49796</v>
      </c>
      <c r="B175" s="7">
        <v>170</v>
      </c>
      <c r="C175" s="8">
        <f t="shared" si="4"/>
        <v>8153608.257415982</v>
      </c>
      <c r="D175" s="8">
        <f t="shared" si="0"/>
        <v>61152.061930619864</v>
      </c>
      <c r="E175" s="8">
        <f t="shared" si="1"/>
        <v>80462.261694478264</v>
      </c>
      <c r="F175" s="8">
        <f t="shared" si="2"/>
        <v>19310.1997638584</v>
      </c>
      <c r="G175" s="8">
        <f t="shared" si="3"/>
        <v>8134298.0576521233</v>
      </c>
    </row>
    <row r="176" spans="1:7" ht="13.15" x14ac:dyDescent="0.4">
      <c r="A176" s="6">
        <v>49827</v>
      </c>
      <c r="B176" s="7">
        <v>171</v>
      </c>
      <c r="C176" s="8">
        <f t="shared" si="4"/>
        <v>8134298.0576521233</v>
      </c>
      <c r="D176" s="8">
        <f t="shared" si="0"/>
        <v>61007.235432390924</v>
      </c>
      <c r="E176" s="8">
        <f t="shared" si="1"/>
        <v>80462.261694478264</v>
      </c>
      <c r="F176" s="8">
        <f t="shared" si="2"/>
        <v>19455.02626208734</v>
      </c>
      <c r="G176" s="8">
        <f t="shared" si="3"/>
        <v>8114843.0313900355</v>
      </c>
    </row>
    <row r="177" spans="1:7" ht="13.15" x14ac:dyDescent="0.4">
      <c r="A177" s="6">
        <v>49857</v>
      </c>
      <c r="B177" s="7">
        <v>172</v>
      </c>
      <c r="C177" s="8">
        <f t="shared" si="4"/>
        <v>8114843.0313900355</v>
      </c>
      <c r="D177" s="8">
        <f t="shared" si="0"/>
        <v>60861.322735425267</v>
      </c>
      <c r="E177" s="8">
        <f t="shared" si="1"/>
        <v>80462.261694478264</v>
      </c>
      <c r="F177" s="8">
        <f t="shared" si="2"/>
        <v>19600.938959052997</v>
      </c>
      <c r="G177" s="8">
        <f t="shared" si="3"/>
        <v>8095242.0924309827</v>
      </c>
    </row>
    <row r="178" spans="1:7" ht="13.15" x14ac:dyDescent="0.4">
      <c r="A178" s="6">
        <v>49888</v>
      </c>
      <c r="B178" s="7">
        <v>173</v>
      </c>
      <c r="C178" s="8">
        <f t="shared" si="4"/>
        <v>8095242.0924309827</v>
      </c>
      <c r="D178" s="8">
        <f t="shared" si="0"/>
        <v>60714.315693232369</v>
      </c>
      <c r="E178" s="8">
        <f t="shared" si="1"/>
        <v>80462.261694478264</v>
      </c>
      <c r="F178" s="8">
        <f t="shared" si="2"/>
        <v>19747.946001245895</v>
      </c>
      <c r="G178" s="8">
        <f t="shared" si="3"/>
        <v>8075494.1464297371</v>
      </c>
    </row>
    <row r="179" spans="1:7" ht="13.15" x14ac:dyDescent="0.4">
      <c r="A179" s="6">
        <v>49919</v>
      </c>
      <c r="B179" s="7">
        <v>174</v>
      </c>
      <c r="C179" s="8">
        <f t="shared" si="4"/>
        <v>8075494.1464297371</v>
      </c>
      <c r="D179" s="8">
        <f t="shared" si="0"/>
        <v>60566.206098223025</v>
      </c>
      <c r="E179" s="8">
        <f t="shared" si="1"/>
        <v>80462.261694478264</v>
      </c>
      <c r="F179" s="8">
        <f t="shared" si="2"/>
        <v>19896.055596255239</v>
      </c>
      <c r="G179" s="8">
        <f t="shared" si="3"/>
        <v>8055598.0908334814</v>
      </c>
    </row>
    <row r="180" spans="1:7" ht="13.15" x14ac:dyDescent="0.4">
      <c r="A180" s="6">
        <v>49949</v>
      </c>
      <c r="B180" s="7">
        <v>175</v>
      </c>
      <c r="C180" s="8">
        <f t="shared" si="4"/>
        <v>8055598.0908334814</v>
      </c>
      <c r="D180" s="8">
        <f t="shared" si="0"/>
        <v>60416.985681251106</v>
      </c>
      <c r="E180" s="8">
        <f t="shared" si="1"/>
        <v>80462.261694478264</v>
      </c>
      <c r="F180" s="8">
        <f t="shared" si="2"/>
        <v>20045.276013227158</v>
      </c>
      <c r="G180" s="8">
        <f t="shared" si="3"/>
        <v>8035552.8148202542</v>
      </c>
    </row>
    <row r="181" spans="1:7" ht="13.15" x14ac:dyDescent="0.4">
      <c r="A181" s="6">
        <v>49980</v>
      </c>
      <c r="B181" s="7">
        <v>176</v>
      </c>
      <c r="C181" s="8">
        <f t="shared" si="4"/>
        <v>8035552.8148202542</v>
      </c>
      <c r="D181" s="8">
        <f t="shared" si="0"/>
        <v>60266.646111151902</v>
      </c>
      <c r="E181" s="8">
        <f t="shared" si="1"/>
        <v>80462.261694478264</v>
      </c>
      <c r="F181" s="8">
        <f t="shared" si="2"/>
        <v>20195.615583326362</v>
      </c>
      <c r="G181" s="8">
        <f t="shared" si="3"/>
        <v>8015357.1992369276</v>
      </c>
    </row>
    <row r="182" spans="1:7" ht="13.15" x14ac:dyDescent="0.4">
      <c r="A182" s="6">
        <v>50010</v>
      </c>
      <c r="B182" s="7">
        <v>177</v>
      </c>
      <c r="C182" s="8">
        <f t="shared" si="4"/>
        <v>8015357.1992369276</v>
      </c>
      <c r="D182" s="8">
        <f t="shared" si="0"/>
        <v>60115.178994276954</v>
      </c>
      <c r="E182" s="8">
        <f t="shared" si="1"/>
        <v>80462.261694478264</v>
      </c>
      <c r="F182" s="8">
        <f t="shared" si="2"/>
        <v>20347.08270020131</v>
      </c>
      <c r="G182" s="8">
        <f t="shared" si="3"/>
        <v>7995010.1165367262</v>
      </c>
    </row>
    <row r="183" spans="1:7" ht="13.15" x14ac:dyDescent="0.4">
      <c r="A183" s="6">
        <v>50041</v>
      </c>
      <c r="B183" s="7">
        <v>178</v>
      </c>
      <c r="C183" s="8">
        <f t="shared" si="4"/>
        <v>7995010.1165367262</v>
      </c>
      <c r="D183" s="8">
        <f t="shared" si="0"/>
        <v>59962.575874025446</v>
      </c>
      <c r="E183" s="8">
        <f t="shared" si="1"/>
        <v>80462.261694478264</v>
      </c>
      <c r="F183" s="8">
        <f t="shared" si="2"/>
        <v>20499.685820452818</v>
      </c>
      <c r="G183" s="8">
        <f t="shared" si="3"/>
        <v>7974510.4307162734</v>
      </c>
    </row>
    <row r="184" spans="1:7" ht="13.15" x14ac:dyDescent="0.4">
      <c r="A184" s="6">
        <v>50072</v>
      </c>
      <c r="B184" s="7">
        <v>179</v>
      </c>
      <c r="C184" s="8">
        <f t="shared" si="4"/>
        <v>7974510.4307162734</v>
      </c>
      <c r="D184" s="8">
        <f t="shared" si="0"/>
        <v>59808.828230372048</v>
      </c>
      <c r="E184" s="8">
        <f t="shared" si="1"/>
        <v>80462.261694478264</v>
      </c>
      <c r="F184" s="8">
        <f t="shared" si="2"/>
        <v>20653.433464106216</v>
      </c>
      <c r="G184" s="8">
        <f t="shared" si="3"/>
        <v>7953856.9972521672</v>
      </c>
    </row>
    <row r="185" spans="1:7" ht="13.15" x14ac:dyDescent="0.4">
      <c r="A185" s="6">
        <v>50100</v>
      </c>
      <c r="B185" s="7">
        <v>180</v>
      </c>
      <c r="C185" s="8">
        <f t="shared" si="4"/>
        <v>7953856.9972521672</v>
      </c>
      <c r="D185" s="8">
        <f t="shared" si="0"/>
        <v>59653.927479391248</v>
      </c>
      <c r="E185" s="8">
        <f t="shared" si="1"/>
        <v>80462.261694478264</v>
      </c>
      <c r="F185" s="8">
        <f t="shared" si="2"/>
        <v>20808.334215087016</v>
      </c>
      <c r="G185" s="8">
        <f t="shared" si="3"/>
        <v>7933048.6630370803</v>
      </c>
    </row>
    <row r="186" spans="1:7" ht="13.15" x14ac:dyDescent="0.4">
      <c r="A186" s="6">
        <v>50131</v>
      </c>
      <c r="B186" s="7">
        <v>181</v>
      </c>
      <c r="C186" s="8">
        <f t="shared" si="4"/>
        <v>7933048.6630370803</v>
      </c>
      <c r="D186" s="8">
        <f t="shared" si="0"/>
        <v>59497.864972778101</v>
      </c>
      <c r="E186" s="8">
        <f t="shared" si="1"/>
        <v>80462.261694478264</v>
      </c>
      <c r="F186" s="8">
        <f t="shared" si="2"/>
        <v>20964.396721700163</v>
      </c>
      <c r="G186" s="8">
        <f t="shared" si="3"/>
        <v>7912084.2663153801</v>
      </c>
    </row>
    <row r="187" spans="1:7" ht="13.15" x14ac:dyDescent="0.4">
      <c r="A187" s="6">
        <v>50161</v>
      </c>
      <c r="B187" s="7">
        <v>182</v>
      </c>
      <c r="C187" s="8">
        <f t="shared" si="4"/>
        <v>7912084.2663153801</v>
      </c>
      <c r="D187" s="8">
        <f t="shared" si="0"/>
        <v>59340.631997365352</v>
      </c>
      <c r="E187" s="8">
        <f t="shared" si="1"/>
        <v>80462.261694478264</v>
      </c>
      <c r="F187" s="8">
        <f t="shared" si="2"/>
        <v>21121.629697112912</v>
      </c>
      <c r="G187" s="8">
        <f t="shared" si="3"/>
        <v>7890962.6366182668</v>
      </c>
    </row>
    <row r="188" spans="1:7" ht="13.15" x14ac:dyDescent="0.4">
      <c r="A188" s="6">
        <v>50192</v>
      </c>
      <c r="B188" s="7">
        <v>183</v>
      </c>
      <c r="C188" s="8">
        <f t="shared" si="4"/>
        <v>7890962.6366182668</v>
      </c>
      <c r="D188" s="8">
        <f t="shared" si="0"/>
        <v>59182.219774637</v>
      </c>
      <c r="E188" s="8">
        <f t="shared" si="1"/>
        <v>80462.261694478264</v>
      </c>
      <c r="F188" s="8">
        <f t="shared" si="2"/>
        <v>21280.041919841264</v>
      </c>
      <c r="G188" s="8">
        <f t="shared" si="3"/>
        <v>7869682.5946984254</v>
      </c>
    </row>
    <row r="189" spans="1:7" ht="13.15" x14ac:dyDescent="0.4">
      <c r="A189" s="6">
        <v>50222</v>
      </c>
      <c r="B189" s="7">
        <v>184</v>
      </c>
      <c r="C189" s="8">
        <f t="shared" si="4"/>
        <v>7869682.5946984254</v>
      </c>
      <c r="D189" s="8">
        <f t="shared" si="0"/>
        <v>59022.619460238187</v>
      </c>
      <c r="E189" s="8">
        <f t="shared" si="1"/>
        <v>80462.261694478264</v>
      </c>
      <c r="F189" s="8">
        <f t="shared" si="2"/>
        <v>21439.642234240077</v>
      </c>
      <c r="G189" s="8">
        <f t="shared" si="3"/>
        <v>7848242.9524641857</v>
      </c>
    </row>
    <row r="190" spans="1:7" ht="13.15" x14ac:dyDescent="0.4">
      <c r="A190" s="6">
        <v>50253</v>
      </c>
      <c r="B190" s="7">
        <v>185</v>
      </c>
      <c r="C190" s="8">
        <f t="shared" si="4"/>
        <v>7848242.9524641857</v>
      </c>
      <c r="D190" s="8">
        <f t="shared" si="0"/>
        <v>58861.82214348139</v>
      </c>
      <c r="E190" s="8">
        <f t="shared" si="1"/>
        <v>80462.261694478264</v>
      </c>
      <c r="F190" s="8">
        <f t="shared" si="2"/>
        <v>21600.439550996874</v>
      </c>
      <c r="G190" s="8">
        <f t="shared" si="3"/>
        <v>7826642.5129131889</v>
      </c>
    </row>
    <row r="191" spans="1:7" ht="13.15" x14ac:dyDescent="0.4">
      <c r="A191" s="6">
        <v>50284</v>
      </c>
      <c r="B191" s="7">
        <v>186</v>
      </c>
      <c r="C191" s="8">
        <f t="shared" si="4"/>
        <v>7826642.5129131889</v>
      </c>
      <c r="D191" s="8">
        <f t="shared" si="0"/>
        <v>58699.818846848917</v>
      </c>
      <c r="E191" s="8">
        <f t="shared" si="1"/>
        <v>80462.261694478264</v>
      </c>
      <c r="F191" s="8">
        <f t="shared" si="2"/>
        <v>21762.442847629347</v>
      </c>
      <c r="G191" s="8">
        <f t="shared" si="3"/>
        <v>7804880.0700655598</v>
      </c>
    </row>
    <row r="192" spans="1:7" ht="13.15" x14ac:dyDescent="0.4">
      <c r="A192" s="6">
        <v>50314</v>
      </c>
      <c r="B192" s="7">
        <v>187</v>
      </c>
      <c r="C192" s="8">
        <f t="shared" si="4"/>
        <v>7804880.0700655598</v>
      </c>
      <c r="D192" s="8">
        <f t="shared" si="0"/>
        <v>58536.600525491696</v>
      </c>
      <c r="E192" s="8">
        <f t="shared" si="1"/>
        <v>80462.261694478264</v>
      </c>
      <c r="F192" s="8">
        <f t="shared" si="2"/>
        <v>21925.661168986568</v>
      </c>
      <c r="G192" s="8">
        <f t="shared" si="3"/>
        <v>7782954.4088965729</v>
      </c>
    </row>
    <row r="193" spans="1:7" ht="13.15" x14ac:dyDescent="0.4">
      <c r="A193" s="6">
        <v>50345</v>
      </c>
      <c r="B193" s="7">
        <v>188</v>
      </c>
      <c r="C193" s="8">
        <f t="shared" si="4"/>
        <v>7782954.4088965729</v>
      </c>
      <c r="D193" s="8">
        <f t="shared" si="0"/>
        <v>58372.158066724296</v>
      </c>
      <c r="E193" s="8">
        <f t="shared" si="1"/>
        <v>80462.261694478264</v>
      </c>
      <c r="F193" s="8">
        <f t="shared" si="2"/>
        <v>22090.103627753968</v>
      </c>
      <c r="G193" s="8">
        <f t="shared" si="3"/>
        <v>7760864.3052688185</v>
      </c>
    </row>
    <row r="194" spans="1:7" ht="13.15" x14ac:dyDescent="0.4">
      <c r="A194" s="6">
        <v>50375</v>
      </c>
      <c r="B194" s="7">
        <v>189</v>
      </c>
      <c r="C194" s="8">
        <f t="shared" si="4"/>
        <v>7760864.3052688185</v>
      </c>
      <c r="D194" s="8">
        <f t="shared" si="0"/>
        <v>58206.482289516134</v>
      </c>
      <c r="E194" s="8">
        <f t="shared" si="1"/>
        <v>80462.261694478264</v>
      </c>
      <c r="F194" s="8">
        <f t="shared" si="2"/>
        <v>22255.77940496213</v>
      </c>
      <c r="G194" s="8">
        <f t="shared" si="3"/>
        <v>7738608.5258638561</v>
      </c>
    </row>
    <row r="195" spans="1:7" ht="13.15" x14ac:dyDescent="0.4">
      <c r="A195" s="6">
        <v>50406</v>
      </c>
      <c r="B195" s="7">
        <v>190</v>
      </c>
      <c r="C195" s="8">
        <f t="shared" si="4"/>
        <v>7738608.5258638561</v>
      </c>
      <c r="D195" s="8">
        <f t="shared" si="0"/>
        <v>58039.563943978916</v>
      </c>
      <c r="E195" s="8">
        <f t="shared" si="1"/>
        <v>80462.261694478264</v>
      </c>
      <c r="F195" s="8">
        <f t="shared" si="2"/>
        <v>22422.697750499348</v>
      </c>
      <c r="G195" s="8">
        <f t="shared" si="3"/>
        <v>7716185.8281133566</v>
      </c>
    </row>
    <row r="196" spans="1:7" ht="13.15" x14ac:dyDescent="0.4">
      <c r="A196" s="6">
        <v>50437</v>
      </c>
      <c r="B196" s="7">
        <v>191</v>
      </c>
      <c r="C196" s="8">
        <f t="shared" si="4"/>
        <v>7716185.8281133566</v>
      </c>
      <c r="D196" s="8">
        <f t="shared" si="0"/>
        <v>57871.39371085017</v>
      </c>
      <c r="E196" s="8">
        <f t="shared" si="1"/>
        <v>80462.261694478264</v>
      </c>
      <c r="F196" s="8">
        <f t="shared" si="2"/>
        <v>22590.867983628093</v>
      </c>
      <c r="G196" s="8">
        <f t="shared" si="3"/>
        <v>7693594.9601297285</v>
      </c>
    </row>
    <row r="197" spans="1:7" ht="13.15" x14ac:dyDescent="0.4">
      <c r="A197" s="6">
        <v>50465</v>
      </c>
      <c r="B197" s="7">
        <v>192</v>
      </c>
      <c r="C197" s="8">
        <f t="shared" si="4"/>
        <v>7693594.9601297285</v>
      </c>
      <c r="D197" s="8">
        <f t="shared" si="0"/>
        <v>57701.962200972965</v>
      </c>
      <c r="E197" s="8">
        <f t="shared" si="1"/>
        <v>80462.261694478264</v>
      </c>
      <c r="F197" s="8">
        <f t="shared" si="2"/>
        <v>22760.299493505299</v>
      </c>
      <c r="G197" s="8">
        <f t="shared" si="3"/>
        <v>7670834.6606362229</v>
      </c>
    </row>
    <row r="198" spans="1:7" ht="13.15" x14ac:dyDescent="0.4">
      <c r="A198" s="6">
        <v>50496</v>
      </c>
      <c r="B198" s="7">
        <v>193</v>
      </c>
      <c r="C198" s="8">
        <f t="shared" si="4"/>
        <v>7670834.6606362229</v>
      </c>
      <c r="D198" s="8">
        <f t="shared" si="0"/>
        <v>57531.259954771667</v>
      </c>
      <c r="E198" s="8">
        <f t="shared" si="1"/>
        <v>80462.261694478264</v>
      </c>
      <c r="F198" s="8">
        <f t="shared" si="2"/>
        <v>22931.001739706597</v>
      </c>
      <c r="G198" s="8">
        <f t="shared" si="3"/>
        <v>7647903.6588965161</v>
      </c>
    </row>
    <row r="199" spans="1:7" ht="13.15" x14ac:dyDescent="0.4">
      <c r="A199" s="6">
        <v>50526</v>
      </c>
      <c r="B199" s="7">
        <v>194</v>
      </c>
      <c r="C199" s="8">
        <f t="shared" si="4"/>
        <v>7647903.6588965161</v>
      </c>
      <c r="D199" s="8">
        <f t="shared" si="0"/>
        <v>57359.277441723869</v>
      </c>
      <c r="E199" s="8">
        <f t="shared" si="1"/>
        <v>80462.261694478264</v>
      </c>
      <c r="F199" s="8">
        <f t="shared" si="2"/>
        <v>23102.984252754395</v>
      </c>
      <c r="G199" s="8">
        <f t="shared" si="3"/>
        <v>7624800.6746437615</v>
      </c>
    </row>
    <row r="200" spans="1:7" ht="13.15" x14ac:dyDescent="0.4">
      <c r="A200" s="6">
        <v>50557</v>
      </c>
      <c r="B200" s="7">
        <v>195</v>
      </c>
      <c r="C200" s="8">
        <f t="shared" si="4"/>
        <v>7624800.6746437615</v>
      </c>
      <c r="D200" s="8">
        <f t="shared" si="0"/>
        <v>57186.005059828211</v>
      </c>
      <c r="E200" s="8">
        <f t="shared" si="1"/>
        <v>80462.261694478264</v>
      </c>
      <c r="F200" s="8">
        <f t="shared" si="2"/>
        <v>23276.256634650053</v>
      </c>
      <c r="G200" s="8">
        <f t="shared" si="3"/>
        <v>7601524.4180091117</v>
      </c>
    </row>
    <row r="201" spans="1:7" ht="13.15" x14ac:dyDescent="0.4">
      <c r="A201" s="6">
        <v>50587</v>
      </c>
      <c r="B201" s="7">
        <v>196</v>
      </c>
      <c r="C201" s="8">
        <f t="shared" si="4"/>
        <v>7601524.4180091117</v>
      </c>
      <c r="D201" s="8">
        <f t="shared" si="0"/>
        <v>57011.433135068335</v>
      </c>
      <c r="E201" s="8">
        <f t="shared" si="1"/>
        <v>80462.261694478264</v>
      </c>
      <c r="F201" s="8">
        <f t="shared" si="2"/>
        <v>23450.828559409929</v>
      </c>
      <c r="G201" s="8">
        <f t="shared" si="3"/>
        <v>7578073.5894497018</v>
      </c>
    </row>
    <row r="202" spans="1:7" ht="13.15" x14ac:dyDescent="0.4">
      <c r="A202" s="6">
        <v>50618</v>
      </c>
      <c r="B202" s="7">
        <v>197</v>
      </c>
      <c r="C202" s="8">
        <f t="shared" si="4"/>
        <v>7578073.5894497018</v>
      </c>
      <c r="D202" s="8">
        <f t="shared" si="0"/>
        <v>56835.551920872764</v>
      </c>
      <c r="E202" s="8">
        <f t="shared" si="1"/>
        <v>80462.261694478264</v>
      </c>
      <c r="F202" s="8">
        <f t="shared" si="2"/>
        <v>23626.7097736055</v>
      </c>
      <c r="G202" s="8">
        <f t="shared" si="3"/>
        <v>7554446.8796760961</v>
      </c>
    </row>
    <row r="203" spans="1:7" ht="13.15" x14ac:dyDescent="0.4">
      <c r="A203" s="6">
        <v>50649</v>
      </c>
      <c r="B203" s="7">
        <v>198</v>
      </c>
      <c r="C203" s="8">
        <f t="shared" si="4"/>
        <v>7554446.8796760961</v>
      </c>
      <c r="D203" s="8">
        <f t="shared" si="0"/>
        <v>56658.35159757072</v>
      </c>
      <c r="E203" s="8">
        <f t="shared" si="1"/>
        <v>80462.261694478264</v>
      </c>
      <c r="F203" s="8">
        <f t="shared" si="2"/>
        <v>23803.910096907544</v>
      </c>
      <c r="G203" s="8">
        <f t="shared" si="3"/>
        <v>7530642.9695791882</v>
      </c>
    </row>
    <row r="204" spans="1:7" ht="13.15" x14ac:dyDescent="0.4">
      <c r="A204" s="6">
        <v>50679</v>
      </c>
      <c r="B204" s="7">
        <v>199</v>
      </c>
      <c r="C204" s="8">
        <f t="shared" si="4"/>
        <v>7530642.9695791882</v>
      </c>
      <c r="D204" s="8">
        <f t="shared" si="0"/>
        <v>56479.822271843906</v>
      </c>
      <c r="E204" s="8">
        <f t="shared" si="1"/>
        <v>80462.261694478264</v>
      </c>
      <c r="F204" s="8">
        <f t="shared" si="2"/>
        <v>23982.439422634357</v>
      </c>
      <c r="G204" s="8">
        <f t="shared" si="3"/>
        <v>7506660.5301565537</v>
      </c>
    </row>
    <row r="205" spans="1:7" ht="13.15" x14ac:dyDescent="0.4">
      <c r="A205" s="6">
        <v>50710</v>
      </c>
      <c r="B205" s="7">
        <v>200</v>
      </c>
      <c r="C205" s="8">
        <f t="shared" si="4"/>
        <v>7506660.5301565537</v>
      </c>
      <c r="D205" s="8">
        <f t="shared" si="0"/>
        <v>56299.953976174154</v>
      </c>
      <c r="E205" s="8">
        <f t="shared" si="1"/>
        <v>80462.261694478264</v>
      </c>
      <c r="F205" s="8">
        <f t="shared" si="2"/>
        <v>24162.30771830411</v>
      </c>
      <c r="G205" s="8">
        <f t="shared" si="3"/>
        <v>7482498.2224382497</v>
      </c>
    </row>
    <row r="206" spans="1:7" ht="13.15" x14ac:dyDescent="0.4">
      <c r="A206" s="6">
        <v>50740</v>
      </c>
      <c r="B206" s="7">
        <v>201</v>
      </c>
      <c r="C206" s="8">
        <f t="shared" si="4"/>
        <v>7482498.2224382497</v>
      </c>
      <c r="D206" s="8">
        <f t="shared" si="0"/>
        <v>56118.736668286874</v>
      </c>
      <c r="E206" s="8">
        <f t="shared" si="1"/>
        <v>80462.261694478264</v>
      </c>
      <c r="F206" s="8">
        <f t="shared" si="2"/>
        <v>24343.52502619139</v>
      </c>
      <c r="G206" s="8">
        <f t="shared" si="3"/>
        <v>7458154.6974120587</v>
      </c>
    </row>
    <row r="207" spans="1:7" ht="13.15" x14ac:dyDescent="0.4">
      <c r="A207" s="6">
        <v>50771</v>
      </c>
      <c r="B207" s="7">
        <v>202</v>
      </c>
      <c r="C207" s="8">
        <f t="shared" si="4"/>
        <v>7458154.6974120587</v>
      </c>
      <c r="D207" s="8">
        <f t="shared" si="0"/>
        <v>55936.160230590438</v>
      </c>
      <c r="E207" s="8">
        <f t="shared" si="1"/>
        <v>80462.261694478264</v>
      </c>
      <c r="F207" s="8">
        <f t="shared" si="2"/>
        <v>24526.101463887826</v>
      </c>
      <c r="G207" s="8">
        <f t="shared" si="3"/>
        <v>7433628.5959481709</v>
      </c>
    </row>
    <row r="208" spans="1:7" ht="13.15" x14ac:dyDescent="0.4">
      <c r="A208" s="6">
        <v>50802</v>
      </c>
      <c r="B208" s="7">
        <v>203</v>
      </c>
      <c r="C208" s="8">
        <f t="shared" si="4"/>
        <v>7433628.5959481709</v>
      </c>
      <c r="D208" s="8">
        <f t="shared" si="0"/>
        <v>55752.214469611281</v>
      </c>
      <c r="E208" s="8">
        <f t="shared" si="1"/>
        <v>80462.261694478264</v>
      </c>
      <c r="F208" s="8">
        <f t="shared" si="2"/>
        <v>24710.047224866983</v>
      </c>
      <c r="G208" s="8">
        <f t="shared" si="3"/>
        <v>7408918.5487233037</v>
      </c>
    </row>
    <row r="209" spans="1:7" ht="13.15" x14ac:dyDescent="0.4">
      <c r="A209" s="6">
        <v>50830</v>
      </c>
      <c r="B209" s="7">
        <v>204</v>
      </c>
      <c r="C209" s="8">
        <f t="shared" si="4"/>
        <v>7408918.5487233037</v>
      </c>
      <c r="D209" s="8">
        <f t="shared" si="0"/>
        <v>55566.889115424776</v>
      </c>
      <c r="E209" s="8">
        <f t="shared" si="1"/>
        <v>80462.261694478264</v>
      </c>
      <c r="F209" s="8">
        <f t="shared" si="2"/>
        <v>24895.372579053488</v>
      </c>
      <c r="G209" s="8">
        <f t="shared" si="3"/>
        <v>7384023.1761442507</v>
      </c>
    </row>
    <row r="210" spans="1:7" ht="13.15" x14ac:dyDescent="0.4">
      <c r="A210" s="6">
        <v>50861</v>
      </c>
      <c r="B210" s="7">
        <v>205</v>
      </c>
      <c r="C210" s="8">
        <f t="shared" si="4"/>
        <v>7384023.1761442507</v>
      </c>
      <c r="D210" s="8">
        <f t="shared" si="0"/>
        <v>55380.17382108188</v>
      </c>
      <c r="E210" s="8">
        <f t="shared" si="1"/>
        <v>80462.261694478264</v>
      </c>
      <c r="F210" s="8">
        <f t="shared" si="2"/>
        <v>25082.087873396384</v>
      </c>
      <c r="G210" s="8">
        <f t="shared" si="3"/>
        <v>7358941.0882708542</v>
      </c>
    </row>
    <row r="211" spans="1:7" ht="13.15" x14ac:dyDescent="0.4">
      <c r="A211" s="6">
        <v>50891</v>
      </c>
      <c r="B211" s="7">
        <v>206</v>
      </c>
      <c r="C211" s="8">
        <f t="shared" si="4"/>
        <v>7358941.0882708542</v>
      </c>
      <c r="D211" s="8">
        <f t="shared" si="0"/>
        <v>55192.058162031404</v>
      </c>
      <c r="E211" s="8">
        <f t="shared" si="1"/>
        <v>80462.261694478264</v>
      </c>
      <c r="F211" s="8">
        <f t="shared" si="2"/>
        <v>25270.20353244686</v>
      </c>
      <c r="G211" s="8">
        <f t="shared" si="3"/>
        <v>7333670.8847384071</v>
      </c>
    </row>
    <row r="212" spans="1:7" ht="13.15" x14ac:dyDescent="0.4">
      <c r="A212" s="6">
        <v>50922</v>
      </c>
      <c r="B212" s="7">
        <v>207</v>
      </c>
      <c r="C212" s="8">
        <f t="shared" si="4"/>
        <v>7333670.8847384071</v>
      </c>
      <c r="D212" s="8">
        <f t="shared" si="0"/>
        <v>55002.531635538049</v>
      </c>
      <c r="E212" s="8">
        <f t="shared" si="1"/>
        <v>80462.261694478264</v>
      </c>
      <c r="F212" s="8">
        <f t="shared" si="2"/>
        <v>25459.730058940215</v>
      </c>
      <c r="G212" s="8">
        <f t="shared" si="3"/>
        <v>7308211.154679467</v>
      </c>
    </row>
    <row r="213" spans="1:7" ht="13.15" x14ac:dyDescent="0.4">
      <c r="A213" s="6">
        <v>50952</v>
      </c>
      <c r="B213" s="7">
        <v>208</v>
      </c>
      <c r="C213" s="8">
        <f t="shared" si="4"/>
        <v>7308211.154679467</v>
      </c>
      <c r="D213" s="8">
        <f t="shared" si="0"/>
        <v>54811.583660096003</v>
      </c>
      <c r="E213" s="8">
        <f t="shared" si="1"/>
        <v>80462.261694478264</v>
      </c>
      <c r="F213" s="8">
        <f t="shared" si="2"/>
        <v>25650.678034382261</v>
      </c>
      <c r="G213" s="8">
        <f t="shared" si="3"/>
        <v>7282560.476645085</v>
      </c>
    </row>
    <row r="214" spans="1:7" ht="13.15" x14ac:dyDescent="0.4">
      <c r="A214" s="6">
        <v>50983</v>
      </c>
      <c r="B214" s="7">
        <v>209</v>
      </c>
      <c r="C214" s="8">
        <f t="shared" si="4"/>
        <v>7282560.476645085</v>
      </c>
      <c r="D214" s="8">
        <f t="shared" si="0"/>
        <v>54619.203574838139</v>
      </c>
      <c r="E214" s="8">
        <f t="shared" si="1"/>
        <v>80462.261694478264</v>
      </c>
      <c r="F214" s="8">
        <f t="shared" si="2"/>
        <v>25843.058119640125</v>
      </c>
      <c r="G214" s="8">
        <f t="shared" si="3"/>
        <v>7256717.4185254453</v>
      </c>
    </row>
    <row r="215" spans="1:7" ht="13.15" x14ac:dyDescent="0.4">
      <c r="A215" s="6">
        <v>51014</v>
      </c>
      <c r="B215" s="7">
        <v>210</v>
      </c>
      <c r="C215" s="8">
        <f t="shared" si="4"/>
        <v>7256717.4185254453</v>
      </c>
      <c r="D215" s="8">
        <f t="shared" si="0"/>
        <v>54425.380638940835</v>
      </c>
      <c r="E215" s="8">
        <f t="shared" si="1"/>
        <v>80462.261694478264</v>
      </c>
      <c r="F215" s="8">
        <f t="shared" si="2"/>
        <v>26036.881055537429</v>
      </c>
      <c r="G215" s="8">
        <f t="shared" si="3"/>
        <v>7230680.5374699077</v>
      </c>
    </row>
    <row r="216" spans="1:7" ht="13.15" x14ac:dyDescent="0.4">
      <c r="A216" s="6">
        <v>51044</v>
      </c>
      <c r="B216" s="7">
        <v>211</v>
      </c>
      <c r="C216" s="8">
        <f t="shared" si="4"/>
        <v>7230680.5374699077</v>
      </c>
      <c r="D216" s="8">
        <f t="shared" si="0"/>
        <v>54230.104031024304</v>
      </c>
      <c r="E216" s="8">
        <f t="shared" si="1"/>
        <v>80462.261694478264</v>
      </c>
      <c r="F216" s="8">
        <f t="shared" si="2"/>
        <v>26232.15766345396</v>
      </c>
      <c r="G216" s="8">
        <f t="shared" si="3"/>
        <v>7204448.3798064534</v>
      </c>
    </row>
    <row r="217" spans="1:7" ht="13.15" x14ac:dyDescent="0.4">
      <c r="A217" s="6">
        <v>51075</v>
      </c>
      <c r="B217" s="7">
        <v>212</v>
      </c>
      <c r="C217" s="8">
        <f t="shared" si="4"/>
        <v>7204448.3798064534</v>
      </c>
      <c r="D217" s="8">
        <f t="shared" si="0"/>
        <v>54033.362848548401</v>
      </c>
      <c r="E217" s="8">
        <f t="shared" si="1"/>
        <v>80462.261694478264</v>
      </c>
      <c r="F217" s="8">
        <f t="shared" si="2"/>
        <v>26428.898845929863</v>
      </c>
      <c r="G217" s="8">
        <f t="shared" si="3"/>
        <v>7178019.4809605237</v>
      </c>
    </row>
    <row r="218" spans="1:7" ht="13.15" x14ac:dyDescent="0.4">
      <c r="A218" s="6">
        <v>51105</v>
      </c>
      <c r="B218" s="7">
        <v>213</v>
      </c>
      <c r="C218" s="8">
        <f t="shared" si="4"/>
        <v>7178019.4809605237</v>
      </c>
      <c r="D218" s="8">
        <f t="shared" si="0"/>
        <v>53835.146107203924</v>
      </c>
      <c r="E218" s="8">
        <f t="shared" si="1"/>
        <v>80462.261694478264</v>
      </c>
      <c r="F218" s="8">
        <f t="shared" si="2"/>
        <v>26627.11558727434</v>
      </c>
      <c r="G218" s="8">
        <f t="shared" si="3"/>
        <v>7151392.3653732492</v>
      </c>
    </row>
    <row r="219" spans="1:7" ht="13.15" x14ac:dyDescent="0.4">
      <c r="A219" s="6">
        <v>51136</v>
      </c>
      <c r="B219" s="7">
        <v>214</v>
      </c>
      <c r="C219" s="8">
        <f t="shared" si="4"/>
        <v>7151392.3653732492</v>
      </c>
      <c r="D219" s="8">
        <f t="shared" si="0"/>
        <v>53635.442740299368</v>
      </c>
      <c r="E219" s="8">
        <f t="shared" si="1"/>
        <v>80462.261694478264</v>
      </c>
      <c r="F219" s="8">
        <f t="shared" si="2"/>
        <v>26826.818954178896</v>
      </c>
      <c r="G219" s="8">
        <f t="shared" si="3"/>
        <v>7124565.5464190701</v>
      </c>
    </row>
    <row r="220" spans="1:7" ht="13.15" x14ac:dyDescent="0.4">
      <c r="A220" s="6">
        <v>51167</v>
      </c>
      <c r="B220" s="7">
        <v>215</v>
      </c>
      <c r="C220" s="8">
        <f t="shared" si="4"/>
        <v>7124565.5464190701</v>
      </c>
      <c r="D220" s="8">
        <f t="shared" si="0"/>
        <v>53434.241598143024</v>
      </c>
      <c r="E220" s="8">
        <f t="shared" si="1"/>
        <v>80462.261694478264</v>
      </c>
      <c r="F220" s="8">
        <f t="shared" si="2"/>
        <v>27028.02009633524</v>
      </c>
      <c r="G220" s="8">
        <f t="shared" si="3"/>
        <v>7097537.5263227345</v>
      </c>
    </row>
    <row r="221" spans="1:7" ht="13.15" x14ac:dyDescent="0.4">
      <c r="A221" s="6">
        <v>51196</v>
      </c>
      <c r="B221" s="7">
        <v>216</v>
      </c>
      <c r="C221" s="8">
        <f t="shared" si="4"/>
        <v>7097537.5263227345</v>
      </c>
      <c r="D221" s="8">
        <f t="shared" si="0"/>
        <v>53231.531447420508</v>
      </c>
      <c r="E221" s="8">
        <f t="shared" si="1"/>
        <v>80462.261694478264</v>
      </c>
      <c r="F221" s="8">
        <f t="shared" si="2"/>
        <v>27230.730247057756</v>
      </c>
      <c r="G221" s="8">
        <f t="shared" si="3"/>
        <v>7070306.7960756766</v>
      </c>
    </row>
    <row r="222" spans="1:7" ht="13.15" x14ac:dyDescent="0.4">
      <c r="A222" s="6">
        <v>51227</v>
      </c>
      <c r="B222" s="7">
        <v>217</v>
      </c>
      <c r="C222" s="8">
        <f t="shared" si="4"/>
        <v>7070306.7960756766</v>
      </c>
      <c r="D222" s="8">
        <f t="shared" si="0"/>
        <v>53027.300970567572</v>
      </c>
      <c r="E222" s="8">
        <f t="shared" si="1"/>
        <v>80462.261694478264</v>
      </c>
      <c r="F222" s="8">
        <f t="shared" si="2"/>
        <v>27434.960723910692</v>
      </c>
      <c r="G222" s="8">
        <f t="shared" si="3"/>
        <v>7042871.8353517661</v>
      </c>
    </row>
    <row r="223" spans="1:7" ht="13.15" x14ac:dyDescent="0.4">
      <c r="A223" s="6">
        <v>51257</v>
      </c>
      <c r="B223" s="7">
        <v>218</v>
      </c>
      <c r="C223" s="8">
        <f t="shared" si="4"/>
        <v>7042871.8353517661</v>
      </c>
      <c r="D223" s="8">
        <f t="shared" si="0"/>
        <v>52821.538765138241</v>
      </c>
      <c r="E223" s="8">
        <f t="shared" si="1"/>
        <v>80462.261694478264</v>
      </c>
      <c r="F223" s="8">
        <f t="shared" si="2"/>
        <v>27640.722929340023</v>
      </c>
      <c r="G223" s="8">
        <f t="shared" si="3"/>
        <v>7015231.1124224262</v>
      </c>
    </row>
    <row r="224" spans="1:7" ht="13.15" x14ac:dyDescent="0.4">
      <c r="A224" s="6">
        <v>51288</v>
      </c>
      <c r="B224" s="7">
        <v>219</v>
      </c>
      <c r="C224" s="8">
        <f t="shared" si="4"/>
        <v>7015231.1124224262</v>
      </c>
      <c r="D224" s="8">
        <f t="shared" si="0"/>
        <v>52614.233343168198</v>
      </c>
      <c r="E224" s="8">
        <f t="shared" si="1"/>
        <v>80462.261694478264</v>
      </c>
      <c r="F224" s="8">
        <f t="shared" si="2"/>
        <v>27848.028351310066</v>
      </c>
      <c r="G224" s="8">
        <f t="shared" si="3"/>
        <v>6987383.0840711165</v>
      </c>
    </row>
    <row r="225" spans="1:7" ht="13.15" x14ac:dyDescent="0.4">
      <c r="A225" s="6">
        <v>51318</v>
      </c>
      <c r="B225" s="7">
        <v>220</v>
      </c>
      <c r="C225" s="8">
        <f t="shared" si="4"/>
        <v>6987383.0840711165</v>
      </c>
      <c r="D225" s="8">
        <f t="shared" si="0"/>
        <v>52405.373130533371</v>
      </c>
      <c r="E225" s="8">
        <f t="shared" si="1"/>
        <v>80462.261694478264</v>
      </c>
      <c r="F225" s="8">
        <f t="shared" si="2"/>
        <v>28056.888563944893</v>
      </c>
      <c r="G225" s="8">
        <f t="shared" si="3"/>
        <v>6959326.1955071716</v>
      </c>
    </row>
    <row r="226" spans="1:7" ht="13.15" x14ac:dyDescent="0.4">
      <c r="A226" s="6">
        <v>51349</v>
      </c>
      <c r="B226" s="7">
        <v>221</v>
      </c>
      <c r="C226" s="8">
        <f t="shared" si="4"/>
        <v>6959326.1955071716</v>
      </c>
      <c r="D226" s="8">
        <f t="shared" si="0"/>
        <v>52194.946466303787</v>
      </c>
      <c r="E226" s="8">
        <f t="shared" si="1"/>
        <v>80462.261694478264</v>
      </c>
      <c r="F226" s="8">
        <f t="shared" si="2"/>
        <v>28267.315228174477</v>
      </c>
      <c r="G226" s="8">
        <f t="shared" si="3"/>
        <v>6931058.8802789971</v>
      </c>
    </row>
    <row r="227" spans="1:7" ht="13.15" x14ac:dyDescent="0.4">
      <c r="A227" s="6">
        <v>51380</v>
      </c>
      <c r="B227" s="7">
        <v>222</v>
      </c>
      <c r="C227" s="8">
        <f t="shared" si="4"/>
        <v>6931058.8802789971</v>
      </c>
      <c r="D227" s="8">
        <f t="shared" si="0"/>
        <v>51982.941602092476</v>
      </c>
      <c r="E227" s="8">
        <f t="shared" si="1"/>
        <v>80462.261694478264</v>
      </c>
      <c r="F227" s="8">
        <f t="shared" si="2"/>
        <v>28479.320092385788</v>
      </c>
      <c r="G227" s="8">
        <f t="shared" si="3"/>
        <v>6902579.5601866115</v>
      </c>
    </row>
    <row r="228" spans="1:7" ht="13.15" x14ac:dyDescent="0.4">
      <c r="A228" s="6">
        <v>51410</v>
      </c>
      <c r="B228" s="7">
        <v>223</v>
      </c>
      <c r="C228" s="8">
        <f t="shared" si="4"/>
        <v>6902579.5601866115</v>
      </c>
      <c r="D228" s="8">
        <f t="shared" si="0"/>
        <v>51769.346701399583</v>
      </c>
      <c r="E228" s="8">
        <f t="shared" si="1"/>
        <v>80462.261694478264</v>
      </c>
      <c r="F228" s="8">
        <f t="shared" si="2"/>
        <v>28692.914993078681</v>
      </c>
      <c r="G228" s="8">
        <f t="shared" si="3"/>
        <v>6873886.645193533</v>
      </c>
    </row>
    <row r="229" spans="1:7" ht="13.15" x14ac:dyDescent="0.4">
      <c r="A229" s="6">
        <v>51441</v>
      </c>
      <c r="B229" s="7">
        <v>224</v>
      </c>
      <c r="C229" s="8">
        <f t="shared" si="4"/>
        <v>6873886.645193533</v>
      </c>
      <c r="D229" s="8">
        <f t="shared" si="0"/>
        <v>51554.149838951496</v>
      </c>
      <c r="E229" s="8">
        <f t="shared" si="1"/>
        <v>80462.261694478264</v>
      </c>
      <c r="F229" s="8">
        <f t="shared" si="2"/>
        <v>28908.111855526768</v>
      </c>
      <c r="G229" s="8">
        <f t="shared" si="3"/>
        <v>6844978.5333380066</v>
      </c>
    </row>
    <row r="230" spans="1:7" ht="13.15" x14ac:dyDescent="0.4">
      <c r="A230" s="6">
        <v>51471</v>
      </c>
      <c r="B230" s="7">
        <v>225</v>
      </c>
      <c r="C230" s="8">
        <f t="shared" si="4"/>
        <v>6844978.5333380066</v>
      </c>
      <c r="D230" s="8">
        <f t="shared" si="0"/>
        <v>51337.339000035048</v>
      </c>
      <c r="E230" s="8">
        <f t="shared" si="1"/>
        <v>80462.261694478264</v>
      </c>
      <c r="F230" s="8">
        <f t="shared" si="2"/>
        <v>29124.922694443216</v>
      </c>
      <c r="G230" s="8">
        <f t="shared" si="3"/>
        <v>6815853.6106435638</v>
      </c>
    </row>
    <row r="231" spans="1:7" ht="13.15" x14ac:dyDescent="0.4">
      <c r="A231" s="6">
        <v>51502</v>
      </c>
      <c r="B231" s="7">
        <v>226</v>
      </c>
      <c r="C231" s="8">
        <f t="shared" si="4"/>
        <v>6815853.6106435638</v>
      </c>
      <c r="D231" s="8">
        <f t="shared" si="0"/>
        <v>51118.90207982673</v>
      </c>
      <c r="E231" s="8">
        <f t="shared" si="1"/>
        <v>80462.261694478264</v>
      </c>
      <c r="F231" s="8">
        <f t="shared" si="2"/>
        <v>29343.359614651534</v>
      </c>
      <c r="G231" s="8">
        <f t="shared" si="3"/>
        <v>6786510.2510289121</v>
      </c>
    </row>
    <row r="232" spans="1:7" ht="13.15" x14ac:dyDescent="0.4">
      <c r="A232" s="6">
        <v>51533</v>
      </c>
      <c r="B232" s="7">
        <v>227</v>
      </c>
      <c r="C232" s="8">
        <f t="shared" si="4"/>
        <v>6786510.2510289121</v>
      </c>
      <c r="D232" s="8">
        <f t="shared" si="0"/>
        <v>50898.826882716836</v>
      </c>
      <c r="E232" s="8">
        <f t="shared" si="1"/>
        <v>80462.261694478264</v>
      </c>
      <c r="F232" s="8">
        <f t="shared" si="2"/>
        <v>29563.434811761428</v>
      </c>
      <c r="G232" s="8">
        <f t="shared" si="3"/>
        <v>6756946.8162171505</v>
      </c>
    </row>
    <row r="233" spans="1:7" ht="13.15" x14ac:dyDescent="0.4">
      <c r="A233" s="6">
        <v>51561</v>
      </c>
      <c r="B233" s="7">
        <v>228</v>
      </c>
      <c r="C233" s="8">
        <f t="shared" si="4"/>
        <v>6756946.8162171505</v>
      </c>
      <c r="D233" s="8">
        <f t="shared" si="0"/>
        <v>50677.101121628628</v>
      </c>
      <c r="E233" s="8">
        <f t="shared" si="1"/>
        <v>80462.261694478264</v>
      </c>
      <c r="F233" s="8">
        <f t="shared" si="2"/>
        <v>29785.160572849636</v>
      </c>
      <c r="G233" s="8">
        <f t="shared" si="3"/>
        <v>6727161.6556443013</v>
      </c>
    </row>
    <row r="234" spans="1:7" ht="13.15" x14ac:dyDescent="0.4">
      <c r="A234" s="6">
        <v>51592</v>
      </c>
      <c r="B234" s="7">
        <v>229</v>
      </c>
      <c r="C234" s="8">
        <f t="shared" si="4"/>
        <v>6727161.6556443013</v>
      </c>
      <c r="D234" s="8">
        <f t="shared" si="0"/>
        <v>50453.712417332259</v>
      </c>
      <c r="E234" s="8">
        <f t="shared" si="1"/>
        <v>80462.261694478264</v>
      </c>
      <c r="F234" s="8">
        <f t="shared" si="2"/>
        <v>30008.549277146005</v>
      </c>
      <c r="G234" s="8">
        <f t="shared" si="3"/>
        <v>6697153.106367155</v>
      </c>
    </row>
    <row r="235" spans="1:7" ht="13.15" x14ac:dyDescent="0.4">
      <c r="A235" s="6">
        <v>51622</v>
      </c>
      <c r="B235" s="7">
        <v>230</v>
      </c>
      <c r="C235" s="8">
        <f t="shared" si="4"/>
        <v>6697153.106367155</v>
      </c>
      <c r="D235" s="8">
        <f t="shared" si="0"/>
        <v>50228.648297753658</v>
      </c>
      <c r="E235" s="8">
        <f t="shared" si="1"/>
        <v>80462.261694478264</v>
      </c>
      <c r="F235" s="8">
        <f t="shared" si="2"/>
        <v>30233.613396724606</v>
      </c>
      <c r="G235" s="8">
        <f t="shared" si="3"/>
        <v>6666919.4929704303</v>
      </c>
    </row>
    <row r="236" spans="1:7" ht="13.15" x14ac:dyDescent="0.4">
      <c r="A236" s="6">
        <v>51653</v>
      </c>
      <c r="B236" s="7">
        <v>231</v>
      </c>
      <c r="C236" s="8">
        <f t="shared" si="4"/>
        <v>6666919.4929704303</v>
      </c>
      <c r="D236" s="8">
        <f t="shared" si="0"/>
        <v>50001.896197278227</v>
      </c>
      <c r="E236" s="8">
        <f t="shared" si="1"/>
        <v>80462.261694478264</v>
      </c>
      <c r="F236" s="8">
        <f t="shared" si="2"/>
        <v>30460.365497200037</v>
      </c>
      <c r="G236" s="8">
        <f t="shared" si="3"/>
        <v>6636459.1274732305</v>
      </c>
    </row>
    <row r="237" spans="1:7" ht="13.15" x14ac:dyDescent="0.4">
      <c r="A237" s="6">
        <v>51683</v>
      </c>
      <c r="B237" s="7">
        <v>232</v>
      </c>
      <c r="C237" s="8">
        <f t="shared" si="4"/>
        <v>6636459.1274732305</v>
      </c>
      <c r="D237" s="8">
        <f t="shared" si="0"/>
        <v>49773.44345604923</v>
      </c>
      <c r="E237" s="8">
        <f t="shared" si="1"/>
        <v>80462.261694478264</v>
      </c>
      <c r="F237" s="8">
        <f t="shared" si="2"/>
        <v>30688.818238429034</v>
      </c>
      <c r="G237" s="8">
        <f t="shared" si="3"/>
        <v>6605770.3092348017</v>
      </c>
    </row>
    <row r="238" spans="1:7" ht="13.15" x14ac:dyDescent="0.4">
      <c r="A238" s="6">
        <v>51714</v>
      </c>
      <c r="B238" s="7">
        <v>233</v>
      </c>
      <c r="C238" s="8">
        <f t="shared" si="4"/>
        <v>6605770.3092348017</v>
      </c>
      <c r="D238" s="8">
        <f t="shared" si="0"/>
        <v>49543.277319261011</v>
      </c>
      <c r="E238" s="8">
        <f t="shared" si="1"/>
        <v>80462.261694478264</v>
      </c>
      <c r="F238" s="8">
        <f t="shared" si="2"/>
        <v>30918.984375217253</v>
      </c>
      <c r="G238" s="8">
        <f t="shared" si="3"/>
        <v>6574851.3248595847</v>
      </c>
    </row>
    <row r="239" spans="1:7" ht="13.15" x14ac:dyDescent="0.4">
      <c r="A239" s="6">
        <v>51745</v>
      </c>
      <c r="B239" s="7">
        <v>234</v>
      </c>
      <c r="C239" s="8">
        <f t="shared" si="4"/>
        <v>6574851.3248595847</v>
      </c>
      <c r="D239" s="8">
        <f t="shared" si="0"/>
        <v>49311.384936446884</v>
      </c>
      <c r="E239" s="8">
        <f t="shared" si="1"/>
        <v>80462.261694478264</v>
      </c>
      <c r="F239" s="8">
        <f t="shared" si="2"/>
        <v>31150.87675803138</v>
      </c>
      <c r="G239" s="8">
        <f t="shared" si="3"/>
        <v>6543700.4481015531</v>
      </c>
    </row>
    <row r="240" spans="1:7" ht="13.15" x14ac:dyDescent="0.4">
      <c r="A240" s="6">
        <v>51775</v>
      </c>
      <c r="B240" s="7">
        <v>235</v>
      </c>
      <c r="C240" s="8">
        <f t="shared" si="4"/>
        <v>6543700.4481015531</v>
      </c>
      <c r="D240" s="8">
        <f t="shared" si="0"/>
        <v>49077.75336076165</v>
      </c>
      <c r="E240" s="8">
        <f t="shared" si="1"/>
        <v>80462.261694478264</v>
      </c>
      <c r="F240" s="8">
        <f t="shared" si="2"/>
        <v>31384.508333716614</v>
      </c>
      <c r="G240" s="8">
        <f t="shared" si="3"/>
        <v>6512315.9397678366</v>
      </c>
    </row>
    <row r="241" spans="1:7" ht="13.15" x14ac:dyDescent="0.4">
      <c r="A241" s="6">
        <v>51806</v>
      </c>
      <c r="B241" s="7">
        <v>236</v>
      </c>
      <c r="C241" s="8">
        <f t="shared" si="4"/>
        <v>6512315.9397678366</v>
      </c>
      <c r="D241" s="8">
        <f t="shared" si="0"/>
        <v>48842.369548258772</v>
      </c>
      <c r="E241" s="8">
        <f t="shared" si="1"/>
        <v>80462.261694478264</v>
      </c>
      <c r="F241" s="8">
        <f t="shared" si="2"/>
        <v>31619.892146219492</v>
      </c>
      <c r="G241" s="8">
        <f t="shared" si="3"/>
        <v>6480696.0476216171</v>
      </c>
    </row>
    <row r="242" spans="1:7" ht="13.15" x14ac:dyDescent="0.4">
      <c r="A242" s="6">
        <v>51836</v>
      </c>
      <c r="B242" s="7">
        <v>237</v>
      </c>
      <c r="C242" s="8">
        <f t="shared" si="4"/>
        <v>6480696.0476216171</v>
      </c>
      <c r="D242" s="8">
        <f t="shared" si="0"/>
        <v>48605.220357162128</v>
      </c>
      <c r="E242" s="8">
        <f t="shared" si="1"/>
        <v>80462.261694478264</v>
      </c>
      <c r="F242" s="8">
        <f t="shared" si="2"/>
        <v>31857.041337316135</v>
      </c>
      <c r="G242" s="8">
        <f t="shared" si="3"/>
        <v>6448839.0062843012</v>
      </c>
    </row>
    <row r="243" spans="1:7" ht="13.15" x14ac:dyDescent="0.4">
      <c r="A243" s="6">
        <v>51867</v>
      </c>
      <c r="B243" s="7">
        <v>238</v>
      </c>
      <c r="C243" s="8">
        <f t="shared" si="4"/>
        <v>6448839.0062843012</v>
      </c>
      <c r="D243" s="8">
        <f t="shared" si="0"/>
        <v>48366.29254713226</v>
      </c>
      <c r="E243" s="8">
        <f t="shared" si="1"/>
        <v>80462.261694478264</v>
      </c>
      <c r="F243" s="8">
        <f t="shared" si="2"/>
        <v>32095.969147346004</v>
      </c>
      <c r="G243" s="8">
        <f t="shared" si="3"/>
        <v>6416743.0371369552</v>
      </c>
    </row>
    <row r="244" spans="1:7" ht="13.15" x14ac:dyDescent="0.4">
      <c r="A244" s="6">
        <v>51898</v>
      </c>
      <c r="B244" s="7">
        <v>239</v>
      </c>
      <c r="C244" s="8">
        <f t="shared" si="4"/>
        <v>6416743.0371369552</v>
      </c>
      <c r="D244" s="8">
        <f t="shared" si="0"/>
        <v>48125.572778527159</v>
      </c>
      <c r="E244" s="8">
        <f t="shared" si="1"/>
        <v>80462.261694478264</v>
      </c>
      <c r="F244" s="8">
        <f t="shared" si="2"/>
        <v>32336.688915951105</v>
      </c>
      <c r="G244" s="8">
        <f t="shared" si="3"/>
        <v>6384406.348221004</v>
      </c>
    </row>
    <row r="245" spans="1:7" ht="13.15" x14ac:dyDescent="0.4">
      <c r="A245" s="6">
        <v>51926</v>
      </c>
      <c r="B245" s="7">
        <v>240</v>
      </c>
      <c r="C245" s="8">
        <f t="shared" si="4"/>
        <v>6384406.348221004</v>
      </c>
      <c r="D245" s="8">
        <f t="shared" si="0"/>
        <v>47883.04761165753</v>
      </c>
      <c r="E245" s="8">
        <f t="shared" si="1"/>
        <v>80462.261694478264</v>
      </c>
      <c r="F245" s="8">
        <f t="shared" si="2"/>
        <v>32579.214082820734</v>
      </c>
      <c r="G245" s="8">
        <f t="shared" si="3"/>
        <v>6351827.1341381837</v>
      </c>
    </row>
    <row r="246" spans="1:7" ht="13.15" x14ac:dyDescent="0.4">
      <c r="A246" s="6">
        <v>51957</v>
      </c>
      <c r="B246" s="7">
        <v>241</v>
      </c>
      <c r="C246" s="8">
        <f t="shared" si="4"/>
        <v>6351827.1341381837</v>
      </c>
      <c r="D246" s="8">
        <f t="shared" si="0"/>
        <v>47638.703506036378</v>
      </c>
      <c r="E246" s="8">
        <f t="shared" si="1"/>
        <v>80462.261694478264</v>
      </c>
      <c r="F246" s="8">
        <f t="shared" si="2"/>
        <v>32823.558188441886</v>
      </c>
      <c r="G246" s="8">
        <f t="shared" si="3"/>
        <v>6319003.5759497415</v>
      </c>
    </row>
    <row r="247" spans="1:7" ht="13.15" x14ac:dyDescent="0.4">
      <c r="A247" s="6">
        <v>51987</v>
      </c>
      <c r="B247" s="7">
        <v>242</v>
      </c>
      <c r="C247" s="8">
        <f t="shared" si="4"/>
        <v>6319003.5759497415</v>
      </c>
      <c r="D247" s="8">
        <f t="shared" si="0"/>
        <v>47392.526819623061</v>
      </c>
      <c r="E247" s="8">
        <f t="shared" si="1"/>
        <v>80462.261694478264</v>
      </c>
      <c r="F247" s="8">
        <f t="shared" si="2"/>
        <v>33069.734874855203</v>
      </c>
      <c r="G247" s="8">
        <f t="shared" si="3"/>
        <v>6285933.8410748867</v>
      </c>
    </row>
    <row r="248" spans="1:7" ht="13.15" x14ac:dyDescent="0.4">
      <c r="A248" s="6">
        <v>52018</v>
      </c>
      <c r="B248" s="7">
        <v>243</v>
      </c>
      <c r="C248" s="8">
        <f t="shared" si="4"/>
        <v>6285933.8410748867</v>
      </c>
      <c r="D248" s="8">
        <f t="shared" si="0"/>
        <v>47144.50380806165</v>
      </c>
      <c r="E248" s="8">
        <f t="shared" si="1"/>
        <v>80462.261694478264</v>
      </c>
      <c r="F248" s="8">
        <f t="shared" si="2"/>
        <v>33317.757886416613</v>
      </c>
      <c r="G248" s="8">
        <f t="shared" si="3"/>
        <v>6252616.0831884705</v>
      </c>
    </row>
    <row r="249" spans="1:7" ht="13.15" x14ac:dyDescent="0.4">
      <c r="A249" s="6">
        <v>52048</v>
      </c>
      <c r="B249" s="7">
        <v>244</v>
      </c>
      <c r="C249" s="8">
        <f t="shared" si="4"/>
        <v>6252616.0831884705</v>
      </c>
      <c r="D249" s="8">
        <f t="shared" si="0"/>
        <v>46894.620623913528</v>
      </c>
      <c r="E249" s="8">
        <f t="shared" si="1"/>
        <v>80462.261694478264</v>
      </c>
      <c r="F249" s="8">
        <f t="shared" si="2"/>
        <v>33567.641070564736</v>
      </c>
      <c r="G249" s="8">
        <f t="shared" si="3"/>
        <v>6219048.4421179062</v>
      </c>
    </row>
    <row r="250" spans="1:7" ht="13.15" x14ac:dyDescent="0.4">
      <c r="A250" s="6">
        <v>52079</v>
      </c>
      <c r="B250" s="7">
        <v>245</v>
      </c>
      <c r="C250" s="8">
        <f t="shared" si="4"/>
        <v>6219048.4421179062</v>
      </c>
      <c r="D250" s="8">
        <f t="shared" si="0"/>
        <v>46642.863315884293</v>
      </c>
      <c r="E250" s="8">
        <f t="shared" si="1"/>
        <v>80462.261694478264</v>
      </c>
      <c r="F250" s="8">
        <f t="shared" si="2"/>
        <v>33819.398378593971</v>
      </c>
      <c r="G250" s="8">
        <f t="shared" si="3"/>
        <v>6185229.0437393123</v>
      </c>
    </row>
    <row r="251" spans="1:7" ht="13.15" x14ac:dyDescent="0.4">
      <c r="A251" s="6">
        <v>52110</v>
      </c>
      <c r="B251" s="7">
        <v>246</v>
      </c>
      <c r="C251" s="8">
        <f t="shared" si="4"/>
        <v>6185229.0437393123</v>
      </c>
      <c r="D251" s="8">
        <f t="shared" si="0"/>
        <v>46389.217828044842</v>
      </c>
      <c r="E251" s="8">
        <f t="shared" si="1"/>
        <v>80462.261694478264</v>
      </c>
      <c r="F251" s="8">
        <f t="shared" si="2"/>
        <v>34073.043866433421</v>
      </c>
      <c r="G251" s="8">
        <f t="shared" si="3"/>
        <v>6151155.9998728791</v>
      </c>
    </row>
    <row r="252" spans="1:7" ht="13.15" x14ac:dyDescent="0.4">
      <c r="A252" s="6">
        <v>52140</v>
      </c>
      <c r="B252" s="7">
        <v>247</v>
      </c>
      <c r="C252" s="8">
        <f t="shared" si="4"/>
        <v>6151155.9998728791</v>
      </c>
      <c r="D252" s="8">
        <f t="shared" si="0"/>
        <v>46133.669999046593</v>
      </c>
      <c r="E252" s="8">
        <f t="shared" si="1"/>
        <v>80462.261694478264</v>
      </c>
      <c r="F252" s="8">
        <f t="shared" si="2"/>
        <v>34328.591695431671</v>
      </c>
      <c r="G252" s="8">
        <f t="shared" si="3"/>
        <v>6116827.4081774475</v>
      </c>
    </row>
    <row r="253" spans="1:7" ht="13.15" x14ac:dyDescent="0.4">
      <c r="A253" s="6">
        <v>52171</v>
      </c>
      <c r="B253" s="7">
        <v>248</v>
      </c>
      <c r="C253" s="8">
        <f t="shared" si="4"/>
        <v>6116827.4081774475</v>
      </c>
      <c r="D253" s="8">
        <f t="shared" si="0"/>
        <v>45876.205561330855</v>
      </c>
      <c r="E253" s="8">
        <f t="shared" si="1"/>
        <v>80462.261694478264</v>
      </c>
      <c r="F253" s="8">
        <f t="shared" si="2"/>
        <v>34586.056133147409</v>
      </c>
      <c r="G253" s="8">
        <f t="shared" si="3"/>
        <v>6082241.3520443002</v>
      </c>
    </row>
    <row r="254" spans="1:7" ht="13.15" x14ac:dyDescent="0.4">
      <c r="A254" s="6">
        <v>52201</v>
      </c>
      <c r="B254" s="7">
        <v>249</v>
      </c>
      <c r="C254" s="8">
        <f t="shared" si="4"/>
        <v>6082241.3520443002</v>
      </c>
      <c r="D254" s="8">
        <f t="shared" si="0"/>
        <v>45616.810140332251</v>
      </c>
      <c r="E254" s="8">
        <f t="shared" si="1"/>
        <v>80462.261694478264</v>
      </c>
      <c r="F254" s="8">
        <f t="shared" si="2"/>
        <v>34845.451554146013</v>
      </c>
      <c r="G254" s="8">
        <f t="shared" si="3"/>
        <v>6047395.9004901545</v>
      </c>
    </row>
    <row r="255" spans="1:7" ht="13.15" x14ac:dyDescent="0.4">
      <c r="A255" s="6">
        <v>52232</v>
      </c>
      <c r="B255" s="7">
        <v>250</v>
      </c>
      <c r="C255" s="8">
        <f t="shared" si="4"/>
        <v>6047395.9004901545</v>
      </c>
      <c r="D255" s="8">
        <f t="shared" si="0"/>
        <v>45355.469253676158</v>
      </c>
      <c r="E255" s="8">
        <f t="shared" si="1"/>
        <v>80462.261694478264</v>
      </c>
      <c r="F255" s="8">
        <f t="shared" si="2"/>
        <v>35106.792440802106</v>
      </c>
      <c r="G255" s="8">
        <f t="shared" si="3"/>
        <v>6012289.1080493527</v>
      </c>
    </row>
    <row r="256" spans="1:7" ht="13.15" x14ac:dyDescent="0.4">
      <c r="A256" s="6">
        <v>52263</v>
      </c>
      <c r="B256" s="7">
        <v>251</v>
      </c>
      <c r="C256" s="8">
        <f t="shared" si="4"/>
        <v>6012289.1080493527</v>
      </c>
      <c r="D256" s="8">
        <f t="shared" si="0"/>
        <v>45092.168310370143</v>
      </c>
      <c r="E256" s="8">
        <f t="shared" si="1"/>
        <v>80462.261694478264</v>
      </c>
      <c r="F256" s="8">
        <f t="shared" si="2"/>
        <v>35370.093384108121</v>
      </c>
      <c r="G256" s="8">
        <f t="shared" si="3"/>
        <v>5976919.0146652441</v>
      </c>
    </row>
    <row r="257" spans="1:7" ht="13.15" x14ac:dyDescent="0.4">
      <c r="A257" s="6">
        <v>52291</v>
      </c>
      <c r="B257" s="7">
        <v>252</v>
      </c>
      <c r="C257" s="8">
        <f t="shared" si="4"/>
        <v>5976919.0146652441</v>
      </c>
      <c r="D257" s="8">
        <f t="shared" si="0"/>
        <v>44826.892609989329</v>
      </c>
      <c r="E257" s="8">
        <f t="shared" si="1"/>
        <v>80462.261694478264</v>
      </c>
      <c r="F257" s="8">
        <f t="shared" si="2"/>
        <v>35635.369084488935</v>
      </c>
      <c r="G257" s="8">
        <f t="shared" si="3"/>
        <v>5941283.6455807555</v>
      </c>
    </row>
    <row r="258" spans="1:7" ht="13.15" x14ac:dyDescent="0.4">
      <c r="A258" s="6">
        <v>52322</v>
      </c>
      <c r="B258" s="7">
        <v>253</v>
      </c>
      <c r="C258" s="8">
        <f t="shared" si="4"/>
        <v>5941283.6455807555</v>
      </c>
      <c r="D258" s="8">
        <f t="shared" si="0"/>
        <v>44559.627341855667</v>
      </c>
      <c r="E258" s="8">
        <f t="shared" si="1"/>
        <v>80462.261694478264</v>
      </c>
      <c r="F258" s="8">
        <f t="shared" si="2"/>
        <v>35902.634352622597</v>
      </c>
      <c r="G258" s="8">
        <f t="shared" si="3"/>
        <v>5905381.011228133</v>
      </c>
    </row>
    <row r="259" spans="1:7" ht="13.15" x14ac:dyDescent="0.4">
      <c r="A259" s="6">
        <v>52352</v>
      </c>
      <c r="B259" s="7">
        <v>254</v>
      </c>
      <c r="C259" s="8">
        <f t="shared" si="4"/>
        <v>5905381.011228133</v>
      </c>
      <c r="D259" s="8">
        <f t="shared" si="0"/>
        <v>44290.357584210993</v>
      </c>
      <c r="E259" s="8">
        <f t="shared" si="1"/>
        <v>80462.261694478264</v>
      </c>
      <c r="F259" s="8">
        <f t="shared" si="2"/>
        <v>36171.904110267271</v>
      </c>
      <c r="G259" s="8">
        <f t="shared" si="3"/>
        <v>5869209.1071178662</v>
      </c>
    </row>
    <row r="260" spans="1:7" ht="13.15" x14ac:dyDescent="0.4">
      <c r="A260" s="6">
        <v>52383</v>
      </c>
      <c r="B260" s="7">
        <v>255</v>
      </c>
      <c r="C260" s="8">
        <f t="shared" si="4"/>
        <v>5869209.1071178662</v>
      </c>
      <c r="D260" s="8">
        <f t="shared" si="0"/>
        <v>44019.068303383996</v>
      </c>
      <c r="E260" s="8">
        <f t="shared" si="1"/>
        <v>80462.261694478264</v>
      </c>
      <c r="F260" s="8">
        <f t="shared" si="2"/>
        <v>36443.193391094268</v>
      </c>
      <c r="G260" s="8">
        <f t="shared" si="3"/>
        <v>5832765.9137267722</v>
      </c>
    </row>
    <row r="261" spans="1:7" ht="13.15" x14ac:dyDescent="0.4">
      <c r="A261" s="6">
        <v>52413</v>
      </c>
      <c r="B261" s="7">
        <v>256</v>
      </c>
      <c r="C261" s="8">
        <f t="shared" si="4"/>
        <v>5832765.9137267722</v>
      </c>
      <c r="D261" s="8">
        <f t="shared" ref="D261:D365" si="5">C261*$E$2</f>
        <v>43745.744352950787</v>
      </c>
      <c r="E261" s="8">
        <f t="shared" ref="E261:E365" si="6">$E$3</f>
        <v>80462.261694478264</v>
      </c>
      <c r="F261" s="8">
        <f t="shared" ref="F261:F365" si="7">E261-D261</f>
        <v>36716.517341527477</v>
      </c>
      <c r="G261" s="8">
        <f t="shared" ref="G261:G365" si="8">C261-F261</f>
        <v>5796049.396385245</v>
      </c>
    </row>
    <row r="262" spans="1:7" ht="13.15" x14ac:dyDescent="0.4">
      <c r="A262" s="6">
        <v>52444</v>
      </c>
      <c r="B262" s="7">
        <v>257</v>
      </c>
      <c r="C262" s="8">
        <f t="shared" ref="C262:C365" si="9">G261</f>
        <v>5796049.396385245</v>
      </c>
      <c r="D262" s="8">
        <f t="shared" si="5"/>
        <v>43470.370472889335</v>
      </c>
      <c r="E262" s="8">
        <f t="shared" si="6"/>
        <v>80462.261694478264</v>
      </c>
      <c r="F262" s="8">
        <f t="shared" si="7"/>
        <v>36991.891221588929</v>
      </c>
      <c r="G262" s="8">
        <f t="shared" si="8"/>
        <v>5759057.5051636565</v>
      </c>
    </row>
    <row r="263" spans="1:7" ht="13.15" x14ac:dyDescent="0.4">
      <c r="A263" s="6">
        <v>52475</v>
      </c>
      <c r="B263" s="7">
        <v>258</v>
      </c>
      <c r="C263" s="8">
        <f t="shared" si="9"/>
        <v>5759057.5051636565</v>
      </c>
      <c r="D263" s="8">
        <f t="shared" si="5"/>
        <v>43192.931288727421</v>
      </c>
      <c r="E263" s="8">
        <f t="shared" si="6"/>
        <v>80462.261694478264</v>
      </c>
      <c r="F263" s="8">
        <f t="shared" si="7"/>
        <v>37269.330405750843</v>
      </c>
      <c r="G263" s="8">
        <f t="shared" si="8"/>
        <v>5721788.1747579053</v>
      </c>
    </row>
    <row r="264" spans="1:7" ht="13.15" x14ac:dyDescent="0.4">
      <c r="A264" s="6">
        <v>52505</v>
      </c>
      <c r="B264" s="7">
        <v>259</v>
      </c>
      <c r="C264" s="8">
        <f t="shared" si="9"/>
        <v>5721788.1747579053</v>
      </c>
      <c r="D264" s="8">
        <f t="shared" si="5"/>
        <v>42913.411310684285</v>
      </c>
      <c r="E264" s="8">
        <f t="shared" si="6"/>
        <v>80462.261694478264</v>
      </c>
      <c r="F264" s="8">
        <f t="shared" si="7"/>
        <v>37548.850383793979</v>
      </c>
      <c r="G264" s="8">
        <f t="shared" si="8"/>
        <v>5684239.3243741114</v>
      </c>
    </row>
    <row r="265" spans="1:7" ht="13.15" x14ac:dyDescent="0.4">
      <c r="A265" s="6">
        <v>52536</v>
      </c>
      <c r="B265" s="7">
        <v>260</v>
      </c>
      <c r="C265" s="8">
        <f t="shared" si="9"/>
        <v>5684239.3243741114</v>
      </c>
      <c r="D265" s="8">
        <f t="shared" si="5"/>
        <v>42631.794932805831</v>
      </c>
      <c r="E265" s="8">
        <f t="shared" si="6"/>
        <v>80462.261694478264</v>
      </c>
      <c r="F265" s="8">
        <f t="shared" si="7"/>
        <v>37830.466761672433</v>
      </c>
      <c r="G265" s="8">
        <f t="shared" si="8"/>
        <v>5646408.8576124385</v>
      </c>
    </row>
    <row r="266" spans="1:7" ht="13.15" x14ac:dyDescent="0.4">
      <c r="A266" s="6">
        <v>52566</v>
      </c>
      <c r="B266" s="7">
        <v>261</v>
      </c>
      <c r="C266" s="8">
        <f t="shared" si="9"/>
        <v>5646408.8576124385</v>
      </c>
      <c r="D266" s="8">
        <f t="shared" si="5"/>
        <v>42348.066432093285</v>
      </c>
      <c r="E266" s="8">
        <f t="shared" si="6"/>
        <v>80462.261694478264</v>
      </c>
      <c r="F266" s="8">
        <f t="shared" si="7"/>
        <v>38114.195262384979</v>
      </c>
      <c r="G266" s="8">
        <f t="shared" si="8"/>
        <v>5608294.6623500539</v>
      </c>
    </row>
    <row r="267" spans="1:7" ht="13.15" x14ac:dyDescent="0.4">
      <c r="A267" s="6">
        <v>52597</v>
      </c>
      <c r="B267" s="7">
        <v>262</v>
      </c>
      <c r="C267" s="8">
        <f t="shared" si="9"/>
        <v>5608294.6623500539</v>
      </c>
      <c r="D267" s="8">
        <f t="shared" si="5"/>
        <v>42062.2099676254</v>
      </c>
      <c r="E267" s="8">
        <f t="shared" si="6"/>
        <v>80462.261694478264</v>
      </c>
      <c r="F267" s="8">
        <f t="shared" si="7"/>
        <v>38400.051726852864</v>
      </c>
      <c r="G267" s="8">
        <f t="shared" si="8"/>
        <v>5569894.6106232014</v>
      </c>
    </row>
    <row r="268" spans="1:7" ht="13.15" x14ac:dyDescent="0.4">
      <c r="A268" s="6">
        <v>52628</v>
      </c>
      <c r="B268" s="7">
        <v>263</v>
      </c>
      <c r="C268" s="8">
        <f t="shared" si="9"/>
        <v>5569894.6106232014</v>
      </c>
      <c r="D268" s="8">
        <f t="shared" si="5"/>
        <v>41774.20957967401</v>
      </c>
      <c r="E268" s="8">
        <f t="shared" si="6"/>
        <v>80462.261694478264</v>
      </c>
      <c r="F268" s="8">
        <f t="shared" si="7"/>
        <v>38688.052114804254</v>
      </c>
      <c r="G268" s="8">
        <f t="shared" si="8"/>
        <v>5531206.5585083971</v>
      </c>
    </row>
    <row r="269" spans="1:7" ht="13.15" x14ac:dyDescent="0.4">
      <c r="A269" s="6">
        <v>52657</v>
      </c>
      <c r="B269" s="7">
        <v>264</v>
      </c>
      <c r="C269" s="8">
        <f t="shared" si="9"/>
        <v>5531206.5585083971</v>
      </c>
      <c r="D269" s="8">
        <f t="shared" si="5"/>
        <v>41484.049188812976</v>
      </c>
      <c r="E269" s="8">
        <f t="shared" si="6"/>
        <v>80462.261694478264</v>
      </c>
      <c r="F269" s="8">
        <f t="shared" si="7"/>
        <v>38978.212505665288</v>
      </c>
      <c r="G269" s="8">
        <f t="shared" si="8"/>
        <v>5492228.3460027315</v>
      </c>
    </row>
    <row r="270" spans="1:7" ht="13.15" x14ac:dyDescent="0.4">
      <c r="A270" s="6">
        <v>52688</v>
      </c>
      <c r="B270" s="7">
        <v>265</v>
      </c>
      <c r="C270" s="8">
        <f t="shared" si="9"/>
        <v>5492228.3460027315</v>
      </c>
      <c r="D270" s="8">
        <f t="shared" si="5"/>
        <v>41191.712595020486</v>
      </c>
      <c r="E270" s="8">
        <f t="shared" si="6"/>
        <v>80462.261694478264</v>
      </c>
      <c r="F270" s="8">
        <f t="shared" si="7"/>
        <v>39270.549099457778</v>
      </c>
      <c r="G270" s="8">
        <f t="shared" si="8"/>
        <v>5452957.796903274</v>
      </c>
    </row>
    <row r="271" spans="1:7" ht="13.15" x14ac:dyDescent="0.4">
      <c r="A271" s="6">
        <v>52718</v>
      </c>
      <c r="B271" s="7">
        <v>266</v>
      </c>
      <c r="C271" s="8">
        <f t="shared" si="9"/>
        <v>5452957.796903274</v>
      </c>
      <c r="D271" s="8">
        <f t="shared" si="5"/>
        <v>40897.183476774553</v>
      </c>
      <c r="E271" s="8">
        <f t="shared" si="6"/>
        <v>80462.261694478264</v>
      </c>
      <c r="F271" s="8">
        <f t="shared" si="7"/>
        <v>39565.078217703711</v>
      </c>
      <c r="G271" s="8">
        <f t="shared" si="8"/>
        <v>5413392.7186855702</v>
      </c>
    </row>
    <row r="272" spans="1:7" ht="13.15" x14ac:dyDescent="0.4">
      <c r="A272" s="6">
        <v>52749</v>
      </c>
      <c r="B272" s="7">
        <v>267</v>
      </c>
      <c r="C272" s="8">
        <f t="shared" si="9"/>
        <v>5413392.7186855702</v>
      </c>
      <c r="D272" s="8">
        <f t="shared" si="5"/>
        <v>40600.445390141773</v>
      </c>
      <c r="E272" s="8">
        <f t="shared" si="6"/>
        <v>80462.261694478264</v>
      </c>
      <c r="F272" s="8">
        <f t="shared" si="7"/>
        <v>39861.816304336491</v>
      </c>
      <c r="G272" s="8">
        <f t="shared" si="8"/>
        <v>5373530.9023812339</v>
      </c>
    </row>
    <row r="273" spans="1:7" ht="13.15" x14ac:dyDescent="0.4">
      <c r="A273" s="6">
        <v>52779</v>
      </c>
      <c r="B273" s="7">
        <v>268</v>
      </c>
      <c r="C273" s="8">
        <f t="shared" si="9"/>
        <v>5373530.9023812339</v>
      </c>
      <c r="D273" s="8">
        <f t="shared" si="5"/>
        <v>40301.481767859252</v>
      </c>
      <c r="E273" s="8">
        <f t="shared" si="6"/>
        <v>80462.261694478264</v>
      </c>
      <c r="F273" s="8">
        <f t="shared" si="7"/>
        <v>40160.779926619012</v>
      </c>
      <c r="G273" s="8">
        <f t="shared" si="8"/>
        <v>5333370.1224546153</v>
      </c>
    </row>
    <row r="274" spans="1:7" ht="13.15" x14ac:dyDescent="0.4">
      <c r="A274" s="6">
        <v>52810</v>
      </c>
      <c r="B274" s="7">
        <v>269</v>
      </c>
      <c r="C274" s="8">
        <f t="shared" si="9"/>
        <v>5333370.1224546153</v>
      </c>
      <c r="D274" s="8">
        <f t="shared" si="5"/>
        <v>40000.275918409614</v>
      </c>
      <c r="E274" s="8">
        <f t="shared" si="6"/>
        <v>80462.261694478264</v>
      </c>
      <c r="F274" s="8">
        <f t="shared" si="7"/>
        <v>40461.98577606865</v>
      </c>
      <c r="G274" s="8">
        <f t="shared" si="8"/>
        <v>5292908.1366785467</v>
      </c>
    </row>
    <row r="275" spans="1:7" ht="13.15" x14ac:dyDescent="0.4">
      <c r="A275" s="6">
        <v>52841</v>
      </c>
      <c r="B275" s="7">
        <v>270</v>
      </c>
      <c r="C275" s="8">
        <f t="shared" si="9"/>
        <v>5292908.1366785467</v>
      </c>
      <c r="D275" s="8">
        <f t="shared" si="5"/>
        <v>39696.811025089097</v>
      </c>
      <c r="E275" s="8">
        <f t="shared" si="6"/>
        <v>80462.261694478264</v>
      </c>
      <c r="F275" s="8">
        <f t="shared" si="7"/>
        <v>40765.450669389167</v>
      </c>
      <c r="G275" s="8">
        <f t="shared" si="8"/>
        <v>5252142.6860091574</v>
      </c>
    </row>
    <row r="276" spans="1:7" ht="13.15" x14ac:dyDescent="0.4">
      <c r="A276" s="6">
        <v>52871</v>
      </c>
      <c r="B276" s="7">
        <v>271</v>
      </c>
      <c r="C276" s="8">
        <f t="shared" si="9"/>
        <v>5252142.6860091574</v>
      </c>
      <c r="D276" s="8">
        <f t="shared" si="5"/>
        <v>39391.070145068683</v>
      </c>
      <c r="E276" s="8">
        <f t="shared" si="6"/>
        <v>80462.261694478264</v>
      </c>
      <c r="F276" s="8">
        <f t="shared" si="7"/>
        <v>41071.191549409581</v>
      </c>
      <c r="G276" s="8">
        <f t="shared" si="8"/>
        <v>5211071.4944597483</v>
      </c>
    </row>
    <row r="277" spans="1:7" ht="13.15" x14ac:dyDescent="0.4">
      <c r="A277" s="6">
        <v>52902</v>
      </c>
      <c r="B277" s="7">
        <v>272</v>
      </c>
      <c r="C277" s="8">
        <f t="shared" si="9"/>
        <v>5211071.4944597483</v>
      </c>
      <c r="D277" s="8">
        <f t="shared" si="5"/>
        <v>39083.036208448109</v>
      </c>
      <c r="E277" s="8">
        <f t="shared" si="6"/>
        <v>80462.261694478264</v>
      </c>
      <c r="F277" s="8">
        <f t="shared" si="7"/>
        <v>41379.225486030155</v>
      </c>
      <c r="G277" s="8">
        <f t="shared" si="8"/>
        <v>5169692.2689737184</v>
      </c>
    </row>
    <row r="278" spans="1:7" ht="13.15" x14ac:dyDescent="0.4">
      <c r="A278" s="6">
        <v>52932</v>
      </c>
      <c r="B278" s="7">
        <v>273</v>
      </c>
      <c r="C278" s="8">
        <f t="shared" si="9"/>
        <v>5169692.2689737184</v>
      </c>
      <c r="D278" s="8">
        <f t="shared" si="5"/>
        <v>38772.692017302885</v>
      </c>
      <c r="E278" s="8">
        <f t="shared" si="6"/>
        <v>80462.261694478264</v>
      </c>
      <c r="F278" s="8">
        <f t="shared" si="7"/>
        <v>41689.569677175379</v>
      </c>
      <c r="G278" s="8">
        <f t="shared" si="8"/>
        <v>5128002.6992965434</v>
      </c>
    </row>
    <row r="279" spans="1:7" ht="13.15" x14ac:dyDescent="0.4">
      <c r="A279" s="6">
        <v>52963</v>
      </c>
      <c r="B279" s="7">
        <v>274</v>
      </c>
      <c r="C279" s="8">
        <f t="shared" si="9"/>
        <v>5128002.6992965434</v>
      </c>
      <c r="D279" s="8">
        <f t="shared" si="5"/>
        <v>38460.020244724074</v>
      </c>
      <c r="E279" s="8">
        <f t="shared" si="6"/>
        <v>80462.261694478264</v>
      </c>
      <c r="F279" s="8">
        <f t="shared" si="7"/>
        <v>42002.24144975419</v>
      </c>
      <c r="G279" s="8">
        <f t="shared" si="8"/>
        <v>5086000.4578467896</v>
      </c>
    </row>
    <row r="280" spans="1:7" ht="13.15" x14ac:dyDescent="0.4">
      <c r="A280" s="6">
        <v>52994</v>
      </c>
      <c r="B280" s="7">
        <v>275</v>
      </c>
      <c r="C280" s="8">
        <f t="shared" si="9"/>
        <v>5086000.4578467896</v>
      </c>
      <c r="D280" s="8">
        <f t="shared" si="5"/>
        <v>38145.003433850921</v>
      </c>
      <c r="E280" s="8">
        <f t="shared" si="6"/>
        <v>80462.261694478264</v>
      </c>
      <c r="F280" s="8">
        <f t="shared" si="7"/>
        <v>42317.258260627343</v>
      </c>
      <c r="G280" s="8">
        <f t="shared" si="8"/>
        <v>5043683.1995861623</v>
      </c>
    </row>
    <row r="281" spans="1:7" ht="13.15" x14ac:dyDescent="0.4">
      <c r="A281" s="6">
        <v>53022</v>
      </c>
      <c r="B281" s="7">
        <v>276</v>
      </c>
      <c r="C281" s="8">
        <f t="shared" si="9"/>
        <v>5043683.1995861623</v>
      </c>
      <c r="D281" s="8">
        <f t="shared" si="5"/>
        <v>37827.623996896218</v>
      </c>
      <c r="E281" s="8">
        <f t="shared" si="6"/>
        <v>80462.261694478264</v>
      </c>
      <c r="F281" s="8">
        <f t="shared" si="7"/>
        <v>42634.637697582046</v>
      </c>
      <c r="G281" s="8">
        <f t="shared" si="8"/>
        <v>5001048.5618885802</v>
      </c>
    </row>
    <row r="282" spans="1:7" ht="13.15" x14ac:dyDescent="0.4">
      <c r="A282" s="6">
        <v>53053</v>
      </c>
      <c r="B282" s="7">
        <v>277</v>
      </c>
      <c r="C282" s="8">
        <f t="shared" si="9"/>
        <v>5001048.5618885802</v>
      </c>
      <c r="D282" s="8">
        <f t="shared" si="5"/>
        <v>37507.86421416435</v>
      </c>
      <c r="E282" s="8">
        <f t="shared" si="6"/>
        <v>80462.261694478264</v>
      </c>
      <c r="F282" s="8">
        <f t="shared" si="7"/>
        <v>42954.397480313914</v>
      </c>
      <c r="G282" s="8">
        <f t="shared" si="8"/>
        <v>4958094.1644082665</v>
      </c>
    </row>
    <row r="283" spans="1:7" ht="13.15" x14ac:dyDescent="0.4">
      <c r="A283" s="6">
        <v>53083</v>
      </c>
      <c r="B283" s="7">
        <v>278</v>
      </c>
      <c r="C283" s="8">
        <f t="shared" si="9"/>
        <v>4958094.1644082665</v>
      </c>
      <c r="D283" s="8">
        <f t="shared" si="5"/>
        <v>37185.706233061996</v>
      </c>
      <c r="E283" s="8">
        <f t="shared" si="6"/>
        <v>80462.261694478264</v>
      </c>
      <c r="F283" s="8">
        <f t="shared" si="7"/>
        <v>43276.555461416268</v>
      </c>
      <c r="G283" s="8">
        <f t="shared" si="8"/>
        <v>4914817.6089468505</v>
      </c>
    </row>
    <row r="284" spans="1:7" ht="13.15" x14ac:dyDescent="0.4">
      <c r="A284" s="6">
        <v>53114</v>
      </c>
      <c r="B284" s="7">
        <v>279</v>
      </c>
      <c r="C284" s="8">
        <f t="shared" si="9"/>
        <v>4914817.6089468505</v>
      </c>
      <c r="D284" s="8">
        <f t="shared" si="5"/>
        <v>36861.132067101375</v>
      </c>
      <c r="E284" s="8">
        <f t="shared" si="6"/>
        <v>80462.261694478264</v>
      </c>
      <c r="F284" s="8">
        <f t="shared" si="7"/>
        <v>43601.129627376889</v>
      </c>
      <c r="G284" s="8">
        <f t="shared" si="8"/>
        <v>4871216.4793194737</v>
      </c>
    </row>
    <row r="285" spans="1:7" ht="13.15" x14ac:dyDescent="0.4">
      <c r="A285" s="6">
        <v>53144</v>
      </c>
      <c r="B285" s="7">
        <v>280</v>
      </c>
      <c r="C285" s="8">
        <f t="shared" si="9"/>
        <v>4871216.4793194737</v>
      </c>
      <c r="D285" s="8">
        <f t="shared" si="5"/>
        <v>36534.123594896053</v>
      </c>
      <c r="E285" s="8">
        <f t="shared" si="6"/>
        <v>80462.261694478264</v>
      </c>
      <c r="F285" s="8">
        <f t="shared" si="7"/>
        <v>43928.138099582211</v>
      </c>
      <c r="G285" s="8">
        <f t="shared" si="8"/>
        <v>4827288.3412198918</v>
      </c>
    </row>
    <row r="286" spans="1:7" ht="13.15" x14ac:dyDescent="0.4">
      <c r="A286" s="6">
        <v>53175</v>
      </c>
      <c r="B286" s="7">
        <v>281</v>
      </c>
      <c r="C286" s="8">
        <f t="shared" si="9"/>
        <v>4827288.3412198918</v>
      </c>
      <c r="D286" s="8">
        <f t="shared" si="5"/>
        <v>36204.66255914919</v>
      </c>
      <c r="E286" s="8">
        <f t="shared" si="6"/>
        <v>80462.261694478264</v>
      </c>
      <c r="F286" s="8">
        <f t="shared" si="7"/>
        <v>44257.599135329074</v>
      </c>
      <c r="G286" s="8">
        <f t="shared" si="8"/>
        <v>4783030.7420845628</v>
      </c>
    </row>
    <row r="287" spans="1:7" ht="13.15" x14ac:dyDescent="0.4">
      <c r="A287" s="6">
        <v>53206</v>
      </c>
      <c r="B287" s="7">
        <v>282</v>
      </c>
      <c r="C287" s="8">
        <f t="shared" si="9"/>
        <v>4783030.7420845628</v>
      </c>
      <c r="D287" s="8">
        <f t="shared" si="5"/>
        <v>35872.730565634221</v>
      </c>
      <c r="E287" s="8">
        <f t="shared" si="6"/>
        <v>80462.261694478264</v>
      </c>
      <c r="F287" s="8">
        <f t="shared" si="7"/>
        <v>44589.531128844043</v>
      </c>
      <c r="G287" s="8">
        <f t="shared" si="8"/>
        <v>4738441.2109557185</v>
      </c>
    </row>
    <row r="288" spans="1:7" ht="13.15" x14ac:dyDescent="0.4">
      <c r="A288" s="6">
        <v>53236</v>
      </c>
      <c r="B288" s="7">
        <v>283</v>
      </c>
      <c r="C288" s="8">
        <f t="shared" si="9"/>
        <v>4738441.2109557185</v>
      </c>
      <c r="D288" s="8">
        <f t="shared" si="5"/>
        <v>35538.309082167885</v>
      </c>
      <c r="E288" s="8">
        <f t="shared" si="6"/>
        <v>80462.261694478264</v>
      </c>
      <c r="F288" s="8">
        <f t="shared" si="7"/>
        <v>44923.952612310379</v>
      </c>
      <c r="G288" s="8">
        <f t="shared" si="8"/>
        <v>4693517.2583434079</v>
      </c>
    </row>
    <row r="289" spans="1:7" ht="13.15" x14ac:dyDescent="0.4">
      <c r="A289" s="6">
        <v>53267</v>
      </c>
      <c r="B289" s="7">
        <v>284</v>
      </c>
      <c r="C289" s="8">
        <f t="shared" si="9"/>
        <v>4693517.2583434079</v>
      </c>
      <c r="D289" s="8">
        <f t="shared" si="5"/>
        <v>35201.379437575561</v>
      </c>
      <c r="E289" s="8">
        <f t="shared" si="6"/>
        <v>80462.261694478264</v>
      </c>
      <c r="F289" s="8">
        <f t="shared" si="7"/>
        <v>45260.882256902703</v>
      </c>
      <c r="G289" s="8">
        <f t="shared" si="8"/>
        <v>4648256.3760865051</v>
      </c>
    </row>
    <row r="290" spans="1:7" ht="13.15" x14ac:dyDescent="0.4">
      <c r="A290" s="6">
        <v>53297</v>
      </c>
      <c r="B290" s="7">
        <v>285</v>
      </c>
      <c r="C290" s="8">
        <f t="shared" si="9"/>
        <v>4648256.3760865051</v>
      </c>
      <c r="D290" s="8">
        <f t="shared" si="5"/>
        <v>34861.92282064879</v>
      </c>
      <c r="E290" s="8">
        <f t="shared" si="6"/>
        <v>80462.261694478264</v>
      </c>
      <c r="F290" s="8">
        <f t="shared" si="7"/>
        <v>45600.338873829474</v>
      </c>
      <c r="G290" s="8">
        <f t="shared" si="8"/>
        <v>4602656.0372126754</v>
      </c>
    </row>
    <row r="291" spans="1:7" ht="13.15" x14ac:dyDescent="0.4">
      <c r="A291" s="6">
        <v>53328</v>
      </c>
      <c r="B291" s="7">
        <v>286</v>
      </c>
      <c r="C291" s="8">
        <f t="shared" si="9"/>
        <v>4602656.0372126754</v>
      </c>
      <c r="D291" s="8">
        <f t="shared" si="5"/>
        <v>34519.920279095066</v>
      </c>
      <c r="E291" s="8">
        <f t="shared" si="6"/>
        <v>80462.261694478264</v>
      </c>
      <c r="F291" s="8">
        <f t="shared" si="7"/>
        <v>45942.341415383198</v>
      </c>
      <c r="G291" s="8">
        <f t="shared" si="8"/>
        <v>4556713.6957972925</v>
      </c>
    </row>
    <row r="292" spans="1:7" ht="13.15" x14ac:dyDescent="0.4">
      <c r="A292" s="6">
        <v>53359</v>
      </c>
      <c r="B292" s="7">
        <v>287</v>
      </c>
      <c r="C292" s="8">
        <f t="shared" si="9"/>
        <v>4556713.6957972925</v>
      </c>
      <c r="D292" s="8">
        <f t="shared" si="5"/>
        <v>34175.352718479691</v>
      </c>
      <c r="E292" s="8">
        <f t="shared" si="6"/>
        <v>80462.261694478264</v>
      </c>
      <c r="F292" s="8">
        <f t="shared" si="7"/>
        <v>46286.908975998573</v>
      </c>
      <c r="G292" s="8">
        <f t="shared" si="8"/>
        <v>4510426.7868212936</v>
      </c>
    </row>
    <row r="293" spans="1:7" ht="13.15" x14ac:dyDescent="0.4">
      <c r="A293" s="6">
        <v>53387</v>
      </c>
      <c r="B293" s="7">
        <v>288</v>
      </c>
      <c r="C293" s="8">
        <f t="shared" si="9"/>
        <v>4510426.7868212936</v>
      </c>
      <c r="D293" s="8">
        <f t="shared" si="5"/>
        <v>33828.200901159704</v>
      </c>
      <c r="E293" s="8">
        <f t="shared" si="6"/>
        <v>80462.261694478264</v>
      </c>
      <c r="F293" s="8">
        <f t="shared" si="7"/>
        <v>46634.06079331856</v>
      </c>
      <c r="G293" s="8">
        <f t="shared" si="8"/>
        <v>4463792.7260279749</v>
      </c>
    </row>
    <row r="294" spans="1:7" ht="13.15" x14ac:dyDescent="0.4">
      <c r="A294" s="6">
        <v>53418</v>
      </c>
      <c r="B294" s="7">
        <v>289</v>
      </c>
      <c r="C294" s="8">
        <f t="shared" si="9"/>
        <v>4463792.7260279749</v>
      </c>
      <c r="D294" s="8">
        <f t="shared" si="5"/>
        <v>33478.445445209807</v>
      </c>
      <c r="E294" s="8">
        <f t="shared" si="6"/>
        <v>80462.261694478264</v>
      </c>
      <c r="F294" s="8">
        <f t="shared" si="7"/>
        <v>46983.816249268457</v>
      </c>
      <c r="G294" s="8">
        <f t="shared" si="8"/>
        <v>4416808.9097787067</v>
      </c>
    </row>
    <row r="295" spans="1:7" ht="13.15" x14ac:dyDescent="0.4">
      <c r="A295" s="6">
        <v>53448</v>
      </c>
      <c r="B295" s="7">
        <v>290</v>
      </c>
      <c r="C295" s="8">
        <f t="shared" si="9"/>
        <v>4416808.9097787067</v>
      </c>
      <c r="D295" s="8">
        <f t="shared" si="5"/>
        <v>33126.066823340298</v>
      </c>
      <c r="E295" s="8">
        <f t="shared" si="6"/>
        <v>80462.261694478264</v>
      </c>
      <c r="F295" s="8">
        <f t="shared" si="7"/>
        <v>47336.194871137966</v>
      </c>
      <c r="G295" s="8">
        <f t="shared" si="8"/>
        <v>4369472.7149075689</v>
      </c>
    </row>
    <row r="296" spans="1:7" ht="13.15" x14ac:dyDescent="0.4">
      <c r="A296" s="6">
        <v>53479</v>
      </c>
      <c r="B296" s="7">
        <v>291</v>
      </c>
      <c r="C296" s="8">
        <f t="shared" si="9"/>
        <v>4369472.7149075689</v>
      </c>
      <c r="D296" s="8">
        <f t="shared" si="5"/>
        <v>32771.045361806762</v>
      </c>
      <c r="E296" s="8">
        <f t="shared" si="6"/>
        <v>80462.261694478264</v>
      </c>
      <c r="F296" s="8">
        <f t="shared" si="7"/>
        <v>47691.216332671502</v>
      </c>
      <c r="G296" s="8">
        <f t="shared" si="8"/>
        <v>4321781.4985748976</v>
      </c>
    </row>
    <row r="297" spans="1:7" ht="13.15" x14ac:dyDescent="0.4">
      <c r="A297" s="6">
        <v>53509</v>
      </c>
      <c r="B297" s="7">
        <v>292</v>
      </c>
      <c r="C297" s="8">
        <f t="shared" si="9"/>
        <v>4321781.4985748976</v>
      </c>
      <c r="D297" s="8">
        <f t="shared" si="5"/>
        <v>32413.361239311733</v>
      </c>
      <c r="E297" s="8">
        <f t="shared" si="6"/>
        <v>80462.261694478264</v>
      </c>
      <c r="F297" s="8">
        <f t="shared" si="7"/>
        <v>48048.900455166528</v>
      </c>
      <c r="G297" s="8">
        <f t="shared" si="8"/>
        <v>4273732.5981197311</v>
      </c>
    </row>
    <row r="298" spans="1:7" ht="13.15" x14ac:dyDescent="0.4">
      <c r="A298" s="6">
        <v>53540</v>
      </c>
      <c r="B298" s="7">
        <v>293</v>
      </c>
      <c r="C298" s="8">
        <f t="shared" si="9"/>
        <v>4273732.5981197311</v>
      </c>
      <c r="D298" s="8">
        <f t="shared" si="5"/>
        <v>32052.994485897983</v>
      </c>
      <c r="E298" s="8">
        <f t="shared" si="6"/>
        <v>80462.261694478264</v>
      </c>
      <c r="F298" s="8">
        <f t="shared" si="7"/>
        <v>48409.267208580277</v>
      </c>
      <c r="G298" s="8">
        <f t="shared" si="8"/>
        <v>4225323.3309111511</v>
      </c>
    </row>
    <row r="299" spans="1:7" ht="13.15" x14ac:dyDescent="0.4">
      <c r="A299" s="6">
        <v>53571</v>
      </c>
      <c r="B299" s="7">
        <v>294</v>
      </c>
      <c r="C299" s="8">
        <f t="shared" si="9"/>
        <v>4225323.3309111511</v>
      </c>
      <c r="D299" s="8">
        <f t="shared" si="5"/>
        <v>31689.924981833632</v>
      </c>
      <c r="E299" s="8">
        <f t="shared" si="6"/>
        <v>80462.261694478264</v>
      </c>
      <c r="F299" s="8">
        <f t="shared" si="7"/>
        <v>48772.336712644632</v>
      </c>
      <c r="G299" s="8">
        <f t="shared" si="8"/>
        <v>4176550.9941985067</v>
      </c>
    </row>
    <row r="300" spans="1:7" ht="13.15" x14ac:dyDescent="0.4">
      <c r="A300" s="6">
        <v>53601</v>
      </c>
      <c r="B300" s="7">
        <v>295</v>
      </c>
      <c r="C300" s="8">
        <f t="shared" si="9"/>
        <v>4176550.9941985067</v>
      </c>
      <c r="D300" s="8">
        <f t="shared" si="5"/>
        <v>31324.132456488798</v>
      </c>
      <c r="E300" s="8">
        <f t="shared" si="6"/>
        <v>80462.261694478264</v>
      </c>
      <c r="F300" s="8">
        <f t="shared" si="7"/>
        <v>49138.129237989466</v>
      </c>
      <c r="G300" s="8">
        <f t="shared" si="8"/>
        <v>4127412.8649605173</v>
      </c>
    </row>
    <row r="301" spans="1:7" ht="13.15" x14ac:dyDescent="0.4">
      <c r="A301" s="6">
        <v>53632</v>
      </c>
      <c r="B301" s="7">
        <v>296</v>
      </c>
      <c r="C301" s="8">
        <f t="shared" si="9"/>
        <v>4127412.8649605173</v>
      </c>
      <c r="D301" s="8">
        <f t="shared" si="5"/>
        <v>30955.596487203878</v>
      </c>
      <c r="E301" s="8">
        <f t="shared" si="6"/>
        <v>80462.261694478264</v>
      </c>
      <c r="F301" s="8">
        <f t="shared" si="7"/>
        <v>49506.665207274389</v>
      </c>
      <c r="G301" s="8">
        <f t="shared" si="8"/>
        <v>4077906.199753243</v>
      </c>
    </row>
    <row r="302" spans="1:7" ht="13.15" x14ac:dyDescent="0.4">
      <c r="A302" s="6">
        <v>53662</v>
      </c>
      <c r="B302" s="7">
        <v>297</v>
      </c>
      <c r="C302" s="8">
        <f t="shared" si="9"/>
        <v>4077906.199753243</v>
      </c>
      <c r="D302" s="8">
        <f t="shared" si="5"/>
        <v>30584.296498149321</v>
      </c>
      <c r="E302" s="8">
        <f t="shared" si="6"/>
        <v>80462.261694478264</v>
      </c>
      <c r="F302" s="8">
        <f t="shared" si="7"/>
        <v>49877.965196328943</v>
      </c>
      <c r="G302" s="8">
        <f t="shared" si="8"/>
        <v>4028028.2345569138</v>
      </c>
    </row>
    <row r="303" spans="1:7" ht="13.15" x14ac:dyDescent="0.4">
      <c r="A303" s="6">
        <v>53693</v>
      </c>
      <c r="B303" s="7">
        <v>298</v>
      </c>
      <c r="C303" s="8">
        <f t="shared" si="9"/>
        <v>4028028.2345569138</v>
      </c>
      <c r="D303" s="8">
        <f t="shared" si="5"/>
        <v>30210.211759176851</v>
      </c>
      <c r="E303" s="8">
        <f t="shared" si="6"/>
        <v>80462.261694478264</v>
      </c>
      <c r="F303" s="8">
        <f t="shared" si="7"/>
        <v>50252.049935301417</v>
      </c>
      <c r="G303" s="8">
        <f t="shared" si="8"/>
        <v>3977776.1846216125</v>
      </c>
    </row>
    <row r="304" spans="1:7" ht="13.15" x14ac:dyDescent="0.4">
      <c r="A304" s="6">
        <v>53724</v>
      </c>
      <c r="B304" s="7">
        <v>299</v>
      </c>
      <c r="C304" s="8">
        <f t="shared" si="9"/>
        <v>3977776.1846216125</v>
      </c>
      <c r="D304" s="8">
        <f t="shared" si="5"/>
        <v>29833.321384662093</v>
      </c>
      <c r="E304" s="8">
        <f t="shared" si="6"/>
        <v>80462.261694478264</v>
      </c>
      <c r="F304" s="8">
        <f t="shared" si="7"/>
        <v>50628.940309816171</v>
      </c>
      <c r="G304" s="8">
        <f t="shared" si="8"/>
        <v>3927147.2443117965</v>
      </c>
    </row>
    <row r="305" spans="1:7" ht="13.15" x14ac:dyDescent="0.4">
      <c r="A305" s="6">
        <v>53752</v>
      </c>
      <c r="B305" s="7">
        <v>300</v>
      </c>
      <c r="C305" s="8">
        <f t="shared" si="9"/>
        <v>3927147.2443117965</v>
      </c>
      <c r="D305" s="8">
        <f t="shared" si="5"/>
        <v>29453.604332338473</v>
      </c>
      <c r="E305" s="8">
        <f t="shared" si="6"/>
        <v>80462.261694478264</v>
      </c>
      <c r="F305" s="8">
        <f t="shared" si="7"/>
        <v>51008.657362139791</v>
      </c>
      <c r="G305" s="8">
        <f t="shared" si="8"/>
        <v>3876138.5869496567</v>
      </c>
    </row>
    <row r="306" spans="1:7" ht="13.15" x14ac:dyDescent="0.4">
      <c r="A306" s="6">
        <v>53783</v>
      </c>
      <c r="B306" s="7">
        <v>301</v>
      </c>
      <c r="C306" s="8">
        <f t="shared" si="9"/>
        <v>3876138.5869496567</v>
      </c>
      <c r="D306" s="8">
        <f t="shared" si="5"/>
        <v>29071.039402122424</v>
      </c>
      <c r="E306" s="8">
        <f t="shared" si="6"/>
        <v>80462.261694478264</v>
      </c>
      <c r="F306" s="8">
        <f t="shared" si="7"/>
        <v>51391.222292355844</v>
      </c>
      <c r="G306" s="8">
        <f t="shared" si="8"/>
        <v>3824747.364657301</v>
      </c>
    </row>
    <row r="307" spans="1:7" ht="13.15" x14ac:dyDescent="0.4">
      <c r="A307" s="6">
        <v>53813</v>
      </c>
      <c r="B307" s="7">
        <v>302</v>
      </c>
      <c r="C307" s="8">
        <f t="shared" si="9"/>
        <v>3824747.364657301</v>
      </c>
      <c r="D307" s="8">
        <f t="shared" si="5"/>
        <v>28685.605234929757</v>
      </c>
      <c r="E307" s="8">
        <f t="shared" si="6"/>
        <v>80462.261694478264</v>
      </c>
      <c r="F307" s="8">
        <f t="shared" si="7"/>
        <v>51776.656459548511</v>
      </c>
      <c r="G307" s="8">
        <f t="shared" si="8"/>
        <v>3772970.7081977525</v>
      </c>
    </row>
    <row r="308" spans="1:7" ht="13.15" x14ac:dyDescent="0.4">
      <c r="A308" s="6">
        <v>53844</v>
      </c>
      <c r="B308" s="7">
        <v>303</v>
      </c>
      <c r="C308" s="8">
        <f t="shared" si="9"/>
        <v>3772970.7081977525</v>
      </c>
      <c r="D308" s="8">
        <f t="shared" si="5"/>
        <v>28297.280311483144</v>
      </c>
      <c r="E308" s="8">
        <f t="shared" si="6"/>
        <v>80462.261694478264</v>
      </c>
      <c r="F308" s="8">
        <f t="shared" si="7"/>
        <v>52164.981382995116</v>
      </c>
      <c r="G308" s="8">
        <f t="shared" si="8"/>
        <v>3720805.7268147576</v>
      </c>
    </row>
    <row r="309" spans="1:7" ht="13.15" x14ac:dyDescent="0.4">
      <c r="A309" s="6">
        <v>53874</v>
      </c>
      <c r="B309" s="7">
        <v>304</v>
      </c>
      <c r="C309" s="8">
        <f t="shared" si="9"/>
        <v>3720805.7268147576</v>
      </c>
      <c r="D309" s="8">
        <f t="shared" si="5"/>
        <v>27906.042951110681</v>
      </c>
      <c r="E309" s="8">
        <f t="shared" si="6"/>
        <v>80462.261694478264</v>
      </c>
      <c r="F309" s="8">
        <f t="shared" si="7"/>
        <v>52556.218743367586</v>
      </c>
      <c r="G309" s="8">
        <f t="shared" si="8"/>
        <v>3668249.50807139</v>
      </c>
    </row>
    <row r="310" spans="1:7" ht="13.15" x14ac:dyDescent="0.4">
      <c r="A310" s="6">
        <v>53905</v>
      </c>
      <c r="B310" s="7">
        <v>305</v>
      </c>
      <c r="C310" s="8">
        <f t="shared" si="9"/>
        <v>3668249.50807139</v>
      </c>
      <c r="D310" s="8">
        <f t="shared" si="5"/>
        <v>27511.871310535425</v>
      </c>
      <c r="E310" s="8">
        <f t="shared" si="6"/>
        <v>80462.261694478264</v>
      </c>
      <c r="F310" s="8">
        <f t="shared" si="7"/>
        <v>52950.390383942839</v>
      </c>
      <c r="G310" s="8">
        <f t="shared" si="8"/>
        <v>3615299.117687447</v>
      </c>
    </row>
    <row r="311" spans="1:7" ht="13.15" x14ac:dyDescent="0.4">
      <c r="A311" s="6">
        <v>53936</v>
      </c>
      <c r="B311" s="7">
        <v>306</v>
      </c>
      <c r="C311" s="8">
        <f t="shared" si="9"/>
        <v>3615299.117687447</v>
      </c>
      <c r="D311" s="8">
        <f t="shared" si="5"/>
        <v>27114.743382655852</v>
      </c>
      <c r="E311" s="8">
        <f t="shared" si="6"/>
        <v>80462.261694478264</v>
      </c>
      <c r="F311" s="8">
        <f t="shared" si="7"/>
        <v>53347.518311822409</v>
      </c>
      <c r="G311" s="8">
        <f t="shared" si="8"/>
        <v>3561951.5993756247</v>
      </c>
    </row>
    <row r="312" spans="1:7" ht="13.15" x14ac:dyDescent="0.4">
      <c r="A312" s="6">
        <v>53966</v>
      </c>
      <c r="B312" s="7">
        <v>307</v>
      </c>
      <c r="C312" s="8">
        <f t="shared" si="9"/>
        <v>3561951.5993756247</v>
      </c>
      <c r="D312" s="8">
        <f t="shared" si="5"/>
        <v>26714.636995317185</v>
      </c>
      <c r="E312" s="8">
        <f t="shared" si="6"/>
        <v>80462.261694478264</v>
      </c>
      <c r="F312" s="8">
        <f t="shared" si="7"/>
        <v>53747.624699161082</v>
      </c>
      <c r="G312" s="8">
        <f t="shared" si="8"/>
        <v>3508203.9746764638</v>
      </c>
    </row>
    <row r="313" spans="1:7" ht="13.15" x14ac:dyDescent="0.4">
      <c r="A313" s="6">
        <v>53997</v>
      </c>
      <c r="B313" s="7">
        <v>308</v>
      </c>
      <c r="C313" s="8">
        <f t="shared" si="9"/>
        <v>3508203.9746764638</v>
      </c>
      <c r="D313" s="8">
        <f t="shared" si="5"/>
        <v>26311.529810073476</v>
      </c>
      <c r="E313" s="8">
        <f t="shared" si="6"/>
        <v>80462.261694478264</v>
      </c>
      <c r="F313" s="8">
        <f t="shared" si="7"/>
        <v>54150.731884404784</v>
      </c>
      <c r="G313" s="8">
        <f t="shared" si="8"/>
        <v>3454053.2427920587</v>
      </c>
    </row>
    <row r="314" spans="1:7" ht="13.15" x14ac:dyDescent="0.4">
      <c r="A314" s="6">
        <v>54027</v>
      </c>
      <c r="B314" s="7">
        <v>309</v>
      </c>
      <c r="C314" s="8">
        <f t="shared" si="9"/>
        <v>3454053.2427920587</v>
      </c>
      <c r="D314" s="8">
        <f t="shared" si="5"/>
        <v>25905.39932094044</v>
      </c>
      <c r="E314" s="8">
        <f t="shared" si="6"/>
        <v>80462.261694478264</v>
      </c>
      <c r="F314" s="8">
        <f t="shared" si="7"/>
        <v>54556.862373537821</v>
      </c>
      <c r="G314" s="8">
        <f t="shared" si="8"/>
        <v>3399496.3804185209</v>
      </c>
    </row>
    <row r="315" spans="1:7" ht="13.15" x14ac:dyDescent="0.4">
      <c r="A315" s="6">
        <v>54058</v>
      </c>
      <c r="B315" s="7">
        <v>310</v>
      </c>
      <c r="C315" s="8">
        <f t="shared" si="9"/>
        <v>3399496.3804185209</v>
      </c>
      <c r="D315" s="8">
        <f t="shared" si="5"/>
        <v>25496.222853138905</v>
      </c>
      <c r="E315" s="8">
        <f t="shared" si="6"/>
        <v>80462.261694478264</v>
      </c>
      <c r="F315" s="8">
        <f t="shared" si="7"/>
        <v>54966.038841339359</v>
      </c>
      <c r="G315" s="8">
        <f t="shared" si="8"/>
        <v>3344530.3415771816</v>
      </c>
    </row>
    <row r="316" spans="1:7" ht="13.15" x14ac:dyDescent="0.4">
      <c r="A316" s="6">
        <v>54089</v>
      </c>
      <c r="B316" s="7">
        <v>311</v>
      </c>
      <c r="C316" s="8">
        <f t="shared" si="9"/>
        <v>3344530.3415771816</v>
      </c>
      <c r="D316" s="8">
        <f t="shared" si="5"/>
        <v>25083.977561828862</v>
      </c>
      <c r="E316" s="8">
        <f t="shared" si="6"/>
        <v>80462.261694478264</v>
      </c>
      <c r="F316" s="8">
        <f t="shared" si="7"/>
        <v>55378.284132649402</v>
      </c>
      <c r="G316" s="8">
        <f t="shared" si="8"/>
        <v>3289152.0574445324</v>
      </c>
    </row>
    <row r="317" spans="1:7" ht="13.15" x14ac:dyDescent="0.4">
      <c r="A317" s="6">
        <v>54118</v>
      </c>
      <c r="B317" s="7">
        <v>312</v>
      </c>
      <c r="C317" s="8">
        <f t="shared" si="9"/>
        <v>3289152.0574445324</v>
      </c>
      <c r="D317" s="8">
        <f t="shared" si="5"/>
        <v>24668.640430833992</v>
      </c>
      <c r="E317" s="8">
        <f t="shared" si="6"/>
        <v>80462.261694478264</v>
      </c>
      <c r="F317" s="8">
        <f t="shared" si="7"/>
        <v>55793.621263644272</v>
      </c>
      <c r="G317" s="8">
        <f t="shared" si="8"/>
        <v>3233358.4361808882</v>
      </c>
    </row>
    <row r="318" spans="1:7" ht="13.15" x14ac:dyDescent="0.4">
      <c r="A318" s="6">
        <v>54149</v>
      </c>
      <c r="B318" s="7">
        <v>313</v>
      </c>
      <c r="C318" s="8">
        <f t="shared" si="9"/>
        <v>3233358.4361808882</v>
      </c>
      <c r="D318" s="8">
        <f t="shared" si="5"/>
        <v>24250.188271356659</v>
      </c>
      <c r="E318" s="8">
        <f t="shared" si="6"/>
        <v>80462.261694478264</v>
      </c>
      <c r="F318" s="8">
        <f t="shared" si="7"/>
        <v>56212.073423121605</v>
      </c>
      <c r="G318" s="8">
        <f t="shared" si="8"/>
        <v>3177146.3627577666</v>
      </c>
    </row>
    <row r="319" spans="1:7" ht="13.15" x14ac:dyDescent="0.4">
      <c r="A319" s="6">
        <v>54179</v>
      </c>
      <c r="B319" s="7">
        <v>314</v>
      </c>
      <c r="C319" s="8">
        <f t="shared" si="9"/>
        <v>3177146.3627577666</v>
      </c>
      <c r="D319" s="8">
        <f t="shared" si="5"/>
        <v>23828.59772068325</v>
      </c>
      <c r="E319" s="8">
        <f t="shared" si="6"/>
        <v>80462.261694478264</v>
      </c>
      <c r="F319" s="8">
        <f t="shared" si="7"/>
        <v>56633.663973795017</v>
      </c>
      <c r="G319" s="8">
        <f t="shared" si="8"/>
        <v>3120512.6987839714</v>
      </c>
    </row>
    <row r="320" spans="1:7" ht="13.15" x14ac:dyDescent="0.4">
      <c r="A320" s="6">
        <v>54210</v>
      </c>
      <c r="B320" s="7">
        <v>315</v>
      </c>
      <c r="C320" s="8">
        <f t="shared" si="9"/>
        <v>3120512.6987839714</v>
      </c>
      <c r="D320" s="8">
        <f t="shared" si="5"/>
        <v>23403.845240879786</v>
      </c>
      <c r="E320" s="8">
        <f t="shared" si="6"/>
        <v>80462.261694478264</v>
      </c>
      <c r="F320" s="8">
        <f t="shared" si="7"/>
        <v>57058.416453598475</v>
      </c>
      <c r="G320" s="8">
        <f t="shared" si="8"/>
        <v>3063454.2823303728</v>
      </c>
    </row>
    <row r="321" spans="1:7" ht="13.15" x14ac:dyDescent="0.4">
      <c r="A321" s="6">
        <v>54240</v>
      </c>
      <c r="B321" s="7">
        <v>316</v>
      </c>
      <c r="C321" s="8">
        <f t="shared" si="9"/>
        <v>3063454.2823303728</v>
      </c>
      <c r="D321" s="8">
        <f t="shared" si="5"/>
        <v>22975.907117477796</v>
      </c>
      <c r="E321" s="8">
        <f t="shared" si="6"/>
        <v>80462.261694478264</v>
      </c>
      <c r="F321" s="8">
        <f t="shared" si="7"/>
        <v>57486.354577000471</v>
      </c>
      <c r="G321" s="8">
        <f t="shared" si="8"/>
        <v>3005967.9277533726</v>
      </c>
    </row>
    <row r="322" spans="1:7" ht="13.15" x14ac:dyDescent="0.4">
      <c r="A322" s="6">
        <v>54271</v>
      </c>
      <c r="B322" s="7">
        <v>317</v>
      </c>
      <c r="C322" s="8">
        <f t="shared" si="9"/>
        <v>3005967.9277533726</v>
      </c>
      <c r="D322" s="8">
        <f t="shared" si="5"/>
        <v>22544.759458150293</v>
      </c>
      <c r="E322" s="8">
        <f t="shared" si="6"/>
        <v>80462.261694478264</v>
      </c>
      <c r="F322" s="8">
        <f t="shared" si="7"/>
        <v>57917.502236327971</v>
      </c>
      <c r="G322" s="8">
        <f t="shared" si="8"/>
        <v>2948050.4255170445</v>
      </c>
    </row>
    <row r="323" spans="1:7" ht="13.15" x14ac:dyDescent="0.4">
      <c r="A323" s="6">
        <v>54302</v>
      </c>
      <c r="B323" s="7">
        <v>318</v>
      </c>
      <c r="C323" s="8">
        <f t="shared" si="9"/>
        <v>2948050.4255170445</v>
      </c>
      <c r="D323" s="8">
        <f t="shared" si="5"/>
        <v>22110.378191377833</v>
      </c>
      <c r="E323" s="8">
        <f t="shared" si="6"/>
        <v>80462.261694478264</v>
      </c>
      <c r="F323" s="8">
        <f t="shared" si="7"/>
        <v>58351.883503100427</v>
      </c>
      <c r="G323" s="8">
        <f t="shared" si="8"/>
        <v>2889698.5420139441</v>
      </c>
    </row>
    <row r="324" spans="1:7" ht="13.15" x14ac:dyDescent="0.4">
      <c r="A324" s="6">
        <v>54332</v>
      </c>
      <c r="B324" s="7">
        <v>319</v>
      </c>
      <c r="C324" s="8">
        <f t="shared" si="9"/>
        <v>2889698.5420139441</v>
      </c>
      <c r="D324" s="8">
        <f t="shared" si="5"/>
        <v>21672.739065104579</v>
      </c>
      <c r="E324" s="8">
        <f t="shared" si="6"/>
        <v>80462.261694478264</v>
      </c>
      <c r="F324" s="8">
        <f t="shared" si="7"/>
        <v>58789.522629373685</v>
      </c>
      <c r="G324" s="8">
        <f t="shared" si="8"/>
        <v>2830909.0193845704</v>
      </c>
    </row>
    <row r="325" spans="1:7" ht="13.15" x14ac:dyDescent="0.4">
      <c r="A325" s="6">
        <v>54363</v>
      </c>
      <c r="B325" s="7">
        <v>320</v>
      </c>
      <c r="C325" s="8">
        <f t="shared" si="9"/>
        <v>2830909.0193845704</v>
      </c>
      <c r="D325" s="8">
        <f t="shared" si="5"/>
        <v>21231.817645384279</v>
      </c>
      <c r="E325" s="8">
        <f t="shared" si="6"/>
        <v>80462.261694478264</v>
      </c>
      <c r="F325" s="8">
        <f t="shared" si="7"/>
        <v>59230.444049093989</v>
      </c>
      <c r="G325" s="8">
        <f t="shared" si="8"/>
        <v>2771678.5753354765</v>
      </c>
    </row>
    <row r="326" spans="1:7" ht="13.15" x14ac:dyDescent="0.4">
      <c r="A326" s="6">
        <v>54393</v>
      </c>
      <c r="B326" s="7">
        <v>321</v>
      </c>
      <c r="C326" s="8">
        <f t="shared" si="9"/>
        <v>2771678.5753354765</v>
      </c>
      <c r="D326" s="8">
        <f t="shared" si="5"/>
        <v>20787.589315016074</v>
      </c>
      <c r="E326" s="8">
        <f t="shared" si="6"/>
        <v>80462.261694478264</v>
      </c>
      <c r="F326" s="8">
        <f t="shared" si="7"/>
        <v>59674.672379462194</v>
      </c>
      <c r="G326" s="8">
        <f t="shared" si="8"/>
        <v>2712003.9029560145</v>
      </c>
    </row>
    <row r="327" spans="1:7" ht="13.15" x14ac:dyDescent="0.4">
      <c r="A327" s="6">
        <v>54424</v>
      </c>
      <c r="B327" s="7">
        <v>322</v>
      </c>
      <c r="C327" s="8">
        <f t="shared" si="9"/>
        <v>2712003.9029560145</v>
      </c>
      <c r="D327" s="8">
        <f t="shared" si="5"/>
        <v>20340.029272170108</v>
      </c>
      <c r="E327" s="8">
        <f t="shared" si="6"/>
        <v>80462.261694478264</v>
      </c>
      <c r="F327" s="8">
        <f t="shared" si="7"/>
        <v>60122.232422308152</v>
      </c>
      <c r="G327" s="8">
        <f t="shared" si="8"/>
        <v>2651881.6705337064</v>
      </c>
    </row>
    <row r="328" spans="1:7" ht="13.15" x14ac:dyDescent="0.4">
      <c r="A328" s="6">
        <v>54455</v>
      </c>
      <c r="B328" s="7">
        <v>323</v>
      </c>
      <c r="C328" s="8">
        <f t="shared" si="9"/>
        <v>2651881.6705337064</v>
      </c>
      <c r="D328" s="8">
        <f t="shared" si="5"/>
        <v>19889.112529002796</v>
      </c>
      <c r="E328" s="8">
        <f t="shared" si="6"/>
        <v>80462.261694478264</v>
      </c>
      <c r="F328" s="8">
        <f t="shared" si="7"/>
        <v>60573.149165475465</v>
      </c>
      <c r="G328" s="8">
        <f t="shared" si="8"/>
        <v>2591308.5213682312</v>
      </c>
    </row>
    <row r="329" spans="1:7" ht="13.15" x14ac:dyDescent="0.4">
      <c r="A329" s="6">
        <v>54483</v>
      </c>
      <c r="B329" s="7">
        <v>324</v>
      </c>
      <c r="C329" s="8">
        <f t="shared" si="9"/>
        <v>2591308.5213682312</v>
      </c>
      <c r="D329" s="8">
        <f t="shared" si="5"/>
        <v>19434.813910261732</v>
      </c>
      <c r="E329" s="8">
        <f t="shared" si="6"/>
        <v>80462.261694478264</v>
      </c>
      <c r="F329" s="8">
        <f t="shared" si="7"/>
        <v>61027.447784216536</v>
      </c>
      <c r="G329" s="8">
        <f t="shared" si="8"/>
        <v>2530281.0735840145</v>
      </c>
    </row>
    <row r="330" spans="1:7" ht="13.15" x14ac:dyDescent="0.4">
      <c r="A330" s="6">
        <v>54514</v>
      </c>
      <c r="B330" s="7">
        <v>325</v>
      </c>
      <c r="C330" s="8">
        <f t="shared" si="9"/>
        <v>2530281.0735840145</v>
      </c>
      <c r="D330" s="8">
        <f t="shared" si="5"/>
        <v>18977.10805188011</v>
      </c>
      <c r="E330" s="8">
        <f t="shared" si="6"/>
        <v>80462.261694478264</v>
      </c>
      <c r="F330" s="8">
        <f t="shared" si="7"/>
        <v>61485.153642598154</v>
      </c>
      <c r="G330" s="8">
        <f t="shared" si="8"/>
        <v>2468795.9199414165</v>
      </c>
    </row>
    <row r="331" spans="1:7" ht="13.15" x14ac:dyDescent="0.4">
      <c r="A331" s="6">
        <v>54544</v>
      </c>
      <c r="B331" s="7">
        <v>326</v>
      </c>
      <c r="C331" s="8">
        <f t="shared" si="9"/>
        <v>2468795.9199414165</v>
      </c>
      <c r="D331" s="8">
        <f t="shared" si="5"/>
        <v>18515.969399560621</v>
      </c>
      <c r="E331" s="8">
        <f t="shared" si="6"/>
        <v>80462.261694478264</v>
      </c>
      <c r="F331" s="8">
        <f t="shared" si="7"/>
        <v>61946.292294917643</v>
      </c>
      <c r="G331" s="8">
        <f t="shared" si="8"/>
        <v>2406849.6276464988</v>
      </c>
    </row>
    <row r="332" spans="1:7" ht="13.15" x14ac:dyDescent="0.4">
      <c r="A332" s="6">
        <v>54575</v>
      </c>
      <c r="B332" s="7">
        <v>327</v>
      </c>
      <c r="C332" s="8">
        <f t="shared" si="9"/>
        <v>2406849.6276464988</v>
      </c>
      <c r="D332" s="8">
        <f t="shared" si="5"/>
        <v>18051.372207348741</v>
      </c>
      <c r="E332" s="8">
        <f t="shared" si="6"/>
        <v>80462.261694478264</v>
      </c>
      <c r="F332" s="8">
        <f t="shared" si="7"/>
        <v>62410.88948712952</v>
      </c>
      <c r="G332" s="8">
        <f t="shared" si="8"/>
        <v>2344438.7381593692</v>
      </c>
    </row>
    <row r="333" spans="1:7" ht="13.15" x14ac:dyDescent="0.4">
      <c r="A333" s="6">
        <v>54605</v>
      </c>
      <c r="B333" s="7">
        <v>328</v>
      </c>
      <c r="C333" s="8">
        <f t="shared" si="9"/>
        <v>2344438.7381593692</v>
      </c>
      <c r="D333" s="8">
        <f t="shared" si="5"/>
        <v>17583.290536195269</v>
      </c>
      <c r="E333" s="8">
        <f t="shared" si="6"/>
        <v>80462.261694478264</v>
      </c>
      <c r="F333" s="8">
        <f t="shared" si="7"/>
        <v>62878.971158282991</v>
      </c>
      <c r="G333" s="8">
        <f t="shared" si="8"/>
        <v>2281559.7670010864</v>
      </c>
    </row>
    <row r="334" spans="1:7" ht="13.15" x14ac:dyDescent="0.4">
      <c r="A334" s="6">
        <v>54636</v>
      </c>
      <c r="B334" s="7">
        <v>329</v>
      </c>
      <c r="C334" s="8">
        <f t="shared" si="9"/>
        <v>2281559.7670010864</v>
      </c>
      <c r="D334" s="8">
        <f t="shared" si="5"/>
        <v>17111.698252508148</v>
      </c>
      <c r="E334" s="8">
        <f t="shared" si="6"/>
        <v>80462.261694478264</v>
      </c>
      <c r="F334" s="8">
        <f t="shared" si="7"/>
        <v>63350.563441970116</v>
      </c>
      <c r="G334" s="8">
        <f t="shared" si="8"/>
        <v>2218209.2035591165</v>
      </c>
    </row>
    <row r="335" spans="1:7" ht="13.15" x14ac:dyDescent="0.4">
      <c r="A335" s="6">
        <v>54667</v>
      </c>
      <c r="B335" s="7">
        <v>330</v>
      </c>
      <c r="C335" s="8">
        <f t="shared" si="9"/>
        <v>2218209.2035591165</v>
      </c>
      <c r="D335" s="8">
        <f t="shared" si="5"/>
        <v>16636.569026693374</v>
      </c>
      <c r="E335" s="8">
        <f t="shared" si="6"/>
        <v>80462.261694478264</v>
      </c>
      <c r="F335" s="8">
        <f t="shared" si="7"/>
        <v>63825.69266778489</v>
      </c>
      <c r="G335" s="8">
        <f t="shared" si="8"/>
        <v>2154383.5108913314</v>
      </c>
    </row>
    <row r="336" spans="1:7" ht="13.15" x14ac:dyDescent="0.4">
      <c r="A336" s="6">
        <v>54697</v>
      </c>
      <c r="B336" s="7">
        <v>331</v>
      </c>
      <c r="C336" s="8">
        <f t="shared" si="9"/>
        <v>2154383.5108913314</v>
      </c>
      <c r="D336" s="8">
        <f t="shared" si="5"/>
        <v>16157.876331684985</v>
      </c>
      <c r="E336" s="8">
        <f t="shared" si="6"/>
        <v>80462.261694478264</v>
      </c>
      <c r="F336" s="8">
        <f t="shared" si="7"/>
        <v>64304.385362793277</v>
      </c>
      <c r="G336" s="8">
        <f t="shared" si="8"/>
        <v>2090079.1255285381</v>
      </c>
    </row>
    <row r="337" spans="1:7" ht="13.15" x14ac:dyDescent="0.4">
      <c r="A337" s="6">
        <v>54728</v>
      </c>
      <c r="B337" s="7">
        <v>332</v>
      </c>
      <c r="C337" s="8">
        <f t="shared" si="9"/>
        <v>2090079.1255285381</v>
      </c>
      <c r="D337" s="8">
        <f t="shared" si="5"/>
        <v>15675.593441464036</v>
      </c>
      <c r="E337" s="8">
        <f t="shared" si="6"/>
        <v>80462.261694478264</v>
      </c>
      <c r="F337" s="8">
        <f t="shared" si="7"/>
        <v>64786.668253014228</v>
      </c>
      <c r="G337" s="8">
        <f t="shared" si="8"/>
        <v>2025292.4572755238</v>
      </c>
    </row>
    <row r="338" spans="1:7" ht="13.15" x14ac:dyDescent="0.4">
      <c r="A338" s="6">
        <v>54758</v>
      </c>
      <c r="B338" s="7">
        <v>333</v>
      </c>
      <c r="C338" s="8">
        <f t="shared" si="9"/>
        <v>2025292.4572755238</v>
      </c>
      <c r="D338" s="8">
        <f t="shared" si="5"/>
        <v>15189.693429566429</v>
      </c>
      <c r="E338" s="8">
        <f t="shared" si="6"/>
        <v>80462.261694478264</v>
      </c>
      <c r="F338" s="8">
        <f t="shared" si="7"/>
        <v>65272.568264911839</v>
      </c>
      <c r="G338" s="8">
        <f t="shared" si="8"/>
        <v>1960019.8890106119</v>
      </c>
    </row>
    <row r="339" spans="1:7" ht="13.15" x14ac:dyDescent="0.4">
      <c r="A339" s="6">
        <v>54789</v>
      </c>
      <c r="B339" s="7">
        <v>334</v>
      </c>
      <c r="C339" s="8">
        <f t="shared" si="9"/>
        <v>1960019.8890106119</v>
      </c>
      <c r="D339" s="8">
        <f t="shared" si="5"/>
        <v>14700.14916757959</v>
      </c>
      <c r="E339" s="8">
        <f t="shared" si="6"/>
        <v>80462.261694478264</v>
      </c>
      <c r="F339" s="8">
        <f t="shared" si="7"/>
        <v>65762.11252689868</v>
      </c>
      <c r="G339" s="8">
        <f t="shared" si="8"/>
        <v>1894257.7764837132</v>
      </c>
    </row>
    <row r="340" spans="1:7" ht="13.15" x14ac:dyDescent="0.4">
      <c r="A340" s="6">
        <v>54820</v>
      </c>
      <c r="B340" s="7">
        <v>335</v>
      </c>
      <c r="C340" s="8">
        <f t="shared" si="9"/>
        <v>1894257.7764837132</v>
      </c>
      <c r="D340" s="8">
        <f t="shared" si="5"/>
        <v>14206.933323627849</v>
      </c>
      <c r="E340" s="8">
        <f t="shared" si="6"/>
        <v>80462.261694478264</v>
      </c>
      <c r="F340" s="8">
        <f t="shared" si="7"/>
        <v>66255.328370850417</v>
      </c>
      <c r="G340" s="8">
        <f t="shared" si="8"/>
        <v>1828002.4481128627</v>
      </c>
    </row>
    <row r="341" spans="1:7" ht="13.15" x14ac:dyDescent="0.4">
      <c r="A341" s="6">
        <v>54848</v>
      </c>
      <c r="B341" s="7">
        <v>336</v>
      </c>
      <c r="C341" s="8">
        <f t="shared" si="9"/>
        <v>1828002.4481128627</v>
      </c>
      <c r="D341" s="8">
        <f t="shared" si="5"/>
        <v>13710.018360846469</v>
      </c>
      <c r="E341" s="8">
        <f t="shared" si="6"/>
        <v>80462.261694478264</v>
      </c>
      <c r="F341" s="8">
        <f t="shared" si="7"/>
        <v>66752.243333631792</v>
      </c>
      <c r="G341" s="8">
        <f t="shared" si="8"/>
        <v>1761250.2047792308</v>
      </c>
    </row>
    <row r="342" spans="1:7" ht="13.15" x14ac:dyDescent="0.4">
      <c r="A342" s="6">
        <v>54879</v>
      </c>
      <c r="B342" s="7">
        <v>337</v>
      </c>
      <c r="C342" s="8">
        <f t="shared" si="9"/>
        <v>1761250.2047792308</v>
      </c>
      <c r="D342" s="8">
        <f t="shared" si="5"/>
        <v>13209.376535844231</v>
      </c>
      <c r="E342" s="8">
        <f t="shared" si="6"/>
        <v>80462.261694478264</v>
      </c>
      <c r="F342" s="8">
        <f t="shared" si="7"/>
        <v>67252.885158634032</v>
      </c>
      <c r="G342" s="8">
        <f t="shared" si="8"/>
        <v>1693997.3196205967</v>
      </c>
    </row>
    <row r="343" spans="1:7" ht="13.15" x14ac:dyDescent="0.4">
      <c r="A343" s="6">
        <v>54909</v>
      </c>
      <c r="B343" s="7">
        <v>338</v>
      </c>
      <c r="C343" s="8">
        <f t="shared" si="9"/>
        <v>1693997.3196205967</v>
      </c>
      <c r="D343" s="8">
        <f t="shared" si="5"/>
        <v>12704.979897154475</v>
      </c>
      <c r="E343" s="8">
        <f t="shared" si="6"/>
        <v>80462.261694478264</v>
      </c>
      <c r="F343" s="8">
        <f t="shared" si="7"/>
        <v>67757.281797323783</v>
      </c>
      <c r="G343" s="8">
        <f t="shared" si="8"/>
        <v>1626240.0378232729</v>
      </c>
    </row>
    <row r="344" spans="1:7" ht="13.15" x14ac:dyDescent="0.4">
      <c r="A344" s="6">
        <v>54940</v>
      </c>
      <c r="B344" s="7">
        <v>339</v>
      </c>
      <c r="C344" s="8">
        <f t="shared" si="9"/>
        <v>1626240.0378232729</v>
      </c>
      <c r="D344" s="8">
        <f t="shared" si="5"/>
        <v>12196.800283674545</v>
      </c>
      <c r="E344" s="8">
        <f t="shared" si="6"/>
        <v>80462.261694478264</v>
      </c>
      <c r="F344" s="8">
        <f t="shared" si="7"/>
        <v>68265.46141080372</v>
      </c>
      <c r="G344" s="8">
        <f t="shared" si="8"/>
        <v>1557974.5764124691</v>
      </c>
    </row>
    <row r="345" spans="1:7" ht="13.15" x14ac:dyDescent="0.4">
      <c r="A345" s="6">
        <v>54970</v>
      </c>
      <c r="B345" s="7">
        <v>340</v>
      </c>
      <c r="C345" s="8">
        <f t="shared" si="9"/>
        <v>1557974.5764124691</v>
      </c>
      <c r="D345" s="8">
        <f t="shared" si="5"/>
        <v>11684.809323093517</v>
      </c>
      <c r="E345" s="8">
        <f t="shared" si="6"/>
        <v>80462.261694478264</v>
      </c>
      <c r="F345" s="8">
        <f t="shared" si="7"/>
        <v>68777.452371384745</v>
      </c>
      <c r="G345" s="8">
        <f t="shared" si="8"/>
        <v>1489197.1240410844</v>
      </c>
    </row>
    <row r="346" spans="1:7" ht="13.15" x14ac:dyDescent="0.4">
      <c r="A346" s="6">
        <v>55001</v>
      </c>
      <c r="B346" s="7">
        <v>341</v>
      </c>
      <c r="C346" s="8">
        <f t="shared" si="9"/>
        <v>1489197.1240410844</v>
      </c>
      <c r="D346" s="8">
        <f t="shared" si="5"/>
        <v>11168.978430308132</v>
      </c>
      <c r="E346" s="8">
        <f t="shared" si="6"/>
        <v>80462.261694478264</v>
      </c>
      <c r="F346" s="8">
        <f t="shared" si="7"/>
        <v>69293.283264170139</v>
      </c>
      <c r="G346" s="8">
        <f t="shared" si="8"/>
        <v>1419903.8407769143</v>
      </c>
    </row>
    <row r="347" spans="1:7" ht="13.15" x14ac:dyDescent="0.4">
      <c r="A347" s="6">
        <v>55032</v>
      </c>
      <c r="B347" s="7">
        <v>342</v>
      </c>
      <c r="C347" s="8">
        <f t="shared" si="9"/>
        <v>1419903.8407769143</v>
      </c>
      <c r="D347" s="8">
        <f t="shared" si="5"/>
        <v>10649.278805826856</v>
      </c>
      <c r="E347" s="8">
        <f t="shared" si="6"/>
        <v>80462.261694478264</v>
      </c>
      <c r="F347" s="8">
        <f t="shared" si="7"/>
        <v>69812.982888651401</v>
      </c>
      <c r="G347" s="8">
        <f t="shared" si="8"/>
        <v>1350090.857888263</v>
      </c>
    </row>
    <row r="348" spans="1:7" ht="13.15" x14ac:dyDescent="0.4">
      <c r="A348" s="6">
        <v>55062</v>
      </c>
      <c r="B348" s="7">
        <v>343</v>
      </c>
      <c r="C348" s="8">
        <f t="shared" si="9"/>
        <v>1350090.857888263</v>
      </c>
      <c r="D348" s="8">
        <f t="shared" si="5"/>
        <v>10125.681434161972</v>
      </c>
      <c r="E348" s="8">
        <f t="shared" si="6"/>
        <v>80462.261694478264</v>
      </c>
      <c r="F348" s="8">
        <f t="shared" si="7"/>
        <v>70336.580260316288</v>
      </c>
      <c r="G348" s="8">
        <f t="shared" si="8"/>
        <v>1279754.2776279466</v>
      </c>
    </row>
    <row r="349" spans="1:7" ht="13.15" x14ac:dyDescent="0.4">
      <c r="A349" s="6">
        <v>55093</v>
      </c>
      <c r="B349" s="7">
        <v>344</v>
      </c>
      <c r="C349" s="8">
        <f t="shared" si="9"/>
        <v>1279754.2776279466</v>
      </c>
      <c r="D349" s="8">
        <f t="shared" si="5"/>
        <v>9598.1570822095982</v>
      </c>
      <c r="E349" s="8">
        <f t="shared" si="6"/>
        <v>80462.261694478264</v>
      </c>
      <c r="F349" s="8">
        <f t="shared" si="7"/>
        <v>70864.104612268668</v>
      </c>
      <c r="G349" s="8">
        <f t="shared" si="8"/>
        <v>1208890.1730156778</v>
      </c>
    </row>
    <row r="350" spans="1:7" ht="13.15" x14ac:dyDescent="0.4">
      <c r="A350" s="6">
        <v>55123</v>
      </c>
      <c r="B350" s="7">
        <v>345</v>
      </c>
      <c r="C350" s="8">
        <f t="shared" si="9"/>
        <v>1208890.1730156778</v>
      </c>
      <c r="D350" s="8">
        <f t="shared" si="5"/>
        <v>9066.6762976175833</v>
      </c>
      <c r="E350" s="8">
        <f t="shared" si="6"/>
        <v>80462.261694478264</v>
      </c>
      <c r="F350" s="8">
        <f t="shared" si="7"/>
        <v>71395.585396860683</v>
      </c>
      <c r="G350" s="8">
        <f t="shared" si="8"/>
        <v>1137494.5876188171</v>
      </c>
    </row>
    <row r="351" spans="1:7" ht="13.15" x14ac:dyDescent="0.4">
      <c r="A351" s="6">
        <v>55154</v>
      </c>
      <c r="B351" s="7">
        <v>346</v>
      </c>
      <c r="C351" s="8">
        <f t="shared" si="9"/>
        <v>1137494.5876188171</v>
      </c>
      <c r="D351" s="8">
        <f t="shared" si="5"/>
        <v>8531.2094071411284</v>
      </c>
      <c r="E351" s="8">
        <f t="shared" si="6"/>
        <v>80462.261694478264</v>
      </c>
      <c r="F351" s="8">
        <f t="shared" si="7"/>
        <v>71931.052287337137</v>
      </c>
      <c r="G351" s="8">
        <f t="shared" si="8"/>
        <v>1065563.53533148</v>
      </c>
    </row>
    <row r="352" spans="1:7" ht="13.15" x14ac:dyDescent="0.4">
      <c r="A352" s="6">
        <v>55185</v>
      </c>
      <c r="B352" s="7">
        <v>347</v>
      </c>
      <c r="C352" s="8">
        <f t="shared" si="9"/>
        <v>1065563.53533148</v>
      </c>
      <c r="D352" s="8">
        <f t="shared" si="5"/>
        <v>7991.7265149860996</v>
      </c>
      <c r="E352" s="8">
        <f t="shared" si="6"/>
        <v>80462.261694478264</v>
      </c>
      <c r="F352" s="8">
        <f t="shared" si="7"/>
        <v>72470.535179492159</v>
      </c>
      <c r="G352" s="8">
        <f t="shared" si="8"/>
        <v>993093.00015198777</v>
      </c>
    </row>
    <row r="353" spans="1:7" ht="13.15" x14ac:dyDescent="0.4">
      <c r="A353" s="6">
        <v>55213</v>
      </c>
      <c r="B353" s="7">
        <v>348</v>
      </c>
      <c r="C353" s="8">
        <f t="shared" si="9"/>
        <v>993093.00015198777</v>
      </c>
      <c r="D353" s="8">
        <f t="shared" si="5"/>
        <v>7448.1975011399081</v>
      </c>
      <c r="E353" s="8">
        <f t="shared" si="6"/>
        <v>80462.261694478264</v>
      </c>
      <c r="F353" s="8">
        <f t="shared" si="7"/>
        <v>73014.064193338359</v>
      </c>
      <c r="G353" s="8">
        <f t="shared" si="8"/>
        <v>920078.93595864938</v>
      </c>
    </row>
    <row r="354" spans="1:7" ht="13.15" x14ac:dyDescent="0.4">
      <c r="A354" s="6">
        <v>55244</v>
      </c>
      <c r="B354" s="7">
        <v>349</v>
      </c>
      <c r="C354" s="8">
        <f t="shared" si="9"/>
        <v>920078.93595864938</v>
      </c>
      <c r="D354" s="8">
        <f t="shared" si="5"/>
        <v>6900.5920196898705</v>
      </c>
      <c r="E354" s="8">
        <f t="shared" si="6"/>
        <v>80462.261694478264</v>
      </c>
      <c r="F354" s="8">
        <f t="shared" si="7"/>
        <v>73561.669674788398</v>
      </c>
      <c r="G354" s="8">
        <f t="shared" si="8"/>
        <v>846517.26628386101</v>
      </c>
    </row>
    <row r="355" spans="1:7" ht="13.15" x14ac:dyDescent="0.4">
      <c r="A355" s="6">
        <v>55274</v>
      </c>
      <c r="B355" s="7">
        <v>350</v>
      </c>
      <c r="C355" s="8">
        <f t="shared" si="9"/>
        <v>846517.26628386101</v>
      </c>
      <c r="D355" s="8">
        <f t="shared" si="5"/>
        <v>6348.8794971289572</v>
      </c>
      <c r="E355" s="8">
        <f t="shared" si="6"/>
        <v>80462.261694478264</v>
      </c>
      <c r="F355" s="8">
        <f t="shared" si="7"/>
        <v>74113.382197349303</v>
      </c>
      <c r="G355" s="8">
        <f t="shared" si="8"/>
        <v>772403.88408651168</v>
      </c>
    </row>
    <row r="356" spans="1:7" ht="13.15" x14ac:dyDescent="0.4">
      <c r="A356" s="6">
        <v>55305</v>
      </c>
      <c r="B356" s="7">
        <v>351</v>
      </c>
      <c r="C356" s="8">
        <f t="shared" si="9"/>
        <v>772403.88408651168</v>
      </c>
      <c r="D356" s="8">
        <f t="shared" si="5"/>
        <v>5793.0291306488371</v>
      </c>
      <c r="E356" s="8">
        <f t="shared" si="6"/>
        <v>80462.261694478264</v>
      </c>
      <c r="F356" s="8">
        <f t="shared" si="7"/>
        <v>74669.232563829428</v>
      </c>
      <c r="G356" s="8">
        <f t="shared" si="8"/>
        <v>697734.65152268228</v>
      </c>
    </row>
    <row r="357" spans="1:7" ht="13.15" x14ac:dyDescent="0.4">
      <c r="A357" s="6">
        <v>55335</v>
      </c>
      <c r="B357" s="7">
        <v>352</v>
      </c>
      <c r="C357" s="8">
        <f t="shared" si="9"/>
        <v>697734.65152268228</v>
      </c>
      <c r="D357" s="8">
        <f t="shared" si="5"/>
        <v>5233.0098864201173</v>
      </c>
      <c r="E357" s="8">
        <f t="shared" si="6"/>
        <v>80462.261694478264</v>
      </c>
      <c r="F357" s="8">
        <f t="shared" si="7"/>
        <v>75229.25180805815</v>
      </c>
      <c r="G357" s="8">
        <f t="shared" si="8"/>
        <v>622505.39971462416</v>
      </c>
    </row>
    <row r="358" spans="1:7" ht="13.15" x14ac:dyDescent="0.4">
      <c r="A358" s="6">
        <v>55366</v>
      </c>
      <c r="B358" s="7">
        <v>353</v>
      </c>
      <c r="C358" s="8">
        <f t="shared" si="9"/>
        <v>622505.39971462416</v>
      </c>
      <c r="D358" s="8">
        <f t="shared" si="5"/>
        <v>4668.7904978596807</v>
      </c>
      <c r="E358" s="8">
        <f t="shared" si="6"/>
        <v>80462.261694478264</v>
      </c>
      <c r="F358" s="8">
        <f t="shared" si="7"/>
        <v>75793.471196618586</v>
      </c>
      <c r="G358" s="8">
        <f t="shared" si="8"/>
        <v>546711.92851800553</v>
      </c>
    </row>
    <row r="359" spans="1:7" ht="13.15" x14ac:dyDescent="0.4">
      <c r="A359" s="6">
        <v>55397</v>
      </c>
      <c r="B359" s="7">
        <v>354</v>
      </c>
      <c r="C359" s="8">
        <f t="shared" si="9"/>
        <v>546711.92851800553</v>
      </c>
      <c r="D359" s="8">
        <f t="shared" si="5"/>
        <v>4100.3394638850414</v>
      </c>
      <c r="E359" s="8">
        <f t="shared" si="6"/>
        <v>80462.261694478264</v>
      </c>
      <c r="F359" s="8">
        <f t="shared" si="7"/>
        <v>76361.92223059322</v>
      </c>
      <c r="G359" s="8">
        <f t="shared" si="8"/>
        <v>470350.00628741231</v>
      </c>
    </row>
    <row r="360" spans="1:7" ht="13.15" x14ac:dyDescent="0.4">
      <c r="A360" s="6">
        <v>55427</v>
      </c>
      <c r="B360" s="7">
        <v>355</v>
      </c>
      <c r="C360" s="8">
        <f t="shared" si="9"/>
        <v>470350.00628741231</v>
      </c>
      <c r="D360" s="8">
        <f t="shared" si="5"/>
        <v>3527.6250471555923</v>
      </c>
      <c r="E360" s="8">
        <f t="shared" si="6"/>
        <v>80462.261694478264</v>
      </c>
      <c r="F360" s="8">
        <f t="shared" si="7"/>
        <v>76934.636647322666</v>
      </c>
      <c r="G360" s="8">
        <f t="shared" si="8"/>
        <v>393415.36964008963</v>
      </c>
    </row>
    <row r="361" spans="1:7" ht="13.15" x14ac:dyDescent="0.4">
      <c r="A361" s="6">
        <v>55458</v>
      </c>
      <c r="B361" s="7">
        <v>356</v>
      </c>
      <c r="C361" s="8">
        <f t="shared" si="9"/>
        <v>393415.36964008963</v>
      </c>
      <c r="D361" s="8">
        <f t="shared" si="5"/>
        <v>2950.6152723006721</v>
      </c>
      <c r="E361" s="8">
        <f t="shared" si="6"/>
        <v>80462.261694478264</v>
      </c>
      <c r="F361" s="8">
        <f t="shared" si="7"/>
        <v>77511.646422177597</v>
      </c>
      <c r="G361" s="8">
        <f t="shared" si="8"/>
        <v>315903.72321791202</v>
      </c>
    </row>
    <row r="362" spans="1:7" ht="13.15" x14ac:dyDescent="0.4">
      <c r="A362" s="6">
        <v>55488</v>
      </c>
      <c r="B362" s="7">
        <v>357</v>
      </c>
      <c r="C362" s="8">
        <f t="shared" si="9"/>
        <v>315903.72321791202</v>
      </c>
      <c r="D362" s="8">
        <f t="shared" si="5"/>
        <v>2369.2779241343401</v>
      </c>
      <c r="E362" s="8">
        <f t="shared" si="6"/>
        <v>80462.261694478264</v>
      </c>
      <c r="F362" s="8">
        <f t="shared" si="7"/>
        <v>78092.983770343926</v>
      </c>
      <c r="G362" s="8">
        <f t="shared" si="8"/>
        <v>237810.73944756808</v>
      </c>
    </row>
    <row r="363" spans="1:7" ht="13.15" x14ac:dyDescent="0.4">
      <c r="A363" s="6">
        <v>55519</v>
      </c>
      <c r="B363" s="7">
        <v>358</v>
      </c>
      <c r="C363" s="8">
        <f t="shared" si="9"/>
        <v>237810.73944756808</v>
      </c>
      <c r="D363" s="8">
        <f t="shared" si="5"/>
        <v>1783.5805458567604</v>
      </c>
      <c r="E363" s="8">
        <f t="shared" si="6"/>
        <v>80462.261694478264</v>
      </c>
      <c r="F363" s="8">
        <f t="shared" si="7"/>
        <v>78678.681148621501</v>
      </c>
      <c r="G363" s="8">
        <f t="shared" si="8"/>
        <v>159132.05829894659</v>
      </c>
    </row>
    <row r="364" spans="1:7" ht="13.15" x14ac:dyDescent="0.4">
      <c r="A364" s="6">
        <v>55550</v>
      </c>
      <c r="B364" s="7">
        <v>359</v>
      </c>
      <c r="C364" s="8">
        <f t="shared" si="9"/>
        <v>159132.05829894659</v>
      </c>
      <c r="D364" s="8">
        <f t="shared" si="5"/>
        <v>1193.4904372420995</v>
      </c>
      <c r="E364" s="8">
        <f t="shared" si="6"/>
        <v>80462.261694478264</v>
      </c>
      <c r="F364" s="8">
        <f t="shared" si="7"/>
        <v>79268.771257236163</v>
      </c>
      <c r="G364" s="8">
        <f t="shared" si="8"/>
        <v>79863.287041710428</v>
      </c>
    </row>
    <row r="365" spans="1:7" ht="13.15" x14ac:dyDescent="0.4">
      <c r="A365" s="6">
        <v>55579</v>
      </c>
      <c r="B365" s="7">
        <v>360</v>
      </c>
      <c r="C365" s="8">
        <f t="shared" si="9"/>
        <v>79863.287041710428</v>
      </c>
      <c r="D365" s="8">
        <f t="shared" si="5"/>
        <v>598.97465281282814</v>
      </c>
      <c r="E365" s="8">
        <f t="shared" si="6"/>
        <v>80462.261694478264</v>
      </c>
      <c r="F365" s="8">
        <f t="shared" si="7"/>
        <v>79863.287041665433</v>
      </c>
      <c r="G365" s="8">
        <f t="shared" si="8"/>
        <v>4.4994521886110306E-8</v>
      </c>
    </row>
    <row r="366" spans="1:7" ht="13.15" x14ac:dyDescent="0.4">
      <c r="A366" s="6"/>
    </row>
    <row r="367" spans="1:7" ht="13.15" x14ac:dyDescent="0.4">
      <c r="B367" s="7" t="s">
        <v>14</v>
      </c>
      <c r="D367" s="8">
        <f>SUM(D6:D365)</f>
        <v>18966414.210012197</v>
      </c>
      <c r="E367" s="7">
        <f>SUM(E5:E365)</f>
        <v>28966414.210012339</v>
      </c>
      <c r="F367" s="8">
        <f>E367-D367</f>
        <v>10000000.000000142</v>
      </c>
    </row>
  </sheetData>
  <mergeCells count="1">
    <mergeCell ref="K1:N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66"/>
  <sheetViews>
    <sheetView showGridLines="0" workbookViewId="0"/>
  </sheetViews>
  <sheetFormatPr defaultColWidth="14.42578125" defaultRowHeight="15.75" customHeight="1" x14ac:dyDescent="0.4"/>
  <sheetData>
    <row r="1" spans="1:26" ht="15.75" customHeight="1" x14ac:dyDescent="0.4">
      <c r="A1" s="1" t="s">
        <v>0</v>
      </c>
      <c r="B1" s="2">
        <v>30</v>
      </c>
      <c r="D1" s="1" t="s">
        <v>1</v>
      </c>
      <c r="E1" s="3"/>
      <c r="F1" s="3">
        <v>0.09</v>
      </c>
    </row>
    <row r="2" spans="1:26" ht="15.75" customHeight="1" x14ac:dyDescent="0.4">
      <c r="A2" s="1" t="s">
        <v>3</v>
      </c>
      <c r="B2" s="2">
        <f>B1*12</f>
        <v>360</v>
      </c>
      <c r="D2" s="1" t="s">
        <v>4</v>
      </c>
      <c r="E2" s="3"/>
      <c r="F2" s="3">
        <f>F1/12</f>
        <v>7.4999999999999997E-3</v>
      </c>
    </row>
    <row r="3" spans="1:26" ht="15.75" customHeight="1" x14ac:dyDescent="0.4">
      <c r="A3" s="1" t="s">
        <v>5</v>
      </c>
      <c r="B3" s="4">
        <v>10000000</v>
      </c>
      <c r="D3" s="1" t="s">
        <v>6</v>
      </c>
      <c r="E3" s="2"/>
      <c r="F3" s="4">
        <f>PMT(F2,B2,-B3,0)</f>
        <v>80462.261694478264</v>
      </c>
    </row>
    <row r="5" spans="1:26" ht="15.75" customHeight="1" x14ac:dyDescent="0.4">
      <c r="A5" s="5" t="s">
        <v>7</v>
      </c>
      <c r="B5" s="5" t="s">
        <v>8</v>
      </c>
      <c r="C5" s="5" t="s">
        <v>9</v>
      </c>
      <c r="D5" s="5" t="s">
        <v>10</v>
      </c>
      <c r="E5" s="5" t="s">
        <v>12</v>
      </c>
      <c r="F5" s="5" t="s">
        <v>15</v>
      </c>
      <c r="G5" s="5" t="s">
        <v>13</v>
      </c>
      <c r="H5" s="5"/>
      <c r="I5" s="5"/>
      <c r="J5" s="5"/>
      <c r="K5" s="5"/>
      <c r="L5" s="5"/>
      <c r="M5" s="5"/>
      <c r="N5" s="5"/>
      <c r="O5" s="5"/>
      <c r="P5" s="5"/>
      <c r="Q5" s="5"/>
      <c r="R5" s="5"/>
      <c r="S5" s="5"/>
      <c r="T5" s="5"/>
      <c r="U5" s="5"/>
      <c r="V5" s="5"/>
      <c r="W5" s="5"/>
      <c r="X5" s="5"/>
      <c r="Y5" s="5"/>
      <c r="Z5" s="5"/>
    </row>
    <row r="6" spans="1:26" ht="15.75" customHeight="1" x14ac:dyDescent="0.4">
      <c r="A6" s="6"/>
      <c r="B6" s="7">
        <v>0</v>
      </c>
      <c r="C6" s="8"/>
      <c r="D6" s="8"/>
      <c r="E6" s="8"/>
      <c r="F6" s="8"/>
      <c r="G6" s="8">
        <f>B3</f>
        <v>10000000</v>
      </c>
    </row>
    <row r="7" spans="1:26" ht="15.75" customHeight="1" x14ac:dyDescent="0.4">
      <c r="A7" s="6">
        <v>44652</v>
      </c>
      <c r="B7" s="7">
        <v>1</v>
      </c>
      <c r="C7" s="8">
        <f t="shared" ref="C7:C261" si="0">G6</f>
        <v>10000000</v>
      </c>
      <c r="D7" s="8">
        <f t="shared" ref="D7:D261" si="1">C7*$F$2</f>
        <v>75000</v>
      </c>
      <c r="E7" s="8">
        <f t="shared" ref="E7:E261" si="2">IF(C7&gt;$F$3,$F$3-D7,C7-D7)</f>
        <v>5462.261694478264</v>
      </c>
      <c r="F7" s="8"/>
      <c r="G7" s="8">
        <f t="shared" ref="G7:G261" si="3">C7-E7-F7</f>
        <v>9994537.7383055221</v>
      </c>
      <c r="H7" s="7">
        <f>H3</f>
        <v>0</v>
      </c>
    </row>
    <row r="8" spans="1:26" ht="15.75" customHeight="1" x14ac:dyDescent="0.4">
      <c r="A8" s="6">
        <v>44682</v>
      </c>
      <c r="B8" s="7">
        <v>2</v>
      </c>
      <c r="C8" s="8">
        <f t="shared" si="0"/>
        <v>9994537.7383055221</v>
      </c>
      <c r="D8" s="8">
        <f t="shared" si="1"/>
        <v>74959.033037291418</v>
      </c>
      <c r="E8" s="8">
        <f t="shared" si="2"/>
        <v>5503.2286571868462</v>
      </c>
      <c r="F8" s="8"/>
      <c r="G8" s="8">
        <f t="shared" si="3"/>
        <v>9989034.5096483361</v>
      </c>
      <c r="I8" s="7">
        <f>L7</f>
        <v>0</v>
      </c>
    </row>
    <row r="9" spans="1:26" ht="15.75" customHeight="1" x14ac:dyDescent="0.4">
      <c r="A9" s="6">
        <v>44713</v>
      </c>
      <c r="B9" s="7">
        <v>3</v>
      </c>
      <c r="C9" s="8">
        <f t="shared" si="0"/>
        <v>9989034.5096483361</v>
      </c>
      <c r="D9" s="8">
        <f t="shared" si="1"/>
        <v>74917.758822362521</v>
      </c>
      <c r="E9" s="8">
        <f t="shared" si="2"/>
        <v>5544.5028721157432</v>
      </c>
      <c r="F9" s="8"/>
      <c r="G9" s="8">
        <f t="shared" si="3"/>
        <v>9983490.0067762211</v>
      </c>
    </row>
    <row r="10" spans="1:26" ht="15.75" customHeight="1" x14ac:dyDescent="0.4">
      <c r="A10" s="6">
        <v>44743</v>
      </c>
      <c r="B10" s="7">
        <v>4</v>
      </c>
      <c r="C10" s="8">
        <f t="shared" si="0"/>
        <v>9983490.0067762211</v>
      </c>
      <c r="D10" s="8">
        <f t="shared" si="1"/>
        <v>74876.17505082165</v>
      </c>
      <c r="E10" s="8">
        <f t="shared" si="2"/>
        <v>5586.0866436566139</v>
      </c>
      <c r="F10" s="8"/>
      <c r="G10" s="8">
        <f t="shared" si="3"/>
        <v>9977903.9201325644</v>
      </c>
    </row>
    <row r="11" spans="1:26" ht="15.75" customHeight="1" x14ac:dyDescent="0.4">
      <c r="A11" s="6">
        <v>44774</v>
      </c>
      <c r="B11" s="7">
        <v>5</v>
      </c>
      <c r="C11" s="8">
        <f t="shared" si="0"/>
        <v>9977903.9201325644</v>
      </c>
      <c r="D11" s="8">
        <f t="shared" si="1"/>
        <v>74834.27940099423</v>
      </c>
      <c r="E11" s="8">
        <f t="shared" si="2"/>
        <v>5627.982293484034</v>
      </c>
      <c r="F11" s="8"/>
      <c r="G11" s="8">
        <f t="shared" si="3"/>
        <v>9972275.9378390796</v>
      </c>
    </row>
    <row r="12" spans="1:26" ht="15.75" customHeight="1" x14ac:dyDescent="0.4">
      <c r="A12" s="6">
        <v>44805</v>
      </c>
      <c r="B12" s="7">
        <v>6</v>
      </c>
      <c r="C12" s="8">
        <f t="shared" si="0"/>
        <v>9972275.9378390796</v>
      </c>
      <c r="D12" s="8">
        <f t="shared" si="1"/>
        <v>74792.069533793096</v>
      </c>
      <c r="E12" s="8">
        <f t="shared" si="2"/>
        <v>5670.1921606851683</v>
      </c>
      <c r="F12" s="8"/>
      <c r="G12" s="8">
        <f t="shared" si="3"/>
        <v>9966605.745678395</v>
      </c>
    </row>
    <row r="13" spans="1:26" ht="15.75" customHeight="1" x14ac:dyDescent="0.4">
      <c r="A13" s="6">
        <v>44835</v>
      </c>
      <c r="B13" s="7">
        <v>7</v>
      </c>
      <c r="C13" s="8">
        <f t="shared" si="0"/>
        <v>9966605.745678395</v>
      </c>
      <c r="D13" s="8">
        <f t="shared" si="1"/>
        <v>74749.543092587963</v>
      </c>
      <c r="E13" s="8">
        <f t="shared" si="2"/>
        <v>5712.7186018903012</v>
      </c>
      <c r="F13" s="8"/>
      <c r="G13" s="8">
        <f t="shared" si="3"/>
        <v>9960893.0270765051</v>
      </c>
    </row>
    <row r="14" spans="1:26" ht="15.75" customHeight="1" x14ac:dyDescent="0.4">
      <c r="A14" s="6">
        <v>44866</v>
      </c>
      <c r="B14" s="7">
        <v>8</v>
      </c>
      <c r="C14" s="8">
        <f t="shared" si="0"/>
        <v>9960893.0270765051</v>
      </c>
      <c r="D14" s="8">
        <f t="shared" si="1"/>
        <v>74706.697703073791</v>
      </c>
      <c r="E14" s="8">
        <f t="shared" si="2"/>
        <v>5755.5639914044732</v>
      </c>
      <c r="F14" s="8"/>
      <c r="G14" s="8">
        <f t="shared" si="3"/>
        <v>9955137.4630851001</v>
      </c>
    </row>
    <row r="15" spans="1:26" ht="15.75" customHeight="1" x14ac:dyDescent="0.4">
      <c r="A15" s="6">
        <v>44896</v>
      </c>
      <c r="B15" s="7">
        <v>9</v>
      </c>
      <c r="C15" s="8">
        <f t="shared" si="0"/>
        <v>9955137.4630851001</v>
      </c>
      <c r="D15" s="8">
        <f t="shared" si="1"/>
        <v>74663.530973138244</v>
      </c>
      <c r="E15" s="8">
        <f t="shared" si="2"/>
        <v>5798.73072134002</v>
      </c>
      <c r="F15" s="8"/>
      <c r="G15" s="8">
        <f t="shared" si="3"/>
        <v>9949338.7323637605</v>
      </c>
    </row>
    <row r="16" spans="1:26" ht="15.75" customHeight="1" x14ac:dyDescent="0.4">
      <c r="A16" s="6">
        <v>44927</v>
      </c>
      <c r="B16" s="7">
        <v>10</v>
      </c>
      <c r="C16" s="8">
        <f t="shared" si="0"/>
        <v>9949338.7323637605</v>
      </c>
      <c r="D16" s="8">
        <f t="shared" si="1"/>
        <v>74620.040492728207</v>
      </c>
      <c r="E16" s="8">
        <f t="shared" si="2"/>
        <v>5842.2212017500569</v>
      </c>
      <c r="F16" s="8"/>
      <c r="G16" s="8">
        <f t="shared" si="3"/>
        <v>9943496.511162011</v>
      </c>
    </row>
    <row r="17" spans="1:7" ht="15.75" customHeight="1" x14ac:dyDescent="0.4">
      <c r="A17" s="6">
        <v>44958</v>
      </c>
      <c r="B17" s="7">
        <v>11</v>
      </c>
      <c r="C17" s="8">
        <f t="shared" si="0"/>
        <v>9943496.511162011</v>
      </c>
      <c r="D17" s="8">
        <f t="shared" si="1"/>
        <v>74576.223833715077</v>
      </c>
      <c r="E17" s="8">
        <f t="shared" si="2"/>
        <v>5886.0378607631865</v>
      </c>
      <c r="F17" s="8"/>
      <c r="G17" s="8">
        <f t="shared" si="3"/>
        <v>9937610.4733012486</v>
      </c>
    </row>
    <row r="18" spans="1:7" ht="15.75" customHeight="1" x14ac:dyDescent="0.4">
      <c r="A18" s="6">
        <v>44986</v>
      </c>
      <c r="B18" s="7">
        <v>12</v>
      </c>
      <c r="C18" s="8">
        <f t="shared" si="0"/>
        <v>9937610.4733012486</v>
      </c>
      <c r="D18" s="8">
        <f t="shared" si="1"/>
        <v>74532.078549759361</v>
      </c>
      <c r="E18" s="8">
        <f t="shared" si="2"/>
        <v>5930.1831447189033</v>
      </c>
      <c r="F18" s="8"/>
      <c r="G18" s="8">
        <f t="shared" si="3"/>
        <v>9931680.2901565302</v>
      </c>
    </row>
    <row r="19" spans="1:7" ht="15.75" customHeight="1" x14ac:dyDescent="0.4">
      <c r="A19" s="6">
        <v>45017</v>
      </c>
      <c r="B19" s="7">
        <v>13</v>
      </c>
      <c r="C19" s="8">
        <f t="shared" si="0"/>
        <v>9931680.2901565302</v>
      </c>
      <c r="D19" s="8">
        <f t="shared" si="1"/>
        <v>74487.602176173968</v>
      </c>
      <c r="E19" s="8">
        <f t="shared" si="2"/>
        <v>5974.6595183042955</v>
      </c>
      <c r="F19" s="8"/>
      <c r="G19" s="8">
        <f t="shared" si="3"/>
        <v>9925705.630638225</v>
      </c>
    </row>
    <row r="20" spans="1:7" ht="15.75" customHeight="1" x14ac:dyDescent="0.4">
      <c r="A20" s="6">
        <v>45047</v>
      </c>
      <c r="B20" s="7">
        <v>14</v>
      </c>
      <c r="C20" s="8">
        <f t="shared" si="0"/>
        <v>9925705.630638225</v>
      </c>
      <c r="D20" s="8">
        <f t="shared" si="1"/>
        <v>74442.79222978669</v>
      </c>
      <c r="E20" s="8">
        <f t="shared" si="2"/>
        <v>6019.4694646915741</v>
      </c>
      <c r="F20" s="8"/>
      <c r="G20" s="8">
        <f t="shared" si="3"/>
        <v>9919686.1611735336</v>
      </c>
    </row>
    <row r="21" spans="1:7" ht="15.75" customHeight="1" x14ac:dyDescent="0.4">
      <c r="A21" s="6">
        <v>45078</v>
      </c>
      <c r="B21" s="7">
        <v>15</v>
      </c>
      <c r="C21" s="8">
        <f t="shared" si="0"/>
        <v>9919686.1611735336</v>
      </c>
      <c r="D21" s="8">
        <f t="shared" si="1"/>
        <v>74397.646208801496</v>
      </c>
      <c r="E21" s="8">
        <f t="shared" si="2"/>
        <v>6064.615485676768</v>
      </c>
      <c r="F21" s="8"/>
      <c r="G21" s="8">
        <f t="shared" si="3"/>
        <v>9913621.5456878562</v>
      </c>
    </row>
    <row r="22" spans="1:7" ht="15.75" customHeight="1" x14ac:dyDescent="0.4">
      <c r="A22" s="6">
        <v>45108</v>
      </c>
      <c r="B22" s="7">
        <v>16</v>
      </c>
      <c r="C22" s="8">
        <f t="shared" si="0"/>
        <v>9913621.5456878562</v>
      </c>
      <c r="D22" s="8">
        <f t="shared" si="1"/>
        <v>74352.161592658915</v>
      </c>
      <c r="E22" s="8">
        <f t="shared" si="2"/>
        <v>6110.1001018193492</v>
      </c>
      <c r="F22" s="8"/>
      <c r="G22" s="8">
        <f t="shared" si="3"/>
        <v>9907511.4455860369</v>
      </c>
    </row>
    <row r="23" spans="1:7" ht="15.75" customHeight="1" x14ac:dyDescent="0.4">
      <c r="A23" s="6">
        <v>45139</v>
      </c>
      <c r="B23" s="7">
        <v>17</v>
      </c>
      <c r="C23" s="8">
        <f t="shared" si="0"/>
        <v>9907511.4455860369</v>
      </c>
      <c r="D23" s="8">
        <f t="shared" si="1"/>
        <v>74306.33584189527</v>
      </c>
      <c r="E23" s="8">
        <f t="shared" si="2"/>
        <v>6155.9258525829937</v>
      </c>
      <c r="F23" s="8"/>
      <c r="G23" s="8">
        <f t="shared" si="3"/>
        <v>9901355.5197334532</v>
      </c>
    </row>
    <row r="24" spans="1:7" ht="15.75" customHeight="1" x14ac:dyDescent="0.4">
      <c r="A24" s="6">
        <v>45170</v>
      </c>
      <c r="B24" s="7">
        <v>18</v>
      </c>
      <c r="C24" s="8">
        <f t="shared" si="0"/>
        <v>9901355.5197334532</v>
      </c>
      <c r="D24" s="8">
        <f t="shared" si="1"/>
        <v>74260.166398000889</v>
      </c>
      <c r="E24" s="8">
        <f t="shared" si="2"/>
        <v>6202.0952964773751</v>
      </c>
      <c r="F24" s="8"/>
      <c r="G24" s="8">
        <f t="shared" si="3"/>
        <v>9895153.4244369753</v>
      </c>
    </row>
    <row r="25" spans="1:7" ht="15.75" customHeight="1" x14ac:dyDescent="0.4">
      <c r="A25" s="6">
        <v>45200</v>
      </c>
      <c r="B25" s="7">
        <v>19</v>
      </c>
      <c r="C25" s="8">
        <f t="shared" si="0"/>
        <v>9895153.4244369753</v>
      </c>
      <c r="D25" s="8">
        <f t="shared" si="1"/>
        <v>74213.650683277316</v>
      </c>
      <c r="E25" s="8">
        <f t="shared" si="2"/>
        <v>6248.6110112009483</v>
      </c>
      <c r="F25" s="8"/>
      <c r="G25" s="8">
        <f t="shared" si="3"/>
        <v>9888904.8134257738</v>
      </c>
    </row>
    <row r="26" spans="1:7" ht="15.75" customHeight="1" x14ac:dyDescent="0.4">
      <c r="A26" s="6">
        <v>45231</v>
      </c>
      <c r="B26" s="7">
        <v>20</v>
      </c>
      <c r="C26" s="8">
        <f t="shared" si="0"/>
        <v>9888904.8134257738</v>
      </c>
      <c r="D26" s="8">
        <f t="shared" si="1"/>
        <v>74166.786100693294</v>
      </c>
      <c r="E26" s="8">
        <f t="shared" si="2"/>
        <v>6295.4755937849695</v>
      </c>
      <c r="F26" s="8"/>
      <c r="G26" s="8">
        <f t="shared" si="3"/>
        <v>9882609.3378319889</v>
      </c>
    </row>
    <row r="27" spans="1:7" ht="15.75" customHeight="1" x14ac:dyDescent="0.4">
      <c r="A27" s="6">
        <v>45261</v>
      </c>
      <c r="B27" s="7">
        <v>21</v>
      </c>
      <c r="C27" s="8">
        <f t="shared" si="0"/>
        <v>9882609.3378319889</v>
      </c>
      <c r="D27" s="8">
        <f t="shared" si="1"/>
        <v>74119.570033739918</v>
      </c>
      <c r="E27" s="8">
        <f t="shared" si="2"/>
        <v>6342.6916607383464</v>
      </c>
      <c r="F27" s="8"/>
      <c r="G27" s="8">
        <f t="shared" si="3"/>
        <v>9876266.6461712513</v>
      </c>
    </row>
    <row r="28" spans="1:7" ht="15.75" customHeight="1" x14ac:dyDescent="0.4">
      <c r="A28" s="6">
        <v>45292</v>
      </c>
      <c r="B28" s="7">
        <v>22</v>
      </c>
      <c r="C28" s="8">
        <f t="shared" si="0"/>
        <v>9876266.6461712513</v>
      </c>
      <c r="D28" s="8">
        <f t="shared" si="1"/>
        <v>74071.99984628438</v>
      </c>
      <c r="E28" s="8">
        <f t="shared" si="2"/>
        <v>6390.2618481938844</v>
      </c>
      <c r="F28" s="8"/>
      <c r="G28" s="8">
        <f t="shared" si="3"/>
        <v>9869876.3843230568</v>
      </c>
    </row>
    <row r="29" spans="1:7" ht="15.75" customHeight="1" x14ac:dyDescent="0.4">
      <c r="A29" s="6">
        <v>45323</v>
      </c>
      <c r="B29" s="7">
        <v>23</v>
      </c>
      <c r="C29" s="8">
        <f t="shared" si="0"/>
        <v>9869876.3843230568</v>
      </c>
      <c r="D29" s="8">
        <f t="shared" si="1"/>
        <v>74024.07288242293</v>
      </c>
      <c r="E29" s="8">
        <f t="shared" si="2"/>
        <v>6438.188812055334</v>
      </c>
      <c r="F29" s="8"/>
      <c r="G29" s="8">
        <f t="shared" si="3"/>
        <v>9863438.1955110021</v>
      </c>
    </row>
    <row r="30" spans="1:7" ht="15.75" customHeight="1" x14ac:dyDescent="0.4">
      <c r="A30" s="6">
        <v>45352</v>
      </c>
      <c r="B30" s="7">
        <v>24</v>
      </c>
      <c r="C30" s="8">
        <f t="shared" si="0"/>
        <v>9863438.1955110021</v>
      </c>
      <c r="D30" s="8">
        <f t="shared" si="1"/>
        <v>73975.786466332516</v>
      </c>
      <c r="E30" s="8">
        <f t="shared" si="2"/>
        <v>6486.4752281457477</v>
      </c>
      <c r="F30" s="8"/>
      <c r="G30" s="8">
        <f t="shared" si="3"/>
        <v>9856951.7202828564</v>
      </c>
    </row>
    <row r="31" spans="1:7" ht="15.75" customHeight="1" x14ac:dyDescent="0.4">
      <c r="A31" s="6">
        <v>45383</v>
      </c>
      <c r="B31" s="7">
        <v>25</v>
      </c>
      <c r="C31" s="8">
        <f t="shared" si="0"/>
        <v>9856951.7202828564</v>
      </c>
      <c r="D31" s="8">
        <f t="shared" si="1"/>
        <v>73927.137902121423</v>
      </c>
      <c r="E31" s="8">
        <f t="shared" si="2"/>
        <v>6535.1237923568406</v>
      </c>
      <c r="F31" s="8"/>
      <c r="G31" s="8">
        <f t="shared" si="3"/>
        <v>9850416.5964904986</v>
      </c>
    </row>
    <row r="32" spans="1:7" ht="15.75" customHeight="1" x14ac:dyDescent="0.4">
      <c r="A32" s="6">
        <v>45413</v>
      </c>
      <c r="B32" s="7">
        <v>26</v>
      </c>
      <c r="C32" s="8">
        <f t="shared" si="0"/>
        <v>9850416.5964904986</v>
      </c>
      <c r="D32" s="8">
        <f t="shared" si="1"/>
        <v>73878.124473678734</v>
      </c>
      <c r="E32" s="8">
        <f t="shared" si="2"/>
        <v>6584.13722079953</v>
      </c>
      <c r="F32" s="8"/>
      <c r="G32" s="8">
        <f t="shared" si="3"/>
        <v>9843832.4592696987</v>
      </c>
    </row>
    <row r="33" spans="1:7" ht="13.15" x14ac:dyDescent="0.4">
      <c r="A33" s="6">
        <v>45444</v>
      </c>
      <c r="B33" s="7">
        <v>27</v>
      </c>
      <c r="C33" s="8">
        <f t="shared" si="0"/>
        <v>9843832.4592696987</v>
      </c>
      <c r="D33" s="8">
        <f t="shared" si="1"/>
        <v>73828.743444522741</v>
      </c>
      <c r="E33" s="8">
        <f t="shared" si="2"/>
        <v>6633.5182499555231</v>
      </c>
      <c r="F33" s="8"/>
      <c r="G33" s="8">
        <f t="shared" si="3"/>
        <v>9837198.9410197437</v>
      </c>
    </row>
    <row r="34" spans="1:7" ht="13.15" x14ac:dyDescent="0.4">
      <c r="A34" s="6">
        <v>45474</v>
      </c>
      <c r="B34" s="7">
        <v>28</v>
      </c>
      <c r="C34" s="8">
        <f t="shared" si="0"/>
        <v>9837198.9410197437</v>
      </c>
      <c r="D34" s="8">
        <f t="shared" si="1"/>
        <v>73778.99205764808</v>
      </c>
      <c r="E34" s="8">
        <f t="shared" si="2"/>
        <v>6683.269636830184</v>
      </c>
      <c r="F34" s="8"/>
      <c r="G34" s="8">
        <f t="shared" si="3"/>
        <v>9830515.6713829134</v>
      </c>
    </row>
    <row r="35" spans="1:7" ht="13.15" x14ac:dyDescent="0.4">
      <c r="A35" s="6">
        <v>45505</v>
      </c>
      <c r="B35" s="7">
        <v>29</v>
      </c>
      <c r="C35" s="8">
        <f t="shared" si="0"/>
        <v>9830515.6713829134</v>
      </c>
      <c r="D35" s="8">
        <f t="shared" si="1"/>
        <v>73728.867535371843</v>
      </c>
      <c r="E35" s="8">
        <f t="shared" si="2"/>
        <v>6733.3941591064213</v>
      </c>
      <c r="F35" s="8"/>
      <c r="G35" s="8">
        <f t="shared" si="3"/>
        <v>9823782.2772238068</v>
      </c>
    </row>
    <row r="36" spans="1:7" ht="13.15" x14ac:dyDescent="0.4">
      <c r="A36" s="6">
        <v>45536</v>
      </c>
      <c r="B36" s="7">
        <v>30</v>
      </c>
      <c r="C36" s="8">
        <f t="shared" si="0"/>
        <v>9823782.2772238068</v>
      </c>
      <c r="D36" s="8">
        <f t="shared" si="1"/>
        <v>73678.367079178555</v>
      </c>
      <c r="E36" s="8">
        <f t="shared" si="2"/>
        <v>6783.8946152997087</v>
      </c>
      <c r="F36" s="8"/>
      <c r="G36" s="8">
        <f t="shared" si="3"/>
        <v>9816998.3826085068</v>
      </c>
    </row>
    <row r="37" spans="1:7" ht="13.15" x14ac:dyDescent="0.4">
      <c r="A37" s="6">
        <v>45566</v>
      </c>
      <c r="B37" s="7">
        <v>31</v>
      </c>
      <c r="C37" s="8">
        <f t="shared" si="0"/>
        <v>9816998.3826085068</v>
      </c>
      <c r="D37" s="8">
        <f t="shared" si="1"/>
        <v>73627.487869563804</v>
      </c>
      <c r="E37" s="8">
        <f t="shared" si="2"/>
        <v>6834.7738249144604</v>
      </c>
      <c r="F37" s="8"/>
      <c r="G37" s="8">
        <f t="shared" si="3"/>
        <v>9810163.6087835915</v>
      </c>
    </row>
    <row r="38" spans="1:7" ht="13.15" x14ac:dyDescent="0.4">
      <c r="A38" s="6">
        <v>45597</v>
      </c>
      <c r="B38" s="7">
        <v>32</v>
      </c>
      <c r="C38" s="8">
        <f t="shared" si="0"/>
        <v>9810163.6087835915</v>
      </c>
      <c r="D38" s="8">
        <f t="shared" si="1"/>
        <v>73576.227065876927</v>
      </c>
      <c r="E38" s="8">
        <f t="shared" si="2"/>
        <v>6886.0346286013373</v>
      </c>
      <c r="F38" s="8"/>
      <c r="G38" s="8">
        <f t="shared" si="3"/>
        <v>9803277.5741549898</v>
      </c>
    </row>
    <row r="39" spans="1:7" ht="13.15" x14ac:dyDescent="0.4">
      <c r="A39" s="6">
        <v>45627</v>
      </c>
      <c r="B39" s="7">
        <v>33</v>
      </c>
      <c r="C39" s="8">
        <f t="shared" si="0"/>
        <v>9803277.5741549898</v>
      </c>
      <c r="D39" s="8">
        <f t="shared" si="1"/>
        <v>73524.581806162416</v>
      </c>
      <c r="E39" s="8">
        <f t="shared" si="2"/>
        <v>6937.6798883158481</v>
      </c>
      <c r="F39" s="8"/>
      <c r="G39" s="8">
        <f t="shared" si="3"/>
        <v>9796339.8942666743</v>
      </c>
    </row>
    <row r="40" spans="1:7" ht="13.15" x14ac:dyDescent="0.4">
      <c r="A40" s="6">
        <v>45658</v>
      </c>
      <c r="B40" s="7">
        <v>34</v>
      </c>
      <c r="C40" s="8">
        <f t="shared" si="0"/>
        <v>9796339.8942666743</v>
      </c>
      <c r="D40" s="8">
        <f t="shared" si="1"/>
        <v>73472.549207000047</v>
      </c>
      <c r="E40" s="8">
        <f t="shared" si="2"/>
        <v>6989.7124874782166</v>
      </c>
      <c r="F40" s="8"/>
      <c r="G40" s="8">
        <f t="shared" si="3"/>
        <v>9789350.1817791965</v>
      </c>
    </row>
    <row r="41" spans="1:7" ht="13.15" x14ac:dyDescent="0.4">
      <c r="A41" s="6">
        <v>45689</v>
      </c>
      <c r="B41" s="7">
        <v>35</v>
      </c>
      <c r="C41" s="8">
        <f t="shared" si="0"/>
        <v>9789350.1817791965</v>
      </c>
      <c r="D41" s="8">
        <f t="shared" si="1"/>
        <v>73420.126363343967</v>
      </c>
      <c r="E41" s="8">
        <f t="shared" si="2"/>
        <v>7042.1353311342973</v>
      </c>
      <c r="F41" s="8"/>
      <c r="G41" s="8">
        <f t="shared" si="3"/>
        <v>9782308.0464480631</v>
      </c>
    </row>
    <row r="42" spans="1:7" ht="13.15" x14ac:dyDescent="0.4">
      <c r="A42" s="6">
        <v>45717</v>
      </c>
      <c r="B42" s="7">
        <v>36</v>
      </c>
      <c r="C42" s="8">
        <f t="shared" si="0"/>
        <v>9782308.0464480631</v>
      </c>
      <c r="D42" s="8">
        <f t="shared" si="1"/>
        <v>73367.310348360465</v>
      </c>
      <c r="E42" s="8">
        <f t="shared" si="2"/>
        <v>7094.9513461177994</v>
      </c>
      <c r="F42" s="8"/>
      <c r="G42" s="8">
        <f t="shared" si="3"/>
        <v>9775213.0951019451</v>
      </c>
    </row>
    <row r="43" spans="1:7" ht="13.15" x14ac:dyDescent="0.4">
      <c r="A43" s="6">
        <v>45748</v>
      </c>
      <c r="B43" s="7">
        <v>37</v>
      </c>
      <c r="C43" s="8">
        <f t="shared" si="0"/>
        <v>9775213.0951019451</v>
      </c>
      <c r="D43" s="8">
        <f t="shared" si="1"/>
        <v>73314.098213264588</v>
      </c>
      <c r="E43" s="8">
        <f t="shared" si="2"/>
        <v>7148.1634812136763</v>
      </c>
      <c r="F43" s="8"/>
      <c r="G43" s="8">
        <f t="shared" si="3"/>
        <v>9768064.9316207319</v>
      </c>
    </row>
    <row r="44" spans="1:7" ht="13.15" x14ac:dyDescent="0.4">
      <c r="A44" s="6">
        <v>45778</v>
      </c>
      <c r="B44" s="7">
        <v>38</v>
      </c>
      <c r="C44" s="8">
        <f t="shared" si="0"/>
        <v>9768064.9316207319</v>
      </c>
      <c r="D44" s="8">
        <f t="shared" si="1"/>
        <v>73260.486987155484</v>
      </c>
      <c r="E44" s="8">
        <f t="shared" si="2"/>
        <v>7201.7747073227802</v>
      </c>
      <c r="F44" s="8"/>
      <c r="G44" s="8">
        <f t="shared" si="3"/>
        <v>9760863.156913409</v>
      </c>
    </row>
    <row r="45" spans="1:7" ht="13.15" x14ac:dyDescent="0.4">
      <c r="A45" s="6">
        <v>45809</v>
      </c>
      <c r="B45" s="7">
        <v>39</v>
      </c>
      <c r="C45" s="8">
        <f t="shared" si="0"/>
        <v>9760863.156913409</v>
      </c>
      <c r="D45" s="8">
        <f t="shared" si="1"/>
        <v>73206.473676850568</v>
      </c>
      <c r="E45" s="8">
        <f t="shared" si="2"/>
        <v>7255.7880176276958</v>
      </c>
      <c r="F45" s="8"/>
      <c r="G45" s="8">
        <f t="shared" si="3"/>
        <v>9753607.3688957822</v>
      </c>
    </row>
    <row r="46" spans="1:7" ht="13.15" x14ac:dyDescent="0.4">
      <c r="A46" s="6">
        <v>45839</v>
      </c>
      <c r="B46" s="7">
        <v>40</v>
      </c>
      <c r="C46" s="8">
        <f t="shared" si="0"/>
        <v>9753607.3688957822</v>
      </c>
      <c r="D46" s="8">
        <f t="shared" si="1"/>
        <v>73152.055266718366</v>
      </c>
      <c r="E46" s="8">
        <f t="shared" si="2"/>
        <v>7310.2064277598984</v>
      </c>
      <c r="F46" s="8"/>
      <c r="G46" s="8">
        <f t="shared" si="3"/>
        <v>9746297.1624680217</v>
      </c>
    </row>
    <row r="47" spans="1:7" ht="13.15" x14ac:dyDescent="0.4">
      <c r="A47" s="6">
        <v>45870</v>
      </c>
      <c r="B47" s="7">
        <v>41</v>
      </c>
      <c r="C47" s="8">
        <f t="shared" si="0"/>
        <v>9746297.1624680217</v>
      </c>
      <c r="D47" s="8">
        <f t="shared" si="1"/>
        <v>73097.22871851016</v>
      </c>
      <c r="E47" s="8">
        <f t="shared" si="2"/>
        <v>7365.0329759681044</v>
      </c>
      <c r="F47" s="8"/>
      <c r="G47" s="8">
        <f t="shared" si="3"/>
        <v>9738932.1294920538</v>
      </c>
    </row>
    <row r="48" spans="1:7" ht="13.15" x14ac:dyDescent="0.4">
      <c r="A48" s="6">
        <v>45901</v>
      </c>
      <c r="B48" s="7">
        <v>42</v>
      </c>
      <c r="C48" s="8">
        <f t="shared" si="0"/>
        <v>9738932.1294920538</v>
      </c>
      <c r="D48" s="8">
        <f t="shared" si="1"/>
        <v>73041.990971190404</v>
      </c>
      <c r="E48" s="8">
        <f t="shared" si="2"/>
        <v>7420.2707232878602</v>
      </c>
      <c r="F48" s="8"/>
      <c r="G48" s="8">
        <f t="shared" si="3"/>
        <v>9731511.8587687667</v>
      </c>
    </row>
    <row r="49" spans="1:7" ht="13.15" x14ac:dyDescent="0.4">
      <c r="A49" s="6">
        <v>45931</v>
      </c>
      <c r="B49" s="7">
        <v>43</v>
      </c>
      <c r="C49" s="8">
        <f t="shared" si="0"/>
        <v>9731511.8587687667</v>
      </c>
      <c r="D49" s="8">
        <f t="shared" si="1"/>
        <v>72986.338940765752</v>
      </c>
      <c r="E49" s="8">
        <f t="shared" si="2"/>
        <v>7475.9227537125116</v>
      </c>
      <c r="F49" s="8"/>
      <c r="G49" s="8">
        <f t="shared" si="3"/>
        <v>9724035.9360150546</v>
      </c>
    </row>
    <row r="50" spans="1:7" ht="13.15" x14ac:dyDescent="0.4">
      <c r="A50" s="6">
        <v>45962</v>
      </c>
      <c r="B50" s="7">
        <v>44</v>
      </c>
      <c r="C50" s="8">
        <f t="shared" si="0"/>
        <v>9724035.9360150546</v>
      </c>
      <c r="D50" s="8">
        <f t="shared" si="1"/>
        <v>72930.26952011291</v>
      </c>
      <c r="E50" s="8">
        <f t="shared" si="2"/>
        <v>7531.992174365354</v>
      </c>
      <c r="F50" s="8"/>
      <c r="G50" s="8">
        <f t="shared" si="3"/>
        <v>9716503.94384069</v>
      </c>
    </row>
    <row r="51" spans="1:7" ht="13.15" x14ac:dyDescent="0.4">
      <c r="A51" s="6">
        <v>45992</v>
      </c>
      <c r="B51" s="7">
        <v>45</v>
      </c>
      <c r="C51" s="8">
        <f t="shared" si="0"/>
        <v>9716503.94384069</v>
      </c>
      <c r="D51" s="8">
        <f t="shared" si="1"/>
        <v>72873.779578805174</v>
      </c>
      <c r="E51" s="8">
        <f t="shared" si="2"/>
        <v>7588.4821156730904</v>
      </c>
      <c r="F51" s="8"/>
      <c r="G51" s="8">
        <f t="shared" si="3"/>
        <v>9708915.4617250171</v>
      </c>
    </row>
    <row r="52" spans="1:7" ht="13.15" x14ac:dyDescent="0.4">
      <c r="A52" s="6">
        <v>46023</v>
      </c>
      <c r="B52" s="7">
        <v>46</v>
      </c>
      <c r="C52" s="8">
        <f t="shared" si="0"/>
        <v>9708915.4617250171</v>
      </c>
      <c r="D52" s="8">
        <f t="shared" si="1"/>
        <v>72816.86596293762</v>
      </c>
      <c r="E52" s="8">
        <f t="shared" si="2"/>
        <v>7645.3957315406442</v>
      </c>
      <c r="F52" s="8"/>
      <c r="G52" s="8">
        <f t="shared" si="3"/>
        <v>9701270.0659934767</v>
      </c>
    </row>
    <row r="53" spans="1:7" ht="13.15" x14ac:dyDescent="0.4">
      <c r="A53" s="6">
        <v>46054</v>
      </c>
      <c r="B53" s="7">
        <v>47</v>
      </c>
      <c r="C53" s="8">
        <f t="shared" si="0"/>
        <v>9701270.0659934767</v>
      </c>
      <c r="D53" s="8">
        <f t="shared" si="1"/>
        <v>72759.525494951071</v>
      </c>
      <c r="E53" s="8">
        <f t="shared" si="2"/>
        <v>7702.7361995271931</v>
      </c>
      <c r="F53" s="8"/>
      <c r="G53" s="8">
        <f t="shared" si="3"/>
        <v>9693567.3297939487</v>
      </c>
    </row>
    <row r="54" spans="1:7" ht="13.15" x14ac:dyDescent="0.4">
      <c r="A54" s="6">
        <v>46082</v>
      </c>
      <c r="B54" s="7">
        <v>48</v>
      </c>
      <c r="C54" s="8">
        <f t="shared" si="0"/>
        <v>9693567.3297939487</v>
      </c>
      <c r="D54" s="8">
        <f t="shared" si="1"/>
        <v>72701.754973454619</v>
      </c>
      <c r="E54" s="8">
        <f t="shared" si="2"/>
        <v>7760.5067210236448</v>
      </c>
      <c r="F54" s="8"/>
      <c r="G54" s="8">
        <f t="shared" si="3"/>
        <v>9685806.8230729252</v>
      </c>
    </row>
    <row r="55" spans="1:7" ht="13.15" x14ac:dyDescent="0.4">
      <c r="A55" s="6">
        <v>46113</v>
      </c>
      <c r="B55" s="7">
        <v>49</v>
      </c>
      <c r="C55" s="8">
        <f t="shared" si="0"/>
        <v>9685806.8230729252</v>
      </c>
      <c r="D55" s="8">
        <f t="shared" si="1"/>
        <v>72643.55117304693</v>
      </c>
      <c r="E55" s="8">
        <f t="shared" si="2"/>
        <v>7818.7105214313342</v>
      </c>
      <c r="F55" s="8"/>
      <c r="G55" s="8">
        <f t="shared" si="3"/>
        <v>9677988.1125514936</v>
      </c>
    </row>
    <row r="56" spans="1:7" ht="13.15" x14ac:dyDescent="0.4">
      <c r="A56" s="6">
        <v>46143</v>
      </c>
      <c r="B56" s="7">
        <v>50</v>
      </c>
      <c r="C56" s="8">
        <f t="shared" si="0"/>
        <v>9677988.1125514936</v>
      </c>
      <c r="D56" s="8">
        <f t="shared" si="1"/>
        <v>72584.910844136204</v>
      </c>
      <c r="E56" s="8">
        <f t="shared" si="2"/>
        <v>7877.3508503420599</v>
      </c>
      <c r="F56" s="8"/>
      <c r="G56" s="8">
        <f t="shared" si="3"/>
        <v>9670110.7617011517</v>
      </c>
    </row>
    <row r="57" spans="1:7" ht="13.15" x14ac:dyDescent="0.4">
      <c r="A57" s="6">
        <v>46174</v>
      </c>
      <c r="B57" s="7">
        <v>51</v>
      </c>
      <c r="C57" s="8">
        <f t="shared" si="0"/>
        <v>9670110.7617011517</v>
      </c>
      <c r="D57" s="8">
        <f t="shared" si="1"/>
        <v>72525.83071275863</v>
      </c>
      <c r="E57" s="8">
        <f t="shared" si="2"/>
        <v>7936.4309817196336</v>
      </c>
      <c r="F57" s="8"/>
      <c r="G57" s="8">
        <f t="shared" si="3"/>
        <v>9662174.3307194319</v>
      </c>
    </row>
    <row r="58" spans="1:7" ht="13.15" x14ac:dyDescent="0.4">
      <c r="A58" s="6">
        <v>46204</v>
      </c>
      <c r="B58" s="7">
        <v>52</v>
      </c>
      <c r="C58" s="8">
        <f t="shared" si="0"/>
        <v>9662174.3307194319</v>
      </c>
      <c r="D58" s="8">
        <f t="shared" si="1"/>
        <v>72466.307480395742</v>
      </c>
      <c r="E58" s="8">
        <f t="shared" si="2"/>
        <v>7995.9542140825215</v>
      </c>
      <c r="F58" s="8"/>
      <c r="G58" s="8">
        <f t="shared" si="3"/>
        <v>9654178.3765053488</v>
      </c>
    </row>
    <row r="59" spans="1:7" ht="13.15" x14ac:dyDescent="0.4">
      <c r="A59" s="6">
        <v>46235</v>
      </c>
      <c r="B59" s="7">
        <v>53</v>
      </c>
      <c r="C59" s="8">
        <f t="shared" si="0"/>
        <v>9654178.3765053488</v>
      </c>
      <c r="D59" s="8">
        <f t="shared" si="1"/>
        <v>72406.33782379012</v>
      </c>
      <c r="E59" s="8">
        <f t="shared" si="2"/>
        <v>8055.9238706881442</v>
      </c>
      <c r="F59" s="8"/>
      <c r="G59" s="8">
        <f t="shared" si="3"/>
        <v>9646122.4526346605</v>
      </c>
    </row>
    <row r="60" spans="1:7" ht="13.15" x14ac:dyDescent="0.4">
      <c r="A60" s="6">
        <v>46266</v>
      </c>
      <c r="B60" s="7">
        <v>54</v>
      </c>
      <c r="C60" s="8">
        <f t="shared" si="0"/>
        <v>9646122.4526346605</v>
      </c>
      <c r="D60" s="8">
        <f t="shared" si="1"/>
        <v>72345.918394759952</v>
      </c>
      <c r="E60" s="8">
        <f t="shared" si="2"/>
        <v>8116.3432997183118</v>
      </c>
      <c r="F60" s="8"/>
      <c r="G60" s="8">
        <f t="shared" si="3"/>
        <v>9638006.109334942</v>
      </c>
    </row>
    <row r="61" spans="1:7" ht="13.15" x14ac:dyDescent="0.4">
      <c r="A61" s="6">
        <v>46296</v>
      </c>
      <c r="B61" s="7">
        <v>55</v>
      </c>
      <c r="C61" s="8">
        <f t="shared" si="0"/>
        <v>9638006.109334942</v>
      </c>
      <c r="D61" s="8">
        <f t="shared" si="1"/>
        <v>72285.045820012063</v>
      </c>
      <c r="E61" s="8">
        <f t="shared" si="2"/>
        <v>8177.2158744662011</v>
      </c>
      <c r="F61" s="8"/>
      <c r="G61" s="8">
        <f t="shared" si="3"/>
        <v>9629828.8934604749</v>
      </c>
    </row>
    <row r="62" spans="1:7" ht="13.15" x14ac:dyDescent="0.4">
      <c r="A62" s="6">
        <v>46327</v>
      </c>
      <c r="B62" s="7">
        <v>56</v>
      </c>
      <c r="C62" s="8">
        <f t="shared" si="0"/>
        <v>9629828.8934604749</v>
      </c>
      <c r="D62" s="8">
        <f t="shared" si="1"/>
        <v>72223.716700953562</v>
      </c>
      <c r="E62" s="8">
        <f t="shared" si="2"/>
        <v>8238.5449935247016</v>
      </c>
      <c r="F62" s="8"/>
      <c r="G62" s="8">
        <f t="shared" si="3"/>
        <v>9621590.3484669495</v>
      </c>
    </row>
    <row r="63" spans="1:7" ht="13.15" x14ac:dyDescent="0.4">
      <c r="A63" s="6">
        <v>46357</v>
      </c>
      <c r="B63" s="7">
        <v>57</v>
      </c>
      <c r="C63" s="8">
        <f t="shared" si="0"/>
        <v>9621590.3484669495</v>
      </c>
      <c r="D63" s="8">
        <f t="shared" si="1"/>
        <v>72161.927613502121</v>
      </c>
      <c r="E63" s="8">
        <f t="shared" si="2"/>
        <v>8300.334080976143</v>
      </c>
      <c r="F63" s="8"/>
      <c r="G63" s="8">
        <f t="shared" si="3"/>
        <v>9613290.014385974</v>
      </c>
    </row>
    <row r="64" spans="1:7" ht="13.15" x14ac:dyDescent="0.4">
      <c r="A64" s="6">
        <v>46388</v>
      </c>
      <c r="B64" s="7">
        <v>58</v>
      </c>
      <c r="C64" s="8">
        <f t="shared" si="0"/>
        <v>9613290.014385974</v>
      </c>
      <c r="D64" s="8">
        <f t="shared" si="1"/>
        <v>72099.6751078948</v>
      </c>
      <c r="E64" s="8">
        <f t="shared" si="2"/>
        <v>8362.5865865834639</v>
      </c>
      <c r="F64" s="8"/>
      <c r="G64" s="8">
        <f t="shared" si="3"/>
        <v>9604927.4277993906</v>
      </c>
    </row>
    <row r="65" spans="1:7" ht="13.15" x14ac:dyDescent="0.4">
      <c r="A65" s="6">
        <v>46419</v>
      </c>
      <c r="B65" s="7">
        <v>59</v>
      </c>
      <c r="C65" s="8">
        <f t="shared" si="0"/>
        <v>9604927.4277993906</v>
      </c>
      <c r="D65" s="8">
        <f t="shared" si="1"/>
        <v>72036.955708495429</v>
      </c>
      <c r="E65" s="8">
        <f t="shared" si="2"/>
        <v>8425.3059859828354</v>
      </c>
      <c r="F65" s="8"/>
      <c r="G65" s="8">
        <f t="shared" si="3"/>
        <v>9596502.1218134072</v>
      </c>
    </row>
    <row r="66" spans="1:7" ht="13.15" x14ac:dyDescent="0.4">
      <c r="A66" s="6">
        <v>46447</v>
      </c>
      <c r="B66" s="7">
        <v>60</v>
      </c>
      <c r="C66" s="8">
        <f t="shared" si="0"/>
        <v>9596502.1218134072</v>
      </c>
      <c r="D66" s="8">
        <f t="shared" si="1"/>
        <v>71973.765913600553</v>
      </c>
      <c r="E66" s="8">
        <f t="shared" si="2"/>
        <v>8488.4957808777108</v>
      </c>
      <c r="F66" s="8"/>
      <c r="G66" s="8">
        <f t="shared" si="3"/>
        <v>9588013.6260325294</v>
      </c>
    </row>
    <row r="67" spans="1:7" ht="13.15" x14ac:dyDescent="0.4">
      <c r="A67" s="6">
        <v>46478</v>
      </c>
      <c r="B67" s="7">
        <v>61</v>
      </c>
      <c r="C67" s="8">
        <f t="shared" si="0"/>
        <v>9588013.6260325294</v>
      </c>
      <c r="D67" s="8">
        <f t="shared" si="1"/>
        <v>71910.102195243962</v>
      </c>
      <c r="E67" s="8">
        <f t="shared" si="2"/>
        <v>8552.1594992343016</v>
      </c>
      <c r="F67" s="8"/>
      <c r="G67" s="8">
        <f t="shared" si="3"/>
        <v>9579461.4665332958</v>
      </c>
    </row>
    <row r="68" spans="1:7" ht="13.15" x14ac:dyDescent="0.4">
      <c r="A68" s="6">
        <v>46508</v>
      </c>
      <c r="B68" s="7">
        <v>62</v>
      </c>
      <c r="C68" s="8">
        <f t="shared" si="0"/>
        <v>9579461.4665332958</v>
      </c>
      <c r="D68" s="8">
        <f t="shared" si="1"/>
        <v>71845.960998999712</v>
      </c>
      <c r="E68" s="8">
        <f t="shared" si="2"/>
        <v>8616.3006954785524</v>
      </c>
      <c r="F68" s="8"/>
      <c r="G68" s="8">
        <f t="shared" si="3"/>
        <v>9570845.1658378169</v>
      </c>
    </row>
    <row r="69" spans="1:7" ht="13.15" x14ac:dyDescent="0.4">
      <c r="A69" s="6">
        <v>46539</v>
      </c>
      <c r="B69" s="7">
        <v>63</v>
      </c>
      <c r="C69" s="8">
        <f t="shared" si="0"/>
        <v>9570845.1658378169</v>
      </c>
      <c r="D69" s="8">
        <f t="shared" si="1"/>
        <v>71781.338743783621</v>
      </c>
      <c r="E69" s="8">
        <f t="shared" si="2"/>
        <v>8680.9229506946431</v>
      </c>
      <c r="F69" s="8"/>
      <c r="G69" s="8">
        <f t="shared" si="3"/>
        <v>9562164.2428871226</v>
      </c>
    </row>
    <row r="70" spans="1:7" ht="13.15" x14ac:dyDescent="0.4">
      <c r="A70" s="6">
        <v>46569</v>
      </c>
      <c r="B70" s="7">
        <v>64</v>
      </c>
      <c r="C70" s="8">
        <f t="shared" si="0"/>
        <v>9562164.2428871226</v>
      </c>
      <c r="D70" s="8">
        <f t="shared" si="1"/>
        <v>71716.231821653419</v>
      </c>
      <c r="E70" s="8">
        <f t="shared" si="2"/>
        <v>8746.0298728248454</v>
      </c>
      <c r="F70" s="8"/>
      <c r="G70" s="8">
        <f t="shared" si="3"/>
        <v>9553418.2130142972</v>
      </c>
    </row>
    <row r="71" spans="1:7" ht="13.15" x14ac:dyDescent="0.4">
      <c r="A71" s="6">
        <v>46600</v>
      </c>
      <c r="B71" s="7">
        <v>65</v>
      </c>
      <c r="C71" s="8">
        <f t="shared" si="0"/>
        <v>9553418.2130142972</v>
      </c>
      <c r="D71" s="8">
        <f t="shared" si="1"/>
        <v>71650.636597607227</v>
      </c>
      <c r="E71" s="8">
        <f t="shared" si="2"/>
        <v>8811.6250968710374</v>
      </c>
      <c r="F71" s="8"/>
      <c r="G71" s="8">
        <f t="shared" si="3"/>
        <v>9544606.5879174266</v>
      </c>
    </row>
    <row r="72" spans="1:7" ht="13.15" x14ac:dyDescent="0.4">
      <c r="A72" s="6">
        <v>46631</v>
      </c>
      <c r="B72" s="7">
        <v>66</v>
      </c>
      <c r="C72" s="8">
        <f t="shared" si="0"/>
        <v>9544606.5879174266</v>
      </c>
      <c r="D72" s="8">
        <f t="shared" si="1"/>
        <v>71584.549409380692</v>
      </c>
      <c r="E72" s="8">
        <f t="shared" si="2"/>
        <v>8877.712285097572</v>
      </c>
      <c r="F72" s="8"/>
      <c r="G72" s="8">
        <f t="shared" si="3"/>
        <v>9535728.8756323289</v>
      </c>
    </row>
    <row r="73" spans="1:7" ht="13.15" x14ac:dyDescent="0.4">
      <c r="A73" s="6">
        <v>46661</v>
      </c>
      <c r="B73" s="7">
        <v>67</v>
      </c>
      <c r="C73" s="8">
        <f t="shared" si="0"/>
        <v>9535728.8756323289</v>
      </c>
      <c r="D73" s="8">
        <f t="shared" si="1"/>
        <v>71517.96656724246</v>
      </c>
      <c r="E73" s="8">
        <f t="shared" si="2"/>
        <v>8944.2951272358041</v>
      </c>
      <c r="F73" s="8"/>
      <c r="G73" s="8">
        <f t="shared" si="3"/>
        <v>9526784.5805050936</v>
      </c>
    </row>
    <row r="74" spans="1:7" ht="13.15" x14ac:dyDescent="0.4">
      <c r="A74" s="6">
        <v>46692</v>
      </c>
      <c r="B74" s="7">
        <v>68</v>
      </c>
      <c r="C74" s="8">
        <f t="shared" si="0"/>
        <v>9526784.5805050936</v>
      </c>
      <c r="D74" s="8">
        <f t="shared" si="1"/>
        <v>71450.884353788206</v>
      </c>
      <c r="E74" s="8">
        <f t="shared" si="2"/>
        <v>9011.3773406900582</v>
      </c>
      <c r="F74" s="8"/>
      <c r="G74" s="8">
        <f t="shared" si="3"/>
        <v>9517773.2031644043</v>
      </c>
    </row>
    <row r="75" spans="1:7" ht="13.15" x14ac:dyDescent="0.4">
      <c r="A75" s="6">
        <v>46722</v>
      </c>
      <c r="B75" s="7">
        <v>69</v>
      </c>
      <c r="C75" s="8">
        <f t="shared" si="0"/>
        <v>9517773.2031644043</v>
      </c>
      <c r="D75" s="8">
        <f t="shared" si="1"/>
        <v>71383.299023733023</v>
      </c>
      <c r="E75" s="8">
        <f t="shared" si="2"/>
        <v>9078.9626707452408</v>
      </c>
      <c r="F75" s="8"/>
      <c r="G75" s="8">
        <f t="shared" si="3"/>
        <v>9508694.2404936589</v>
      </c>
    </row>
    <row r="76" spans="1:7" ht="13.15" x14ac:dyDescent="0.4">
      <c r="A76" s="6">
        <v>46753</v>
      </c>
      <c r="B76" s="7">
        <v>70</v>
      </c>
      <c r="C76" s="8">
        <f t="shared" si="0"/>
        <v>9508694.2404936589</v>
      </c>
      <c r="D76" s="8">
        <f t="shared" si="1"/>
        <v>71315.206803702444</v>
      </c>
      <c r="E76" s="8">
        <f t="shared" si="2"/>
        <v>9147.0548907758202</v>
      </c>
      <c r="F76" s="8"/>
      <c r="G76" s="8">
        <f t="shared" si="3"/>
        <v>9499547.1856028829</v>
      </c>
    </row>
    <row r="77" spans="1:7" ht="13.15" x14ac:dyDescent="0.4">
      <c r="A77" s="6">
        <v>46784</v>
      </c>
      <c r="B77" s="7">
        <v>71</v>
      </c>
      <c r="C77" s="8">
        <f t="shared" si="0"/>
        <v>9499547.1856028829</v>
      </c>
      <c r="D77" s="8">
        <f t="shared" si="1"/>
        <v>71246.603892021623</v>
      </c>
      <c r="E77" s="8">
        <f t="shared" si="2"/>
        <v>9215.6578024566406</v>
      </c>
      <c r="F77" s="8"/>
      <c r="G77" s="8">
        <f t="shared" si="3"/>
        <v>9490331.5278004259</v>
      </c>
    </row>
    <row r="78" spans="1:7" ht="13.15" x14ac:dyDescent="0.4">
      <c r="A78" s="6">
        <v>46813</v>
      </c>
      <c r="B78" s="7">
        <v>72</v>
      </c>
      <c r="C78" s="8">
        <f t="shared" si="0"/>
        <v>9490331.5278004259</v>
      </c>
      <c r="D78" s="8">
        <f t="shared" si="1"/>
        <v>71177.48645850319</v>
      </c>
      <c r="E78" s="8">
        <f t="shared" si="2"/>
        <v>9284.7752359750739</v>
      </c>
      <c r="F78" s="8"/>
      <c r="G78" s="8">
        <f t="shared" si="3"/>
        <v>9481046.7525644507</v>
      </c>
    </row>
    <row r="79" spans="1:7" ht="13.15" x14ac:dyDescent="0.4">
      <c r="A79" s="6">
        <v>46844</v>
      </c>
      <c r="B79" s="7">
        <v>73</v>
      </c>
      <c r="C79" s="8">
        <f t="shared" si="0"/>
        <v>9481046.7525644507</v>
      </c>
      <c r="D79" s="8">
        <f t="shared" si="1"/>
        <v>71107.850644233375</v>
      </c>
      <c r="E79" s="8">
        <f t="shared" si="2"/>
        <v>9354.4110502448893</v>
      </c>
      <c r="F79" s="8"/>
      <c r="G79" s="8">
        <f t="shared" si="3"/>
        <v>9471692.3415142056</v>
      </c>
    </row>
    <row r="80" spans="1:7" ht="13.15" x14ac:dyDescent="0.4">
      <c r="A80" s="6">
        <v>46874</v>
      </c>
      <c r="B80" s="7">
        <v>74</v>
      </c>
      <c r="C80" s="8">
        <f t="shared" si="0"/>
        <v>9471692.3415142056</v>
      </c>
      <c r="D80" s="8">
        <f t="shared" si="1"/>
        <v>71037.69256135654</v>
      </c>
      <c r="E80" s="8">
        <f t="shared" si="2"/>
        <v>9424.569133121724</v>
      </c>
      <c r="F80" s="8"/>
      <c r="G80" s="8">
        <f t="shared" si="3"/>
        <v>9462267.772381084</v>
      </c>
    </row>
    <row r="81" spans="1:7" ht="13.15" x14ac:dyDescent="0.4">
      <c r="A81" s="6">
        <v>46905</v>
      </c>
      <c r="B81" s="7">
        <v>75</v>
      </c>
      <c r="C81" s="8">
        <f t="shared" si="0"/>
        <v>9462267.772381084</v>
      </c>
      <c r="D81" s="8">
        <f t="shared" si="1"/>
        <v>70967.008292858125</v>
      </c>
      <c r="E81" s="8">
        <f t="shared" si="2"/>
        <v>9495.2534016201389</v>
      </c>
      <c r="F81" s="8"/>
      <c r="G81" s="8">
        <f t="shared" si="3"/>
        <v>9452772.5189794637</v>
      </c>
    </row>
    <row r="82" spans="1:7" ht="13.15" x14ac:dyDescent="0.4">
      <c r="A82" s="6">
        <v>46935</v>
      </c>
      <c r="B82" s="7">
        <v>76</v>
      </c>
      <c r="C82" s="8">
        <f t="shared" si="0"/>
        <v>9452772.5189794637</v>
      </c>
      <c r="D82" s="8">
        <f t="shared" si="1"/>
        <v>70895.793892345973</v>
      </c>
      <c r="E82" s="8">
        <f t="shared" si="2"/>
        <v>9566.4678021322907</v>
      </c>
      <c r="F82" s="8"/>
      <c r="G82" s="8">
        <f t="shared" si="3"/>
        <v>9443206.0511773322</v>
      </c>
    </row>
    <row r="83" spans="1:7" ht="13.15" x14ac:dyDescent="0.4">
      <c r="A83" s="6">
        <v>46966</v>
      </c>
      <c r="B83" s="7">
        <v>77</v>
      </c>
      <c r="C83" s="8">
        <f t="shared" si="0"/>
        <v>9443206.0511773322</v>
      </c>
      <c r="D83" s="8">
        <f t="shared" si="1"/>
        <v>70824.045383829987</v>
      </c>
      <c r="E83" s="8">
        <f t="shared" si="2"/>
        <v>9638.2163106482767</v>
      </c>
      <c r="F83" s="8"/>
      <c r="G83" s="8">
        <f t="shared" si="3"/>
        <v>9433567.8348666839</v>
      </c>
    </row>
    <row r="84" spans="1:7" ht="13.15" x14ac:dyDescent="0.4">
      <c r="A84" s="6">
        <v>46997</v>
      </c>
      <c r="B84" s="7">
        <v>78</v>
      </c>
      <c r="C84" s="8">
        <f t="shared" si="0"/>
        <v>9433567.8348666839</v>
      </c>
      <c r="D84" s="8">
        <f t="shared" si="1"/>
        <v>70751.758761500125</v>
      </c>
      <c r="E84" s="8">
        <f t="shared" si="2"/>
        <v>9710.5029329781391</v>
      </c>
      <c r="F84" s="8"/>
      <c r="G84" s="8">
        <f t="shared" si="3"/>
        <v>9423857.3319337051</v>
      </c>
    </row>
    <row r="85" spans="1:7" ht="13.15" x14ac:dyDescent="0.4">
      <c r="A85" s="6">
        <v>47027</v>
      </c>
      <c r="B85" s="7">
        <v>79</v>
      </c>
      <c r="C85" s="8">
        <f t="shared" si="0"/>
        <v>9423857.3319337051</v>
      </c>
      <c r="D85" s="8">
        <f t="shared" si="1"/>
        <v>70678.92998950278</v>
      </c>
      <c r="E85" s="8">
        <f t="shared" si="2"/>
        <v>9783.3317049754842</v>
      </c>
      <c r="F85" s="8"/>
      <c r="G85" s="8">
        <f t="shared" si="3"/>
        <v>9414074.0002287291</v>
      </c>
    </row>
    <row r="86" spans="1:7" ht="13.15" x14ac:dyDescent="0.4">
      <c r="A86" s="6">
        <v>47058</v>
      </c>
      <c r="B86" s="7">
        <v>80</v>
      </c>
      <c r="C86" s="8">
        <f t="shared" si="0"/>
        <v>9414074.0002287291</v>
      </c>
      <c r="D86" s="8">
        <f t="shared" si="1"/>
        <v>70605.55500171546</v>
      </c>
      <c r="E86" s="8">
        <f t="shared" si="2"/>
        <v>9856.7066927628039</v>
      </c>
      <c r="F86" s="8"/>
      <c r="G86" s="8">
        <f t="shared" si="3"/>
        <v>9404217.2935359664</v>
      </c>
    </row>
    <row r="87" spans="1:7" ht="13.15" x14ac:dyDescent="0.4">
      <c r="A87" s="6">
        <v>47088</v>
      </c>
      <c r="B87" s="7">
        <v>81</v>
      </c>
      <c r="C87" s="8">
        <f t="shared" si="0"/>
        <v>9404217.2935359664</v>
      </c>
      <c r="D87" s="8">
        <f t="shared" si="1"/>
        <v>70531.629701519749</v>
      </c>
      <c r="E87" s="8">
        <f t="shared" si="2"/>
        <v>9930.6319929585152</v>
      </c>
      <c r="F87" s="8"/>
      <c r="G87" s="8">
        <f t="shared" si="3"/>
        <v>9394286.6615430079</v>
      </c>
    </row>
    <row r="88" spans="1:7" ht="13.15" x14ac:dyDescent="0.4">
      <c r="A88" s="6">
        <v>47119</v>
      </c>
      <c r="B88" s="7">
        <v>82</v>
      </c>
      <c r="C88" s="8">
        <f t="shared" si="0"/>
        <v>9394286.6615430079</v>
      </c>
      <c r="D88" s="8">
        <f t="shared" si="1"/>
        <v>70457.149961572562</v>
      </c>
      <c r="E88" s="8">
        <f t="shared" si="2"/>
        <v>10005.111732905702</v>
      </c>
      <c r="F88" s="8"/>
      <c r="G88" s="8">
        <f t="shared" si="3"/>
        <v>9384281.5498101022</v>
      </c>
    </row>
    <row r="89" spans="1:7" ht="13.15" x14ac:dyDescent="0.4">
      <c r="A89" s="6">
        <v>47150</v>
      </c>
      <c r="B89" s="7">
        <v>83</v>
      </c>
      <c r="C89" s="8">
        <f t="shared" si="0"/>
        <v>9384281.5498101022</v>
      </c>
      <c r="D89" s="8">
        <f t="shared" si="1"/>
        <v>70382.111623575765</v>
      </c>
      <c r="E89" s="8">
        <f t="shared" si="2"/>
        <v>10080.150070902499</v>
      </c>
      <c r="F89" s="8"/>
      <c r="G89" s="8">
        <f t="shared" si="3"/>
        <v>9374201.3997392002</v>
      </c>
    </row>
    <row r="90" spans="1:7" ht="13.15" x14ac:dyDescent="0.4">
      <c r="A90" s="6">
        <v>47178</v>
      </c>
      <c r="B90" s="7">
        <v>84</v>
      </c>
      <c r="C90" s="8">
        <f t="shared" si="0"/>
        <v>9374201.3997392002</v>
      </c>
      <c r="D90" s="8">
        <f t="shared" si="1"/>
        <v>70306.510498043994</v>
      </c>
      <c r="E90" s="8">
        <f t="shared" si="2"/>
        <v>10155.75119643427</v>
      </c>
      <c r="F90" s="8"/>
      <c r="G90" s="8">
        <f t="shared" si="3"/>
        <v>9364045.6485427655</v>
      </c>
    </row>
    <row r="91" spans="1:7" ht="13.15" x14ac:dyDescent="0.4">
      <c r="A91" s="6">
        <v>47209</v>
      </c>
      <c r="B91" s="7">
        <v>85</v>
      </c>
      <c r="C91" s="8">
        <f t="shared" si="0"/>
        <v>9364045.6485427655</v>
      </c>
      <c r="D91" s="8">
        <f t="shared" si="1"/>
        <v>70230.342364070733</v>
      </c>
      <c r="E91" s="8">
        <f t="shared" si="2"/>
        <v>10231.919330407531</v>
      </c>
      <c r="F91" s="8"/>
      <c r="G91" s="8">
        <f t="shared" si="3"/>
        <v>9353813.7292123586</v>
      </c>
    </row>
    <row r="92" spans="1:7" ht="13.15" x14ac:dyDescent="0.4">
      <c r="A92" s="6">
        <v>47239</v>
      </c>
      <c r="B92" s="7">
        <v>86</v>
      </c>
      <c r="C92" s="8">
        <f t="shared" si="0"/>
        <v>9353813.7292123586</v>
      </c>
      <c r="D92" s="8">
        <f t="shared" si="1"/>
        <v>70153.602969092681</v>
      </c>
      <c r="E92" s="8">
        <f t="shared" si="2"/>
        <v>10308.658725385583</v>
      </c>
      <c r="F92" s="8"/>
      <c r="G92" s="8">
        <f t="shared" si="3"/>
        <v>9343505.0704869721</v>
      </c>
    </row>
    <row r="93" spans="1:7" ht="13.15" x14ac:dyDescent="0.4">
      <c r="A93" s="6">
        <v>47270</v>
      </c>
      <c r="B93" s="7">
        <v>87</v>
      </c>
      <c r="C93" s="8">
        <f t="shared" si="0"/>
        <v>9343505.0704869721</v>
      </c>
      <c r="D93" s="8">
        <f t="shared" si="1"/>
        <v>70076.288028652285</v>
      </c>
      <c r="E93" s="8">
        <f t="shared" si="2"/>
        <v>10385.973665825979</v>
      </c>
      <c r="F93" s="8"/>
      <c r="G93" s="8">
        <f t="shared" si="3"/>
        <v>9333119.0968211461</v>
      </c>
    </row>
    <row r="94" spans="1:7" ht="13.15" x14ac:dyDescent="0.4">
      <c r="A94" s="6">
        <v>47300</v>
      </c>
      <c r="B94" s="7">
        <v>88</v>
      </c>
      <c r="C94" s="8">
        <f t="shared" si="0"/>
        <v>9333119.0968211461</v>
      </c>
      <c r="D94" s="8">
        <f t="shared" si="1"/>
        <v>69998.393226158587</v>
      </c>
      <c r="E94" s="8">
        <f t="shared" si="2"/>
        <v>10463.868468319677</v>
      </c>
      <c r="F94" s="8"/>
      <c r="G94" s="8">
        <f t="shared" si="3"/>
        <v>9322655.2283528261</v>
      </c>
    </row>
    <row r="95" spans="1:7" ht="13.15" x14ac:dyDescent="0.4">
      <c r="A95" s="6">
        <v>47331</v>
      </c>
      <c r="B95" s="7">
        <v>89</v>
      </c>
      <c r="C95" s="8">
        <f t="shared" si="0"/>
        <v>9322655.2283528261</v>
      </c>
      <c r="D95" s="8">
        <f t="shared" si="1"/>
        <v>69919.914212646196</v>
      </c>
      <c r="E95" s="8">
        <f t="shared" si="2"/>
        <v>10542.347481832068</v>
      </c>
      <c r="F95" s="8"/>
      <c r="G95" s="8">
        <f t="shared" si="3"/>
        <v>9312112.8808709942</v>
      </c>
    </row>
    <row r="96" spans="1:7" ht="13.15" x14ac:dyDescent="0.4">
      <c r="A96" s="6">
        <v>47362</v>
      </c>
      <c r="B96" s="7">
        <v>90</v>
      </c>
      <c r="C96" s="8">
        <f t="shared" si="0"/>
        <v>9312112.8808709942</v>
      </c>
      <c r="D96" s="8">
        <f t="shared" si="1"/>
        <v>69840.846606532461</v>
      </c>
      <c r="E96" s="8">
        <f t="shared" si="2"/>
        <v>10621.415087945803</v>
      </c>
      <c r="F96" s="8"/>
      <c r="G96" s="8">
        <f t="shared" si="3"/>
        <v>9301491.4657830484</v>
      </c>
    </row>
    <row r="97" spans="1:7" ht="13.15" x14ac:dyDescent="0.4">
      <c r="A97" s="6">
        <v>47392</v>
      </c>
      <c r="B97" s="7">
        <v>91</v>
      </c>
      <c r="C97" s="8">
        <f t="shared" si="0"/>
        <v>9301491.4657830484</v>
      </c>
      <c r="D97" s="8">
        <f t="shared" si="1"/>
        <v>69761.185993372856</v>
      </c>
      <c r="E97" s="8">
        <f t="shared" si="2"/>
        <v>10701.075701105408</v>
      </c>
      <c r="F97" s="8"/>
      <c r="G97" s="8">
        <f t="shared" si="3"/>
        <v>9290790.3900819421</v>
      </c>
    </row>
    <row r="98" spans="1:7" ht="13.15" x14ac:dyDescent="0.4">
      <c r="A98" s="6">
        <v>47423</v>
      </c>
      <c r="B98" s="7">
        <v>92</v>
      </c>
      <c r="C98" s="8">
        <f t="shared" si="0"/>
        <v>9290790.3900819421</v>
      </c>
      <c r="D98" s="8">
        <f t="shared" si="1"/>
        <v>69680.927925614567</v>
      </c>
      <c r="E98" s="8">
        <f t="shared" si="2"/>
        <v>10781.333768863697</v>
      </c>
      <c r="F98" s="8"/>
      <c r="G98" s="8">
        <f t="shared" si="3"/>
        <v>9280009.0563130789</v>
      </c>
    </row>
    <row r="99" spans="1:7" ht="13.15" x14ac:dyDescent="0.4">
      <c r="A99" s="6">
        <v>47453</v>
      </c>
      <c r="B99" s="7">
        <v>93</v>
      </c>
      <c r="C99" s="8">
        <f t="shared" si="0"/>
        <v>9280009.0563130789</v>
      </c>
      <c r="D99" s="8">
        <f t="shared" si="1"/>
        <v>69600.067922348084</v>
      </c>
      <c r="E99" s="8">
        <f t="shared" si="2"/>
        <v>10862.19377213018</v>
      </c>
      <c r="F99" s="8"/>
      <c r="G99" s="8">
        <f t="shared" si="3"/>
        <v>9269146.8625409491</v>
      </c>
    </row>
    <row r="100" spans="1:7" ht="13.15" x14ac:dyDescent="0.4">
      <c r="A100" s="6">
        <v>47484</v>
      </c>
      <c r="B100" s="7">
        <v>94</v>
      </c>
      <c r="C100" s="8">
        <f t="shared" si="0"/>
        <v>9269146.8625409491</v>
      </c>
      <c r="D100" s="8">
        <f t="shared" si="1"/>
        <v>69518.601469057117</v>
      </c>
      <c r="E100" s="8">
        <f t="shared" si="2"/>
        <v>10943.660225421147</v>
      </c>
      <c r="F100" s="8"/>
      <c r="G100" s="8">
        <f t="shared" si="3"/>
        <v>9258203.2023155279</v>
      </c>
    </row>
    <row r="101" spans="1:7" ht="13.15" x14ac:dyDescent="0.4">
      <c r="A101" s="6">
        <v>47515</v>
      </c>
      <c r="B101" s="7">
        <v>95</v>
      </c>
      <c r="C101" s="8">
        <f t="shared" si="0"/>
        <v>9258203.2023155279</v>
      </c>
      <c r="D101" s="8">
        <f t="shared" si="1"/>
        <v>69436.524017366464</v>
      </c>
      <c r="E101" s="8">
        <f t="shared" si="2"/>
        <v>11025.7376771118</v>
      </c>
      <c r="F101" s="8"/>
      <c r="G101" s="8">
        <f t="shared" si="3"/>
        <v>9247177.4646384157</v>
      </c>
    </row>
    <row r="102" spans="1:7" ht="13.15" x14ac:dyDescent="0.4">
      <c r="A102" s="6">
        <v>47543</v>
      </c>
      <c r="B102" s="7">
        <v>96</v>
      </c>
      <c r="C102" s="8">
        <f t="shared" si="0"/>
        <v>9247177.4646384157</v>
      </c>
      <c r="D102" s="8">
        <f t="shared" si="1"/>
        <v>69353.830984788117</v>
      </c>
      <c r="E102" s="8">
        <f t="shared" si="2"/>
        <v>11108.430709690147</v>
      </c>
      <c r="F102" s="8"/>
      <c r="G102" s="8">
        <f t="shared" si="3"/>
        <v>9236069.0339287259</v>
      </c>
    </row>
    <row r="103" spans="1:7" ht="13.15" x14ac:dyDescent="0.4">
      <c r="A103" s="6">
        <v>47574</v>
      </c>
      <c r="B103" s="7">
        <v>97</v>
      </c>
      <c r="C103" s="8">
        <f t="shared" si="0"/>
        <v>9236069.0339287259</v>
      </c>
      <c r="D103" s="8">
        <f t="shared" si="1"/>
        <v>69270.517754465443</v>
      </c>
      <c r="E103" s="8">
        <f t="shared" si="2"/>
        <v>11191.743940012821</v>
      </c>
      <c r="F103" s="8"/>
      <c r="G103" s="8">
        <f t="shared" si="3"/>
        <v>9224877.2899887133</v>
      </c>
    </row>
    <row r="104" spans="1:7" ht="13.15" x14ac:dyDescent="0.4">
      <c r="A104" s="6">
        <v>47604</v>
      </c>
      <c r="B104" s="7">
        <v>98</v>
      </c>
      <c r="C104" s="8">
        <f t="shared" si="0"/>
        <v>9224877.2899887133</v>
      </c>
      <c r="D104" s="8">
        <f t="shared" si="1"/>
        <v>69186.579674915352</v>
      </c>
      <c r="E104" s="8">
        <f t="shared" si="2"/>
        <v>11275.682019562912</v>
      </c>
      <c r="F104" s="8"/>
      <c r="G104" s="8">
        <f t="shared" si="3"/>
        <v>9213601.6079691499</v>
      </c>
    </row>
    <row r="105" spans="1:7" ht="13.15" x14ac:dyDescent="0.4">
      <c r="A105" s="6">
        <v>47635</v>
      </c>
      <c r="B105" s="7">
        <v>99</v>
      </c>
      <c r="C105" s="8">
        <f t="shared" si="0"/>
        <v>9213601.6079691499</v>
      </c>
      <c r="D105" s="8">
        <f t="shared" si="1"/>
        <v>69102.012059768618</v>
      </c>
      <c r="E105" s="8">
        <f t="shared" si="2"/>
        <v>11360.249634709646</v>
      </c>
      <c r="F105" s="8"/>
      <c r="G105" s="8">
        <f t="shared" si="3"/>
        <v>9202241.3583344407</v>
      </c>
    </row>
    <row r="106" spans="1:7" ht="13.15" x14ac:dyDescent="0.4">
      <c r="A106" s="6">
        <v>47665</v>
      </c>
      <c r="B106" s="7">
        <v>100</v>
      </c>
      <c r="C106" s="8">
        <f t="shared" si="0"/>
        <v>9202241.3583344407</v>
      </c>
      <c r="D106" s="8">
        <f t="shared" si="1"/>
        <v>69016.810187508308</v>
      </c>
      <c r="E106" s="8">
        <f t="shared" si="2"/>
        <v>11445.451506969956</v>
      </c>
      <c r="F106" s="8"/>
      <c r="G106" s="8">
        <f t="shared" si="3"/>
        <v>9190795.9068274703</v>
      </c>
    </row>
    <row r="107" spans="1:7" ht="13.15" x14ac:dyDescent="0.4">
      <c r="A107" s="6">
        <v>47696</v>
      </c>
      <c r="B107" s="7">
        <v>101</v>
      </c>
      <c r="C107" s="8">
        <f t="shared" si="0"/>
        <v>9190795.9068274703</v>
      </c>
      <c r="D107" s="8">
        <f t="shared" si="1"/>
        <v>68930.969301206031</v>
      </c>
      <c r="E107" s="8">
        <f t="shared" si="2"/>
        <v>11531.292393272233</v>
      </c>
      <c r="F107" s="8"/>
      <c r="G107" s="8">
        <f t="shared" si="3"/>
        <v>9179264.6144341975</v>
      </c>
    </row>
    <row r="108" spans="1:7" ht="13.15" x14ac:dyDescent="0.4">
      <c r="A108" s="6">
        <v>47727</v>
      </c>
      <c r="B108" s="7">
        <v>102</v>
      </c>
      <c r="C108" s="8">
        <f t="shared" si="0"/>
        <v>9179264.6144341975</v>
      </c>
      <c r="D108" s="8">
        <f t="shared" si="1"/>
        <v>68844.484608256476</v>
      </c>
      <c r="E108" s="8">
        <f t="shared" si="2"/>
        <v>11617.777086221788</v>
      </c>
      <c r="F108" s="8"/>
      <c r="G108" s="8">
        <f t="shared" si="3"/>
        <v>9167646.837347975</v>
      </c>
    </row>
    <row r="109" spans="1:7" ht="13.15" x14ac:dyDescent="0.4">
      <c r="A109" s="6">
        <v>47757</v>
      </c>
      <c r="B109" s="7">
        <v>103</v>
      </c>
      <c r="C109" s="8">
        <f t="shared" si="0"/>
        <v>9167646.837347975</v>
      </c>
      <c r="D109" s="8">
        <f t="shared" si="1"/>
        <v>68757.351280109811</v>
      </c>
      <c r="E109" s="8">
        <f t="shared" si="2"/>
        <v>11704.910414368453</v>
      </c>
      <c r="F109" s="8"/>
      <c r="G109" s="8">
        <f t="shared" si="3"/>
        <v>9155941.9269336071</v>
      </c>
    </row>
    <row r="110" spans="1:7" ht="13.15" x14ac:dyDescent="0.4">
      <c r="A110" s="6">
        <v>47788</v>
      </c>
      <c r="B110" s="7">
        <v>104</v>
      </c>
      <c r="C110" s="8">
        <f t="shared" si="0"/>
        <v>9155941.9269336071</v>
      </c>
      <c r="D110" s="8">
        <f t="shared" si="1"/>
        <v>68669.564452002058</v>
      </c>
      <c r="E110" s="8">
        <f t="shared" si="2"/>
        <v>11792.697242476206</v>
      </c>
      <c r="F110" s="8"/>
      <c r="G110" s="8">
        <f t="shared" si="3"/>
        <v>9144149.229691131</v>
      </c>
    </row>
    <row r="111" spans="1:7" ht="13.15" x14ac:dyDescent="0.4">
      <c r="A111" s="6">
        <v>47818</v>
      </c>
      <c r="B111" s="7">
        <v>105</v>
      </c>
      <c r="C111" s="8">
        <f t="shared" si="0"/>
        <v>9144149.229691131</v>
      </c>
      <c r="D111" s="8">
        <f t="shared" si="1"/>
        <v>68581.119222683483</v>
      </c>
      <c r="E111" s="8">
        <f t="shared" si="2"/>
        <v>11881.142471794781</v>
      </c>
      <c r="F111" s="8"/>
      <c r="G111" s="8">
        <f t="shared" si="3"/>
        <v>9132268.087219337</v>
      </c>
    </row>
    <row r="112" spans="1:7" ht="13.15" x14ac:dyDescent="0.4">
      <c r="A112" s="6">
        <v>47849</v>
      </c>
      <c r="B112" s="7">
        <v>106</v>
      </c>
      <c r="C112" s="8">
        <f t="shared" si="0"/>
        <v>9132268.087219337</v>
      </c>
      <c r="D112" s="8">
        <f t="shared" si="1"/>
        <v>68492.010654145022</v>
      </c>
      <c r="E112" s="8">
        <f t="shared" si="2"/>
        <v>11970.251040333242</v>
      </c>
      <c r="F112" s="8"/>
      <c r="G112" s="8">
        <f t="shared" si="3"/>
        <v>9120297.8361790031</v>
      </c>
    </row>
    <row r="113" spans="1:7" ht="13.15" x14ac:dyDescent="0.4">
      <c r="A113" s="6">
        <v>47880</v>
      </c>
      <c r="B113" s="7">
        <v>107</v>
      </c>
      <c r="C113" s="8">
        <f t="shared" si="0"/>
        <v>9120297.8361790031</v>
      </c>
      <c r="D113" s="8">
        <f t="shared" si="1"/>
        <v>68402.233771342522</v>
      </c>
      <c r="E113" s="8">
        <f t="shared" si="2"/>
        <v>12060.027923135742</v>
      </c>
      <c r="F113" s="8"/>
      <c r="G113" s="8">
        <f t="shared" si="3"/>
        <v>9108237.808255868</v>
      </c>
    </row>
    <row r="114" spans="1:7" ht="13.15" x14ac:dyDescent="0.4">
      <c r="A114" s="6">
        <v>47908</v>
      </c>
      <c r="B114" s="7">
        <v>108</v>
      </c>
      <c r="C114" s="8">
        <f t="shared" si="0"/>
        <v>9108237.808255868</v>
      </c>
      <c r="D114" s="8">
        <f t="shared" si="1"/>
        <v>68311.783561919001</v>
      </c>
      <c r="E114" s="8">
        <f t="shared" si="2"/>
        <v>12150.478132559263</v>
      </c>
      <c r="F114" s="8"/>
      <c r="G114" s="8">
        <f t="shared" si="3"/>
        <v>9096087.330123309</v>
      </c>
    </row>
    <row r="115" spans="1:7" ht="13.15" x14ac:dyDescent="0.4">
      <c r="A115" s="6">
        <v>47939</v>
      </c>
      <c r="B115" s="7">
        <v>109</v>
      </c>
      <c r="C115" s="8">
        <f t="shared" si="0"/>
        <v>9096087.330123309</v>
      </c>
      <c r="D115" s="8">
        <f t="shared" si="1"/>
        <v>68220.654975924816</v>
      </c>
      <c r="E115" s="8">
        <f t="shared" si="2"/>
        <v>12241.606718553448</v>
      </c>
      <c r="F115" s="8"/>
      <c r="G115" s="8">
        <f t="shared" si="3"/>
        <v>9083845.7234047558</v>
      </c>
    </row>
    <row r="116" spans="1:7" ht="13.15" x14ac:dyDescent="0.4">
      <c r="A116" s="6">
        <v>47969</v>
      </c>
      <c r="B116" s="7">
        <v>110</v>
      </c>
      <c r="C116" s="8">
        <f t="shared" si="0"/>
        <v>9083845.7234047558</v>
      </c>
      <c r="D116" s="8">
        <f t="shared" si="1"/>
        <v>68128.84292553566</v>
      </c>
      <c r="E116" s="8">
        <f t="shared" si="2"/>
        <v>12333.418768942603</v>
      </c>
      <c r="F116" s="8"/>
      <c r="G116" s="8">
        <f t="shared" si="3"/>
        <v>9071512.3046358135</v>
      </c>
    </row>
    <row r="117" spans="1:7" ht="13.15" x14ac:dyDescent="0.4">
      <c r="A117" s="6">
        <v>48000</v>
      </c>
      <c r="B117" s="7">
        <v>111</v>
      </c>
      <c r="C117" s="8">
        <f t="shared" si="0"/>
        <v>9071512.3046358135</v>
      </c>
      <c r="D117" s="8">
        <f t="shared" si="1"/>
        <v>68036.342284768602</v>
      </c>
      <c r="E117" s="8">
        <f t="shared" si="2"/>
        <v>12425.919409709662</v>
      </c>
      <c r="F117" s="8"/>
      <c r="G117" s="8">
        <f t="shared" si="3"/>
        <v>9059086.3852261044</v>
      </c>
    </row>
    <row r="118" spans="1:7" ht="13.15" x14ac:dyDescent="0.4">
      <c r="A118" s="6">
        <v>48030</v>
      </c>
      <c r="B118" s="7">
        <v>112</v>
      </c>
      <c r="C118" s="8">
        <f t="shared" si="0"/>
        <v>9059086.3852261044</v>
      </c>
      <c r="D118" s="8">
        <f t="shared" si="1"/>
        <v>67943.147889195781</v>
      </c>
      <c r="E118" s="8">
        <f t="shared" si="2"/>
        <v>12519.113805282483</v>
      </c>
      <c r="F118" s="8"/>
      <c r="G118" s="8">
        <f t="shared" si="3"/>
        <v>9046567.2714208215</v>
      </c>
    </row>
    <row r="119" spans="1:7" ht="13.15" x14ac:dyDescent="0.4">
      <c r="A119" s="6">
        <v>48061</v>
      </c>
      <c r="B119" s="7">
        <v>113</v>
      </c>
      <c r="C119" s="8">
        <f t="shared" si="0"/>
        <v>9046567.2714208215</v>
      </c>
      <c r="D119" s="8">
        <f t="shared" si="1"/>
        <v>67849.25453565616</v>
      </c>
      <c r="E119" s="8">
        <f t="shared" si="2"/>
        <v>12613.007158822104</v>
      </c>
      <c r="F119" s="8"/>
      <c r="G119" s="8">
        <f t="shared" si="3"/>
        <v>9033954.2642620001</v>
      </c>
    </row>
    <row r="120" spans="1:7" ht="13.15" x14ac:dyDescent="0.4">
      <c r="A120" s="6">
        <v>48092</v>
      </c>
      <c r="B120" s="7">
        <v>114</v>
      </c>
      <c r="C120" s="8">
        <f t="shared" si="0"/>
        <v>9033954.2642620001</v>
      </c>
      <c r="D120" s="8">
        <f t="shared" si="1"/>
        <v>67754.656981965003</v>
      </c>
      <c r="E120" s="8">
        <f t="shared" si="2"/>
        <v>12707.604712513261</v>
      </c>
      <c r="F120" s="8"/>
      <c r="G120" s="8">
        <f t="shared" si="3"/>
        <v>9021246.6595494878</v>
      </c>
    </row>
    <row r="121" spans="1:7" ht="13.15" x14ac:dyDescent="0.4">
      <c r="A121" s="6">
        <v>48122</v>
      </c>
      <c r="B121" s="7">
        <v>115</v>
      </c>
      <c r="C121" s="8">
        <f t="shared" si="0"/>
        <v>9021246.6595494878</v>
      </c>
      <c r="D121" s="8">
        <f t="shared" si="1"/>
        <v>67659.349946621151</v>
      </c>
      <c r="E121" s="8">
        <f t="shared" si="2"/>
        <v>12802.911747857113</v>
      </c>
      <c r="F121" s="8"/>
      <c r="G121" s="8">
        <f t="shared" si="3"/>
        <v>9008443.7478016298</v>
      </c>
    </row>
    <row r="122" spans="1:7" ht="13.15" x14ac:dyDescent="0.4">
      <c r="A122" s="6">
        <v>48153</v>
      </c>
      <c r="B122" s="7">
        <v>116</v>
      </c>
      <c r="C122" s="8">
        <f t="shared" si="0"/>
        <v>9008443.7478016298</v>
      </c>
      <c r="D122" s="8">
        <f t="shared" si="1"/>
        <v>67563.328108512214</v>
      </c>
      <c r="E122" s="8">
        <f t="shared" si="2"/>
        <v>12898.93358596605</v>
      </c>
      <c r="F122" s="8"/>
      <c r="G122" s="8">
        <f t="shared" si="3"/>
        <v>8995544.8142156638</v>
      </c>
    </row>
    <row r="123" spans="1:7" ht="13.15" x14ac:dyDescent="0.4">
      <c r="A123" s="6">
        <v>48183</v>
      </c>
      <c r="B123" s="7">
        <v>117</v>
      </c>
      <c r="C123" s="8">
        <f t="shared" si="0"/>
        <v>8995544.8142156638</v>
      </c>
      <c r="D123" s="8">
        <f t="shared" si="1"/>
        <v>67466.586106617469</v>
      </c>
      <c r="E123" s="8">
        <f t="shared" si="2"/>
        <v>12995.675587860795</v>
      </c>
      <c r="F123" s="8"/>
      <c r="G123" s="8">
        <f t="shared" si="3"/>
        <v>8982549.138627803</v>
      </c>
    </row>
    <row r="124" spans="1:7" ht="13.15" x14ac:dyDescent="0.4">
      <c r="A124" s="6">
        <v>48214</v>
      </c>
      <c r="B124" s="7">
        <v>118</v>
      </c>
      <c r="C124" s="8">
        <f t="shared" si="0"/>
        <v>8982549.138627803</v>
      </c>
      <c r="D124" s="8">
        <f t="shared" si="1"/>
        <v>67369.118539708521</v>
      </c>
      <c r="E124" s="8">
        <f t="shared" si="2"/>
        <v>13093.143154769743</v>
      </c>
      <c r="F124" s="8"/>
      <c r="G124" s="8">
        <f t="shared" si="3"/>
        <v>8969455.9954730328</v>
      </c>
    </row>
    <row r="125" spans="1:7" ht="13.15" x14ac:dyDescent="0.4">
      <c r="A125" s="6">
        <v>48245</v>
      </c>
      <c r="B125" s="7">
        <v>119</v>
      </c>
      <c r="C125" s="8">
        <f t="shared" si="0"/>
        <v>8969455.9954730328</v>
      </c>
      <c r="D125" s="8">
        <f t="shared" si="1"/>
        <v>67270.919966047746</v>
      </c>
      <c r="E125" s="8">
        <f t="shared" si="2"/>
        <v>13191.341728430518</v>
      </c>
      <c r="F125" s="8"/>
      <c r="G125" s="8">
        <f t="shared" si="3"/>
        <v>8956264.6537446026</v>
      </c>
    </row>
    <row r="126" spans="1:7" ht="13.15" x14ac:dyDescent="0.4">
      <c r="A126" s="6">
        <v>48274</v>
      </c>
      <c r="B126" s="7">
        <v>120</v>
      </c>
      <c r="C126" s="8">
        <f t="shared" si="0"/>
        <v>8956264.6537446026</v>
      </c>
      <c r="D126" s="8">
        <f t="shared" si="1"/>
        <v>67171.984903084522</v>
      </c>
      <c r="E126" s="8">
        <f t="shared" si="2"/>
        <v>13290.276791393742</v>
      </c>
      <c r="F126" s="8">
        <v>2000000</v>
      </c>
      <c r="G126" s="8">
        <f t="shared" si="3"/>
        <v>6942974.3769532088</v>
      </c>
    </row>
    <row r="127" spans="1:7" ht="13.15" x14ac:dyDescent="0.4">
      <c r="A127" s="6">
        <v>48305</v>
      </c>
      <c r="B127" s="7">
        <v>121</v>
      </c>
      <c r="C127" s="8">
        <f t="shared" si="0"/>
        <v>6942974.3769532088</v>
      </c>
      <c r="D127" s="8">
        <f t="shared" si="1"/>
        <v>52072.307827149067</v>
      </c>
      <c r="E127" s="8">
        <f t="shared" si="2"/>
        <v>28389.953867329197</v>
      </c>
      <c r="F127" s="8"/>
      <c r="G127" s="8">
        <f t="shared" si="3"/>
        <v>6914584.4230858795</v>
      </c>
    </row>
    <row r="128" spans="1:7" ht="13.15" x14ac:dyDescent="0.4">
      <c r="A128" s="6">
        <v>48335</v>
      </c>
      <c r="B128" s="7">
        <v>122</v>
      </c>
      <c r="C128" s="8">
        <f t="shared" si="0"/>
        <v>6914584.4230858795</v>
      </c>
      <c r="D128" s="8">
        <f t="shared" si="1"/>
        <v>51859.383173144095</v>
      </c>
      <c r="E128" s="8">
        <f t="shared" si="2"/>
        <v>28602.878521334169</v>
      </c>
      <c r="F128" s="8"/>
      <c r="G128" s="8">
        <f t="shared" si="3"/>
        <v>6885981.5445645452</v>
      </c>
    </row>
    <row r="129" spans="1:7" ht="13.15" x14ac:dyDescent="0.4">
      <c r="A129" s="6">
        <v>48366</v>
      </c>
      <c r="B129" s="7">
        <v>123</v>
      </c>
      <c r="C129" s="8">
        <f t="shared" si="0"/>
        <v>6885981.5445645452</v>
      </c>
      <c r="D129" s="8">
        <f t="shared" si="1"/>
        <v>51644.861584234088</v>
      </c>
      <c r="E129" s="8">
        <f t="shared" si="2"/>
        <v>28817.400110244176</v>
      </c>
      <c r="F129" s="8"/>
      <c r="G129" s="8">
        <f t="shared" si="3"/>
        <v>6857164.1444543013</v>
      </c>
    </row>
    <row r="130" spans="1:7" ht="13.15" x14ac:dyDescent="0.4">
      <c r="A130" s="6">
        <v>48396</v>
      </c>
      <c r="B130" s="7">
        <v>124</v>
      </c>
      <c r="C130" s="8">
        <f t="shared" si="0"/>
        <v>6857164.1444543013</v>
      </c>
      <c r="D130" s="8">
        <f t="shared" si="1"/>
        <v>51428.731083407256</v>
      </c>
      <c r="E130" s="8">
        <f t="shared" si="2"/>
        <v>29033.530611071008</v>
      </c>
      <c r="F130" s="8"/>
      <c r="G130" s="8">
        <f t="shared" si="3"/>
        <v>6828130.6138432305</v>
      </c>
    </row>
    <row r="131" spans="1:7" ht="13.15" x14ac:dyDescent="0.4">
      <c r="A131" s="6">
        <v>48427</v>
      </c>
      <c r="B131" s="7">
        <v>125</v>
      </c>
      <c r="C131" s="8">
        <f t="shared" si="0"/>
        <v>6828130.6138432305</v>
      </c>
      <c r="D131" s="8">
        <f t="shared" si="1"/>
        <v>51210.979603824228</v>
      </c>
      <c r="E131" s="8">
        <f t="shared" si="2"/>
        <v>29251.282090654036</v>
      </c>
      <c r="F131" s="8"/>
      <c r="G131" s="8">
        <f t="shared" si="3"/>
        <v>6798879.3317525769</v>
      </c>
    </row>
    <row r="132" spans="1:7" ht="13.15" x14ac:dyDescent="0.4">
      <c r="A132" s="6">
        <v>48458</v>
      </c>
      <c r="B132" s="7">
        <v>126</v>
      </c>
      <c r="C132" s="8">
        <f t="shared" si="0"/>
        <v>6798879.3317525769</v>
      </c>
      <c r="D132" s="8">
        <f t="shared" si="1"/>
        <v>50991.594988144323</v>
      </c>
      <c r="E132" s="8">
        <f t="shared" si="2"/>
        <v>29470.666706333941</v>
      </c>
      <c r="F132" s="8"/>
      <c r="G132" s="8">
        <f t="shared" si="3"/>
        <v>6769408.665046243</v>
      </c>
    </row>
    <row r="133" spans="1:7" ht="13.15" x14ac:dyDescent="0.4">
      <c r="A133" s="6">
        <v>48488</v>
      </c>
      <c r="B133" s="7">
        <v>127</v>
      </c>
      <c r="C133" s="8">
        <f t="shared" si="0"/>
        <v>6769408.665046243</v>
      </c>
      <c r="D133" s="8">
        <f t="shared" si="1"/>
        <v>50770.564987846818</v>
      </c>
      <c r="E133" s="8">
        <f t="shared" si="2"/>
        <v>29691.696706631446</v>
      </c>
      <c r="F133" s="8"/>
      <c r="G133" s="8">
        <f t="shared" si="3"/>
        <v>6739716.9683396118</v>
      </c>
    </row>
    <row r="134" spans="1:7" ht="13.15" x14ac:dyDescent="0.4">
      <c r="A134" s="6">
        <v>48519</v>
      </c>
      <c r="B134" s="7">
        <v>128</v>
      </c>
      <c r="C134" s="8">
        <f t="shared" si="0"/>
        <v>6739716.9683396118</v>
      </c>
      <c r="D134" s="8">
        <f t="shared" si="1"/>
        <v>50547.877262547088</v>
      </c>
      <c r="E134" s="8">
        <f t="shared" si="2"/>
        <v>29914.384431931176</v>
      </c>
      <c r="F134" s="8"/>
      <c r="G134" s="8">
        <f t="shared" si="3"/>
        <v>6709802.5839076806</v>
      </c>
    </row>
    <row r="135" spans="1:7" ht="13.15" x14ac:dyDescent="0.4">
      <c r="A135" s="6">
        <v>48549</v>
      </c>
      <c r="B135" s="7">
        <v>129</v>
      </c>
      <c r="C135" s="8">
        <f t="shared" si="0"/>
        <v>6709802.5839076806</v>
      </c>
      <c r="D135" s="8">
        <f t="shared" si="1"/>
        <v>50323.519379307603</v>
      </c>
      <c r="E135" s="8">
        <f t="shared" si="2"/>
        <v>30138.742315170661</v>
      </c>
      <c r="F135" s="8"/>
      <c r="G135" s="8">
        <f t="shared" si="3"/>
        <v>6679663.8415925102</v>
      </c>
    </row>
    <row r="136" spans="1:7" ht="13.15" x14ac:dyDescent="0.4">
      <c r="A136" s="6">
        <v>48580</v>
      </c>
      <c r="B136" s="7">
        <v>130</v>
      </c>
      <c r="C136" s="8">
        <f t="shared" si="0"/>
        <v>6679663.8415925102</v>
      </c>
      <c r="D136" s="8">
        <f t="shared" si="1"/>
        <v>50097.478811943824</v>
      </c>
      <c r="E136" s="8">
        <f t="shared" si="2"/>
        <v>30364.78288253444</v>
      </c>
      <c r="F136" s="8"/>
      <c r="G136" s="8">
        <f t="shared" si="3"/>
        <v>6649299.0587099753</v>
      </c>
    </row>
    <row r="137" spans="1:7" ht="13.15" x14ac:dyDescent="0.4">
      <c r="A137" s="6">
        <v>48611</v>
      </c>
      <c r="B137" s="7">
        <v>131</v>
      </c>
      <c r="C137" s="8">
        <f t="shared" si="0"/>
        <v>6649299.0587099753</v>
      </c>
      <c r="D137" s="8">
        <f t="shared" si="1"/>
        <v>49869.74294032481</v>
      </c>
      <c r="E137" s="8">
        <f t="shared" si="2"/>
        <v>30592.518754153454</v>
      </c>
      <c r="F137" s="8"/>
      <c r="G137" s="8">
        <f t="shared" si="3"/>
        <v>6618706.5399558218</v>
      </c>
    </row>
    <row r="138" spans="1:7" ht="13.15" x14ac:dyDescent="0.4">
      <c r="A138" s="6">
        <v>48639</v>
      </c>
      <c r="B138" s="7">
        <v>132</v>
      </c>
      <c r="C138" s="8">
        <f t="shared" si="0"/>
        <v>6618706.5399558218</v>
      </c>
      <c r="D138" s="8">
        <f t="shared" si="1"/>
        <v>49640.299049668662</v>
      </c>
      <c r="E138" s="8">
        <f t="shared" si="2"/>
        <v>30821.962644809602</v>
      </c>
      <c r="F138" s="8"/>
      <c r="G138" s="8">
        <f t="shared" si="3"/>
        <v>6587884.577311012</v>
      </c>
    </row>
    <row r="139" spans="1:7" ht="13.15" x14ac:dyDescent="0.4">
      <c r="A139" s="6">
        <v>48670</v>
      </c>
      <c r="B139" s="7">
        <v>133</v>
      </c>
      <c r="C139" s="8">
        <f t="shared" si="0"/>
        <v>6587884.577311012</v>
      </c>
      <c r="D139" s="8">
        <f t="shared" si="1"/>
        <v>49409.134329832588</v>
      </c>
      <c r="E139" s="8">
        <f t="shared" si="2"/>
        <v>31053.127364645676</v>
      </c>
      <c r="F139" s="8"/>
      <c r="G139" s="8">
        <f t="shared" si="3"/>
        <v>6556831.4499463663</v>
      </c>
    </row>
    <row r="140" spans="1:7" ht="13.15" x14ac:dyDescent="0.4">
      <c r="A140" s="6">
        <v>48700</v>
      </c>
      <c r="B140" s="7">
        <v>134</v>
      </c>
      <c r="C140" s="8">
        <f t="shared" si="0"/>
        <v>6556831.4499463663</v>
      </c>
      <c r="D140" s="8">
        <f t="shared" si="1"/>
        <v>49176.235874597747</v>
      </c>
      <c r="E140" s="8">
        <f t="shared" si="2"/>
        <v>31286.025819880517</v>
      </c>
      <c r="F140" s="8"/>
      <c r="G140" s="8">
        <f t="shared" si="3"/>
        <v>6525545.4241264854</v>
      </c>
    </row>
    <row r="141" spans="1:7" ht="13.15" x14ac:dyDescent="0.4">
      <c r="A141" s="6">
        <v>48731</v>
      </c>
      <c r="B141" s="7">
        <v>135</v>
      </c>
      <c r="C141" s="8">
        <f t="shared" si="0"/>
        <v>6525545.4241264854</v>
      </c>
      <c r="D141" s="8">
        <f t="shared" si="1"/>
        <v>48941.590680948641</v>
      </c>
      <c r="E141" s="8">
        <f t="shared" si="2"/>
        <v>31520.671013529623</v>
      </c>
      <c r="F141" s="8"/>
      <c r="G141" s="8">
        <f t="shared" si="3"/>
        <v>6494024.753112956</v>
      </c>
    </row>
    <row r="142" spans="1:7" ht="13.15" x14ac:dyDescent="0.4">
      <c r="A142" s="6">
        <v>48761</v>
      </c>
      <c r="B142" s="7">
        <v>136</v>
      </c>
      <c r="C142" s="8">
        <f t="shared" si="0"/>
        <v>6494024.753112956</v>
      </c>
      <c r="D142" s="8">
        <f t="shared" si="1"/>
        <v>48705.185648347171</v>
      </c>
      <c r="E142" s="8">
        <f t="shared" si="2"/>
        <v>31757.076046131093</v>
      </c>
      <c r="F142" s="8"/>
      <c r="G142" s="8">
        <f t="shared" si="3"/>
        <v>6462267.6770668244</v>
      </c>
    </row>
    <row r="143" spans="1:7" ht="13.15" x14ac:dyDescent="0.4">
      <c r="A143" s="6">
        <v>48792</v>
      </c>
      <c r="B143" s="7">
        <v>137</v>
      </c>
      <c r="C143" s="8">
        <f t="shared" si="0"/>
        <v>6462267.6770668244</v>
      </c>
      <c r="D143" s="8">
        <f t="shared" si="1"/>
        <v>48467.007578001183</v>
      </c>
      <c r="E143" s="8">
        <f t="shared" si="2"/>
        <v>31995.254116477081</v>
      </c>
      <c r="F143" s="8"/>
      <c r="G143" s="8">
        <f t="shared" si="3"/>
        <v>6430272.422950347</v>
      </c>
    </row>
    <row r="144" spans="1:7" ht="13.15" x14ac:dyDescent="0.4">
      <c r="A144" s="6">
        <v>48823</v>
      </c>
      <c r="B144" s="7">
        <v>138</v>
      </c>
      <c r="C144" s="8">
        <f t="shared" si="0"/>
        <v>6430272.422950347</v>
      </c>
      <c r="D144" s="8">
        <f t="shared" si="1"/>
        <v>48227.043172127604</v>
      </c>
      <c r="E144" s="8">
        <f t="shared" si="2"/>
        <v>32235.21852235066</v>
      </c>
      <c r="F144" s="8"/>
      <c r="G144" s="8">
        <f t="shared" si="3"/>
        <v>6398037.2044279967</v>
      </c>
    </row>
    <row r="145" spans="1:7" ht="13.15" x14ac:dyDescent="0.4">
      <c r="A145" s="6">
        <v>48853</v>
      </c>
      <c r="B145" s="7">
        <v>139</v>
      </c>
      <c r="C145" s="8">
        <f t="shared" si="0"/>
        <v>6398037.2044279967</v>
      </c>
      <c r="D145" s="8">
        <f t="shared" si="1"/>
        <v>47985.279033209976</v>
      </c>
      <c r="E145" s="8">
        <f t="shared" si="2"/>
        <v>32476.982661268288</v>
      </c>
      <c r="F145" s="8"/>
      <c r="G145" s="8">
        <f t="shared" si="3"/>
        <v>6365560.221766728</v>
      </c>
    </row>
    <row r="146" spans="1:7" ht="13.15" x14ac:dyDescent="0.4">
      <c r="A146" s="6">
        <v>48884</v>
      </c>
      <c r="B146" s="7">
        <v>140</v>
      </c>
      <c r="C146" s="8">
        <f t="shared" si="0"/>
        <v>6365560.221766728</v>
      </c>
      <c r="D146" s="8">
        <f t="shared" si="1"/>
        <v>47741.70166325046</v>
      </c>
      <c r="E146" s="8">
        <f t="shared" si="2"/>
        <v>32720.560031227804</v>
      </c>
      <c r="F146" s="8"/>
      <c r="G146" s="8">
        <f t="shared" si="3"/>
        <v>6332839.6617355002</v>
      </c>
    </row>
    <row r="147" spans="1:7" ht="13.15" x14ac:dyDescent="0.4">
      <c r="A147" s="6">
        <v>48914</v>
      </c>
      <c r="B147" s="7">
        <v>141</v>
      </c>
      <c r="C147" s="8">
        <f t="shared" si="0"/>
        <v>6332839.6617355002</v>
      </c>
      <c r="D147" s="8">
        <f t="shared" si="1"/>
        <v>47496.29746301625</v>
      </c>
      <c r="E147" s="8">
        <f t="shared" si="2"/>
        <v>32965.964231462014</v>
      </c>
      <c r="F147" s="8"/>
      <c r="G147" s="8">
        <f t="shared" si="3"/>
        <v>6299873.697504038</v>
      </c>
    </row>
    <row r="148" spans="1:7" ht="13.15" x14ac:dyDescent="0.4">
      <c r="A148" s="6">
        <v>48945</v>
      </c>
      <c r="B148" s="7">
        <v>142</v>
      </c>
      <c r="C148" s="8">
        <f t="shared" si="0"/>
        <v>6299873.697504038</v>
      </c>
      <c r="D148" s="8">
        <f t="shared" si="1"/>
        <v>47249.052731280281</v>
      </c>
      <c r="E148" s="8">
        <f t="shared" si="2"/>
        <v>33213.208963197983</v>
      </c>
      <c r="F148" s="8"/>
      <c r="G148" s="8">
        <f t="shared" si="3"/>
        <v>6266660.4885408403</v>
      </c>
    </row>
    <row r="149" spans="1:7" ht="13.15" x14ac:dyDescent="0.4">
      <c r="A149" s="6">
        <v>48976</v>
      </c>
      <c r="B149" s="7">
        <v>143</v>
      </c>
      <c r="C149" s="8">
        <f t="shared" si="0"/>
        <v>6266660.4885408403</v>
      </c>
      <c r="D149" s="8">
        <f t="shared" si="1"/>
        <v>46999.953664056302</v>
      </c>
      <c r="E149" s="8">
        <f t="shared" si="2"/>
        <v>33462.308030421962</v>
      </c>
      <c r="F149" s="8"/>
      <c r="G149" s="8">
        <f t="shared" si="3"/>
        <v>6233198.1805104185</v>
      </c>
    </row>
    <row r="150" spans="1:7" ht="13.15" x14ac:dyDescent="0.4">
      <c r="A150" s="6">
        <v>49004</v>
      </c>
      <c r="B150" s="7">
        <v>144</v>
      </c>
      <c r="C150" s="8">
        <f t="shared" si="0"/>
        <v>6233198.1805104185</v>
      </c>
      <c r="D150" s="8">
        <f t="shared" si="1"/>
        <v>46748.986353828135</v>
      </c>
      <c r="E150" s="8">
        <f t="shared" si="2"/>
        <v>33713.275340650129</v>
      </c>
      <c r="F150" s="8"/>
      <c r="G150" s="8">
        <f t="shared" si="3"/>
        <v>6199484.9051697683</v>
      </c>
    </row>
    <row r="151" spans="1:7" ht="13.15" x14ac:dyDescent="0.4">
      <c r="A151" s="6">
        <v>49035</v>
      </c>
      <c r="B151" s="7">
        <v>145</v>
      </c>
      <c r="C151" s="8">
        <f t="shared" si="0"/>
        <v>6199484.9051697683</v>
      </c>
      <c r="D151" s="8">
        <f t="shared" si="1"/>
        <v>46496.136788773263</v>
      </c>
      <c r="E151" s="8">
        <f t="shared" si="2"/>
        <v>33966.124905705001</v>
      </c>
      <c r="F151" s="8"/>
      <c r="G151" s="8">
        <f t="shared" si="3"/>
        <v>6165518.7802640628</v>
      </c>
    </row>
    <row r="152" spans="1:7" ht="13.15" x14ac:dyDescent="0.4">
      <c r="A152" s="6">
        <v>49065</v>
      </c>
      <c r="B152" s="7">
        <v>146</v>
      </c>
      <c r="C152" s="8">
        <f t="shared" si="0"/>
        <v>6165518.7802640628</v>
      </c>
      <c r="D152" s="8">
        <f t="shared" si="1"/>
        <v>46241.390851980468</v>
      </c>
      <c r="E152" s="8">
        <f t="shared" si="2"/>
        <v>34220.870842497796</v>
      </c>
      <c r="F152" s="8"/>
      <c r="G152" s="8">
        <f t="shared" si="3"/>
        <v>6131297.909421565</v>
      </c>
    </row>
    <row r="153" spans="1:7" ht="13.15" x14ac:dyDescent="0.4">
      <c r="A153" s="6">
        <v>49096</v>
      </c>
      <c r="B153" s="7">
        <v>147</v>
      </c>
      <c r="C153" s="8">
        <f t="shared" si="0"/>
        <v>6131297.909421565</v>
      </c>
      <c r="D153" s="8">
        <f t="shared" si="1"/>
        <v>45984.734320661737</v>
      </c>
      <c r="E153" s="8">
        <f t="shared" si="2"/>
        <v>34477.527373816527</v>
      </c>
      <c r="F153" s="8"/>
      <c r="G153" s="8">
        <f t="shared" si="3"/>
        <v>6096820.3820477482</v>
      </c>
    </row>
    <row r="154" spans="1:7" ht="13.15" x14ac:dyDescent="0.4">
      <c r="A154" s="6">
        <v>49126</v>
      </c>
      <c r="B154" s="7">
        <v>148</v>
      </c>
      <c r="C154" s="8">
        <f t="shared" si="0"/>
        <v>6096820.3820477482</v>
      </c>
      <c r="D154" s="8">
        <f t="shared" si="1"/>
        <v>45726.152865358112</v>
      </c>
      <c r="E154" s="8">
        <f t="shared" si="2"/>
        <v>34736.108829120152</v>
      </c>
      <c r="F154" s="8"/>
      <c r="G154" s="8">
        <f t="shared" si="3"/>
        <v>6062084.273218628</v>
      </c>
    </row>
    <row r="155" spans="1:7" ht="13.15" x14ac:dyDescent="0.4">
      <c r="A155" s="6">
        <v>49157</v>
      </c>
      <c r="B155" s="7">
        <v>149</v>
      </c>
      <c r="C155" s="8">
        <f t="shared" si="0"/>
        <v>6062084.273218628</v>
      </c>
      <c r="D155" s="8">
        <f t="shared" si="1"/>
        <v>45465.632049139705</v>
      </c>
      <c r="E155" s="8">
        <f t="shared" si="2"/>
        <v>34996.629645338558</v>
      </c>
      <c r="F155" s="8"/>
      <c r="G155" s="8">
        <f t="shared" si="3"/>
        <v>6027087.6435732897</v>
      </c>
    </row>
    <row r="156" spans="1:7" ht="13.15" x14ac:dyDescent="0.4">
      <c r="A156" s="6">
        <v>49188</v>
      </c>
      <c r="B156" s="7">
        <v>150</v>
      </c>
      <c r="C156" s="8">
        <f t="shared" si="0"/>
        <v>6027087.6435732897</v>
      </c>
      <c r="D156" s="8">
        <f t="shared" si="1"/>
        <v>45203.157326799672</v>
      </c>
      <c r="E156" s="8">
        <f t="shared" si="2"/>
        <v>35259.104367678592</v>
      </c>
      <c r="F156" s="8"/>
      <c r="G156" s="8">
        <f t="shared" si="3"/>
        <v>5991828.5392056108</v>
      </c>
    </row>
    <row r="157" spans="1:7" ht="13.15" x14ac:dyDescent="0.4">
      <c r="A157" s="6">
        <v>49218</v>
      </c>
      <c r="B157" s="7">
        <v>151</v>
      </c>
      <c r="C157" s="8">
        <f t="shared" si="0"/>
        <v>5991828.5392056108</v>
      </c>
      <c r="D157" s="8">
        <f t="shared" si="1"/>
        <v>44938.714044042077</v>
      </c>
      <c r="E157" s="8">
        <f t="shared" si="2"/>
        <v>35523.547650436187</v>
      </c>
      <c r="F157" s="8"/>
      <c r="G157" s="8">
        <f t="shared" si="3"/>
        <v>5956304.9915551748</v>
      </c>
    </row>
    <row r="158" spans="1:7" ht="13.15" x14ac:dyDescent="0.4">
      <c r="A158" s="6">
        <v>49249</v>
      </c>
      <c r="B158" s="7">
        <v>152</v>
      </c>
      <c r="C158" s="8">
        <f t="shared" si="0"/>
        <v>5956304.9915551748</v>
      </c>
      <c r="D158" s="8">
        <f t="shared" si="1"/>
        <v>44672.287436663806</v>
      </c>
      <c r="E158" s="8">
        <f t="shared" si="2"/>
        <v>35789.974257814458</v>
      </c>
      <c r="F158" s="8"/>
      <c r="G158" s="8">
        <f t="shared" si="3"/>
        <v>5920515.0172973601</v>
      </c>
    </row>
    <row r="159" spans="1:7" ht="13.15" x14ac:dyDescent="0.4">
      <c r="A159" s="6">
        <v>49279</v>
      </c>
      <c r="B159" s="7">
        <v>153</v>
      </c>
      <c r="C159" s="8">
        <f t="shared" si="0"/>
        <v>5920515.0172973601</v>
      </c>
      <c r="D159" s="8">
        <f t="shared" si="1"/>
        <v>44403.862629730196</v>
      </c>
      <c r="E159" s="8">
        <f t="shared" si="2"/>
        <v>36058.399064748068</v>
      </c>
      <c r="F159" s="8"/>
      <c r="G159" s="8">
        <f t="shared" si="3"/>
        <v>5884456.6182326125</v>
      </c>
    </row>
    <row r="160" spans="1:7" ht="13.15" x14ac:dyDescent="0.4">
      <c r="A160" s="6">
        <v>49310</v>
      </c>
      <c r="B160" s="7">
        <v>154</v>
      </c>
      <c r="C160" s="8">
        <f t="shared" si="0"/>
        <v>5884456.6182326125</v>
      </c>
      <c r="D160" s="8">
        <f t="shared" si="1"/>
        <v>44133.424636744588</v>
      </c>
      <c r="E160" s="8">
        <f t="shared" si="2"/>
        <v>36328.837057733675</v>
      </c>
      <c r="F160" s="8"/>
      <c r="G160" s="8">
        <f t="shared" si="3"/>
        <v>5848127.7811748786</v>
      </c>
    </row>
    <row r="161" spans="1:7" ht="13.15" x14ac:dyDescent="0.4">
      <c r="A161" s="6">
        <v>49341</v>
      </c>
      <c r="B161" s="7">
        <v>155</v>
      </c>
      <c r="C161" s="8">
        <f t="shared" si="0"/>
        <v>5848127.7811748786</v>
      </c>
      <c r="D161" s="8">
        <f t="shared" si="1"/>
        <v>43860.958358811586</v>
      </c>
      <c r="E161" s="8">
        <f t="shared" si="2"/>
        <v>36601.303335666678</v>
      </c>
      <c r="F161" s="8"/>
      <c r="G161" s="8">
        <f t="shared" si="3"/>
        <v>5811526.4778392119</v>
      </c>
    </row>
    <row r="162" spans="1:7" ht="13.15" x14ac:dyDescent="0.4">
      <c r="A162" s="6">
        <v>49369</v>
      </c>
      <c r="B162" s="7">
        <v>156</v>
      </c>
      <c r="C162" s="8">
        <f t="shared" si="0"/>
        <v>5811526.4778392119</v>
      </c>
      <c r="D162" s="8">
        <f t="shared" si="1"/>
        <v>43586.448583794088</v>
      </c>
      <c r="E162" s="8">
        <f t="shared" si="2"/>
        <v>36875.813110684176</v>
      </c>
      <c r="F162" s="8"/>
      <c r="G162" s="8">
        <f t="shared" si="3"/>
        <v>5774650.6647285279</v>
      </c>
    </row>
    <row r="163" spans="1:7" ht="13.15" x14ac:dyDescent="0.4">
      <c r="A163" s="6">
        <v>49400</v>
      </c>
      <c r="B163" s="7">
        <v>157</v>
      </c>
      <c r="C163" s="8">
        <f t="shared" si="0"/>
        <v>5774650.6647285279</v>
      </c>
      <c r="D163" s="8">
        <f t="shared" si="1"/>
        <v>43309.879985463958</v>
      </c>
      <c r="E163" s="8">
        <f t="shared" si="2"/>
        <v>37152.381709014306</v>
      </c>
      <c r="F163" s="8"/>
      <c r="G163" s="8">
        <f t="shared" si="3"/>
        <v>5737498.2830195138</v>
      </c>
    </row>
    <row r="164" spans="1:7" ht="13.15" x14ac:dyDescent="0.4">
      <c r="A164" s="6">
        <v>49430</v>
      </c>
      <c r="B164" s="7">
        <v>158</v>
      </c>
      <c r="C164" s="8">
        <f t="shared" si="0"/>
        <v>5737498.2830195138</v>
      </c>
      <c r="D164" s="8">
        <f t="shared" si="1"/>
        <v>43031.237122646351</v>
      </c>
      <c r="E164" s="8">
        <f t="shared" si="2"/>
        <v>37431.024571831913</v>
      </c>
      <c r="F164" s="8"/>
      <c r="G164" s="8">
        <f t="shared" si="3"/>
        <v>5700067.2584476816</v>
      </c>
    </row>
    <row r="165" spans="1:7" ht="13.15" x14ac:dyDescent="0.4">
      <c r="A165" s="6">
        <v>49461</v>
      </c>
      <c r="B165" s="7">
        <v>159</v>
      </c>
      <c r="C165" s="8">
        <f t="shared" si="0"/>
        <v>5700067.2584476816</v>
      </c>
      <c r="D165" s="8">
        <f t="shared" si="1"/>
        <v>42750.50443835761</v>
      </c>
      <c r="E165" s="8">
        <f t="shared" si="2"/>
        <v>37711.757256120654</v>
      </c>
      <c r="F165" s="8"/>
      <c r="G165" s="8">
        <f t="shared" si="3"/>
        <v>5662355.5011915611</v>
      </c>
    </row>
    <row r="166" spans="1:7" ht="13.15" x14ac:dyDescent="0.4">
      <c r="A166" s="6">
        <v>49491</v>
      </c>
      <c r="B166" s="7">
        <v>160</v>
      </c>
      <c r="C166" s="8">
        <f t="shared" si="0"/>
        <v>5662355.5011915611</v>
      </c>
      <c r="D166" s="8">
        <f t="shared" si="1"/>
        <v>42467.666258936704</v>
      </c>
      <c r="E166" s="8">
        <f t="shared" si="2"/>
        <v>37994.59543554156</v>
      </c>
      <c r="F166" s="8"/>
      <c r="G166" s="8">
        <f t="shared" si="3"/>
        <v>5624360.90575602</v>
      </c>
    </row>
    <row r="167" spans="1:7" ht="13.15" x14ac:dyDescent="0.4">
      <c r="A167" s="6">
        <v>49522</v>
      </c>
      <c r="B167" s="7">
        <v>161</v>
      </c>
      <c r="C167" s="8">
        <f t="shared" si="0"/>
        <v>5624360.90575602</v>
      </c>
      <c r="D167" s="8">
        <f t="shared" si="1"/>
        <v>42182.706793170146</v>
      </c>
      <c r="E167" s="8">
        <f t="shared" si="2"/>
        <v>38279.554901308118</v>
      </c>
      <c r="F167" s="8"/>
      <c r="G167" s="8">
        <f t="shared" si="3"/>
        <v>5586081.3508547116</v>
      </c>
    </row>
    <row r="168" spans="1:7" ht="13.15" x14ac:dyDescent="0.4">
      <c r="A168" s="6">
        <v>49553</v>
      </c>
      <c r="B168" s="7">
        <v>162</v>
      </c>
      <c r="C168" s="8">
        <f t="shared" si="0"/>
        <v>5586081.3508547116</v>
      </c>
      <c r="D168" s="8">
        <f t="shared" si="1"/>
        <v>41895.610131410336</v>
      </c>
      <c r="E168" s="8">
        <f t="shared" si="2"/>
        <v>38566.651563067928</v>
      </c>
      <c r="F168" s="8"/>
      <c r="G168" s="8">
        <f t="shared" si="3"/>
        <v>5547514.6992916437</v>
      </c>
    </row>
    <row r="169" spans="1:7" ht="13.15" x14ac:dyDescent="0.4">
      <c r="A169" s="6">
        <v>49583</v>
      </c>
      <c r="B169" s="7">
        <v>163</v>
      </c>
      <c r="C169" s="8">
        <f t="shared" si="0"/>
        <v>5547514.6992916437</v>
      </c>
      <c r="D169" s="8">
        <f t="shared" si="1"/>
        <v>41606.360244687326</v>
      </c>
      <c r="E169" s="8">
        <f t="shared" si="2"/>
        <v>38855.901449790937</v>
      </c>
      <c r="F169" s="8"/>
      <c r="G169" s="8">
        <f t="shared" si="3"/>
        <v>5508658.7978418525</v>
      </c>
    </row>
    <row r="170" spans="1:7" ht="13.15" x14ac:dyDescent="0.4">
      <c r="A170" s="6">
        <v>49614</v>
      </c>
      <c r="B170" s="7">
        <v>164</v>
      </c>
      <c r="C170" s="8">
        <f t="shared" si="0"/>
        <v>5508658.7978418525</v>
      </c>
      <c r="D170" s="8">
        <f t="shared" si="1"/>
        <v>41314.940983813889</v>
      </c>
      <c r="E170" s="8">
        <f t="shared" si="2"/>
        <v>39147.320710664375</v>
      </c>
      <c r="F170" s="8"/>
      <c r="G170" s="8">
        <f t="shared" si="3"/>
        <v>5469511.4771311879</v>
      </c>
    </row>
    <row r="171" spans="1:7" ht="13.15" x14ac:dyDescent="0.4">
      <c r="A171" s="6">
        <v>49644</v>
      </c>
      <c r="B171" s="7">
        <v>165</v>
      </c>
      <c r="C171" s="8">
        <f t="shared" si="0"/>
        <v>5469511.4771311879</v>
      </c>
      <c r="D171" s="8">
        <f t="shared" si="1"/>
        <v>41021.33607848391</v>
      </c>
      <c r="E171" s="8">
        <f t="shared" si="2"/>
        <v>39440.925615994354</v>
      </c>
      <c r="F171" s="8"/>
      <c r="G171" s="8">
        <f t="shared" si="3"/>
        <v>5430070.5515151937</v>
      </c>
    </row>
    <row r="172" spans="1:7" ht="13.15" x14ac:dyDescent="0.4">
      <c r="A172" s="6">
        <v>49675</v>
      </c>
      <c r="B172" s="7">
        <v>166</v>
      </c>
      <c r="C172" s="8">
        <f t="shared" si="0"/>
        <v>5430070.5515151937</v>
      </c>
      <c r="D172" s="8">
        <f t="shared" si="1"/>
        <v>40725.529136363948</v>
      </c>
      <c r="E172" s="8">
        <f t="shared" si="2"/>
        <v>39736.732558114316</v>
      </c>
      <c r="F172" s="8"/>
      <c r="G172" s="8">
        <f t="shared" si="3"/>
        <v>5390333.8189570792</v>
      </c>
    </row>
    <row r="173" spans="1:7" ht="13.15" x14ac:dyDescent="0.4">
      <c r="A173" s="6">
        <v>49706</v>
      </c>
      <c r="B173" s="7">
        <v>167</v>
      </c>
      <c r="C173" s="8">
        <f t="shared" si="0"/>
        <v>5390333.8189570792</v>
      </c>
      <c r="D173" s="8">
        <f t="shared" si="1"/>
        <v>40427.50364217809</v>
      </c>
      <c r="E173" s="8">
        <f t="shared" si="2"/>
        <v>40034.758052300174</v>
      </c>
      <c r="F173" s="8"/>
      <c r="G173" s="8">
        <f t="shared" si="3"/>
        <v>5350299.0609047795</v>
      </c>
    </row>
    <row r="174" spans="1:7" ht="13.15" x14ac:dyDescent="0.4">
      <c r="A174" s="6">
        <v>49735</v>
      </c>
      <c r="B174" s="7">
        <v>168</v>
      </c>
      <c r="C174" s="8">
        <f t="shared" si="0"/>
        <v>5350299.0609047795</v>
      </c>
      <c r="D174" s="8">
        <f t="shared" si="1"/>
        <v>40127.242956785842</v>
      </c>
      <c r="E174" s="8">
        <f t="shared" si="2"/>
        <v>40335.018737692422</v>
      </c>
      <c r="F174" s="8"/>
      <c r="G174" s="8">
        <f t="shared" si="3"/>
        <v>5309964.0421670871</v>
      </c>
    </row>
    <row r="175" spans="1:7" ht="13.15" x14ac:dyDescent="0.4">
      <c r="A175" s="6">
        <v>49766</v>
      </c>
      <c r="B175" s="7">
        <v>169</v>
      </c>
      <c r="C175" s="8">
        <f t="shared" si="0"/>
        <v>5309964.0421670871</v>
      </c>
      <c r="D175" s="8">
        <f t="shared" si="1"/>
        <v>39824.730316253153</v>
      </c>
      <c r="E175" s="8">
        <f t="shared" si="2"/>
        <v>40637.531378225111</v>
      </c>
      <c r="F175" s="8"/>
      <c r="G175" s="8">
        <f t="shared" si="3"/>
        <v>5269326.5107888617</v>
      </c>
    </row>
    <row r="176" spans="1:7" ht="13.15" x14ac:dyDescent="0.4">
      <c r="A176" s="6">
        <v>49796</v>
      </c>
      <c r="B176" s="7">
        <v>170</v>
      </c>
      <c r="C176" s="8">
        <f t="shared" si="0"/>
        <v>5269326.5107888617</v>
      </c>
      <c r="D176" s="8">
        <f t="shared" si="1"/>
        <v>39519.948830916459</v>
      </c>
      <c r="E176" s="8">
        <f t="shared" si="2"/>
        <v>40942.312863561805</v>
      </c>
      <c r="F176" s="8"/>
      <c r="G176" s="8">
        <f t="shared" si="3"/>
        <v>5228384.1979252994</v>
      </c>
    </row>
    <row r="177" spans="1:7" ht="13.15" x14ac:dyDescent="0.4">
      <c r="A177" s="6">
        <v>49827</v>
      </c>
      <c r="B177" s="7">
        <v>171</v>
      </c>
      <c r="C177" s="8">
        <f t="shared" si="0"/>
        <v>5228384.1979252994</v>
      </c>
      <c r="D177" s="8">
        <f t="shared" si="1"/>
        <v>39212.881484439742</v>
      </c>
      <c r="E177" s="8">
        <f t="shared" si="2"/>
        <v>41249.380210038522</v>
      </c>
      <c r="F177" s="8"/>
      <c r="G177" s="8">
        <f t="shared" si="3"/>
        <v>5187134.8177152611</v>
      </c>
    </row>
    <row r="178" spans="1:7" ht="13.15" x14ac:dyDescent="0.4">
      <c r="A178" s="6">
        <v>49857</v>
      </c>
      <c r="B178" s="7">
        <v>172</v>
      </c>
      <c r="C178" s="8">
        <f t="shared" si="0"/>
        <v>5187134.8177152611</v>
      </c>
      <c r="D178" s="8">
        <f t="shared" si="1"/>
        <v>38903.511132864456</v>
      </c>
      <c r="E178" s="8">
        <f t="shared" si="2"/>
        <v>41558.750561613808</v>
      </c>
      <c r="F178" s="8"/>
      <c r="G178" s="8">
        <f t="shared" si="3"/>
        <v>5145576.0671536475</v>
      </c>
    </row>
    <row r="179" spans="1:7" ht="13.15" x14ac:dyDescent="0.4">
      <c r="A179" s="6">
        <v>49888</v>
      </c>
      <c r="B179" s="7">
        <v>173</v>
      </c>
      <c r="C179" s="8">
        <f t="shared" si="0"/>
        <v>5145576.0671536475</v>
      </c>
      <c r="D179" s="8">
        <f t="shared" si="1"/>
        <v>38591.820503652358</v>
      </c>
      <c r="E179" s="8">
        <f t="shared" si="2"/>
        <v>41870.441190825906</v>
      </c>
      <c r="F179" s="8"/>
      <c r="G179" s="8">
        <f t="shared" si="3"/>
        <v>5103705.6259628218</v>
      </c>
    </row>
    <row r="180" spans="1:7" ht="13.15" x14ac:dyDescent="0.4">
      <c r="A180" s="6">
        <v>49919</v>
      </c>
      <c r="B180" s="7">
        <v>174</v>
      </c>
      <c r="C180" s="8">
        <f t="shared" si="0"/>
        <v>5103705.6259628218</v>
      </c>
      <c r="D180" s="8">
        <f t="shared" si="1"/>
        <v>38277.792194721165</v>
      </c>
      <c r="E180" s="8">
        <f t="shared" si="2"/>
        <v>42184.469499757099</v>
      </c>
      <c r="F180" s="8"/>
      <c r="G180" s="8">
        <f t="shared" si="3"/>
        <v>5061521.1564630643</v>
      </c>
    </row>
    <row r="181" spans="1:7" ht="13.15" x14ac:dyDescent="0.4">
      <c r="A181" s="6">
        <v>49949</v>
      </c>
      <c r="B181" s="7">
        <v>175</v>
      </c>
      <c r="C181" s="8">
        <f t="shared" si="0"/>
        <v>5061521.1564630643</v>
      </c>
      <c r="D181" s="8">
        <f t="shared" si="1"/>
        <v>37961.408673472979</v>
      </c>
      <c r="E181" s="8">
        <f t="shared" si="2"/>
        <v>42500.853021005285</v>
      </c>
      <c r="F181" s="8"/>
      <c r="G181" s="8">
        <f t="shared" si="3"/>
        <v>5019020.3034420591</v>
      </c>
    </row>
    <row r="182" spans="1:7" ht="13.15" x14ac:dyDescent="0.4">
      <c r="A182" s="6">
        <v>49980</v>
      </c>
      <c r="B182" s="7">
        <v>176</v>
      </c>
      <c r="C182" s="8">
        <f t="shared" si="0"/>
        <v>5019020.3034420591</v>
      </c>
      <c r="D182" s="8">
        <f t="shared" si="1"/>
        <v>37642.652275815439</v>
      </c>
      <c r="E182" s="8">
        <f t="shared" si="2"/>
        <v>42819.609418662825</v>
      </c>
      <c r="F182" s="8"/>
      <c r="G182" s="8">
        <f t="shared" si="3"/>
        <v>4976200.6940233959</v>
      </c>
    </row>
    <row r="183" spans="1:7" ht="13.15" x14ac:dyDescent="0.4">
      <c r="A183" s="6">
        <v>50010</v>
      </c>
      <c r="B183" s="7">
        <v>177</v>
      </c>
      <c r="C183" s="8">
        <f t="shared" si="0"/>
        <v>4976200.6940233959</v>
      </c>
      <c r="D183" s="8">
        <f t="shared" si="1"/>
        <v>37321.505205175468</v>
      </c>
      <c r="E183" s="8">
        <f t="shared" si="2"/>
        <v>43140.756489302796</v>
      </c>
      <c r="F183" s="8"/>
      <c r="G183" s="8">
        <f t="shared" si="3"/>
        <v>4933059.9375340929</v>
      </c>
    </row>
    <row r="184" spans="1:7" ht="13.15" x14ac:dyDescent="0.4">
      <c r="A184" s="6">
        <v>50041</v>
      </c>
      <c r="B184" s="7">
        <v>178</v>
      </c>
      <c r="C184" s="8">
        <f t="shared" si="0"/>
        <v>4933059.9375340929</v>
      </c>
      <c r="D184" s="8">
        <f t="shared" si="1"/>
        <v>36997.949531505692</v>
      </c>
      <c r="E184" s="8">
        <f t="shared" si="2"/>
        <v>43464.312162972572</v>
      </c>
      <c r="F184" s="8"/>
      <c r="G184" s="8">
        <f t="shared" si="3"/>
        <v>4889595.6253711199</v>
      </c>
    </row>
    <row r="185" spans="1:7" ht="13.15" x14ac:dyDescent="0.4">
      <c r="A185" s="6">
        <v>50072</v>
      </c>
      <c r="B185" s="7">
        <v>179</v>
      </c>
      <c r="C185" s="8">
        <f t="shared" si="0"/>
        <v>4889595.6253711199</v>
      </c>
      <c r="D185" s="8">
        <f t="shared" si="1"/>
        <v>36671.967190283402</v>
      </c>
      <c r="E185" s="8">
        <f t="shared" si="2"/>
        <v>43790.294504194862</v>
      </c>
      <c r="F185" s="8"/>
      <c r="G185" s="8">
        <f t="shared" si="3"/>
        <v>4845805.3308669254</v>
      </c>
    </row>
    <row r="186" spans="1:7" ht="13.15" x14ac:dyDescent="0.4">
      <c r="A186" s="6">
        <v>50100</v>
      </c>
      <c r="B186" s="7">
        <v>180</v>
      </c>
      <c r="C186" s="8">
        <f t="shared" si="0"/>
        <v>4845805.3308669254</v>
      </c>
      <c r="D186" s="8">
        <f t="shared" si="1"/>
        <v>36343.539981501941</v>
      </c>
      <c r="E186" s="8">
        <f t="shared" si="2"/>
        <v>44118.721712976323</v>
      </c>
      <c r="F186" s="8"/>
      <c r="G186" s="8">
        <f t="shared" si="3"/>
        <v>4801686.6091539487</v>
      </c>
    </row>
    <row r="187" spans="1:7" ht="13.15" x14ac:dyDescent="0.4">
      <c r="A187" s="6">
        <v>50131</v>
      </c>
      <c r="B187" s="7">
        <v>181</v>
      </c>
      <c r="C187" s="8">
        <f t="shared" si="0"/>
        <v>4801686.6091539487</v>
      </c>
      <c r="D187" s="8">
        <f t="shared" si="1"/>
        <v>36012.649568654611</v>
      </c>
      <c r="E187" s="8">
        <f t="shared" si="2"/>
        <v>44449.612125823653</v>
      </c>
      <c r="F187" s="8"/>
      <c r="G187" s="8">
        <f t="shared" si="3"/>
        <v>4757236.9970281255</v>
      </c>
    </row>
    <row r="188" spans="1:7" ht="13.15" x14ac:dyDescent="0.4">
      <c r="A188" s="6">
        <v>50161</v>
      </c>
      <c r="B188" s="7">
        <v>182</v>
      </c>
      <c r="C188" s="8">
        <f t="shared" si="0"/>
        <v>4757236.9970281255</v>
      </c>
      <c r="D188" s="8">
        <f t="shared" si="1"/>
        <v>35679.277477710937</v>
      </c>
      <c r="E188" s="8">
        <f t="shared" si="2"/>
        <v>44782.984216767327</v>
      </c>
      <c r="F188" s="8"/>
      <c r="G188" s="8">
        <f t="shared" si="3"/>
        <v>4712454.0128113581</v>
      </c>
    </row>
    <row r="189" spans="1:7" ht="13.15" x14ac:dyDescent="0.4">
      <c r="A189" s="6">
        <v>50192</v>
      </c>
      <c r="B189" s="7">
        <v>183</v>
      </c>
      <c r="C189" s="8">
        <f t="shared" si="0"/>
        <v>4712454.0128113581</v>
      </c>
      <c r="D189" s="8">
        <f t="shared" si="1"/>
        <v>35343.405096085182</v>
      </c>
      <c r="E189" s="8">
        <f t="shared" si="2"/>
        <v>45118.856598393082</v>
      </c>
      <c r="F189" s="8"/>
      <c r="G189" s="8">
        <f t="shared" si="3"/>
        <v>4667335.156212965</v>
      </c>
    </row>
    <row r="190" spans="1:7" ht="13.15" x14ac:dyDescent="0.4">
      <c r="A190" s="6">
        <v>50222</v>
      </c>
      <c r="B190" s="7">
        <v>184</v>
      </c>
      <c r="C190" s="8">
        <f t="shared" si="0"/>
        <v>4667335.156212965</v>
      </c>
      <c r="D190" s="8">
        <f t="shared" si="1"/>
        <v>35005.013671597233</v>
      </c>
      <c r="E190" s="8">
        <f t="shared" si="2"/>
        <v>45457.248022881031</v>
      </c>
      <c r="F190" s="8"/>
      <c r="G190" s="8">
        <f t="shared" si="3"/>
        <v>4621877.9081900837</v>
      </c>
    </row>
    <row r="191" spans="1:7" ht="13.15" x14ac:dyDescent="0.4">
      <c r="A191" s="6">
        <v>50253</v>
      </c>
      <c r="B191" s="7">
        <v>185</v>
      </c>
      <c r="C191" s="8">
        <f t="shared" si="0"/>
        <v>4621877.9081900837</v>
      </c>
      <c r="D191" s="8">
        <f t="shared" si="1"/>
        <v>34664.084311425628</v>
      </c>
      <c r="E191" s="8">
        <f t="shared" si="2"/>
        <v>45798.177383052636</v>
      </c>
      <c r="F191" s="8"/>
      <c r="G191" s="8">
        <f t="shared" si="3"/>
        <v>4576079.7308070315</v>
      </c>
    </row>
    <row r="192" spans="1:7" ht="13.15" x14ac:dyDescent="0.4">
      <c r="A192" s="6">
        <v>50284</v>
      </c>
      <c r="B192" s="7">
        <v>186</v>
      </c>
      <c r="C192" s="8">
        <f t="shared" si="0"/>
        <v>4576079.7308070315</v>
      </c>
      <c r="D192" s="8">
        <f t="shared" si="1"/>
        <v>34320.597981052735</v>
      </c>
      <c r="E192" s="8">
        <f t="shared" si="2"/>
        <v>46141.663713425529</v>
      </c>
      <c r="F192" s="8"/>
      <c r="G192" s="8">
        <f t="shared" si="3"/>
        <v>4529938.0670936061</v>
      </c>
    </row>
    <row r="193" spans="1:7" ht="13.15" x14ac:dyDescent="0.4">
      <c r="A193" s="6">
        <v>50314</v>
      </c>
      <c r="B193" s="7">
        <v>187</v>
      </c>
      <c r="C193" s="8">
        <f t="shared" si="0"/>
        <v>4529938.0670936061</v>
      </c>
      <c r="D193" s="8">
        <f t="shared" si="1"/>
        <v>33974.535503202045</v>
      </c>
      <c r="E193" s="8">
        <f t="shared" si="2"/>
        <v>46487.726191276219</v>
      </c>
      <c r="F193" s="8"/>
      <c r="G193" s="8">
        <f t="shared" si="3"/>
        <v>4483450.3409023304</v>
      </c>
    </row>
    <row r="194" spans="1:7" ht="13.15" x14ac:dyDescent="0.4">
      <c r="A194" s="6">
        <v>50345</v>
      </c>
      <c r="B194" s="7">
        <v>188</v>
      </c>
      <c r="C194" s="8">
        <f t="shared" si="0"/>
        <v>4483450.3409023304</v>
      </c>
      <c r="D194" s="8">
        <f t="shared" si="1"/>
        <v>33625.877556767475</v>
      </c>
      <c r="E194" s="8">
        <f t="shared" si="2"/>
        <v>46836.384137710789</v>
      </c>
      <c r="F194" s="8"/>
      <c r="G194" s="8">
        <f t="shared" si="3"/>
        <v>4436613.9567646198</v>
      </c>
    </row>
    <row r="195" spans="1:7" ht="13.15" x14ac:dyDescent="0.4">
      <c r="A195" s="6">
        <v>50375</v>
      </c>
      <c r="B195" s="7">
        <v>189</v>
      </c>
      <c r="C195" s="8">
        <f t="shared" si="0"/>
        <v>4436613.9567646198</v>
      </c>
      <c r="D195" s="8">
        <f t="shared" si="1"/>
        <v>33274.604675734648</v>
      </c>
      <c r="E195" s="8">
        <f t="shared" si="2"/>
        <v>47187.657018743615</v>
      </c>
      <c r="F195" s="8"/>
      <c r="G195" s="8">
        <f t="shared" si="3"/>
        <v>4389426.2997458763</v>
      </c>
    </row>
    <row r="196" spans="1:7" ht="13.15" x14ac:dyDescent="0.4">
      <c r="A196" s="6">
        <v>50406</v>
      </c>
      <c r="B196" s="7">
        <v>190</v>
      </c>
      <c r="C196" s="8">
        <f t="shared" si="0"/>
        <v>4389426.2997458763</v>
      </c>
      <c r="D196" s="8">
        <f t="shared" si="1"/>
        <v>32920.697248094075</v>
      </c>
      <c r="E196" s="8">
        <f t="shared" si="2"/>
        <v>47541.564446384189</v>
      </c>
      <c r="F196" s="8"/>
      <c r="G196" s="8">
        <f t="shared" si="3"/>
        <v>4341884.7352994923</v>
      </c>
    </row>
    <row r="197" spans="1:7" ht="13.15" x14ac:dyDescent="0.4">
      <c r="A197" s="6">
        <v>50437</v>
      </c>
      <c r="B197" s="7">
        <v>191</v>
      </c>
      <c r="C197" s="8">
        <f t="shared" si="0"/>
        <v>4341884.7352994923</v>
      </c>
      <c r="D197" s="8">
        <f t="shared" si="1"/>
        <v>32564.135514746191</v>
      </c>
      <c r="E197" s="8">
        <f t="shared" si="2"/>
        <v>47898.126179732077</v>
      </c>
      <c r="F197" s="8"/>
      <c r="G197" s="8">
        <f t="shared" si="3"/>
        <v>4293986.6091197599</v>
      </c>
    </row>
    <row r="198" spans="1:7" ht="13.15" x14ac:dyDescent="0.4">
      <c r="A198" s="6">
        <v>50465</v>
      </c>
      <c r="B198" s="7">
        <v>192</v>
      </c>
      <c r="C198" s="8">
        <f t="shared" si="0"/>
        <v>4293986.6091197599</v>
      </c>
      <c r="D198" s="8">
        <f t="shared" si="1"/>
        <v>32204.899568398199</v>
      </c>
      <c r="E198" s="8">
        <f t="shared" si="2"/>
        <v>48257.362126080065</v>
      </c>
      <c r="F198" s="8"/>
      <c r="G198" s="8">
        <f t="shared" si="3"/>
        <v>4245729.2469936796</v>
      </c>
    </row>
    <row r="199" spans="1:7" ht="13.15" x14ac:dyDescent="0.4">
      <c r="A199" s="6">
        <v>50496</v>
      </c>
      <c r="B199" s="7">
        <v>193</v>
      </c>
      <c r="C199" s="8">
        <f t="shared" si="0"/>
        <v>4245729.2469936796</v>
      </c>
      <c r="D199" s="8">
        <f t="shared" si="1"/>
        <v>31842.969352452594</v>
      </c>
      <c r="E199" s="8">
        <f t="shared" si="2"/>
        <v>48619.29234202567</v>
      </c>
      <c r="F199" s="8"/>
      <c r="G199" s="8">
        <f t="shared" si="3"/>
        <v>4197109.9546516538</v>
      </c>
    </row>
    <row r="200" spans="1:7" ht="13.15" x14ac:dyDescent="0.4">
      <c r="A200" s="6">
        <v>50526</v>
      </c>
      <c r="B200" s="7">
        <v>194</v>
      </c>
      <c r="C200" s="8">
        <f t="shared" si="0"/>
        <v>4197109.9546516538</v>
      </c>
      <c r="D200" s="8">
        <f t="shared" si="1"/>
        <v>31478.324659887403</v>
      </c>
      <c r="E200" s="8">
        <f t="shared" si="2"/>
        <v>48983.937034590861</v>
      </c>
      <c r="F200" s="8"/>
      <c r="G200" s="8">
        <f t="shared" si="3"/>
        <v>4148126.0176170631</v>
      </c>
    </row>
    <row r="201" spans="1:7" ht="13.15" x14ac:dyDescent="0.4">
      <c r="A201" s="6">
        <v>50557</v>
      </c>
      <c r="B201" s="7">
        <v>195</v>
      </c>
      <c r="C201" s="8">
        <f t="shared" si="0"/>
        <v>4148126.0176170631</v>
      </c>
      <c r="D201" s="8">
        <f t="shared" si="1"/>
        <v>31110.945132127974</v>
      </c>
      <c r="E201" s="8">
        <f t="shared" si="2"/>
        <v>49351.316562350286</v>
      </c>
      <c r="F201" s="8"/>
      <c r="G201" s="8">
        <f t="shared" si="3"/>
        <v>4098774.7010547128</v>
      </c>
    </row>
    <row r="202" spans="1:7" ht="13.15" x14ac:dyDescent="0.4">
      <c r="A202" s="6">
        <v>50587</v>
      </c>
      <c r="B202" s="7">
        <v>196</v>
      </c>
      <c r="C202" s="8">
        <f t="shared" si="0"/>
        <v>4098774.7010547128</v>
      </c>
      <c r="D202" s="8">
        <f t="shared" si="1"/>
        <v>30740.810257910343</v>
      </c>
      <c r="E202" s="8">
        <f t="shared" si="2"/>
        <v>49721.451436567921</v>
      </c>
      <c r="F202" s="8"/>
      <c r="G202" s="8">
        <f t="shared" si="3"/>
        <v>4049053.2496181447</v>
      </c>
    </row>
    <row r="203" spans="1:7" ht="13.15" x14ac:dyDescent="0.4">
      <c r="A203" s="6">
        <v>50618</v>
      </c>
      <c r="B203" s="7">
        <v>197</v>
      </c>
      <c r="C203" s="8">
        <f t="shared" si="0"/>
        <v>4049053.2496181447</v>
      </c>
      <c r="D203" s="8">
        <f t="shared" si="1"/>
        <v>30367.899372136086</v>
      </c>
      <c r="E203" s="8">
        <f t="shared" si="2"/>
        <v>50094.362322342175</v>
      </c>
      <c r="F203" s="8"/>
      <c r="G203" s="8">
        <f t="shared" si="3"/>
        <v>3998958.8872958026</v>
      </c>
    </row>
    <row r="204" spans="1:7" ht="13.15" x14ac:dyDescent="0.4">
      <c r="A204" s="6">
        <v>50649</v>
      </c>
      <c r="B204" s="7">
        <v>198</v>
      </c>
      <c r="C204" s="8">
        <f t="shared" si="0"/>
        <v>3998958.8872958026</v>
      </c>
      <c r="D204" s="8">
        <f t="shared" si="1"/>
        <v>29992.191654718517</v>
      </c>
      <c r="E204" s="8">
        <f t="shared" si="2"/>
        <v>50470.070039759747</v>
      </c>
      <c r="F204" s="8"/>
      <c r="G204" s="8">
        <f t="shared" si="3"/>
        <v>3948488.8172560427</v>
      </c>
    </row>
    <row r="205" spans="1:7" ht="13.15" x14ac:dyDescent="0.4">
      <c r="A205" s="6">
        <v>50679</v>
      </c>
      <c r="B205" s="7">
        <v>199</v>
      </c>
      <c r="C205" s="8">
        <f t="shared" si="0"/>
        <v>3948488.8172560427</v>
      </c>
      <c r="D205" s="8">
        <f t="shared" si="1"/>
        <v>29613.666129420319</v>
      </c>
      <c r="E205" s="8">
        <f t="shared" si="2"/>
        <v>50848.595565057942</v>
      </c>
      <c r="F205" s="8"/>
      <c r="G205" s="8">
        <f t="shared" si="3"/>
        <v>3897640.2216909849</v>
      </c>
    </row>
    <row r="206" spans="1:7" ht="13.15" x14ac:dyDescent="0.4">
      <c r="A206" s="6">
        <v>50710</v>
      </c>
      <c r="B206" s="7">
        <v>200</v>
      </c>
      <c r="C206" s="8">
        <f t="shared" si="0"/>
        <v>3897640.2216909849</v>
      </c>
      <c r="D206" s="8">
        <f t="shared" si="1"/>
        <v>29232.301662682385</v>
      </c>
      <c r="E206" s="8">
        <f t="shared" si="2"/>
        <v>51229.960031795883</v>
      </c>
      <c r="F206" s="8"/>
      <c r="G206" s="8">
        <f t="shared" si="3"/>
        <v>3846410.2616591891</v>
      </c>
    </row>
    <row r="207" spans="1:7" ht="13.15" x14ac:dyDescent="0.4">
      <c r="A207" s="6">
        <v>50740</v>
      </c>
      <c r="B207" s="7">
        <v>201</v>
      </c>
      <c r="C207" s="8">
        <f t="shared" si="0"/>
        <v>3846410.2616591891</v>
      </c>
      <c r="D207" s="8">
        <f t="shared" si="1"/>
        <v>28848.076962443916</v>
      </c>
      <c r="E207" s="8">
        <f t="shared" si="2"/>
        <v>51614.184732034351</v>
      </c>
      <c r="F207" s="8"/>
      <c r="G207" s="8">
        <f t="shared" si="3"/>
        <v>3794796.0769271548</v>
      </c>
    </row>
    <row r="208" spans="1:7" ht="13.15" x14ac:dyDescent="0.4">
      <c r="A208" s="6">
        <v>50771</v>
      </c>
      <c r="B208" s="7">
        <v>202</v>
      </c>
      <c r="C208" s="8">
        <f t="shared" si="0"/>
        <v>3794796.0769271548</v>
      </c>
      <c r="D208" s="8">
        <f t="shared" si="1"/>
        <v>28460.970576953659</v>
      </c>
      <c r="E208" s="8">
        <f t="shared" si="2"/>
        <v>52001.291117524604</v>
      </c>
      <c r="F208" s="8"/>
      <c r="G208" s="8">
        <f t="shared" si="3"/>
        <v>3742794.7858096301</v>
      </c>
    </row>
    <row r="209" spans="1:7" ht="13.15" x14ac:dyDescent="0.4">
      <c r="A209" s="6">
        <v>50802</v>
      </c>
      <c r="B209" s="7">
        <v>203</v>
      </c>
      <c r="C209" s="8">
        <f t="shared" si="0"/>
        <v>3742794.7858096301</v>
      </c>
      <c r="D209" s="8">
        <f t="shared" si="1"/>
        <v>28070.960893572224</v>
      </c>
      <c r="E209" s="8">
        <f t="shared" si="2"/>
        <v>52391.300800906043</v>
      </c>
      <c r="F209" s="8"/>
      <c r="G209" s="8">
        <f t="shared" si="3"/>
        <v>3690403.485008724</v>
      </c>
    </row>
    <row r="210" spans="1:7" ht="13.15" x14ac:dyDescent="0.4">
      <c r="A210" s="6">
        <v>50830</v>
      </c>
      <c r="B210" s="7">
        <v>204</v>
      </c>
      <c r="C210" s="8">
        <f t="shared" si="0"/>
        <v>3690403.485008724</v>
      </c>
      <c r="D210" s="8">
        <f t="shared" si="1"/>
        <v>27678.02613756543</v>
      </c>
      <c r="E210" s="8">
        <f t="shared" si="2"/>
        <v>52784.235556912834</v>
      </c>
      <c r="F210" s="8"/>
      <c r="G210" s="8">
        <f t="shared" si="3"/>
        <v>3637619.2494518114</v>
      </c>
    </row>
    <row r="211" spans="1:7" ht="13.15" x14ac:dyDescent="0.4">
      <c r="A211" s="6">
        <v>50861</v>
      </c>
      <c r="B211" s="7">
        <v>205</v>
      </c>
      <c r="C211" s="8">
        <f t="shared" si="0"/>
        <v>3637619.2494518114</v>
      </c>
      <c r="D211" s="8">
        <f t="shared" si="1"/>
        <v>27282.144370888585</v>
      </c>
      <c r="E211" s="8">
        <f t="shared" si="2"/>
        <v>53180.117323589679</v>
      </c>
      <c r="F211" s="8"/>
      <c r="G211" s="8">
        <f t="shared" si="3"/>
        <v>3584439.1321282219</v>
      </c>
    </row>
    <row r="212" spans="1:7" ht="13.15" x14ac:dyDescent="0.4">
      <c r="A212" s="6">
        <v>50891</v>
      </c>
      <c r="B212" s="7">
        <v>206</v>
      </c>
      <c r="C212" s="8">
        <f t="shared" si="0"/>
        <v>3584439.1321282219</v>
      </c>
      <c r="D212" s="8">
        <f t="shared" si="1"/>
        <v>26883.293490961663</v>
      </c>
      <c r="E212" s="8">
        <f t="shared" si="2"/>
        <v>53578.968203516604</v>
      </c>
      <c r="F212" s="8"/>
      <c r="G212" s="8">
        <f t="shared" si="3"/>
        <v>3530860.1639247052</v>
      </c>
    </row>
    <row r="213" spans="1:7" ht="13.15" x14ac:dyDescent="0.4">
      <c r="A213" s="6">
        <v>50922</v>
      </c>
      <c r="B213" s="7">
        <v>207</v>
      </c>
      <c r="C213" s="8">
        <f t="shared" si="0"/>
        <v>3530860.1639247052</v>
      </c>
      <c r="D213" s="8">
        <f t="shared" si="1"/>
        <v>26481.45122943529</v>
      </c>
      <c r="E213" s="8">
        <f t="shared" si="2"/>
        <v>53980.810465042974</v>
      </c>
      <c r="F213" s="8"/>
      <c r="G213" s="8">
        <f t="shared" si="3"/>
        <v>3476879.3534596623</v>
      </c>
    </row>
    <row r="214" spans="1:7" ht="13.15" x14ac:dyDescent="0.4">
      <c r="A214" s="6">
        <v>50952</v>
      </c>
      <c r="B214" s="7">
        <v>208</v>
      </c>
      <c r="C214" s="8">
        <f t="shared" si="0"/>
        <v>3476879.3534596623</v>
      </c>
      <c r="D214" s="8">
        <f t="shared" si="1"/>
        <v>26076.595150947465</v>
      </c>
      <c r="E214" s="8">
        <f t="shared" si="2"/>
        <v>54385.666543530795</v>
      </c>
      <c r="F214" s="8"/>
      <c r="G214" s="8">
        <f t="shared" si="3"/>
        <v>3422493.6869161315</v>
      </c>
    </row>
    <row r="215" spans="1:7" ht="13.15" x14ac:dyDescent="0.4">
      <c r="A215" s="6">
        <v>50983</v>
      </c>
      <c r="B215" s="7">
        <v>209</v>
      </c>
      <c r="C215" s="8">
        <f t="shared" si="0"/>
        <v>3422493.6869161315</v>
      </c>
      <c r="D215" s="8">
        <f t="shared" si="1"/>
        <v>25668.702651870986</v>
      </c>
      <c r="E215" s="8">
        <f t="shared" si="2"/>
        <v>54793.559042607274</v>
      </c>
      <c r="F215" s="8"/>
      <c r="G215" s="8">
        <f t="shared" si="3"/>
        <v>3367700.1278735241</v>
      </c>
    </row>
    <row r="216" spans="1:7" ht="13.15" x14ac:dyDescent="0.4">
      <c r="A216" s="6">
        <v>51014</v>
      </c>
      <c r="B216" s="7">
        <v>210</v>
      </c>
      <c r="C216" s="8">
        <f t="shared" si="0"/>
        <v>3367700.1278735241</v>
      </c>
      <c r="D216" s="8">
        <f t="shared" si="1"/>
        <v>25257.750959051431</v>
      </c>
      <c r="E216" s="8">
        <f t="shared" si="2"/>
        <v>55204.510735426833</v>
      </c>
      <c r="F216" s="8"/>
      <c r="G216" s="8">
        <f t="shared" si="3"/>
        <v>3312495.6171380971</v>
      </c>
    </row>
    <row r="217" spans="1:7" ht="13.15" x14ac:dyDescent="0.4">
      <c r="A217" s="6">
        <v>51044</v>
      </c>
      <c r="B217" s="7">
        <v>211</v>
      </c>
      <c r="C217" s="8">
        <f t="shared" si="0"/>
        <v>3312495.6171380971</v>
      </c>
      <c r="D217" s="8">
        <f t="shared" si="1"/>
        <v>24843.717128535725</v>
      </c>
      <c r="E217" s="8">
        <f t="shared" si="2"/>
        <v>55618.544565942539</v>
      </c>
      <c r="F217" s="8"/>
      <c r="G217" s="8">
        <f t="shared" si="3"/>
        <v>3256877.0725721545</v>
      </c>
    </row>
    <row r="218" spans="1:7" ht="13.15" x14ac:dyDescent="0.4">
      <c r="A218" s="6">
        <v>51075</v>
      </c>
      <c r="B218" s="7">
        <v>212</v>
      </c>
      <c r="C218" s="8">
        <f t="shared" si="0"/>
        <v>3256877.0725721545</v>
      </c>
      <c r="D218" s="8">
        <f t="shared" si="1"/>
        <v>24426.578044291156</v>
      </c>
      <c r="E218" s="8">
        <f t="shared" si="2"/>
        <v>56035.683650187108</v>
      </c>
      <c r="F218" s="8"/>
      <c r="G218" s="8">
        <f t="shared" si="3"/>
        <v>3200841.3889219672</v>
      </c>
    </row>
    <row r="219" spans="1:7" ht="13.15" x14ac:dyDescent="0.4">
      <c r="A219" s="6">
        <v>51105</v>
      </c>
      <c r="B219" s="7">
        <v>213</v>
      </c>
      <c r="C219" s="8">
        <f t="shared" si="0"/>
        <v>3200841.3889219672</v>
      </c>
      <c r="D219" s="8">
        <f t="shared" si="1"/>
        <v>24006.310416914752</v>
      </c>
      <c r="E219" s="8">
        <f t="shared" si="2"/>
        <v>56455.951277563508</v>
      </c>
      <c r="F219" s="8"/>
      <c r="G219" s="8">
        <f t="shared" si="3"/>
        <v>3144385.4376444039</v>
      </c>
    </row>
    <row r="220" spans="1:7" ht="13.15" x14ac:dyDescent="0.4">
      <c r="A220" s="6">
        <v>51136</v>
      </c>
      <c r="B220" s="7">
        <v>214</v>
      </c>
      <c r="C220" s="8">
        <f t="shared" si="0"/>
        <v>3144385.4376444039</v>
      </c>
      <c r="D220" s="8">
        <f t="shared" si="1"/>
        <v>23582.89078233303</v>
      </c>
      <c r="E220" s="8">
        <f t="shared" si="2"/>
        <v>56879.370912145234</v>
      </c>
      <c r="F220" s="8"/>
      <c r="G220" s="8">
        <f t="shared" si="3"/>
        <v>3087506.0667322585</v>
      </c>
    </row>
    <row r="221" spans="1:7" ht="13.15" x14ac:dyDescent="0.4">
      <c r="A221" s="6">
        <v>51167</v>
      </c>
      <c r="B221" s="7">
        <v>215</v>
      </c>
      <c r="C221" s="8">
        <f t="shared" si="0"/>
        <v>3087506.0667322585</v>
      </c>
      <c r="D221" s="8">
        <f t="shared" si="1"/>
        <v>23156.295500491939</v>
      </c>
      <c r="E221" s="8">
        <f t="shared" si="2"/>
        <v>57305.966193986329</v>
      </c>
      <c r="F221" s="8"/>
      <c r="G221" s="8">
        <f t="shared" si="3"/>
        <v>3030200.1005382724</v>
      </c>
    </row>
    <row r="222" spans="1:7" ht="13.15" x14ac:dyDescent="0.4">
      <c r="A222" s="6">
        <v>51196</v>
      </c>
      <c r="B222" s="7">
        <v>216</v>
      </c>
      <c r="C222" s="8">
        <f t="shared" si="0"/>
        <v>3030200.1005382724</v>
      </c>
      <c r="D222" s="8">
        <f t="shared" si="1"/>
        <v>22726.500754037042</v>
      </c>
      <c r="E222" s="8">
        <f t="shared" si="2"/>
        <v>57735.760940441221</v>
      </c>
      <c r="F222" s="8"/>
      <c r="G222" s="8">
        <f t="shared" si="3"/>
        <v>2972464.339597831</v>
      </c>
    </row>
    <row r="223" spans="1:7" ht="13.15" x14ac:dyDescent="0.4">
      <c r="A223" s="6">
        <v>51227</v>
      </c>
      <c r="B223" s="7">
        <v>217</v>
      </c>
      <c r="C223" s="8">
        <f t="shared" si="0"/>
        <v>2972464.339597831</v>
      </c>
      <c r="D223" s="8">
        <f t="shared" si="1"/>
        <v>22293.482546983731</v>
      </c>
      <c r="E223" s="8">
        <f t="shared" si="2"/>
        <v>58168.779147494533</v>
      </c>
      <c r="F223" s="8"/>
      <c r="G223" s="8">
        <f t="shared" si="3"/>
        <v>2914295.5604503364</v>
      </c>
    </row>
    <row r="224" spans="1:7" ht="13.15" x14ac:dyDescent="0.4">
      <c r="A224" s="6">
        <v>51257</v>
      </c>
      <c r="B224" s="7">
        <v>218</v>
      </c>
      <c r="C224" s="8">
        <f t="shared" si="0"/>
        <v>2914295.5604503364</v>
      </c>
      <c r="D224" s="8">
        <f t="shared" si="1"/>
        <v>21857.216703377522</v>
      </c>
      <c r="E224" s="8">
        <f t="shared" si="2"/>
        <v>58605.044991100745</v>
      </c>
      <c r="F224" s="8"/>
      <c r="G224" s="8">
        <f t="shared" si="3"/>
        <v>2855690.5154592358</v>
      </c>
    </row>
    <row r="225" spans="1:7" ht="13.15" x14ac:dyDescent="0.4">
      <c r="A225" s="6">
        <v>51288</v>
      </c>
      <c r="B225" s="7">
        <v>219</v>
      </c>
      <c r="C225" s="8">
        <f t="shared" si="0"/>
        <v>2855690.5154592358</v>
      </c>
      <c r="D225" s="8">
        <f t="shared" si="1"/>
        <v>21417.678865944268</v>
      </c>
      <c r="E225" s="8">
        <f t="shared" si="2"/>
        <v>59044.582828533996</v>
      </c>
      <c r="F225" s="8"/>
      <c r="G225" s="8">
        <f t="shared" si="3"/>
        <v>2796645.9326307019</v>
      </c>
    </row>
    <row r="226" spans="1:7" ht="13.15" x14ac:dyDescent="0.4">
      <c r="A226" s="6">
        <v>51318</v>
      </c>
      <c r="B226" s="7">
        <v>220</v>
      </c>
      <c r="C226" s="8">
        <f t="shared" si="0"/>
        <v>2796645.9326307019</v>
      </c>
      <c r="D226" s="8">
        <f t="shared" si="1"/>
        <v>20974.844494730263</v>
      </c>
      <c r="E226" s="8">
        <f t="shared" si="2"/>
        <v>59487.417199748001</v>
      </c>
      <c r="F226" s="8"/>
      <c r="G226" s="8">
        <f t="shared" si="3"/>
        <v>2737158.5154309538</v>
      </c>
    </row>
    <row r="227" spans="1:7" ht="13.15" x14ac:dyDescent="0.4">
      <c r="A227" s="6">
        <v>51349</v>
      </c>
      <c r="B227" s="7">
        <v>221</v>
      </c>
      <c r="C227" s="8">
        <f t="shared" si="0"/>
        <v>2737158.5154309538</v>
      </c>
      <c r="D227" s="8">
        <f t="shared" si="1"/>
        <v>20528.688865732154</v>
      </c>
      <c r="E227" s="8">
        <f t="shared" si="2"/>
        <v>59933.57282874611</v>
      </c>
      <c r="F227" s="8"/>
      <c r="G227" s="8">
        <f t="shared" si="3"/>
        <v>2677224.9426022079</v>
      </c>
    </row>
    <row r="228" spans="1:7" ht="13.15" x14ac:dyDescent="0.4">
      <c r="A228" s="6">
        <v>51380</v>
      </c>
      <c r="B228" s="7">
        <v>222</v>
      </c>
      <c r="C228" s="8">
        <f t="shared" si="0"/>
        <v>2677224.9426022079</v>
      </c>
      <c r="D228" s="8">
        <f t="shared" si="1"/>
        <v>20079.18706951656</v>
      </c>
      <c r="E228" s="8">
        <f t="shared" si="2"/>
        <v>60383.074624961708</v>
      </c>
      <c r="F228" s="8"/>
      <c r="G228" s="8">
        <f t="shared" si="3"/>
        <v>2616841.8679772462</v>
      </c>
    </row>
    <row r="229" spans="1:7" ht="13.15" x14ac:dyDescent="0.4">
      <c r="A229" s="6">
        <v>51410</v>
      </c>
      <c r="B229" s="7">
        <v>223</v>
      </c>
      <c r="C229" s="8">
        <f t="shared" si="0"/>
        <v>2616841.8679772462</v>
      </c>
      <c r="D229" s="8">
        <f t="shared" si="1"/>
        <v>19626.314009829344</v>
      </c>
      <c r="E229" s="8">
        <f t="shared" si="2"/>
        <v>60835.94768464892</v>
      </c>
      <c r="F229" s="8"/>
      <c r="G229" s="8">
        <f t="shared" si="3"/>
        <v>2556005.9202925973</v>
      </c>
    </row>
    <row r="230" spans="1:7" ht="13.15" x14ac:dyDescent="0.4">
      <c r="A230" s="6">
        <v>51441</v>
      </c>
      <c r="B230" s="7">
        <v>224</v>
      </c>
      <c r="C230" s="8">
        <f t="shared" si="0"/>
        <v>2556005.9202925973</v>
      </c>
      <c r="D230" s="8">
        <f t="shared" si="1"/>
        <v>19170.044402194479</v>
      </c>
      <c r="E230" s="8">
        <f t="shared" si="2"/>
        <v>61292.217292283785</v>
      </c>
      <c r="F230" s="8"/>
      <c r="G230" s="8">
        <f t="shared" si="3"/>
        <v>2494713.7030003136</v>
      </c>
    </row>
    <row r="231" spans="1:7" ht="13.15" x14ac:dyDescent="0.4">
      <c r="A231" s="6">
        <v>51471</v>
      </c>
      <c r="B231" s="7">
        <v>225</v>
      </c>
      <c r="C231" s="8">
        <f t="shared" si="0"/>
        <v>2494713.7030003136</v>
      </c>
      <c r="D231" s="8">
        <f t="shared" si="1"/>
        <v>18710.352772502352</v>
      </c>
      <c r="E231" s="8">
        <f t="shared" si="2"/>
        <v>61751.908921975912</v>
      </c>
      <c r="F231" s="8"/>
      <c r="G231" s="8">
        <f t="shared" si="3"/>
        <v>2432961.7940783375</v>
      </c>
    </row>
    <row r="232" spans="1:7" ht="13.15" x14ac:dyDescent="0.4">
      <c r="A232" s="6">
        <v>51502</v>
      </c>
      <c r="B232" s="7">
        <v>226</v>
      </c>
      <c r="C232" s="8">
        <f t="shared" si="0"/>
        <v>2432961.7940783375</v>
      </c>
      <c r="D232" s="8">
        <f t="shared" si="1"/>
        <v>18247.213455587531</v>
      </c>
      <c r="E232" s="8">
        <f t="shared" si="2"/>
        <v>62215.048238890733</v>
      </c>
      <c r="F232" s="8"/>
      <c r="G232" s="8">
        <f t="shared" si="3"/>
        <v>2370746.7458394468</v>
      </c>
    </row>
    <row r="233" spans="1:7" ht="13.15" x14ac:dyDescent="0.4">
      <c r="A233" s="6">
        <v>51533</v>
      </c>
      <c r="B233" s="7">
        <v>227</v>
      </c>
      <c r="C233" s="8">
        <f t="shared" si="0"/>
        <v>2370746.7458394468</v>
      </c>
      <c r="D233" s="8">
        <f t="shared" si="1"/>
        <v>17780.600593795851</v>
      </c>
      <c r="E233" s="8">
        <f t="shared" si="2"/>
        <v>62681.66110068241</v>
      </c>
      <c r="F233" s="8"/>
      <c r="G233" s="8">
        <f t="shared" si="3"/>
        <v>2308065.0847387644</v>
      </c>
    </row>
    <row r="234" spans="1:7" ht="13.15" x14ac:dyDescent="0.4">
      <c r="A234" s="6">
        <v>51561</v>
      </c>
      <c r="B234" s="7">
        <v>228</v>
      </c>
      <c r="C234" s="8">
        <f t="shared" si="0"/>
        <v>2308065.0847387644</v>
      </c>
      <c r="D234" s="8">
        <f t="shared" si="1"/>
        <v>17310.488135540734</v>
      </c>
      <c r="E234" s="8">
        <f t="shared" si="2"/>
        <v>63151.77355893753</v>
      </c>
      <c r="F234" s="8"/>
      <c r="G234" s="8">
        <f t="shared" si="3"/>
        <v>2244913.311179827</v>
      </c>
    </row>
    <row r="235" spans="1:7" ht="13.15" x14ac:dyDescent="0.4">
      <c r="A235" s="6">
        <v>51592</v>
      </c>
      <c r="B235" s="7">
        <v>229</v>
      </c>
      <c r="C235" s="8">
        <f t="shared" si="0"/>
        <v>2244913.311179827</v>
      </c>
      <c r="D235" s="8">
        <f t="shared" si="1"/>
        <v>16836.849833848701</v>
      </c>
      <c r="E235" s="8">
        <f t="shared" si="2"/>
        <v>63625.411860629567</v>
      </c>
      <c r="F235" s="8"/>
      <c r="G235" s="8">
        <f t="shared" si="3"/>
        <v>2181287.8993191975</v>
      </c>
    </row>
    <row r="236" spans="1:7" ht="13.15" x14ac:dyDescent="0.4">
      <c r="A236" s="6">
        <v>51622</v>
      </c>
      <c r="B236" s="7">
        <v>230</v>
      </c>
      <c r="C236" s="8">
        <f t="shared" si="0"/>
        <v>2181287.8993191975</v>
      </c>
      <c r="D236" s="8">
        <f t="shared" si="1"/>
        <v>16359.659244893981</v>
      </c>
      <c r="E236" s="8">
        <f t="shared" si="2"/>
        <v>64102.602449584287</v>
      </c>
      <c r="F236" s="8"/>
      <c r="G236" s="8">
        <f t="shared" si="3"/>
        <v>2117185.2968696132</v>
      </c>
    </row>
    <row r="237" spans="1:7" ht="13.15" x14ac:dyDescent="0.4">
      <c r="A237" s="6">
        <v>51653</v>
      </c>
      <c r="B237" s="7">
        <v>231</v>
      </c>
      <c r="C237" s="8">
        <f t="shared" si="0"/>
        <v>2117185.2968696132</v>
      </c>
      <c r="D237" s="8">
        <f t="shared" si="1"/>
        <v>15878.889726522098</v>
      </c>
      <c r="E237" s="8">
        <f t="shared" si="2"/>
        <v>64583.371967956162</v>
      </c>
      <c r="F237" s="8"/>
      <c r="G237" s="8">
        <f t="shared" si="3"/>
        <v>2052601.924901657</v>
      </c>
    </row>
    <row r="238" spans="1:7" ht="13.15" x14ac:dyDescent="0.4">
      <c r="A238" s="6">
        <v>51683</v>
      </c>
      <c r="B238" s="7">
        <v>232</v>
      </c>
      <c r="C238" s="8">
        <f t="shared" si="0"/>
        <v>2052601.924901657</v>
      </c>
      <c r="D238" s="8">
        <f t="shared" si="1"/>
        <v>15394.514436762427</v>
      </c>
      <c r="E238" s="8">
        <f t="shared" si="2"/>
        <v>65067.747257715833</v>
      </c>
      <c r="F238" s="8"/>
      <c r="G238" s="8">
        <f t="shared" si="3"/>
        <v>1987534.1776439412</v>
      </c>
    </row>
    <row r="239" spans="1:7" ht="13.15" x14ac:dyDescent="0.4">
      <c r="A239" s="6">
        <v>51714</v>
      </c>
      <c r="B239" s="7">
        <v>233</v>
      </c>
      <c r="C239" s="8">
        <f t="shared" si="0"/>
        <v>1987534.1776439412</v>
      </c>
      <c r="D239" s="8">
        <f t="shared" si="1"/>
        <v>14906.506332329558</v>
      </c>
      <c r="E239" s="8">
        <f t="shared" si="2"/>
        <v>65555.755362148702</v>
      </c>
      <c r="F239" s="8"/>
      <c r="G239" s="8">
        <f t="shared" si="3"/>
        <v>1921978.4222817926</v>
      </c>
    </row>
    <row r="240" spans="1:7" ht="13.15" x14ac:dyDescent="0.4">
      <c r="A240" s="6">
        <v>51745</v>
      </c>
      <c r="B240" s="7">
        <v>234</v>
      </c>
      <c r="C240" s="8">
        <f t="shared" si="0"/>
        <v>1921978.4222817926</v>
      </c>
      <c r="D240" s="8">
        <f t="shared" si="1"/>
        <v>14414.838167113445</v>
      </c>
      <c r="E240" s="8">
        <f t="shared" si="2"/>
        <v>66047.423527364823</v>
      </c>
      <c r="F240" s="8"/>
      <c r="G240" s="8">
        <f t="shared" si="3"/>
        <v>1855930.9987544278</v>
      </c>
    </row>
    <row r="241" spans="1:7" ht="13.15" x14ac:dyDescent="0.4">
      <c r="A241" s="6">
        <v>51775</v>
      </c>
      <c r="B241" s="7">
        <v>235</v>
      </c>
      <c r="C241" s="8">
        <f t="shared" si="0"/>
        <v>1855930.9987544278</v>
      </c>
      <c r="D241" s="8">
        <f t="shared" si="1"/>
        <v>13919.482490658207</v>
      </c>
      <c r="E241" s="8">
        <f t="shared" si="2"/>
        <v>66542.779203820057</v>
      </c>
      <c r="F241" s="8"/>
      <c r="G241" s="8">
        <f t="shared" si="3"/>
        <v>1789388.2195506077</v>
      </c>
    </row>
    <row r="242" spans="1:7" ht="13.15" x14ac:dyDescent="0.4">
      <c r="A242" s="6">
        <v>51806</v>
      </c>
      <c r="B242" s="7">
        <v>236</v>
      </c>
      <c r="C242" s="8">
        <f t="shared" si="0"/>
        <v>1789388.2195506077</v>
      </c>
      <c r="D242" s="8">
        <f t="shared" si="1"/>
        <v>13420.411646629558</v>
      </c>
      <c r="E242" s="8">
        <f t="shared" si="2"/>
        <v>67041.850047848711</v>
      </c>
      <c r="F242" s="8"/>
      <c r="G242" s="8">
        <f t="shared" si="3"/>
        <v>1722346.3695027591</v>
      </c>
    </row>
    <row r="243" spans="1:7" ht="13.15" x14ac:dyDescent="0.4">
      <c r="A243" s="6">
        <v>51836</v>
      </c>
      <c r="B243" s="7">
        <v>237</v>
      </c>
      <c r="C243" s="8">
        <f t="shared" si="0"/>
        <v>1722346.3695027591</v>
      </c>
      <c r="D243" s="8">
        <f t="shared" si="1"/>
        <v>12917.597771270692</v>
      </c>
      <c r="E243" s="8">
        <f t="shared" si="2"/>
        <v>67544.663923207569</v>
      </c>
      <c r="F243" s="8"/>
      <c r="G243" s="8">
        <f t="shared" si="3"/>
        <v>1654801.7055795514</v>
      </c>
    </row>
    <row r="244" spans="1:7" ht="13.15" x14ac:dyDescent="0.4">
      <c r="A244" s="6">
        <v>51867</v>
      </c>
      <c r="B244" s="7">
        <v>238</v>
      </c>
      <c r="C244" s="8">
        <f t="shared" si="0"/>
        <v>1654801.7055795514</v>
      </c>
      <c r="D244" s="8">
        <f t="shared" si="1"/>
        <v>12411.012791846635</v>
      </c>
      <c r="E244" s="8">
        <f t="shared" si="2"/>
        <v>68051.248902631633</v>
      </c>
      <c r="F244" s="8"/>
      <c r="G244" s="8">
        <f t="shared" si="3"/>
        <v>1586750.4566769197</v>
      </c>
    </row>
    <row r="245" spans="1:7" ht="13.15" x14ac:dyDescent="0.4">
      <c r="A245" s="6">
        <v>51898</v>
      </c>
      <c r="B245" s="7">
        <v>239</v>
      </c>
      <c r="C245" s="8">
        <f t="shared" si="0"/>
        <v>1586750.4566769197</v>
      </c>
      <c r="D245" s="8">
        <f t="shared" si="1"/>
        <v>11900.628425076897</v>
      </c>
      <c r="E245" s="8">
        <f t="shared" si="2"/>
        <v>68561.633269401369</v>
      </c>
      <c r="F245" s="8"/>
      <c r="G245" s="8">
        <f t="shared" si="3"/>
        <v>1518188.8234075184</v>
      </c>
    </row>
    <row r="246" spans="1:7" ht="13.15" x14ac:dyDescent="0.4">
      <c r="A246" s="6">
        <v>51926</v>
      </c>
      <c r="B246" s="7">
        <v>240</v>
      </c>
      <c r="C246" s="8">
        <f t="shared" si="0"/>
        <v>1518188.8234075184</v>
      </c>
      <c r="D246" s="8">
        <f t="shared" si="1"/>
        <v>11386.416175556387</v>
      </c>
      <c r="E246" s="8">
        <f t="shared" si="2"/>
        <v>69075.84551892188</v>
      </c>
      <c r="F246" s="8"/>
      <c r="G246" s="8">
        <f t="shared" si="3"/>
        <v>1449112.9778885965</v>
      </c>
    </row>
    <row r="247" spans="1:7" ht="13.15" x14ac:dyDescent="0.4">
      <c r="A247" s="6">
        <v>51957</v>
      </c>
      <c r="B247" s="7">
        <v>241</v>
      </c>
      <c r="C247" s="8">
        <f t="shared" si="0"/>
        <v>1449112.9778885965</v>
      </c>
      <c r="D247" s="8">
        <f t="shared" si="1"/>
        <v>10868.347334164473</v>
      </c>
      <c r="E247" s="8">
        <f t="shared" si="2"/>
        <v>69593.914360313793</v>
      </c>
      <c r="F247" s="8"/>
      <c r="G247" s="8">
        <f t="shared" si="3"/>
        <v>1379519.0635282826</v>
      </c>
    </row>
    <row r="248" spans="1:7" ht="13.15" x14ac:dyDescent="0.4">
      <c r="A248" s="6">
        <v>51987</v>
      </c>
      <c r="B248" s="7">
        <v>242</v>
      </c>
      <c r="C248" s="8">
        <f t="shared" si="0"/>
        <v>1379519.0635282826</v>
      </c>
      <c r="D248" s="8">
        <f t="shared" si="1"/>
        <v>10346.392976462119</v>
      </c>
      <c r="E248" s="8">
        <f t="shared" si="2"/>
        <v>70115.868718016151</v>
      </c>
      <c r="F248" s="8"/>
      <c r="G248" s="8">
        <f t="shared" si="3"/>
        <v>1309403.1948102664</v>
      </c>
    </row>
    <row r="249" spans="1:7" ht="13.15" x14ac:dyDescent="0.4">
      <c r="A249" s="6">
        <v>52018</v>
      </c>
      <c r="B249" s="7">
        <v>243</v>
      </c>
      <c r="C249" s="8">
        <f t="shared" si="0"/>
        <v>1309403.1948102664</v>
      </c>
      <c r="D249" s="8">
        <f t="shared" si="1"/>
        <v>9820.5239610769968</v>
      </c>
      <c r="E249" s="8">
        <f t="shared" si="2"/>
        <v>70641.737733401271</v>
      </c>
      <c r="F249" s="8"/>
      <c r="G249" s="8">
        <f t="shared" si="3"/>
        <v>1238761.457076865</v>
      </c>
    </row>
    <row r="250" spans="1:7" ht="13.15" x14ac:dyDescent="0.4">
      <c r="A250" s="6">
        <v>52048</v>
      </c>
      <c r="B250" s="7">
        <v>244</v>
      </c>
      <c r="C250" s="8">
        <f t="shared" si="0"/>
        <v>1238761.457076865</v>
      </c>
      <c r="D250" s="8">
        <f t="shared" si="1"/>
        <v>9290.7109280764871</v>
      </c>
      <c r="E250" s="8">
        <f t="shared" si="2"/>
        <v>71171.550766401779</v>
      </c>
      <c r="F250" s="8"/>
      <c r="G250" s="8">
        <f t="shared" si="3"/>
        <v>1167589.9063104633</v>
      </c>
    </row>
    <row r="251" spans="1:7" ht="13.15" x14ac:dyDescent="0.4">
      <c r="A251" s="6">
        <v>52079</v>
      </c>
      <c r="B251" s="7">
        <v>245</v>
      </c>
      <c r="C251" s="8">
        <f t="shared" si="0"/>
        <v>1167589.9063104633</v>
      </c>
      <c r="D251" s="8">
        <f t="shared" si="1"/>
        <v>8756.9242973284745</v>
      </c>
      <c r="E251" s="8">
        <f t="shared" si="2"/>
        <v>71705.337397149793</v>
      </c>
      <c r="F251" s="8"/>
      <c r="G251" s="8">
        <f t="shared" si="3"/>
        <v>1095884.5689133136</v>
      </c>
    </row>
    <row r="252" spans="1:7" ht="13.15" x14ac:dyDescent="0.4">
      <c r="A252" s="6">
        <v>52110</v>
      </c>
      <c r="B252" s="7">
        <v>246</v>
      </c>
      <c r="C252" s="8">
        <f t="shared" si="0"/>
        <v>1095884.5689133136</v>
      </c>
      <c r="D252" s="8">
        <f t="shared" si="1"/>
        <v>8219.134266849851</v>
      </c>
      <c r="E252" s="8">
        <f t="shared" si="2"/>
        <v>72243.127427628409</v>
      </c>
      <c r="F252" s="8"/>
      <c r="G252" s="8">
        <f t="shared" si="3"/>
        <v>1023641.4414856852</v>
      </c>
    </row>
    <row r="253" spans="1:7" ht="13.15" x14ac:dyDescent="0.4">
      <c r="A253" s="6">
        <v>52140</v>
      </c>
      <c r="B253" s="7">
        <v>247</v>
      </c>
      <c r="C253" s="8">
        <f t="shared" si="0"/>
        <v>1023641.4414856852</v>
      </c>
      <c r="D253" s="8">
        <f t="shared" si="1"/>
        <v>7677.3108111426382</v>
      </c>
      <c r="E253" s="8">
        <f t="shared" si="2"/>
        <v>72784.950883335623</v>
      </c>
      <c r="F253" s="8"/>
      <c r="G253" s="8">
        <f t="shared" si="3"/>
        <v>950856.49060234951</v>
      </c>
    </row>
    <row r="254" spans="1:7" ht="13.15" x14ac:dyDescent="0.4">
      <c r="A254" s="6">
        <v>52171</v>
      </c>
      <c r="B254" s="7">
        <v>248</v>
      </c>
      <c r="C254" s="8">
        <f t="shared" si="0"/>
        <v>950856.49060234951</v>
      </c>
      <c r="D254" s="8">
        <f t="shared" si="1"/>
        <v>7131.4236795176212</v>
      </c>
      <c r="E254" s="8">
        <f t="shared" si="2"/>
        <v>73330.838014960638</v>
      </c>
      <c r="F254" s="8"/>
      <c r="G254" s="8">
        <f t="shared" si="3"/>
        <v>877525.65258738887</v>
      </c>
    </row>
    <row r="255" spans="1:7" ht="13.15" x14ac:dyDescent="0.4">
      <c r="A255" s="6">
        <v>52201</v>
      </c>
      <c r="B255" s="7">
        <v>249</v>
      </c>
      <c r="C255" s="8">
        <f t="shared" si="0"/>
        <v>877525.65258738887</v>
      </c>
      <c r="D255" s="8">
        <f t="shared" si="1"/>
        <v>6581.4423944054161</v>
      </c>
      <c r="E255" s="8">
        <f t="shared" si="2"/>
        <v>73880.81930007285</v>
      </c>
      <c r="F255" s="8"/>
      <c r="G255" s="8">
        <f t="shared" si="3"/>
        <v>803644.83328731603</v>
      </c>
    </row>
    <row r="256" spans="1:7" ht="13.15" x14ac:dyDescent="0.4">
      <c r="A256" s="6">
        <v>52232</v>
      </c>
      <c r="B256" s="7">
        <v>250</v>
      </c>
      <c r="C256" s="8">
        <f t="shared" si="0"/>
        <v>803644.83328731603</v>
      </c>
      <c r="D256" s="8">
        <f t="shared" si="1"/>
        <v>6027.3362496548698</v>
      </c>
      <c r="E256" s="8">
        <f t="shared" si="2"/>
        <v>74434.925444823399</v>
      </c>
      <c r="F256" s="8"/>
      <c r="G256" s="8">
        <f t="shared" si="3"/>
        <v>729209.90784249268</v>
      </c>
    </row>
    <row r="257" spans="1:7" ht="13.15" x14ac:dyDescent="0.4">
      <c r="A257" s="6">
        <v>52263</v>
      </c>
      <c r="B257" s="7">
        <v>251</v>
      </c>
      <c r="C257" s="8">
        <f t="shared" si="0"/>
        <v>729209.90784249268</v>
      </c>
      <c r="D257" s="8">
        <f t="shared" si="1"/>
        <v>5469.0743088186946</v>
      </c>
      <c r="E257" s="8">
        <f t="shared" si="2"/>
        <v>74993.187385659563</v>
      </c>
      <c r="F257" s="8"/>
      <c r="G257" s="8">
        <f t="shared" si="3"/>
        <v>654216.72045683314</v>
      </c>
    </row>
    <row r="258" spans="1:7" ht="13.15" x14ac:dyDescent="0.4">
      <c r="A258" s="6">
        <v>52291</v>
      </c>
      <c r="B258" s="7">
        <v>252</v>
      </c>
      <c r="C258" s="8">
        <f t="shared" si="0"/>
        <v>654216.72045683314</v>
      </c>
      <c r="D258" s="8">
        <f t="shared" si="1"/>
        <v>4906.6254034262483</v>
      </c>
      <c r="E258" s="8">
        <f t="shared" si="2"/>
        <v>75555.636291052011</v>
      </c>
      <c r="F258" s="8"/>
      <c r="G258" s="8">
        <f t="shared" si="3"/>
        <v>578661.08416578115</v>
      </c>
    </row>
    <row r="259" spans="1:7" ht="13.15" x14ac:dyDescent="0.4">
      <c r="A259" s="6">
        <v>52322</v>
      </c>
      <c r="B259" s="7">
        <v>253</v>
      </c>
      <c r="C259" s="8">
        <f t="shared" si="0"/>
        <v>578661.08416578115</v>
      </c>
      <c r="D259" s="8">
        <f t="shared" si="1"/>
        <v>4339.9581312433584</v>
      </c>
      <c r="E259" s="8">
        <f t="shared" si="2"/>
        <v>76122.303563234906</v>
      </c>
      <c r="F259" s="8"/>
      <c r="G259" s="8">
        <f t="shared" si="3"/>
        <v>502538.78060254623</v>
      </c>
    </row>
    <row r="260" spans="1:7" ht="13.15" x14ac:dyDescent="0.4">
      <c r="A260" s="6">
        <v>52352</v>
      </c>
      <c r="B260" s="7">
        <v>254</v>
      </c>
      <c r="C260" s="8">
        <f t="shared" si="0"/>
        <v>502538.78060254623</v>
      </c>
      <c r="D260" s="8">
        <f t="shared" si="1"/>
        <v>3769.0408545190967</v>
      </c>
      <c r="E260" s="8">
        <f t="shared" si="2"/>
        <v>76693.220839959162</v>
      </c>
      <c r="F260" s="8"/>
      <c r="G260" s="8">
        <f t="shared" si="3"/>
        <v>425845.55976258707</v>
      </c>
    </row>
    <row r="261" spans="1:7" ht="13.15" x14ac:dyDescent="0.4">
      <c r="A261" s="6">
        <v>52383</v>
      </c>
      <c r="B261" s="7">
        <v>255</v>
      </c>
      <c r="C261" s="8">
        <f t="shared" si="0"/>
        <v>425845.55976258707</v>
      </c>
      <c r="D261" s="8">
        <f t="shared" si="1"/>
        <v>3193.841698219403</v>
      </c>
      <c r="E261" s="8">
        <f t="shared" si="2"/>
        <v>77268.419996258861</v>
      </c>
      <c r="F261" s="8"/>
      <c r="G261" s="8">
        <f t="shared" si="3"/>
        <v>348577.13976632821</v>
      </c>
    </row>
    <row r="262" spans="1:7" ht="13.15" x14ac:dyDescent="0.4">
      <c r="A262" s="6">
        <v>52413</v>
      </c>
      <c r="B262" s="7">
        <v>256</v>
      </c>
      <c r="C262" s="8">
        <f t="shared" ref="C262:C366" si="4">G261</f>
        <v>348577.13976632821</v>
      </c>
      <c r="D262" s="8">
        <f t="shared" ref="D262:D366" si="5">C262*$F$2</f>
        <v>2614.3285482474616</v>
      </c>
      <c r="E262" s="8">
        <f t="shared" ref="E262:E366" si="6">IF(C262&gt;$F$3,$F$3-D262,C262-D262)</f>
        <v>77847.933146230804</v>
      </c>
      <c r="F262" s="8"/>
      <c r="G262" s="8">
        <f t="shared" ref="G262:G266" si="7">C262-E262-F262</f>
        <v>270729.20662009739</v>
      </c>
    </row>
    <row r="263" spans="1:7" ht="13.15" x14ac:dyDescent="0.4">
      <c r="A263" s="6">
        <v>52444</v>
      </c>
      <c r="B263" s="7">
        <v>257</v>
      </c>
      <c r="C263" s="8">
        <f t="shared" si="4"/>
        <v>270729.20662009739</v>
      </c>
      <c r="D263" s="8">
        <f t="shared" si="5"/>
        <v>2030.4690496507303</v>
      </c>
      <c r="E263" s="8">
        <f t="shared" si="6"/>
        <v>78431.792644827539</v>
      </c>
      <c r="F263" s="8"/>
      <c r="G263" s="8">
        <f t="shared" si="7"/>
        <v>192297.41397526985</v>
      </c>
    </row>
    <row r="264" spans="1:7" ht="13.15" x14ac:dyDescent="0.4">
      <c r="A264" s="6">
        <v>52475</v>
      </c>
      <c r="B264" s="7">
        <v>258</v>
      </c>
      <c r="C264" s="8">
        <f t="shared" si="4"/>
        <v>192297.41397526985</v>
      </c>
      <c r="D264" s="8">
        <f t="shared" si="5"/>
        <v>1442.2306048145238</v>
      </c>
      <c r="E264" s="8">
        <f t="shared" si="6"/>
        <v>79020.031089663738</v>
      </c>
      <c r="F264" s="8"/>
      <c r="G264" s="8">
        <f t="shared" si="7"/>
        <v>113277.38288560612</v>
      </c>
    </row>
    <row r="265" spans="1:7" ht="13.15" x14ac:dyDescent="0.4">
      <c r="A265" s="6">
        <v>52505</v>
      </c>
      <c r="B265" s="7">
        <v>259</v>
      </c>
      <c r="C265" s="8">
        <f t="shared" si="4"/>
        <v>113277.38288560612</v>
      </c>
      <c r="D265" s="8">
        <f t="shared" si="5"/>
        <v>849.58037164204586</v>
      </c>
      <c r="E265" s="8">
        <f t="shared" si="6"/>
        <v>79612.681322836215</v>
      </c>
      <c r="F265" s="8"/>
      <c r="G265" s="8">
        <f t="shared" si="7"/>
        <v>33664.7015627699</v>
      </c>
    </row>
    <row r="266" spans="1:7" ht="13.15" x14ac:dyDescent="0.4">
      <c r="A266" s="6">
        <v>52536</v>
      </c>
      <c r="B266" s="7">
        <v>260</v>
      </c>
      <c r="C266" s="8">
        <f t="shared" si="4"/>
        <v>33664.7015627699</v>
      </c>
      <c r="D266" s="8">
        <f t="shared" si="5"/>
        <v>252.48526172077425</v>
      </c>
      <c r="E266" s="8">
        <f t="shared" si="6"/>
        <v>33412.216301049128</v>
      </c>
      <c r="F266" s="8"/>
      <c r="G266" s="8">
        <f t="shared" si="7"/>
        <v>252.48526172077254</v>
      </c>
    </row>
    <row r="267" spans="1:7" ht="13.15" x14ac:dyDescent="0.4">
      <c r="A267" s="6">
        <v>52566</v>
      </c>
      <c r="B267" s="7">
        <v>261</v>
      </c>
      <c r="C267" s="8">
        <f t="shared" si="4"/>
        <v>252.48526172077254</v>
      </c>
      <c r="D267" s="8">
        <f t="shared" si="5"/>
        <v>1.893639462905794</v>
      </c>
      <c r="E267" s="8">
        <f t="shared" si="6"/>
        <v>250.59162225786676</v>
      </c>
      <c r="F267" s="8"/>
      <c r="G267" s="8">
        <f t="shared" ref="G267:G366" si="8">IF(C267&gt;$F$3,C267-E267-F267,0)</f>
        <v>0</v>
      </c>
    </row>
    <row r="268" spans="1:7" ht="13.15" x14ac:dyDescent="0.4">
      <c r="A268" s="6">
        <v>52597</v>
      </c>
      <c r="B268" s="7">
        <v>262</v>
      </c>
      <c r="C268" s="8">
        <f t="shared" si="4"/>
        <v>0</v>
      </c>
      <c r="D268" s="8">
        <f t="shared" si="5"/>
        <v>0</v>
      </c>
      <c r="E268" s="8">
        <f t="shared" si="6"/>
        <v>0</v>
      </c>
      <c r="F268" s="8"/>
      <c r="G268" s="8">
        <f t="shared" si="8"/>
        <v>0</v>
      </c>
    </row>
    <row r="269" spans="1:7" ht="13.15" x14ac:dyDescent="0.4">
      <c r="A269" s="6">
        <v>52628</v>
      </c>
      <c r="B269" s="7">
        <v>263</v>
      </c>
      <c r="C269" s="8">
        <f t="shared" si="4"/>
        <v>0</v>
      </c>
      <c r="D269" s="8">
        <f t="shared" si="5"/>
        <v>0</v>
      </c>
      <c r="E269" s="8">
        <f t="shared" si="6"/>
        <v>0</v>
      </c>
      <c r="F269" s="8"/>
      <c r="G269" s="8">
        <f t="shared" si="8"/>
        <v>0</v>
      </c>
    </row>
    <row r="270" spans="1:7" ht="13.15" x14ac:dyDescent="0.4">
      <c r="A270" s="6">
        <v>52657</v>
      </c>
      <c r="B270" s="7">
        <v>264</v>
      </c>
      <c r="C270" s="8">
        <f t="shared" si="4"/>
        <v>0</v>
      </c>
      <c r="D270" s="8">
        <f t="shared" si="5"/>
        <v>0</v>
      </c>
      <c r="E270" s="8">
        <f t="shared" si="6"/>
        <v>0</v>
      </c>
      <c r="F270" s="8"/>
      <c r="G270" s="8">
        <f t="shared" si="8"/>
        <v>0</v>
      </c>
    </row>
    <row r="271" spans="1:7" ht="13.15" x14ac:dyDescent="0.4">
      <c r="A271" s="6">
        <v>52688</v>
      </c>
      <c r="B271" s="7">
        <v>265</v>
      </c>
      <c r="C271" s="8">
        <f t="shared" si="4"/>
        <v>0</v>
      </c>
      <c r="D271" s="8">
        <f t="shared" si="5"/>
        <v>0</v>
      </c>
      <c r="E271" s="8">
        <f t="shared" si="6"/>
        <v>0</v>
      </c>
      <c r="F271" s="8"/>
      <c r="G271" s="8">
        <f t="shared" si="8"/>
        <v>0</v>
      </c>
    </row>
    <row r="272" spans="1:7" ht="13.15" x14ac:dyDescent="0.4">
      <c r="A272" s="6">
        <v>52718</v>
      </c>
      <c r="B272" s="7">
        <v>266</v>
      </c>
      <c r="C272" s="8">
        <f t="shared" si="4"/>
        <v>0</v>
      </c>
      <c r="D272" s="8">
        <f t="shared" si="5"/>
        <v>0</v>
      </c>
      <c r="E272" s="8">
        <f t="shared" si="6"/>
        <v>0</v>
      </c>
      <c r="F272" s="8"/>
      <c r="G272" s="8">
        <f t="shared" si="8"/>
        <v>0</v>
      </c>
    </row>
    <row r="273" spans="1:7" ht="13.15" x14ac:dyDescent="0.4">
      <c r="A273" s="6">
        <v>52749</v>
      </c>
      <c r="B273" s="7">
        <v>267</v>
      </c>
      <c r="C273" s="8">
        <f t="shared" si="4"/>
        <v>0</v>
      </c>
      <c r="D273" s="8">
        <f t="shared" si="5"/>
        <v>0</v>
      </c>
      <c r="E273" s="8">
        <f t="shared" si="6"/>
        <v>0</v>
      </c>
      <c r="F273" s="8"/>
      <c r="G273" s="8">
        <f t="shared" si="8"/>
        <v>0</v>
      </c>
    </row>
    <row r="274" spans="1:7" ht="13.15" x14ac:dyDescent="0.4">
      <c r="A274" s="6">
        <v>52779</v>
      </c>
      <c r="B274" s="7">
        <v>268</v>
      </c>
      <c r="C274" s="8">
        <f t="shared" si="4"/>
        <v>0</v>
      </c>
      <c r="D274" s="8">
        <f t="shared" si="5"/>
        <v>0</v>
      </c>
      <c r="E274" s="8">
        <f t="shared" si="6"/>
        <v>0</v>
      </c>
      <c r="F274" s="8"/>
      <c r="G274" s="8">
        <f t="shared" si="8"/>
        <v>0</v>
      </c>
    </row>
    <row r="275" spans="1:7" ht="13.15" x14ac:dyDescent="0.4">
      <c r="A275" s="6">
        <v>52810</v>
      </c>
      <c r="B275" s="7">
        <v>269</v>
      </c>
      <c r="C275" s="8">
        <f t="shared" si="4"/>
        <v>0</v>
      </c>
      <c r="D275" s="8">
        <f t="shared" si="5"/>
        <v>0</v>
      </c>
      <c r="E275" s="8">
        <f t="shared" si="6"/>
        <v>0</v>
      </c>
      <c r="F275" s="8"/>
      <c r="G275" s="8">
        <f t="shared" si="8"/>
        <v>0</v>
      </c>
    </row>
    <row r="276" spans="1:7" ht="13.15" x14ac:dyDescent="0.4">
      <c r="A276" s="6">
        <v>52841</v>
      </c>
      <c r="B276" s="7">
        <v>270</v>
      </c>
      <c r="C276" s="8">
        <f t="shared" si="4"/>
        <v>0</v>
      </c>
      <c r="D276" s="8">
        <f t="shared" si="5"/>
        <v>0</v>
      </c>
      <c r="E276" s="8">
        <f t="shared" si="6"/>
        <v>0</v>
      </c>
      <c r="F276" s="8"/>
      <c r="G276" s="8">
        <f t="shared" si="8"/>
        <v>0</v>
      </c>
    </row>
    <row r="277" spans="1:7" ht="13.15" x14ac:dyDescent="0.4">
      <c r="A277" s="6">
        <v>52871</v>
      </c>
      <c r="B277" s="7">
        <v>271</v>
      </c>
      <c r="C277" s="8">
        <f t="shared" si="4"/>
        <v>0</v>
      </c>
      <c r="D277" s="8">
        <f t="shared" si="5"/>
        <v>0</v>
      </c>
      <c r="E277" s="8">
        <f t="shared" si="6"/>
        <v>0</v>
      </c>
      <c r="F277" s="8"/>
      <c r="G277" s="8">
        <f t="shared" si="8"/>
        <v>0</v>
      </c>
    </row>
    <row r="278" spans="1:7" ht="13.15" x14ac:dyDescent="0.4">
      <c r="A278" s="6">
        <v>52902</v>
      </c>
      <c r="B278" s="7">
        <v>272</v>
      </c>
      <c r="C278" s="8">
        <f t="shared" si="4"/>
        <v>0</v>
      </c>
      <c r="D278" s="8">
        <f t="shared" si="5"/>
        <v>0</v>
      </c>
      <c r="E278" s="8">
        <f t="shared" si="6"/>
        <v>0</v>
      </c>
      <c r="F278" s="8"/>
      <c r="G278" s="8">
        <f t="shared" si="8"/>
        <v>0</v>
      </c>
    </row>
    <row r="279" spans="1:7" ht="13.15" x14ac:dyDescent="0.4">
      <c r="A279" s="6">
        <v>52932</v>
      </c>
      <c r="B279" s="7">
        <v>273</v>
      </c>
      <c r="C279" s="8">
        <f t="shared" si="4"/>
        <v>0</v>
      </c>
      <c r="D279" s="8">
        <f t="shared" si="5"/>
        <v>0</v>
      </c>
      <c r="E279" s="8">
        <f t="shared" si="6"/>
        <v>0</v>
      </c>
      <c r="F279" s="8"/>
      <c r="G279" s="8">
        <f t="shared" si="8"/>
        <v>0</v>
      </c>
    </row>
    <row r="280" spans="1:7" ht="13.15" x14ac:dyDescent="0.4">
      <c r="A280" s="6">
        <v>52963</v>
      </c>
      <c r="B280" s="7">
        <v>274</v>
      </c>
      <c r="C280" s="8">
        <f t="shared" si="4"/>
        <v>0</v>
      </c>
      <c r="D280" s="8">
        <f t="shared" si="5"/>
        <v>0</v>
      </c>
      <c r="E280" s="8">
        <f t="shared" si="6"/>
        <v>0</v>
      </c>
      <c r="F280" s="8"/>
      <c r="G280" s="8">
        <f t="shared" si="8"/>
        <v>0</v>
      </c>
    </row>
    <row r="281" spans="1:7" ht="13.15" x14ac:dyDescent="0.4">
      <c r="A281" s="6">
        <v>52994</v>
      </c>
      <c r="B281" s="7">
        <v>275</v>
      </c>
      <c r="C281" s="8">
        <f t="shared" si="4"/>
        <v>0</v>
      </c>
      <c r="D281" s="8">
        <f t="shared" si="5"/>
        <v>0</v>
      </c>
      <c r="E281" s="8">
        <f t="shared" si="6"/>
        <v>0</v>
      </c>
      <c r="F281" s="8"/>
      <c r="G281" s="8">
        <f t="shared" si="8"/>
        <v>0</v>
      </c>
    </row>
    <row r="282" spans="1:7" ht="13.15" x14ac:dyDescent="0.4">
      <c r="A282" s="6">
        <v>53022</v>
      </c>
      <c r="B282" s="7">
        <v>276</v>
      </c>
      <c r="C282" s="8">
        <f t="shared" si="4"/>
        <v>0</v>
      </c>
      <c r="D282" s="8">
        <f t="shared" si="5"/>
        <v>0</v>
      </c>
      <c r="E282" s="8">
        <f t="shared" si="6"/>
        <v>0</v>
      </c>
      <c r="F282" s="8"/>
      <c r="G282" s="8">
        <f t="shared" si="8"/>
        <v>0</v>
      </c>
    </row>
    <row r="283" spans="1:7" ht="13.15" x14ac:dyDescent="0.4">
      <c r="A283" s="6">
        <v>53053</v>
      </c>
      <c r="B283" s="7">
        <v>277</v>
      </c>
      <c r="C283" s="8">
        <f t="shared" si="4"/>
        <v>0</v>
      </c>
      <c r="D283" s="8">
        <f t="shared" si="5"/>
        <v>0</v>
      </c>
      <c r="E283" s="8">
        <f t="shared" si="6"/>
        <v>0</v>
      </c>
      <c r="F283" s="8"/>
      <c r="G283" s="8">
        <f t="shared" si="8"/>
        <v>0</v>
      </c>
    </row>
    <row r="284" spans="1:7" ht="13.15" x14ac:dyDescent="0.4">
      <c r="A284" s="6">
        <v>53083</v>
      </c>
      <c r="B284" s="7">
        <v>278</v>
      </c>
      <c r="C284" s="8">
        <f t="shared" si="4"/>
        <v>0</v>
      </c>
      <c r="D284" s="8">
        <f t="shared" si="5"/>
        <v>0</v>
      </c>
      <c r="E284" s="8">
        <f t="shared" si="6"/>
        <v>0</v>
      </c>
      <c r="F284" s="8"/>
      <c r="G284" s="8">
        <f t="shared" si="8"/>
        <v>0</v>
      </c>
    </row>
    <row r="285" spans="1:7" ht="13.15" x14ac:dyDescent="0.4">
      <c r="A285" s="6">
        <v>53114</v>
      </c>
      <c r="B285" s="7">
        <v>279</v>
      </c>
      <c r="C285" s="8">
        <f t="shared" si="4"/>
        <v>0</v>
      </c>
      <c r="D285" s="8">
        <f t="shared" si="5"/>
        <v>0</v>
      </c>
      <c r="E285" s="8">
        <f t="shared" si="6"/>
        <v>0</v>
      </c>
      <c r="F285" s="8"/>
      <c r="G285" s="8">
        <f t="shared" si="8"/>
        <v>0</v>
      </c>
    </row>
    <row r="286" spans="1:7" ht="13.15" x14ac:dyDescent="0.4">
      <c r="A286" s="6">
        <v>53144</v>
      </c>
      <c r="B286" s="7">
        <v>280</v>
      </c>
      <c r="C286" s="8">
        <f t="shared" si="4"/>
        <v>0</v>
      </c>
      <c r="D286" s="8">
        <f t="shared" si="5"/>
        <v>0</v>
      </c>
      <c r="E286" s="8">
        <f t="shared" si="6"/>
        <v>0</v>
      </c>
      <c r="F286" s="8"/>
      <c r="G286" s="8">
        <f t="shared" si="8"/>
        <v>0</v>
      </c>
    </row>
    <row r="287" spans="1:7" ht="13.15" x14ac:dyDescent="0.4">
      <c r="A287" s="6">
        <v>53175</v>
      </c>
      <c r="B287" s="7">
        <v>281</v>
      </c>
      <c r="C287" s="8">
        <f t="shared" si="4"/>
        <v>0</v>
      </c>
      <c r="D287" s="8">
        <f t="shared" si="5"/>
        <v>0</v>
      </c>
      <c r="E287" s="8">
        <f t="shared" si="6"/>
        <v>0</v>
      </c>
      <c r="F287" s="8"/>
      <c r="G287" s="8">
        <f t="shared" si="8"/>
        <v>0</v>
      </c>
    </row>
    <row r="288" spans="1:7" ht="13.15" x14ac:dyDescent="0.4">
      <c r="A288" s="6">
        <v>53206</v>
      </c>
      <c r="B288" s="7">
        <v>282</v>
      </c>
      <c r="C288" s="8">
        <f t="shared" si="4"/>
        <v>0</v>
      </c>
      <c r="D288" s="8">
        <f t="shared" si="5"/>
        <v>0</v>
      </c>
      <c r="E288" s="8">
        <f t="shared" si="6"/>
        <v>0</v>
      </c>
      <c r="F288" s="8"/>
      <c r="G288" s="8">
        <f t="shared" si="8"/>
        <v>0</v>
      </c>
    </row>
    <row r="289" spans="1:7" ht="13.15" x14ac:dyDescent="0.4">
      <c r="A289" s="6">
        <v>53236</v>
      </c>
      <c r="B289" s="7">
        <v>283</v>
      </c>
      <c r="C289" s="8">
        <f t="shared" si="4"/>
        <v>0</v>
      </c>
      <c r="D289" s="8">
        <f t="shared" si="5"/>
        <v>0</v>
      </c>
      <c r="E289" s="8">
        <f t="shared" si="6"/>
        <v>0</v>
      </c>
      <c r="F289" s="8"/>
      <c r="G289" s="8">
        <f t="shared" si="8"/>
        <v>0</v>
      </c>
    </row>
    <row r="290" spans="1:7" ht="13.15" x14ac:dyDescent="0.4">
      <c r="A290" s="6">
        <v>53267</v>
      </c>
      <c r="B290" s="7">
        <v>284</v>
      </c>
      <c r="C290" s="8">
        <f t="shared" si="4"/>
        <v>0</v>
      </c>
      <c r="D290" s="8">
        <f t="shared" si="5"/>
        <v>0</v>
      </c>
      <c r="E290" s="8">
        <f t="shared" si="6"/>
        <v>0</v>
      </c>
      <c r="F290" s="8"/>
      <c r="G290" s="8">
        <f t="shared" si="8"/>
        <v>0</v>
      </c>
    </row>
    <row r="291" spans="1:7" ht="13.15" x14ac:dyDescent="0.4">
      <c r="A291" s="6">
        <v>53297</v>
      </c>
      <c r="B291" s="7">
        <v>285</v>
      </c>
      <c r="C291" s="8">
        <f t="shared" si="4"/>
        <v>0</v>
      </c>
      <c r="D291" s="8">
        <f t="shared" si="5"/>
        <v>0</v>
      </c>
      <c r="E291" s="8">
        <f t="shared" si="6"/>
        <v>0</v>
      </c>
      <c r="F291" s="8"/>
      <c r="G291" s="8">
        <f t="shared" si="8"/>
        <v>0</v>
      </c>
    </row>
    <row r="292" spans="1:7" ht="13.15" x14ac:dyDescent="0.4">
      <c r="A292" s="6">
        <v>53328</v>
      </c>
      <c r="B292" s="7">
        <v>286</v>
      </c>
      <c r="C292" s="8">
        <f t="shared" si="4"/>
        <v>0</v>
      </c>
      <c r="D292" s="8">
        <f t="shared" si="5"/>
        <v>0</v>
      </c>
      <c r="E292" s="8">
        <f t="shared" si="6"/>
        <v>0</v>
      </c>
      <c r="F292" s="8"/>
      <c r="G292" s="8">
        <f t="shared" si="8"/>
        <v>0</v>
      </c>
    </row>
    <row r="293" spans="1:7" ht="13.15" x14ac:dyDescent="0.4">
      <c r="A293" s="6">
        <v>53359</v>
      </c>
      <c r="B293" s="7">
        <v>287</v>
      </c>
      <c r="C293" s="8">
        <f t="shared" si="4"/>
        <v>0</v>
      </c>
      <c r="D293" s="8">
        <f t="shared" si="5"/>
        <v>0</v>
      </c>
      <c r="E293" s="8">
        <f t="shared" si="6"/>
        <v>0</v>
      </c>
      <c r="F293" s="8"/>
      <c r="G293" s="8">
        <f t="shared" si="8"/>
        <v>0</v>
      </c>
    </row>
    <row r="294" spans="1:7" ht="13.15" x14ac:dyDescent="0.4">
      <c r="A294" s="6">
        <v>53387</v>
      </c>
      <c r="B294" s="7">
        <v>288</v>
      </c>
      <c r="C294" s="8">
        <f t="shared" si="4"/>
        <v>0</v>
      </c>
      <c r="D294" s="8">
        <f t="shared" si="5"/>
        <v>0</v>
      </c>
      <c r="E294" s="8">
        <f t="shared" si="6"/>
        <v>0</v>
      </c>
      <c r="F294" s="8"/>
      <c r="G294" s="8">
        <f t="shared" si="8"/>
        <v>0</v>
      </c>
    </row>
    <row r="295" spans="1:7" ht="13.15" x14ac:dyDescent="0.4">
      <c r="A295" s="6">
        <v>53418</v>
      </c>
      <c r="B295" s="7">
        <v>289</v>
      </c>
      <c r="C295" s="8">
        <f t="shared" si="4"/>
        <v>0</v>
      </c>
      <c r="D295" s="8">
        <f t="shared" si="5"/>
        <v>0</v>
      </c>
      <c r="E295" s="8">
        <f t="shared" si="6"/>
        <v>0</v>
      </c>
      <c r="F295" s="8"/>
      <c r="G295" s="8">
        <f t="shared" si="8"/>
        <v>0</v>
      </c>
    </row>
    <row r="296" spans="1:7" ht="13.15" x14ac:dyDescent="0.4">
      <c r="A296" s="6">
        <v>53448</v>
      </c>
      <c r="B296" s="7">
        <v>290</v>
      </c>
      <c r="C296" s="8">
        <f t="shared" si="4"/>
        <v>0</v>
      </c>
      <c r="D296" s="8">
        <f t="shared" si="5"/>
        <v>0</v>
      </c>
      <c r="E296" s="8">
        <f t="shared" si="6"/>
        <v>0</v>
      </c>
      <c r="F296" s="8"/>
      <c r="G296" s="8">
        <f t="shared" si="8"/>
        <v>0</v>
      </c>
    </row>
    <row r="297" spans="1:7" ht="13.15" x14ac:dyDescent="0.4">
      <c r="A297" s="6">
        <v>53479</v>
      </c>
      <c r="B297" s="7">
        <v>291</v>
      </c>
      <c r="C297" s="8">
        <f t="shared" si="4"/>
        <v>0</v>
      </c>
      <c r="D297" s="8">
        <f t="shared" si="5"/>
        <v>0</v>
      </c>
      <c r="E297" s="8">
        <f t="shared" si="6"/>
        <v>0</v>
      </c>
      <c r="F297" s="8"/>
      <c r="G297" s="8">
        <f t="shared" si="8"/>
        <v>0</v>
      </c>
    </row>
    <row r="298" spans="1:7" ht="13.15" x14ac:dyDescent="0.4">
      <c r="A298" s="6">
        <v>53509</v>
      </c>
      <c r="B298" s="7">
        <v>292</v>
      </c>
      <c r="C298" s="8">
        <f t="shared" si="4"/>
        <v>0</v>
      </c>
      <c r="D298" s="8">
        <f t="shared" si="5"/>
        <v>0</v>
      </c>
      <c r="E298" s="8">
        <f t="shared" si="6"/>
        <v>0</v>
      </c>
      <c r="F298" s="8"/>
      <c r="G298" s="8">
        <f t="shared" si="8"/>
        <v>0</v>
      </c>
    </row>
    <row r="299" spans="1:7" ht="13.15" x14ac:dyDescent="0.4">
      <c r="A299" s="6">
        <v>53540</v>
      </c>
      <c r="B299" s="7">
        <v>293</v>
      </c>
      <c r="C299" s="8">
        <f t="shared" si="4"/>
        <v>0</v>
      </c>
      <c r="D299" s="8">
        <f t="shared" si="5"/>
        <v>0</v>
      </c>
      <c r="E299" s="8">
        <f t="shared" si="6"/>
        <v>0</v>
      </c>
      <c r="F299" s="8"/>
      <c r="G299" s="8">
        <f t="shared" si="8"/>
        <v>0</v>
      </c>
    </row>
    <row r="300" spans="1:7" ht="13.15" x14ac:dyDescent="0.4">
      <c r="A300" s="6">
        <v>53571</v>
      </c>
      <c r="B300" s="7">
        <v>294</v>
      </c>
      <c r="C300" s="8">
        <f t="shared" si="4"/>
        <v>0</v>
      </c>
      <c r="D300" s="8">
        <f t="shared" si="5"/>
        <v>0</v>
      </c>
      <c r="E300" s="8">
        <f t="shared" si="6"/>
        <v>0</v>
      </c>
      <c r="F300" s="8"/>
      <c r="G300" s="8">
        <f t="shared" si="8"/>
        <v>0</v>
      </c>
    </row>
    <row r="301" spans="1:7" ht="13.15" x14ac:dyDescent="0.4">
      <c r="A301" s="6">
        <v>53601</v>
      </c>
      <c r="B301" s="7">
        <v>295</v>
      </c>
      <c r="C301" s="8">
        <f t="shared" si="4"/>
        <v>0</v>
      </c>
      <c r="D301" s="8">
        <f t="shared" si="5"/>
        <v>0</v>
      </c>
      <c r="E301" s="8">
        <f t="shared" si="6"/>
        <v>0</v>
      </c>
      <c r="F301" s="8"/>
      <c r="G301" s="8">
        <f t="shared" si="8"/>
        <v>0</v>
      </c>
    </row>
    <row r="302" spans="1:7" ht="13.15" x14ac:dyDescent="0.4">
      <c r="A302" s="6">
        <v>53632</v>
      </c>
      <c r="B302" s="7">
        <v>296</v>
      </c>
      <c r="C302" s="8">
        <f t="shared" si="4"/>
        <v>0</v>
      </c>
      <c r="D302" s="8">
        <f t="shared" si="5"/>
        <v>0</v>
      </c>
      <c r="E302" s="8">
        <f t="shared" si="6"/>
        <v>0</v>
      </c>
      <c r="F302" s="8"/>
      <c r="G302" s="8">
        <f t="shared" si="8"/>
        <v>0</v>
      </c>
    </row>
    <row r="303" spans="1:7" ht="13.15" x14ac:dyDescent="0.4">
      <c r="A303" s="6">
        <v>53662</v>
      </c>
      <c r="B303" s="7">
        <v>297</v>
      </c>
      <c r="C303" s="8">
        <f t="shared" si="4"/>
        <v>0</v>
      </c>
      <c r="D303" s="8">
        <f t="shared" si="5"/>
        <v>0</v>
      </c>
      <c r="E303" s="8">
        <f t="shared" si="6"/>
        <v>0</v>
      </c>
      <c r="F303" s="8"/>
      <c r="G303" s="8">
        <f t="shared" si="8"/>
        <v>0</v>
      </c>
    </row>
    <row r="304" spans="1:7" ht="13.15" x14ac:dyDescent="0.4">
      <c r="A304" s="6">
        <v>53693</v>
      </c>
      <c r="B304" s="7">
        <v>298</v>
      </c>
      <c r="C304" s="8">
        <f t="shared" si="4"/>
        <v>0</v>
      </c>
      <c r="D304" s="8">
        <f t="shared" si="5"/>
        <v>0</v>
      </c>
      <c r="E304" s="8">
        <f t="shared" si="6"/>
        <v>0</v>
      </c>
      <c r="F304" s="8"/>
      <c r="G304" s="8">
        <f t="shared" si="8"/>
        <v>0</v>
      </c>
    </row>
    <row r="305" spans="1:7" ht="13.15" x14ac:dyDescent="0.4">
      <c r="A305" s="6">
        <v>53724</v>
      </c>
      <c r="B305" s="7">
        <v>299</v>
      </c>
      <c r="C305" s="8">
        <f t="shared" si="4"/>
        <v>0</v>
      </c>
      <c r="D305" s="8">
        <f t="shared" si="5"/>
        <v>0</v>
      </c>
      <c r="E305" s="8">
        <f t="shared" si="6"/>
        <v>0</v>
      </c>
      <c r="F305" s="8"/>
      <c r="G305" s="8">
        <f t="shared" si="8"/>
        <v>0</v>
      </c>
    </row>
    <row r="306" spans="1:7" ht="13.15" x14ac:dyDescent="0.4">
      <c r="A306" s="6">
        <v>53752</v>
      </c>
      <c r="B306" s="7">
        <v>300</v>
      </c>
      <c r="C306" s="8">
        <f t="shared" si="4"/>
        <v>0</v>
      </c>
      <c r="D306" s="8">
        <f t="shared" si="5"/>
        <v>0</v>
      </c>
      <c r="E306" s="8">
        <f t="shared" si="6"/>
        <v>0</v>
      </c>
      <c r="F306" s="8"/>
      <c r="G306" s="8">
        <f t="shared" si="8"/>
        <v>0</v>
      </c>
    </row>
    <row r="307" spans="1:7" ht="13.15" x14ac:dyDescent="0.4">
      <c r="A307" s="6">
        <v>53783</v>
      </c>
      <c r="B307" s="7">
        <v>301</v>
      </c>
      <c r="C307" s="8">
        <f t="shared" si="4"/>
        <v>0</v>
      </c>
      <c r="D307" s="8">
        <f t="shared" si="5"/>
        <v>0</v>
      </c>
      <c r="E307" s="8">
        <f t="shared" si="6"/>
        <v>0</v>
      </c>
      <c r="F307" s="8"/>
      <c r="G307" s="8">
        <f t="shared" si="8"/>
        <v>0</v>
      </c>
    </row>
    <row r="308" spans="1:7" ht="13.15" x14ac:dyDescent="0.4">
      <c r="A308" s="6">
        <v>53813</v>
      </c>
      <c r="B308" s="7">
        <v>302</v>
      </c>
      <c r="C308" s="8">
        <f t="shared" si="4"/>
        <v>0</v>
      </c>
      <c r="D308" s="8">
        <f t="shared" si="5"/>
        <v>0</v>
      </c>
      <c r="E308" s="8">
        <f t="shared" si="6"/>
        <v>0</v>
      </c>
      <c r="F308" s="8"/>
      <c r="G308" s="8">
        <f t="shared" si="8"/>
        <v>0</v>
      </c>
    </row>
    <row r="309" spans="1:7" ht="13.15" x14ac:dyDescent="0.4">
      <c r="A309" s="6">
        <v>53844</v>
      </c>
      <c r="B309" s="7">
        <v>303</v>
      </c>
      <c r="C309" s="8">
        <f t="shared" si="4"/>
        <v>0</v>
      </c>
      <c r="D309" s="8">
        <f t="shared" si="5"/>
        <v>0</v>
      </c>
      <c r="E309" s="8">
        <f t="shared" si="6"/>
        <v>0</v>
      </c>
      <c r="F309" s="8"/>
      <c r="G309" s="8">
        <f t="shared" si="8"/>
        <v>0</v>
      </c>
    </row>
    <row r="310" spans="1:7" ht="13.15" x14ac:dyDescent="0.4">
      <c r="A310" s="6">
        <v>53874</v>
      </c>
      <c r="B310" s="7">
        <v>304</v>
      </c>
      <c r="C310" s="8">
        <f t="shared" si="4"/>
        <v>0</v>
      </c>
      <c r="D310" s="8">
        <f t="shared" si="5"/>
        <v>0</v>
      </c>
      <c r="E310" s="8">
        <f t="shared" si="6"/>
        <v>0</v>
      </c>
      <c r="F310" s="8"/>
      <c r="G310" s="8">
        <f t="shared" si="8"/>
        <v>0</v>
      </c>
    </row>
    <row r="311" spans="1:7" ht="13.15" x14ac:dyDescent="0.4">
      <c r="A311" s="6">
        <v>53905</v>
      </c>
      <c r="B311" s="7">
        <v>305</v>
      </c>
      <c r="C311" s="8">
        <f t="shared" si="4"/>
        <v>0</v>
      </c>
      <c r="D311" s="8">
        <f t="shared" si="5"/>
        <v>0</v>
      </c>
      <c r="E311" s="8">
        <f t="shared" si="6"/>
        <v>0</v>
      </c>
      <c r="F311" s="8"/>
      <c r="G311" s="8">
        <f t="shared" si="8"/>
        <v>0</v>
      </c>
    </row>
    <row r="312" spans="1:7" ht="13.15" x14ac:dyDescent="0.4">
      <c r="A312" s="6">
        <v>53936</v>
      </c>
      <c r="B312" s="7">
        <v>306</v>
      </c>
      <c r="C312" s="8">
        <f t="shared" si="4"/>
        <v>0</v>
      </c>
      <c r="D312" s="8">
        <f t="shared" si="5"/>
        <v>0</v>
      </c>
      <c r="E312" s="8">
        <f t="shared" si="6"/>
        <v>0</v>
      </c>
      <c r="F312" s="8"/>
      <c r="G312" s="8">
        <f t="shared" si="8"/>
        <v>0</v>
      </c>
    </row>
    <row r="313" spans="1:7" ht="13.15" x14ac:dyDescent="0.4">
      <c r="A313" s="6">
        <v>53966</v>
      </c>
      <c r="B313" s="7">
        <v>307</v>
      </c>
      <c r="C313" s="8">
        <f t="shared" si="4"/>
        <v>0</v>
      </c>
      <c r="D313" s="8">
        <f t="shared" si="5"/>
        <v>0</v>
      </c>
      <c r="E313" s="8">
        <f t="shared" si="6"/>
        <v>0</v>
      </c>
      <c r="F313" s="8"/>
      <c r="G313" s="8">
        <f t="shared" si="8"/>
        <v>0</v>
      </c>
    </row>
    <row r="314" spans="1:7" ht="13.15" x14ac:dyDescent="0.4">
      <c r="A314" s="6">
        <v>53997</v>
      </c>
      <c r="B314" s="7">
        <v>308</v>
      </c>
      <c r="C314" s="8">
        <f t="shared" si="4"/>
        <v>0</v>
      </c>
      <c r="D314" s="8">
        <f t="shared" si="5"/>
        <v>0</v>
      </c>
      <c r="E314" s="8">
        <f t="shared" si="6"/>
        <v>0</v>
      </c>
      <c r="F314" s="8"/>
      <c r="G314" s="8">
        <f t="shared" si="8"/>
        <v>0</v>
      </c>
    </row>
    <row r="315" spans="1:7" ht="13.15" x14ac:dyDescent="0.4">
      <c r="A315" s="6">
        <v>54027</v>
      </c>
      <c r="B315" s="7">
        <v>309</v>
      </c>
      <c r="C315" s="8">
        <f t="shared" si="4"/>
        <v>0</v>
      </c>
      <c r="D315" s="8">
        <f t="shared" si="5"/>
        <v>0</v>
      </c>
      <c r="E315" s="8">
        <f t="shared" si="6"/>
        <v>0</v>
      </c>
      <c r="F315" s="8"/>
      <c r="G315" s="8">
        <f t="shared" si="8"/>
        <v>0</v>
      </c>
    </row>
    <row r="316" spans="1:7" ht="13.15" x14ac:dyDescent="0.4">
      <c r="A316" s="6">
        <v>54058</v>
      </c>
      <c r="B316" s="7">
        <v>310</v>
      </c>
      <c r="C316" s="8">
        <f t="shared" si="4"/>
        <v>0</v>
      </c>
      <c r="D316" s="8">
        <f t="shared" si="5"/>
        <v>0</v>
      </c>
      <c r="E316" s="8">
        <f t="shared" si="6"/>
        <v>0</v>
      </c>
      <c r="F316" s="8"/>
      <c r="G316" s="8">
        <f t="shared" si="8"/>
        <v>0</v>
      </c>
    </row>
    <row r="317" spans="1:7" ht="13.15" x14ac:dyDescent="0.4">
      <c r="A317" s="6">
        <v>54089</v>
      </c>
      <c r="B317" s="7">
        <v>311</v>
      </c>
      <c r="C317" s="8">
        <f t="shared" si="4"/>
        <v>0</v>
      </c>
      <c r="D317" s="8">
        <f t="shared" si="5"/>
        <v>0</v>
      </c>
      <c r="E317" s="8">
        <f t="shared" si="6"/>
        <v>0</v>
      </c>
      <c r="F317" s="8"/>
      <c r="G317" s="8">
        <f t="shared" si="8"/>
        <v>0</v>
      </c>
    </row>
    <row r="318" spans="1:7" ht="13.15" x14ac:dyDescent="0.4">
      <c r="A318" s="6">
        <v>54118</v>
      </c>
      <c r="B318" s="7">
        <v>312</v>
      </c>
      <c r="C318" s="8">
        <f t="shared" si="4"/>
        <v>0</v>
      </c>
      <c r="D318" s="8">
        <f t="shared" si="5"/>
        <v>0</v>
      </c>
      <c r="E318" s="8">
        <f t="shared" si="6"/>
        <v>0</v>
      </c>
      <c r="F318" s="8"/>
      <c r="G318" s="8">
        <f t="shared" si="8"/>
        <v>0</v>
      </c>
    </row>
    <row r="319" spans="1:7" ht="13.15" x14ac:dyDescent="0.4">
      <c r="A319" s="6">
        <v>54149</v>
      </c>
      <c r="B319" s="7">
        <v>313</v>
      </c>
      <c r="C319" s="8">
        <f t="shared" si="4"/>
        <v>0</v>
      </c>
      <c r="D319" s="8">
        <f t="shared" si="5"/>
        <v>0</v>
      </c>
      <c r="E319" s="8">
        <f t="shared" si="6"/>
        <v>0</v>
      </c>
      <c r="F319" s="8"/>
      <c r="G319" s="8">
        <f t="shared" si="8"/>
        <v>0</v>
      </c>
    </row>
    <row r="320" spans="1:7" ht="13.15" x14ac:dyDescent="0.4">
      <c r="A320" s="6">
        <v>54179</v>
      </c>
      <c r="B320" s="7">
        <v>314</v>
      </c>
      <c r="C320" s="8">
        <f t="shared" si="4"/>
        <v>0</v>
      </c>
      <c r="D320" s="8">
        <f t="shared" si="5"/>
        <v>0</v>
      </c>
      <c r="E320" s="8">
        <f t="shared" si="6"/>
        <v>0</v>
      </c>
      <c r="F320" s="8"/>
      <c r="G320" s="8">
        <f t="shared" si="8"/>
        <v>0</v>
      </c>
    </row>
    <row r="321" spans="1:7" ht="13.15" x14ac:dyDescent="0.4">
      <c r="A321" s="6">
        <v>54210</v>
      </c>
      <c r="B321" s="7">
        <v>315</v>
      </c>
      <c r="C321" s="8">
        <f t="shared" si="4"/>
        <v>0</v>
      </c>
      <c r="D321" s="8">
        <f t="shared" si="5"/>
        <v>0</v>
      </c>
      <c r="E321" s="8">
        <f t="shared" si="6"/>
        <v>0</v>
      </c>
      <c r="F321" s="8"/>
      <c r="G321" s="8">
        <f t="shared" si="8"/>
        <v>0</v>
      </c>
    </row>
    <row r="322" spans="1:7" ht="13.15" x14ac:dyDescent="0.4">
      <c r="A322" s="6">
        <v>54240</v>
      </c>
      <c r="B322" s="7">
        <v>316</v>
      </c>
      <c r="C322" s="8">
        <f t="shared" si="4"/>
        <v>0</v>
      </c>
      <c r="D322" s="8">
        <f t="shared" si="5"/>
        <v>0</v>
      </c>
      <c r="E322" s="8">
        <f t="shared" si="6"/>
        <v>0</v>
      </c>
      <c r="F322" s="8"/>
      <c r="G322" s="8">
        <f t="shared" si="8"/>
        <v>0</v>
      </c>
    </row>
    <row r="323" spans="1:7" ht="13.15" x14ac:dyDescent="0.4">
      <c r="A323" s="6">
        <v>54271</v>
      </c>
      <c r="B323" s="7">
        <v>317</v>
      </c>
      <c r="C323" s="8">
        <f t="shared" si="4"/>
        <v>0</v>
      </c>
      <c r="D323" s="8">
        <f t="shared" si="5"/>
        <v>0</v>
      </c>
      <c r="E323" s="8">
        <f t="shared" si="6"/>
        <v>0</v>
      </c>
      <c r="F323" s="8"/>
      <c r="G323" s="8">
        <f t="shared" si="8"/>
        <v>0</v>
      </c>
    </row>
    <row r="324" spans="1:7" ht="13.15" x14ac:dyDescent="0.4">
      <c r="A324" s="6">
        <v>54302</v>
      </c>
      <c r="B324" s="7">
        <v>318</v>
      </c>
      <c r="C324" s="8">
        <f t="shared" si="4"/>
        <v>0</v>
      </c>
      <c r="D324" s="8">
        <f t="shared" si="5"/>
        <v>0</v>
      </c>
      <c r="E324" s="8">
        <f t="shared" si="6"/>
        <v>0</v>
      </c>
      <c r="F324" s="8"/>
      <c r="G324" s="8">
        <f t="shared" si="8"/>
        <v>0</v>
      </c>
    </row>
    <row r="325" spans="1:7" ht="13.15" x14ac:dyDescent="0.4">
      <c r="A325" s="6">
        <v>54332</v>
      </c>
      <c r="B325" s="7">
        <v>319</v>
      </c>
      <c r="C325" s="8">
        <f t="shared" si="4"/>
        <v>0</v>
      </c>
      <c r="D325" s="8">
        <f t="shared" si="5"/>
        <v>0</v>
      </c>
      <c r="E325" s="8">
        <f t="shared" si="6"/>
        <v>0</v>
      </c>
      <c r="F325" s="8"/>
      <c r="G325" s="8">
        <f t="shared" si="8"/>
        <v>0</v>
      </c>
    </row>
    <row r="326" spans="1:7" ht="13.15" x14ac:dyDescent="0.4">
      <c r="A326" s="6">
        <v>54363</v>
      </c>
      <c r="B326" s="7">
        <v>320</v>
      </c>
      <c r="C326" s="8">
        <f t="shared" si="4"/>
        <v>0</v>
      </c>
      <c r="D326" s="8">
        <f t="shared" si="5"/>
        <v>0</v>
      </c>
      <c r="E326" s="8">
        <f t="shared" si="6"/>
        <v>0</v>
      </c>
      <c r="F326" s="8"/>
      <c r="G326" s="8">
        <f t="shared" si="8"/>
        <v>0</v>
      </c>
    </row>
    <row r="327" spans="1:7" ht="13.15" x14ac:dyDescent="0.4">
      <c r="A327" s="6">
        <v>54393</v>
      </c>
      <c r="B327" s="7">
        <v>321</v>
      </c>
      <c r="C327" s="8">
        <f t="shared" si="4"/>
        <v>0</v>
      </c>
      <c r="D327" s="8">
        <f t="shared" si="5"/>
        <v>0</v>
      </c>
      <c r="E327" s="8">
        <f t="shared" si="6"/>
        <v>0</v>
      </c>
      <c r="F327" s="8"/>
      <c r="G327" s="8">
        <f t="shared" si="8"/>
        <v>0</v>
      </c>
    </row>
    <row r="328" spans="1:7" ht="13.15" x14ac:dyDescent="0.4">
      <c r="A328" s="6">
        <v>54424</v>
      </c>
      <c r="B328" s="7">
        <v>322</v>
      </c>
      <c r="C328" s="8">
        <f t="shared" si="4"/>
        <v>0</v>
      </c>
      <c r="D328" s="8">
        <f t="shared" si="5"/>
        <v>0</v>
      </c>
      <c r="E328" s="8">
        <f t="shared" si="6"/>
        <v>0</v>
      </c>
      <c r="F328" s="8"/>
      <c r="G328" s="8">
        <f t="shared" si="8"/>
        <v>0</v>
      </c>
    </row>
    <row r="329" spans="1:7" ht="13.15" x14ac:dyDescent="0.4">
      <c r="A329" s="6">
        <v>54455</v>
      </c>
      <c r="B329" s="7">
        <v>323</v>
      </c>
      <c r="C329" s="8">
        <f t="shared" si="4"/>
        <v>0</v>
      </c>
      <c r="D329" s="8">
        <f t="shared" si="5"/>
        <v>0</v>
      </c>
      <c r="E329" s="8">
        <f t="shared" si="6"/>
        <v>0</v>
      </c>
      <c r="F329" s="8"/>
      <c r="G329" s="8">
        <f t="shared" si="8"/>
        <v>0</v>
      </c>
    </row>
    <row r="330" spans="1:7" ht="13.15" x14ac:dyDescent="0.4">
      <c r="A330" s="6">
        <v>54483</v>
      </c>
      <c r="B330" s="7">
        <v>324</v>
      </c>
      <c r="C330" s="8">
        <f t="shared" si="4"/>
        <v>0</v>
      </c>
      <c r="D330" s="8">
        <f t="shared" si="5"/>
        <v>0</v>
      </c>
      <c r="E330" s="8">
        <f t="shared" si="6"/>
        <v>0</v>
      </c>
      <c r="F330" s="8"/>
      <c r="G330" s="8">
        <f t="shared" si="8"/>
        <v>0</v>
      </c>
    </row>
    <row r="331" spans="1:7" ht="13.15" x14ac:dyDescent="0.4">
      <c r="A331" s="6">
        <v>54514</v>
      </c>
      <c r="B331" s="7">
        <v>325</v>
      </c>
      <c r="C331" s="8">
        <f t="shared" si="4"/>
        <v>0</v>
      </c>
      <c r="D331" s="8">
        <f t="shared" si="5"/>
        <v>0</v>
      </c>
      <c r="E331" s="8">
        <f t="shared" si="6"/>
        <v>0</v>
      </c>
      <c r="F331" s="8"/>
      <c r="G331" s="8">
        <f t="shared" si="8"/>
        <v>0</v>
      </c>
    </row>
    <row r="332" spans="1:7" ht="13.15" x14ac:dyDescent="0.4">
      <c r="A332" s="6">
        <v>54544</v>
      </c>
      <c r="B332" s="7">
        <v>326</v>
      </c>
      <c r="C332" s="8">
        <f t="shared" si="4"/>
        <v>0</v>
      </c>
      <c r="D332" s="8">
        <f t="shared" si="5"/>
        <v>0</v>
      </c>
      <c r="E332" s="8">
        <f t="shared" si="6"/>
        <v>0</v>
      </c>
      <c r="F332" s="8"/>
      <c r="G332" s="8">
        <f t="shared" si="8"/>
        <v>0</v>
      </c>
    </row>
    <row r="333" spans="1:7" ht="13.15" x14ac:dyDescent="0.4">
      <c r="A333" s="6">
        <v>54575</v>
      </c>
      <c r="B333" s="7">
        <v>327</v>
      </c>
      <c r="C333" s="8">
        <f t="shared" si="4"/>
        <v>0</v>
      </c>
      <c r="D333" s="8">
        <f t="shared" si="5"/>
        <v>0</v>
      </c>
      <c r="E333" s="8">
        <f t="shared" si="6"/>
        <v>0</v>
      </c>
      <c r="F333" s="8"/>
      <c r="G333" s="8">
        <f t="shared" si="8"/>
        <v>0</v>
      </c>
    </row>
    <row r="334" spans="1:7" ht="13.15" x14ac:dyDescent="0.4">
      <c r="A334" s="6">
        <v>54605</v>
      </c>
      <c r="B334" s="7">
        <v>328</v>
      </c>
      <c r="C334" s="8">
        <f t="shared" si="4"/>
        <v>0</v>
      </c>
      <c r="D334" s="8">
        <f t="shared" si="5"/>
        <v>0</v>
      </c>
      <c r="E334" s="8">
        <f t="shared" si="6"/>
        <v>0</v>
      </c>
      <c r="F334" s="8"/>
      <c r="G334" s="8">
        <f t="shared" si="8"/>
        <v>0</v>
      </c>
    </row>
    <row r="335" spans="1:7" ht="13.15" x14ac:dyDescent="0.4">
      <c r="A335" s="6">
        <v>54636</v>
      </c>
      <c r="B335" s="7">
        <v>329</v>
      </c>
      <c r="C335" s="8">
        <f t="shared" si="4"/>
        <v>0</v>
      </c>
      <c r="D335" s="8">
        <f t="shared" si="5"/>
        <v>0</v>
      </c>
      <c r="E335" s="8">
        <f t="shared" si="6"/>
        <v>0</v>
      </c>
      <c r="F335" s="8"/>
      <c r="G335" s="8">
        <f t="shared" si="8"/>
        <v>0</v>
      </c>
    </row>
    <row r="336" spans="1:7" ht="13.15" x14ac:dyDescent="0.4">
      <c r="A336" s="6">
        <v>54667</v>
      </c>
      <c r="B336" s="7">
        <v>330</v>
      </c>
      <c r="C336" s="8">
        <f t="shared" si="4"/>
        <v>0</v>
      </c>
      <c r="D336" s="8">
        <f t="shared" si="5"/>
        <v>0</v>
      </c>
      <c r="E336" s="8">
        <f t="shared" si="6"/>
        <v>0</v>
      </c>
      <c r="F336" s="8"/>
      <c r="G336" s="8">
        <f t="shared" si="8"/>
        <v>0</v>
      </c>
    </row>
    <row r="337" spans="1:7" ht="13.15" x14ac:dyDescent="0.4">
      <c r="A337" s="6">
        <v>54697</v>
      </c>
      <c r="B337" s="7">
        <v>331</v>
      </c>
      <c r="C337" s="8">
        <f t="shared" si="4"/>
        <v>0</v>
      </c>
      <c r="D337" s="8">
        <f t="shared" si="5"/>
        <v>0</v>
      </c>
      <c r="E337" s="8">
        <f t="shared" si="6"/>
        <v>0</v>
      </c>
      <c r="F337" s="8"/>
      <c r="G337" s="8">
        <f t="shared" si="8"/>
        <v>0</v>
      </c>
    </row>
    <row r="338" spans="1:7" ht="13.15" x14ac:dyDescent="0.4">
      <c r="A338" s="6">
        <v>54728</v>
      </c>
      <c r="B338" s="7">
        <v>332</v>
      </c>
      <c r="C338" s="8">
        <f t="shared" si="4"/>
        <v>0</v>
      </c>
      <c r="D338" s="8">
        <f t="shared" si="5"/>
        <v>0</v>
      </c>
      <c r="E338" s="8">
        <f t="shared" si="6"/>
        <v>0</v>
      </c>
      <c r="F338" s="8"/>
      <c r="G338" s="8">
        <f t="shared" si="8"/>
        <v>0</v>
      </c>
    </row>
    <row r="339" spans="1:7" ht="13.15" x14ac:dyDescent="0.4">
      <c r="A339" s="6">
        <v>54758</v>
      </c>
      <c r="B339" s="7">
        <v>333</v>
      </c>
      <c r="C339" s="8">
        <f t="shared" si="4"/>
        <v>0</v>
      </c>
      <c r="D339" s="8">
        <f t="shared" si="5"/>
        <v>0</v>
      </c>
      <c r="E339" s="8">
        <f t="shared" si="6"/>
        <v>0</v>
      </c>
      <c r="F339" s="8"/>
      <c r="G339" s="8">
        <f t="shared" si="8"/>
        <v>0</v>
      </c>
    </row>
    <row r="340" spans="1:7" ht="13.15" x14ac:dyDescent="0.4">
      <c r="A340" s="6">
        <v>54789</v>
      </c>
      <c r="B340" s="7">
        <v>334</v>
      </c>
      <c r="C340" s="8">
        <f t="shared" si="4"/>
        <v>0</v>
      </c>
      <c r="D340" s="8">
        <f t="shared" si="5"/>
        <v>0</v>
      </c>
      <c r="E340" s="8">
        <f t="shared" si="6"/>
        <v>0</v>
      </c>
      <c r="F340" s="8"/>
      <c r="G340" s="8">
        <f t="shared" si="8"/>
        <v>0</v>
      </c>
    </row>
    <row r="341" spans="1:7" ht="13.15" x14ac:dyDescent="0.4">
      <c r="A341" s="6">
        <v>54820</v>
      </c>
      <c r="B341" s="7">
        <v>335</v>
      </c>
      <c r="C341" s="8">
        <f t="shared" si="4"/>
        <v>0</v>
      </c>
      <c r="D341" s="8">
        <f t="shared" si="5"/>
        <v>0</v>
      </c>
      <c r="E341" s="8">
        <f t="shared" si="6"/>
        <v>0</v>
      </c>
      <c r="F341" s="8"/>
      <c r="G341" s="8">
        <f t="shared" si="8"/>
        <v>0</v>
      </c>
    </row>
    <row r="342" spans="1:7" ht="13.15" x14ac:dyDescent="0.4">
      <c r="A342" s="6">
        <v>54848</v>
      </c>
      <c r="B342" s="7">
        <v>336</v>
      </c>
      <c r="C342" s="8">
        <f t="shared" si="4"/>
        <v>0</v>
      </c>
      <c r="D342" s="8">
        <f t="shared" si="5"/>
        <v>0</v>
      </c>
      <c r="E342" s="8">
        <f t="shared" si="6"/>
        <v>0</v>
      </c>
      <c r="F342" s="8"/>
      <c r="G342" s="8">
        <f t="shared" si="8"/>
        <v>0</v>
      </c>
    </row>
    <row r="343" spans="1:7" ht="13.15" x14ac:dyDescent="0.4">
      <c r="A343" s="6">
        <v>54879</v>
      </c>
      <c r="B343" s="7">
        <v>337</v>
      </c>
      <c r="C343" s="8">
        <f t="shared" si="4"/>
        <v>0</v>
      </c>
      <c r="D343" s="8">
        <f t="shared" si="5"/>
        <v>0</v>
      </c>
      <c r="E343" s="8">
        <f t="shared" si="6"/>
        <v>0</v>
      </c>
      <c r="F343" s="8"/>
      <c r="G343" s="8">
        <f t="shared" si="8"/>
        <v>0</v>
      </c>
    </row>
    <row r="344" spans="1:7" ht="13.15" x14ac:dyDescent="0.4">
      <c r="A344" s="6">
        <v>54909</v>
      </c>
      <c r="B344" s="7">
        <v>338</v>
      </c>
      <c r="C344" s="8">
        <f t="shared" si="4"/>
        <v>0</v>
      </c>
      <c r="D344" s="8">
        <f t="shared" si="5"/>
        <v>0</v>
      </c>
      <c r="E344" s="8">
        <f t="shared" si="6"/>
        <v>0</v>
      </c>
      <c r="F344" s="8"/>
      <c r="G344" s="8">
        <f t="shared" si="8"/>
        <v>0</v>
      </c>
    </row>
    <row r="345" spans="1:7" ht="13.15" x14ac:dyDescent="0.4">
      <c r="A345" s="6">
        <v>54940</v>
      </c>
      <c r="B345" s="7">
        <v>339</v>
      </c>
      <c r="C345" s="8">
        <f t="shared" si="4"/>
        <v>0</v>
      </c>
      <c r="D345" s="8">
        <f t="shared" si="5"/>
        <v>0</v>
      </c>
      <c r="E345" s="8">
        <f t="shared" si="6"/>
        <v>0</v>
      </c>
      <c r="F345" s="8"/>
      <c r="G345" s="8">
        <f t="shared" si="8"/>
        <v>0</v>
      </c>
    </row>
    <row r="346" spans="1:7" ht="13.15" x14ac:dyDescent="0.4">
      <c r="A346" s="6">
        <v>54970</v>
      </c>
      <c r="B346" s="7">
        <v>340</v>
      </c>
      <c r="C346" s="8">
        <f t="shared" si="4"/>
        <v>0</v>
      </c>
      <c r="D346" s="8">
        <f t="shared" si="5"/>
        <v>0</v>
      </c>
      <c r="E346" s="8">
        <f t="shared" si="6"/>
        <v>0</v>
      </c>
      <c r="F346" s="8"/>
      <c r="G346" s="8">
        <f t="shared" si="8"/>
        <v>0</v>
      </c>
    </row>
    <row r="347" spans="1:7" ht="13.15" x14ac:dyDescent="0.4">
      <c r="A347" s="6">
        <v>55001</v>
      </c>
      <c r="B347" s="7">
        <v>341</v>
      </c>
      <c r="C347" s="8">
        <f t="shared" si="4"/>
        <v>0</v>
      </c>
      <c r="D347" s="8">
        <f t="shared" si="5"/>
        <v>0</v>
      </c>
      <c r="E347" s="8">
        <f t="shared" si="6"/>
        <v>0</v>
      </c>
      <c r="F347" s="8"/>
      <c r="G347" s="8">
        <f t="shared" si="8"/>
        <v>0</v>
      </c>
    </row>
    <row r="348" spans="1:7" ht="13.15" x14ac:dyDescent="0.4">
      <c r="A348" s="6">
        <v>55032</v>
      </c>
      <c r="B348" s="7">
        <v>342</v>
      </c>
      <c r="C348" s="8">
        <f t="shared" si="4"/>
        <v>0</v>
      </c>
      <c r="D348" s="8">
        <f t="shared" si="5"/>
        <v>0</v>
      </c>
      <c r="E348" s="8">
        <f t="shared" si="6"/>
        <v>0</v>
      </c>
      <c r="F348" s="8"/>
      <c r="G348" s="8">
        <f t="shared" si="8"/>
        <v>0</v>
      </c>
    </row>
    <row r="349" spans="1:7" ht="13.15" x14ac:dyDescent="0.4">
      <c r="A349" s="6">
        <v>55062</v>
      </c>
      <c r="B349" s="7">
        <v>343</v>
      </c>
      <c r="C349" s="8">
        <f t="shared" si="4"/>
        <v>0</v>
      </c>
      <c r="D349" s="8">
        <f t="shared" si="5"/>
        <v>0</v>
      </c>
      <c r="E349" s="8">
        <f t="shared" si="6"/>
        <v>0</v>
      </c>
      <c r="F349" s="8"/>
      <c r="G349" s="8">
        <f t="shared" si="8"/>
        <v>0</v>
      </c>
    </row>
    <row r="350" spans="1:7" ht="13.15" x14ac:dyDescent="0.4">
      <c r="A350" s="6">
        <v>55093</v>
      </c>
      <c r="B350" s="7">
        <v>344</v>
      </c>
      <c r="C350" s="8">
        <f t="shared" si="4"/>
        <v>0</v>
      </c>
      <c r="D350" s="8">
        <f t="shared" si="5"/>
        <v>0</v>
      </c>
      <c r="E350" s="8">
        <f t="shared" si="6"/>
        <v>0</v>
      </c>
      <c r="F350" s="8"/>
      <c r="G350" s="8">
        <f t="shared" si="8"/>
        <v>0</v>
      </c>
    </row>
    <row r="351" spans="1:7" ht="13.15" x14ac:dyDescent="0.4">
      <c r="A351" s="6">
        <v>55123</v>
      </c>
      <c r="B351" s="7">
        <v>345</v>
      </c>
      <c r="C351" s="8">
        <f t="shared" si="4"/>
        <v>0</v>
      </c>
      <c r="D351" s="8">
        <f t="shared" si="5"/>
        <v>0</v>
      </c>
      <c r="E351" s="8">
        <f t="shared" si="6"/>
        <v>0</v>
      </c>
      <c r="F351" s="8"/>
      <c r="G351" s="8">
        <f t="shared" si="8"/>
        <v>0</v>
      </c>
    </row>
    <row r="352" spans="1:7" ht="13.15" x14ac:dyDescent="0.4">
      <c r="A352" s="6">
        <v>55154</v>
      </c>
      <c r="B352" s="7">
        <v>346</v>
      </c>
      <c r="C352" s="8">
        <f t="shared" si="4"/>
        <v>0</v>
      </c>
      <c r="D352" s="8">
        <f t="shared" si="5"/>
        <v>0</v>
      </c>
      <c r="E352" s="8">
        <f t="shared" si="6"/>
        <v>0</v>
      </c>
      <c r="F352" s="8"/>
      <c r="G352" s="8">
        <f t="shared" si="8"/>
        <v>0</v>
      </c>
    </row>
    <row r="353" spans="1:7" ht="13.15" x14ac:dyDescent="0.4">
      <c r="A353" s="6">
        <v>55185</v>
      </c>
      <c r="B353" s="7">
        <v>347</v>
      </c>
      <c r="C353" s="8">
        <f t="shared" si="4"/>
        <v>0</v>
      </c>
      <c r="D353" s="8">
        <f t="shared" si="5"/>
        <v>0</v>
      </c>
      <c r="E353" s="8">
        <f t="shared" si="6"/>
        <v>0</v>
      </c>
      <c r="F353" s="8"/>
      <c r="G353" s="8">
        <f t="shared" si="8"/>
        <v>0</v>
      </c>
    </row>
    <row r="354" spans="1:7" ht="13.15" x14ac:dyDescent="0.4">
      <c r="A354" s="6">
        <v>55213</v>
      </c>
      <c r="B354" s="7">
        <v>348</v>
      </c>
      <c r="C354" s="8">
        <f t="shared" si="4"/>
        <v>0</v>
      </c>
      <c r="D354" s="8">
        <f t="shared" si="5"/>
        <v>0</v>
      </c>
      <c r="E354" s="8">
        <f t="shared" si="6"/>
        <v>0</v>
      </c>
      <c r="F354" s="8"/>
      <c r="G354" s="8">
        <f t="shared" si="8"/>
        <v>0</v>
      </c>
    </row>
    <row r="355" spans="1:7" ht="13.15" x14ac:dyDescent="0.4">
      <c r="A355" s="6">
        <v>55244</v>
      </c>
      <c r="B355" s="7">
        <v>349</v>
      </c>
      <c r="C355" s="8">
        <f t="shared" si="4"/>
        <v>0</v>
      </c>
      <c r="D355" s="8">
        <f t="shared" si="5"/>
        <v>0</v>
      </c>
      <c r="E355" s="8">
        <f t="shared" si="6"/>
        <v>0</v>
      </c>
      <c r="F355" s="8"/>
      <c r="G355" s="8">
        <f t="shared" si="8"/>
        <v>0</v>
      </c>
    </row>
    <row r="356" spans="1:7" ht="13.15" x14ac:dyDescent="0.4">
      <c r="A356" s="6">
        <v>55274</v>
      </c>
      <c r="B356" s="7">
        <v>350</v>
      </c>
      <c r="C356" s="8">
        <f t="shared" si="4"/>
        <v>0</v>
      </c>
      <c r="D356" s="8">
        <f t="shared" si="5"/>
        <v>0</v>
      </c>
      <c r="E356" s="8">
        <f t="shared" si="6"/>
        <v>0</v>
      </c>
      <c r="F356" s="8"/>
      <c r="G356" s="8">
        <f t="shared" si="8"/>
        <v>0</v>
      </c>
    </row>
    <row r="357" spans="1:7" ht="13.15" x14ac:dyDescent="0.4">
      <c r="A357" s="6">
        <v>55305</v>
      </c>
      <c r="B357" s="7">
        <v>351</v>
      </c>
      <c r="C357" s="8">
        <f t="shared" si="4"/>
        <v>0</v>
      </c>
      <c r="D357" s="8">
        <f t="shared" si="5"/>
        <v>0</v>
      </c>
      <c r="E357" s="8">
        <f t="shared" si="6"/>
        <v>0</v>
      </c>
      <c r="F357" s="8"/>
      <c r="G357" s="8">
        <f t="shared" si="8"/>
        <v>0</v>
      </c>
    </row>
    <row r="358" spans="1:7" ht="13.15" x14ac:dyDescent="0.4">
      <c r="A358" s="6">
        <v>55335</v>
      </c>
      <c r="B358" s="7">
        <v>352</v>
      </c>
      <c r="C358" s="8">
        <f t="shared" si="4"/>
        <v>0</v>
      </c>
      <c r="D358" s="8">
        <f t="shared" si="5"/>
        <v>0</v>
      </c>
      <c r="E358" s="8">
        <f t="shared" si="6"/>
        <v>0</v>
      </c>
      <c r="F358" s="8"/>
      <c r="G358" s="8">
        <f t="shared" si="8"/>
        <v>0</v>
      </c>
    </row>
    <row r="359" spans="1:7" ht="13.15" x14ac:dyDescent="0.4">
      <c r="A359" s="6">
        <v>55366</v>
      </c>
      <c r="B359" s="7">
        <v>353</v>
      </c>
      <c r="C359" s="8">
        <f t="shared" si="4"/>
        <v>0</v>
      </c>
      <c r="D359" s="8">
        <f t="shared" si="5"/>
        <v>0</v>
      </c>
      <c r="E359" s="8">
        <f t="shared" si="6"/>
        <v>0</v>
      </c>
      <c r="F359" s="8"/>
      <c r="G359" s="8">
        <f t="shared" si="8"/>
        <v>0</v>
      </c>
    </row>
    <row r="360" spans="1:7" ht="13.15" x14ac:dyDescent="0.4">
      <c r="A360" s="6">
        <v>55397</v>
      </c>
      <c r="B360" s="7">
        <v>354</v>
      </c>
      <c r="C360" s="8">
        <f t="shared" si="4"/>
        <v>0</v>
      </c>
      <c r="D360" s="8">
        <f t="shared" si="5"/>
        <v>0</v>
      </c>
      <c r="E360" s="8">
        <f t="shared" si="6"/>
        <v>0</v>
      </c>
      <c r="F360" s="8"/>
      <c r="G360" s="8">
        <f t="shared" si="8"/>
        <v>0</v>
      </c>
    </row>
    <row r="361" spans="1:7" ht="13.15" x14ac:dyDescent="0.4">
      <c r="A361" s="6">
        <v>55427</v>
      </c>
      <c r="B361" s="7">
        <v>355</v>
      </c>
      <c r="C361" s="8">
        <f t="shared" si="4"/>
        <v>0</v>
      </c>
      <c r="D361" s="8">
        <f t="shared" si="5"/>
        <v>0</v>
      </c>
      <c r="E361" s="8">
        <f t="shared" si="6"/>
        <v>0</v>
      </c>
      <c r="F361" s="8"/>
      <c r="G361" s="8">
        <f t="shared" si="8"/>
        <v>0</v>
      </c>
    </row>
    <row r="362" spans="1:7" ht="13.15" x14ac:dyDescent="0.4">
      <c r="A362" s="6">
        <v>55458</v>
      </c>
      <c r="B362" s="7">
        <v>356</v>
      </c>
      <c r="C362" s="8">
        <f t="shared" si="4"/>
        <v>0</v>
      </c>
      <c r="D362" s="8">
        <f t="shared" si="5"/>
        <v>0</v>
      </c>
      <c r="E362" s="8">
        <f t="shared" si="6"/>
        <v>0</v>
      </c>
      <c r="F362" s="8"/>
      <c r="G362" s="8">
        <f t="shared" si="8"/>
        <v>0</v>
      </c>
    </row>
    <row r="363" spans="1:7" ht="13.15" x14ac:dyDescent="0.4">
      <c r="A363" s="6">
        <v>55488</v>
      </c>
      <c r="B363" s="7">
        <v>357</v>
      </c>
      <c r="C363" s="8">
        <f t="shared" si="4"/>
        <v>0</v>
      </c>
      <c r="D363" s="8">
        <f t="shared" si="5"/>
        <v>0</v>
      </c>
      <c r="E363" s="8">
        <f t="shared" si="6"/>
        <v>0</v>
      </c>
      <c r="F363" s="8"/>
      <c r="G363" s="8">
        <f t="shared" si="8"/>
        <v>0</v>
      </c>
    </row>
    <row r="364" spans="1:7" ht="13.15" x14ac:dyDescent="0.4">
      <c r="A364" s="6">
        <v>55519</v>
      </c>
      <c r="B364" s="7">
        <v>358</v>
      </c>
      <c r="C364" s="8">
        <f t="shared" si="4"/>
        <v>0</v>
      </c>
      <c r="D364" s="8">
        <f t="shared" si="5"/>
        <v>0</v>
      </c>
      <c r="E364" s="8">
        <f t="shared" si="6"/>
        <v>0</v>
      </c>
      <c r="F364" s="8"/>
      <c r="G364" s="8">
        <f t="shared" si="8"/>
        <v>0</v>
      </c>
    </row>
    <row r="365" spans="1:7" ht="13.15" x14ac:dyDescent="0.4">
      <c r="A365" s="6">
        <v>55550</v>
      </c>
      <c r="B365" s="7">
        <v>359</v>
      </c>
      <c r="C365" s="8">
        <f t="shared" si="4"/>
        <v>0</v>
      </c>
      <c r="D365" s="8">
        <f t="shared" si="5"/>
        <v>0</v>
      </c>
      <c r="E365" s="8">
        <f t="shared" si="6"/>
        <v>0</v>
      </c>
      <c r="F365" s="8"/>
      <c r="G365" s="8">
        <f t="shared" si="8"/>
        <v>0</v>
      </c>
    </row>
    <row r="366" spans="1:7" ht="13.15" x14ac:dyDescent="0.4">
      <c r="A366" s="6">
        <v>55579</v>
      </c>
      <c r="B366" s="7">
        <v>360</v>
      </c>
      <c r="C366" s="8">
        <f t="shared" si="4"/>
        <v>0</v>
      </c>
      <c r="D366" s="8">
        <f t="shared" si="5"/>
        <v>0</v>
      </c>
      <c r="E366" s="8">
        <f t="shared" si="6"/>
        <v>0</v>
      </c>
      <c r="F366" s="8"/>
      <c r="G366" s="8">
        <f t="shared" si="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365"/>
  <sheetViews>
    <sheetView showGridLines="0" workbookViewId="0"/>
  </sheetViews>
  <sheetFormatPr defaultColWidth="14.42578125" defaultRowHeight="15.75" customHeight="1" x14ac:dyDescent="0.4"/>
  <cols>
    <col min="6" max="6" width="16.5703125" customWidth="1"/>
  </cols>
  <sheetData>
    <row r="1" spans="1:15" ht="15.75" customHeight="1" x14ac:dyDescent="0.4">
      <c r="A1" s="1" t="s">
        <v>0</v>
      </c>
      <c r="B1" s="2">
        <v>30</v>
      </c>
      <c r="D1" s="1" t="s">
        <v>1</v>
      </c>
      <c r="E1" s="3">
        <v>0.09</v>
      </c>
      <c r="F1" s="9" t="s">
        <v>16</v>
      </c>
      <c r="G1" s="10">
        <v>0.08</v>
      </c>
    </row>
    <row r="2" spans="1:15" ht="15.75" customHeight="1" x14ac:dyDescent="0.4">
      <c r="A2" s="1" t="s">
        <v>3</v>
      </c>
      <c r="B2" s="2">
        <f>B1*12</f>
        <v>360</v>
      </c>
      <c r="C2" s="7">
        <v>240</v>
      </c>
      <c r="D2" s="1" t="s">
        <v>4</v>
      </c>
      <c r="E2" s="3">
        <f>E1/12</f>
        <v>7.4999999999999997E-3</v>
      </c>
      <c r="F2" s="9" t="s">
        <v>17</v>
      </c>
      <c r="G2" s="10">
        <f>G1/12</f>
        <v>6.6666666666666671E-3</v>
      </c>
    </row>
    <row r="3" spans="1:15" ht="15.75" customHeight="1" x14ac:dyDescent="0.4">
      <c r="A3" s="1" t="s">
        <v>5</v>
      </c>
      <c r="B3" s="4">
        <v>10000000</v>
      </c>
      <c r="D3" s="1" t="s">
        <v>6</v>
      </c>
      <c r="E3" s="4">
        <f>PMT(E2,B2,-B3,0)</f>
        <v>80462.261694478264</v>
      </c>
    </row>
    <row r="5" spans="1:15" ht="15.75" customHeight="1" x14ac:dyDescent="0.4">
      <c r="A5" s="5" t="s">
        <v>7</v>
      </c>
      <c r="B5" s="5" t="s">
        <v>8</v>
      </c>
      <c r="C5" s="5" t="s">
        <v>9</v>
      </c>
      <c r="D5" s="5" t="s">
        <v>10</v>
      </c>
      <c r="E5" s="5" t="s">
        <v>11</v>
      </c>
      <c r="F5" s="5" t="s">
        <v>12</v>
      </c>
      <c r="G5" s="5" t="s">
        <v>13</v>
      </c>
    </row>
    <row r="6" spans="1:15" ht="15.75" customHeight="1" x14ac:dyDescent="0.4">
      <c r="A6" s="11">
        <v>44652</v>
      </c>
      <c r="B6" s="7">
        <v>1</v>
      </c>
      <c r="C6" s="8">
        <f>B3</f>
        <v>10000000</v>
      </c>
      <c r="D6" s="8">
        <f t="shared" ref="D6:D125" si="0">C6*$E$2</f>
        <v>75000</v>
      </c>
      <c r="E6" s="8">
        <f t="shared" ref="E6:E260" si="1">$E$3</f>
        <v>80462.261694478264</v>
      </c>
      <c r="F6" s="8">
        <f t="shared" ref="F6:F260" si="2">E6-D6</f>
        <v>5462.261694478264</v>
      </c>
      <c r="G6" s="8">
        <f t="shared" ref="G6:G260" si="3">C6-F6</f>
        <v>9994537.7383055221</v>
      </c>
      <c r="H6" s="7">
        <f>G3</f>
        <v>0</v>
      </c>
      <c r="I6" s="50" t="s">
        <v>18</v>
      </c>
      <c r="J6" s="49"/>
      <c r="K6" s="49"/>
      <c r="L6" s="49"/>
      <c r="M6" s="49"/>
      <c r="N6" s="49"/>
      <c r="O6" s="49"/>
    </row>
    <row r="7" spans="1:15" ht="15.75" customHeight="1" x14ac:dyDescent="0.4">
      <c r="A7" s="11">
        <v>44682</v>
      </c>
      <c r="B7" s="7">
        <v>2</v>
      </c>
      <c r="C7" s="8">
        <f t="shared" ref="C7:C261" si="4">G6</f>
        <v>9994537.7383055221</v>
      </c>
      <c r="D7" s="8">
        <f t="shared" si="0"/>
        <v>74959.033037291418</v>
      </c>
      <c r="E7" s="8">
        <f t="shared" si="1"/>
        <v>80462.261694478264</v>
      </c>
      <c r="F7" s="8">
        <f t="shared" si="2"/>
        <v>5503.2286571868462</v>
      </c>
      <c r="G7" s="8">
        <f t="shared" si="3"/>
        <v>9989034.5096483361</v>
      </c>
    </row>
    <row r="8" spans="1:15" ht="15.75" customHeight="1" x14ac:dyDescent="0.4">
      <c r="A8" s="11">
        <v>44713</v>
      </c>
      <c r="B8" s="7">
        <v>3</v>
      </c>
      <c r="C8" s="8">
        <f t="shared" si="4"/>
        <v>9989034.5096483361</v>
      </c>
      <c r="D8" s="8">
        <f t="shared" si="0"/>
        <v>74917.758822362521</v>
      </c>
      <c r="E8" s="8">
        <f t="shared" si="1"/>
        <v>80462.261694478264</v>
      </c>
      <c r="F8" s="8">
        <f t="shared" si="2"/>
        <v>5544.5028721157432</v>
      </c>
      <c r="G8" s="8">
        <f t="shared" si="3"/>
        <v>9983490.0067762211</v>
      </c>
    </row>
    <row r="9" spans="1:15" ht="15.75" customHeight="1" x14ac:dyDescent="0.4">
      <c r="A9" s="11">
        <v>44743</v>
      </c>
      <c r="B9" s="7">
        <v>4</v>
      </c>
      <c r="C9" s="8">
        <f t="shared" si="4"/>
        <v>9983490.0067762211</v>
      </c>
      <c r="D9" s="8">
        <f t="shared" si="0"/>
        <v>74876.17505082165</v>
      </c>
      <c r="E9" s="8">
        <f t="shared" si="1"/>
        <v>80462.261694478264</v>
      </c>
      <c r="F9" s="8">
        <f t="shared" si="2"/>
        <v>5586.0866436566139</v>
      </c>
      <c r="G9" s="8">
        <f t="shared" si="3"/>
        <v>9977903.9201325644</v>
      </c>
    </row>
    <row r="10" spans="1:15" ht="15.75" customHeight="1" x14ac:dyDescent="0.4">
      <c r="A10" s="11">
        <v>44774</v>
      </c>
      <c r="B10" s="7">
        <v>5</v>
      </c>
      <c r="C10" s="8">
        <f t="shared" si="4"/>
        <v>9977903.9201325644</v>
      </c>
      <c r="D10" s="8">
        <f t="shared" si="0"/>
        <v>74834.27940099423</v>
      </c>
      <c r="E10" s="8">
        <f t="shared" si="1"/>
        <v>80462.261694478264</v>
      </c>
      <c r="F10" s="8">
        <f t="shared" si="2"/>
        <v>5627.982293484034</v>
      </c>
      <c r="G10" s="8">
        <f t="shared" si="3"/>
        <v>9972275.9378390796</v>
      </c>
    </row>
    <row r="11" spans="1:15" ht="15.75" customHeight="1" x14ac:dyDescent="0.4">
      <c r="A11" s="11">
        <v>44805</v>
      </c>
      <c r="B11" s="7">
        <v>6</v>
      </c>
      <c r="C11" s="8">
        <f t="shared" si="4"/>
        <v>9972275.9378390796</v>
      </c>
      <c r="D11" s="8">
        <f t="shared" si="0"/>
        <v>74792.069533793096</v>
      </c>
      <c r="E11" s="8">
        <f t="shared" si="1"/>
        <v>80462.261694478264</v>
      </c>
      <c r="F11" s="8">
        <f t="shared" si="2"/>
        <v>5670.1921606851683</v>
      </c>
      <c r="G11" s="8">
        <f t="shared" si="3"/>
        <v>9966605.745678395</v>
      </c>
    </row>
    <row r="12" spans="1:15" ht="15.75" customHeight="1" x14ac:dyDescent="0.4">
      <c r="A12" s="11">
        <v>44835</v>
      </c>
      <c r="B12" s="7">
        <v>7</v>
      </c>
      <c r="C12" s="8">
        <f t="shared" si="4"/>
        <v>9966605.745678395</v>
      </c>
      <c r="D12" s="8">
        <f t="shared" si="0"/>
        <v>74749.543092587963</v>
      </c>
      <c r="E12" s="8">
        <f t="shared" si="1"/>
        <v>80462.261694478264</v>
      </c>
      <c r="F12" s="8">
        <f t="shared" si="2"/>
        <v>5712.7186018903012</v>
      </c>
      <c r="G12" s="8">
        <f t="shared" si="3"/>
        <v>9960893.0270765051</v>
      </c>
    </row>
    <row r="13" spans="1:15" ht="15.75" customHeight="1" x14ac:dyDescent="0.4">
      <c r="A13" s="11">
        <v>44866</v>
      </c>
      <c r="B13" s="7">
        <v>8</v>
      </c>
      <c r="C13" s="8">
        <f t="shared" si="4"/>
        <v>9960893.0270765051</v>
      </c>
      <c r="D13" s="8">
        <f t="shared" si="0"/>
        <v>74706.697703073791</v>
      </c>
      <c r="E13" s="8">
        <f t="shared" si="1"/>
        <v>80462.261694478264</v>
      </c>
      <c r="F13" s="8">
        <f t="shared" si="2"/>
        <v>5755.5639914044732</v>
      </c>
      <c r="G13" s="8">
        <f t="shared" si="3"/>
        <v>9955137.4630851001</v>
      </c>
    </row>
    <row r="14" spans="1:15" ht="15.75" customHeight="1" x14ac:dyDescent="0.4">
      <c r="A14" s="11">
        <v>44896</v>
      </c>
      <c r="B14" s="7">
        <v>9</v>
      </c>
      <c r="C14" s="8">
        <f t="shared" si="4"/>
        <v>9955137.4630851001</v>
      </c>
      <c r="D14" s="8">
        <f t="shared" si="0"/>
        <v>74663.530973138244</v>
      </c>
      <c r="E14" s="8">
        <f t="shared" si="1"/>
        <v>80462.261694478264</v>
      </c>
      <c r="F14" s="8">
        <f t="shared" si="2"/>
        <v>5798.73072134002</v>
      </c>
      <c r="G14" s="8">
        <f t="shared" si="3"/>
        <v>9949338.7323637605</v>
      </c>
    </row>
    <row r="15" spans="1:15" ht="15.75" customHeight="1" x14ac:dyDescent="0.4">
      <c r="A15" s="11">
        <v>44927</v>
      </c>
      <c r="B15" s="7">
        <v>10</v>
      </c>
      <c r="C15" s="8">
        <f t="shared" si="4"/>
        <v>9949338.7323637605</v>
      </c>
      <c r="D15" s="8">
        <f t="shared" si="0"/>
        <v>74620.040492728207</v>
      </c>
      <c r="E15" s="8">
        <f t="shared" si="1"/>
        <v>80462.261694478264</v>
      </c>
      <c r="F15" s="8">
        <f t="shared" si="2"/>
        <v>5842.2212017500569</v>
      </c>
      <c r="G15" s="8">
        <f t="shared" si="3"/>
        <v>9943496.511162011</v>
      </c>
    </row>
    <row r="16" spans="1:15" ht="15.75" customHeight="1" x14ac:dyDescent="0.4">
      <c r="A16" s="11">
        <v>44958</v>
      </c>
      <c r="B16" s="7">
        <v>11</v>
      </c>
      <c r="C16" s="8">
        <f t="shared" si="4"/>
        <v>9943496.511162011</v>
      </c>
      <c r="D16" s="8">
        <f t="shared" si="0"/>
        <v>74576.223833715077</v>
      </c>
      <c r="E16" s="8">
        <f t="shared" si="1"/>
        <v>80462.261694478264</v>
      </c>
      <c r="F16" s="8">
        <f t="shared" si="2"/>
        <v>5886.0378607631865</v>
      </c>
      <c r="G16" s="8">
        <f t="shared" si="3"/>
        <v>9937610.4733012486</v>
      </c>
    </row>
    <row r="17" spans="1:7" ht="15.75" customHeight="1" x14ac:dyDescent="0.4">
      <c r="A17" s="11">
        <v>44986</v>
      </c>
      <c r="B17" s="7">
        <v>12</v>
      </c>
      <c r="C17" s="8">
        <f t="shared" si="4"/>
        <v>9937610.4733012486</v>
      </c>
      <c r="D17" s="8">
        <f t="shared" si="0"/>
        <v>74532.078549759361</v>
      </c>
      <c r="E17" s="8">
        <f t="shared" si="1"/>
        <v>80462.261694478264</v>
      </c>
      <c r="F17" s="8">
        <f t="shared" si="2"/>
        <v>5930.1831447189033</v>
      </c>
      <c r="G17" s="8">
        <f t="shared" si="3"/>
        <v>9931680.2901565302</v>
      </c>
    </row>
    <row r="18" spans="1:7" ht="15.75" customHeight="1" x14ac:dyDescent="0.4">
      <c r="A18" s="11">
        <v>45017</v>
      </c>
      <c r="B18" s="7">
        <v>13</v>
      </c>
      <c r="C18" s="8">
        <f t="shared" si="4"/>
        <v>9931680.2901565302</v>
      </c>
      <c r="D18" s="8">
        <f t="shared" si="0"/>
        <v>74487.602176173968</v>
      </c>
      <c r="E18" s="8">
        <f t="shared" si="1"/>
        <v>80462.261694478264</v>
      </c>
      <c r="F18" s="8">
        <f t="shared" si="2"/>
        <v>5974.6595183042955</v>
      </c>
      <c r="G18" s="8">
        <f t="shared" si="3"/>
        <v>9925705.630638225</v>
      </c>
    </row>
    <row r="19" spans="1:7" ht="15.75" customHeight="1" x14ac:dyDescent="0.4">
      <c r="A19" s="11">
        <v>45047</v>
      </c>
      <c r="B19" s="7">
        <v>14</v>
      </c>
      <c r="C19" s="8">
        <f t="shared" si="4"/>
        <v>9925705.630638225</v>
      </c>
      <c r="D19" s="8">
        <f t="shared" si="0"/>
        <v>74442.79222978669</v>
      </c>
      <c r="E19" s="8">
        <f t="shared" si="1"/>
        <v>80462.261694478264</v>
      </c>
      <c r="F19" s="8">
        <f t="shared" si="2"/>
        <v>6019.4694646915741</v>
      </c>
      <c r="G19" s="8">
        <f t="shared" si="3"/>
        <v>9919686.1611735336</v>
      </c>
    </row>
    <row r="20" spans="1:7" ht="15.75" customHeight="1" x14ac:dyDescent="0.4">
      <c r="A20" s="11">
        <v>45078</v>
      </c>
      <c r="B20" s="7">
        <v>15</v>
      </c>
      <c r="C20" s="8">
        <f t="shared" si="4"/>
        <v>9919686.1611735336</v>
      </c>
      <c r="D20" s="8">
        <f t="shared" si="0"/>
        <v>74397.646208801496</v>
      </c>
      <c r="E20" s="8">
        <f t="shared" si="1"/>
        <v>80462.261694478264</v>
      </c>
      <c r="F20" s="8">
        <f t="shared" si="2"/>
        <v>6064.615485676768</v>
      </c>
      <c r="G20" s="8">
        <f t="shared" si="3"/>
        <v>9913621.5456878562</v>
      </c>
    </row>
    <row r="21" spans="1:7" ht="15.75" customHeight="1" x14ac:dyDescent="0.4">
      <c r="A21" s="11">
        <v>45108</v>
      </c>
      <c r="B21" s="7">
        <v>16</v>
      </c>
      <c r="C21" s="8">
        <f t="shared" si="4"/>
        <v>9913621.5456878562</v>
      </c>
      <c r="D21" s="8">
        <f t="shared" si="0"/>
        <v>74352.161592658915</v>
      </c>
      <c r="E21" s="8">
        <f t="shared" si="1"/>
        <v>80462.261694478264</v>
      </c>
      <c r="F21" s="8">
        <f t="shared" si="2"/>
        <v>6110.1001018193492</v>
      </c>
      <c r="G21" s="8">
        <f t="shared" si="3"/>
        <v>9907511.4455860369</v>
      </c>
    </row>
    <row r="22" spans="1:7" ht="15.75" customHeight="1" x14ac:dyDescent="0.4">
      <c r="A22" s="11">
        <v>45139</v>
      </c>
      <c r="B22" s="7">
        <v>17</v>
      </c>
      <c r="C22" s="8">
        <f t="shared" si="4"/>
        <v>9907511.4455860369</v>
      </c>
      <c r="D22" s="8">
        <f t="shared" si="0"/>
        <v>74306.33584189527</v>
      </c>
      <c r="E22" s="8">
        <f t="shared" si="1"/>
        <v>80462.261694478264</v>
      </c>
      <c r="F22" s="8">
        <f t="shared" si="2"/>
        <v>6155.9258525829937</v>
      </c>
      <c r="G22" s="8">
        <f t="shared" si="3"/>
        <v>9901355.5197334532</v>
      </c>
    </row>
    <row r="23" spans="1:7" ht="15.75" customHeight="1" x14ac:dyDescent="0.4">
      <c r="A23" s="11">
        <v>45170</v>
      </c>
      <c r="B23" s="7">
        <v>18</v>
      </c>
      <c r="C23" s="8">
        <f t="shared" si="4"/>
        <v>9901355.5197334532</v>
      </c>
      <c r="D23" s="8">
        <f t="shared" si="0"/>
        <v>74260.166398000889</v>
      </c>
      <c r="E23" s="8">
        <f t="shared" si="1"/>
        <v>80462.261694478264</v>
      </c>
      <c r="F23" s="8">
        <f t="shared" si="2"/>
        <v>6202.0952964773751</v>
      </c>
      <c r="G23" s="8">
        <f t="shared" si="3"/>
        <v>9895153.4244369753</v>
      </c>
    </row>
    <row r="24" spans="1:7" ht="15.75" customHeight="1" x14ac:dyDescent="0.4">
      <c r="A24" s="11">
        <v>45200</v>
      </c>
      <c r="B24" s="7">
        <v>19</v>
      </c>
      <c r="C24" s="8">
        <f t="shared" si="4"/>
        <v>9895153.4244369753</v>
      </c>
      <c r="D24" s="8">
        <f t="shared" si="0"/>
        <v>74213.650683277316</v>
      </c>
      <c r="E24" s="8">
        <f t="shared" si="1"/>
        <v>80462.261694478264</v>
      </c>
      <c r="F24" s="8">
        <f t="shared" si="2"/>
        <v>6248.6110112009483</v>
      </c>
      <c r="G24" s="8">
        <f t="shared" si="3"/>
        <v>9888904.8134257738</v>
      </c>
    </row>
    <row r="25" spans="1:7" ht="15.75" customHeight="1" x14ac:dyDescent="0.4">
      <c r="A25" s="11">
        <v>45231</v>
      </c>
      <c r="B25" s="7">
        <v>20</v>
      </c>
      <c r="C25" s="8">
        <f t="shared" si="4"/>
        <v>9888904.8134257738</v>
      </c>
      <c r="D25" s="8">
        <f t="shared" si="0"/>
        <v>74166.786100693294</v>
      </c>
      <c r="E25" s="8">
        <f t="shared" si="1"/>
        <v>80462.261694478264</v>
      </c>
      <c r="F25" s="8">
        <f t="shared" si="2"/>
        <v>6295.4755937849695</v>
      </c>
      <c r="G25" s="8">
        <f t="shared" si="3"/>
        <v>9882609.3378319889</v>
      </c>
    </row>
    <row r="26" spans="1:7" ht="15.75" customHeight="1" x14ac:dyDescent="0.4">
      <c r="A26" s="11">
        <v>45261</v>
      </c>
      <c r="B26" s="7">
        <v>21</v>
      </c>
      <c r="C26" s="8">
        <f t="shared" si="4"/>
        <v>9882609.3378319889</v>
      </c>
      <c r="D26" s="8">
        <f t="shared" si="0"/>
        <v>74119.570033739918</v>
      </c>
      <c r="E26" s="8">
        <f t="shared" si="1"/>
        <v>80462.261694478264</v>
      </c>
      <c r="F26" s="8">
        <f t="shared" si="2"/>
        <v>6342.6916607383464</v>
      </c>
      <c r="G26" s="8">
        <f t="shared" si="3"/>
        <v>9876266.6461712513</v>
      </c>
    </row>
    <row r="27" spans="1:7" ht="15.75" customHeight="1" x14ac:dyDescent="0.4">
      <c r="A27" s="11">
        <v>45292</v>
      </c>
      <c r="B27" s="7">
        <v>22</v>
      </c>
      <c r="C27" s="8">
        <f t="shared" si="4"/>
        <v>9876266.6461712513</v>
      </c>
      <c r="D27" s="8">
        <f t="shared" si="0"/>
        <v>74071.99984628438</v>
      </c>
      <c r="E27" s="8">
        <f t="shared" si="1"/>
        <v>80462.261694478264</v>
      </c>
      <c r="F27" s="8">
        <f t="shared" si="2"/>
        <v>6390.2618481938844</v>
      </c>
      <c r="G27" s="8">
        <f t="shared" si="3"/>
        <v>9869876.3843230568</v>
      </c>
    </row>
    <row r="28" spans="1:7" ht="15.75" customHeight="1" x14ac:dyDescent="0.4">
      <c r="A28" s="11">
        <v>45323</v>
      </c>
      <c r="B28" s="7">
        <v>23</v>
      </c>
      <c r="C28" s="8">
        <f t="shared" si="4"/>
        <v>9869876.3843230568</v>
      </c>
      <c r="D28" s="8">
        <f t="shared" si="0"/>
        <v>74024.07288242293</v>
      </c>
      <c r="E28" s="8">
        <f t="shared" si="1"/>
        <v>80462.261694478264</v>
      </c>
      <c r="F28" s="8">
        <f t="shared" si="2"/>
        <v>6438.188812055334</v>
      </c>
      <c r="G28" s="8">
        <f t="shared" si="3"/>
        <v>9863438.1955110021</v>
      </c>
    </row>
    <row r="29" spans="1:7" ht="15.75" customHeight="1" x14ac:dyDescent="0.4">
      <c r="A29" s="11">
        <v>45352</v>
      </c>
      <c r="B29" s="7">
        <v>24</v>
      </c>
      <c r="C29" s="8">
        <f t="shared" si="4"/>
        <v>9863438.1955110021</v>
      </c>
      <c r="D29" s="8">
        <f t="shared" si="0"/>
        <v>73975.786466332516</v>
      </c>
      <c r="E29" s="8">
        <f t="shared" si="1"/>
        <v>80462.261694478264</v>
      </c>
      <c r="F29" s="8">
        <f t="shared" si="2"/>
        <v>6486.4752281457477</v>
      </c>
      <c r="G29" s="8">
        <f t="shared" si="3"/>
        <v>9856951.7202828564</v>
      </c>
    </row>
    <row r="30" spans="1:7" ht="15.75" customHeight="1" x14ac:dyDescent="0.4">
      <c r="A30" s="11">
        <v>45383</v>
      </c>
      <c r="B30" s="7">
        <v>25</v>
      </c>
      <c r="C30" s="8">
        <f t="shared" si="4"/>
        <v>9856951.7202828564</v>
      </c>
      <c r="D30" s="8">
        <f t="shared" si="0"/>
        <v>73927.137902121423</v>
      </c>
      <c r="E30" s="8">
        <f t="shared" si="1"/>
        <v>80462.261694478264</v>
      </c>
      <c r="F30" s="8">
        <f t="shared" si="2"/>
        <v>6535.1237923568406</v>
      </c>
      <c r="G30" s="8">
        <f t="shared" si="3"/>
        <v>9850416.5964904986</v>
      </c>
    </row>
    <row r="31" spans="1:7" ht="15.75" customHeight="1" x14ac:dyDescent="0.4">
      <c r="A31" s="11">
        <v>45413</v>
      </c>
      <c r="B31" s="7">
        <v>26</v>
      </c>
      <c r="C31" s="8">
        <f t="shared" si="4"/>
        <v>9850416.5964904986</v>
      </c>
      <c r="D31" s="8">
        <f t="shared" si="0"/>
        <v>73878.124473678734</v>
      </c>
      <c r="E31" s="8">
        <f t="shared" si="1"/>
        <v>80462.261694478264</v>
      </c>
      <c r="F31" s="8">
        <f t="shared" si="2"/>
        <v>6584.13722079953</v>
      </c>
      <c r="G31" s="8">
        <f t="shared" si="3"/>
        <v>9843832.4592696987</v>
      </c>
    </row>
    <row r="32" spans="1:7" ht="15.75" customHeight="1" x14ac:dyDescent="0.4">
      <c r="A32" s="11">
        <v>45444</v>
      </c>
      <c r="B32" s="7">
        <v>27</v>
      </c>
      <c r="C32" s="8">
        <f t="shared" si="4"/>
        <v>9843832.4592696987</v>
      </c>
      <c r="D32" s="8">
        <f t="shared" si="0"/>
        <v>73828.743444522741</v>
      </c>
      <c r="E32" s="8">
        <f t="shared" si="1"/>
        <v>80462.261694478264</v>
      </c>
      <c r="F32" s="8">
        <f t="shared" si="2"/>
        <v>6633.5182499555231</v>
      </c>
      <c r="G32" s="8">
        <f t="shared" si="3"/>
        <v>9837198.9410197437</v>
      </c>
    </row>
    <row r="33" spans="1:7" ht="13.15" x14ac:dyDescent="0.4">
      <c r="A33" s="11">
        <v>45474</v>
      </c>
      <c r="B33" s="7">
        <v>28</v>
      </c>
      <c r="C33" s="8">
        <f t="shared" si="4"/>
        <v>9837198.9410197437</v>
      </c>
      <c r="D33" s="8">
        <f t="shared" si="0"/>
        <v>73778.99205764808</v>
      </c>
      <c r="E33" s="8">
        <f t="shared" si="1"/>
        <v>80462.261694478264</v>
      </c>
      <c r="F33" s="8">
        <f t="shared" si="2"/>
        <v>6683.269636830184</v>
      </c>
      <c r="G33" s="8">
        <f t="shared" si="3"/>
        <v>9830515.6713829134</v>
      </c>
    </row>
    <row r="34" spans="1:7" ht="13.15" x14ac:dyDescent="0.4">
      <c r="A34" s="11">
        <v>45505</v>
      </c>
      <c r="B34" s="7">
        <v>29</v>
      </c>
      <c r="C34" s="8">
        <f t="shared" si="4"/>
        <v>9830515.6713829134</v>
      </c>
      <c r="D34" s="8">
        <f t="shared" si="0"/>
        <v>73728.867535371843</v>
      </c>
      <c r="E34" s="8">
        <f t="shared" si="1"/>
        <v>80462.261694478264</v>
      </c>
      <c r="F34" s="8">
        <f t="shared" si="2"/>
        <v>6733.3941591064213</v>
      </c>
      <c r="G34" s="8">
        <f t="shared" si="3"/>
        <v>9823782.2772238068</v>
      </c>
    </row>
    <row r="35" spans="1:7" ht="13.15" x14ac:dyDescent="0.4">
      <c r="A35" s="11">
        <v>45536</v>
      </c>
      <c r="B35" s="7">
        <v>30</v>
      </c>
      <c r="C35" s="8">
        <f t="shared" si="4"/>
        <v>9823782.2772238068</v>
      </c>
      <c r="D35" s="8">
        <f t="shared" si="0"/>
        <v>73678.367079178555</v>
      </c>
      <c r="E35" s="8">
        <f t="shared" si="1"/>
        <v>80462.261694478264</v>
      </c>
      <c r="F35" s="8">
        <f t="shared" si="2"/>
        <v>6783.8946152997087</v>
      </c>
      <c r="G35" s="8">
        <f t="shared" si="3"/>
        <v>9816998.3826085068</v>
      </c>
    </row>
    <row r="36" spans="1:7" ht="13.15" x14ac:dyDescent="0.4">
      <c r="A36" s="11">
        <v>45566</v>
      </c>
      <c r="B36" s="7">
        <v>31</v>
      </c>
      <c r="C36" s="8">
        <f t="shared" si="4"/>
        <v>9816998.3826085068</v>
      </c>
      <c r="D36" s="8">
        <f t="shared" si="0"/>
        <v>73627.487869563804</v>
      </c>
      <c r="E36" s="8">
        <f t="shared" si="1"/>
        <v>80462.261694478264</v>
      </c>
      <c r="F36" s="8">
        <f t="shared" si="2"/>
        <v>6834.7738249144604</v>
      </c>
      <c r="G36" s="8">
        <f t="shared" si="3"/>
        <v>9810163.6087835915</v>
      </c>
    </row>
    <row r="37" spans="1:7" ht="13.15" x14ac:dyDescent="0.4">
      <c r="A37" s="11">
        <v>45597</v>
      </c>
      <c r="B37" s="7">
        <v>32</v>
      </c>
      <c r="C37" s="8">
        <f t="shared" si="4"/>
        <v>9810163.6087835915</v>
      </c>
      <c r="D37" s="8">
        <f t="shared" si="0"/>
        <v>73576.227065876927</v>
      </c>
      <c r="E37" s="8">
        <f t="shared" si="1"/>
        <v>80462.261694478264</v>
      </c>
      <c r="F37" s="8">
        <f t="shared" si="2"/>
        <v>6886.0346286013373</v>
      </c>
      <c r="G37" s="8">
        <f t="shared" si="3"/>
        <v>9803277.5741549898</v>
      </c>
    </row>
    <row r="38" spans="1:7" ht="13.15" x14ac:dyDescent="0.4">
      <c r="A38" s="11">
        <v>45627</v>
      </c>
      <c r="B38" s="7">
        <v>33</v>
      </c>
      <c r="C38" s="8">
        <f t="shared" si="4"/>
        <v>9803277.5741549898</v>
      </c>
      <c r="D38" s="8">
        <f t="shared" si="0"/>
        <v>73524.581806162416</v>
      </c>
      <c r="E38" s="8">
        <f t="shared" si="1"/>
        <v>80462.261694478264</v>
      </c>
      <c r="F38" s="8">
        <f t="shared" si="2"/>
        <v>6937.6798883158481</v>
      </c>
      <c r="G38" s="8">
        <f t="shared" si="3"/>
        <v>9796339.8942666743</v>
      </c>
    </row>
    <row r="39" spans="1:7" ht="13.15" x14ac:dyDescent="0.4">
      <c r="A39" s="11">
        <v>45658</v>
      </c>
      <c r="B39" s="7">
        <v>34</v>
      </c>
      <c r="C39" s="8">
        <f t="shared" si="4"/>
        <v>9796339.8942666743</v>
      </c>
      <c r="D39" s="8">
        <f t="shared" si="0"/>
        <v>73472.549207000047</v>
      </c>
      <c r="E39" s="8">
        <f t="shared" si="1"/>
        <v>80462.261694478264</v>
      </c>
      <c r="F39" s="8">
        <f t="shared" si="2"/>
        <v>6989.7124874782166</v>
      </c>
      <c r="G39" s="8">
        <f t="shared" si="3"/>
        <v>9789350.1817791965</v>
      </c>
    </row>
    <row r="40" spans="1:7" ht="13.15" x14ac:dyDescent="0.4">
      <c r="A40" s="11">
        <v>45689</v>
      </c>
      <c r="B40" s="7">
        <v>35</v>
      </c>
      <c r="C40" s="8">
        <f t="shared" si="4"/>
        <v>9789350.1817791965</v>
      </c>
      <c r="D40" s="8">
        <f t="shared" si="0"/>
        <v>73420.126363343967</v>
      </c>
      <c r="E40" s="8">
        <f t="shared" si="1"/>
        <v>80462.261694478264</v>
      </c>
      <c r="F40" s="8">
        <f t="shared" si="2"/>
        <v>7042.1353311342973</v>
      </c>
      <c r="G40" s="8">
        <f t="shared" si="3"/>
        <v>9782308.0464480631</v>
      </c>
    </row>
    <row r="41" spans="1:7" ht="13.15" x14ac:dyDescent="0.4">
      <c r="A41" s="11">
        <v>45717</v>
      </c>
      <c r="B41" s="7">
        <v>36</v>
      </c>
      <c r="C41" s="8">
        <f t="shared" si="4"/>
        <v>9782308.0464480631</v>
      </c>
      <c r="D41" s="8">
        <f t="shared" si="0"/>
        <v>73367.310348360465</v>
      </c>
      <c r="E41" s="8">
        <f t="shared" si="1"/>
        <v>80462.261694478264</v>
      </c>
      <c r="F41" s="8">
        <f t="shared" si="2"/>
        <v>7094.9513461177994</v>
      </c>
      <c r="G41" s="8">
        <f t="shared" si="3"/>
        <v>9775213.0951019451</v>
      </c>
    </row>
    <row r="42" spans="1:7" ht="13.15" x14ac:dyDescent="0.4">
      <c r="A42" s="11">
        <v>45748</v>
      </c>
      <c r="B42" s="7">
        <v>37</v>
      </c>
      <c r="C42" s="8">
        <f t="shared" si="4"/>
        <v>9775213.0951019451</v>
      </c>
      <c r="D42" s="8">
        <f t="shared" si="0"/>
        <v>73314.098213264588</v>
      </c>
      <c r="E42" s="8">
        <f t="shared" si="1"/>
        <v>80462.261694478264</v>
      </c>
      <c r="F42" s="8">
        <f t="shared" si="2"/>
        <v>7148.1634812136763</v>
      </c>
      <c r="G42" s="8">
        <f t="shared" si="3"/>
        <v>9768064.9316207319</v>
      </c>
    </row>
    <row r="43" spans="1:7" ht="13.15" x14ac:dyDescent="0.4">
      <c r="A43" s="11">
        <v>45778</v>
      </c>
      <c r="B43" s="7">
        <v>38</v>
      </c>
      <c r="C43" s="8">
        <f t="shared" si="4"/>
        <v>9768064.9316207319</v>
      </c>
      <c r="D43" s="8">
        <f t="shared" si="0"/>
        <v>73260.486987155484</v>
      </c>
      <c r="E43" s="8">
        <f t="shared" si="1"/>
        <v>80462.261694478264</v>
      </c>
      <c r="F43" s="8">
        <f t="shared" si="2"/>
        <v>7201.7747073227802</v>
      </c>
      <c r="G43" s="8">
        <f t="shared" si="3"/>
        <v>9760863.156913409</v>
      </c>
    </row>
    <row r="44" spans="1:7" ht="13.15" x14ac:dyDescent="0.4">
      <c r="A44" s="11">
        <v>45809</v>
      </c>
      <c r="B44" s="7">
        <v>39</v>
      </c>
      <c r="C44" s="8">
        <f t="shared" si="4"/>
        <v>9760863.156913409</v>
      </c>
      <c r="D44" s="8">
        <f t="shared" si="0"/>
        <v>73206.473676850568</v>
      </c>
      <c r="E44" s="8">
        <f t="shared" si="1"/>
        <v>80462.261694478264</v>
      </c>
      <c r="F44" s="8">
        <f t="shared" si="2"/>
        <v>7255.7880176276958</v>
      </c>
      <c r="G44" s="8">
        <f t="shared" si="3"/>
        <v>9753607.3688957822</v>
      </c>
    </row>
    <row r="45" spans="1:7" ht="13.15" x14ac:dyDescent="0.4">
      <c r="A45" s="11">
        <v>45839</v>
      </c>
      <c r="B45" s="7">
        <v>40</v>
      </c>
      <c r="C45" s="8">
        <f t="shared" si="4"/>
        <v>9753607.3688957822</v>
      </c>
      <c r="D45" s="8">
        <f t="shared" si="0"/>
        <v>73152.055266718366</v>
      </c>
      <c r="E45" s="8">
        <f t="shared" si="1"/>
        <v>80462.261694478264</v>
      </c>
      <c r="F45" s="8">
        <f t="shared" si="2"/>
        <v>7310.2064277598984</v>
      </c>
      <c r="G45" s="8">
        <f t="shared" si="3"/>
        <v>9746297.1624680217</v>
      </c>
    </row>
    <row r="46" spans="1:7" ht="13.15" x14ac:dyDescent="0.4">
      <c r="A46" s="11">
        <v>45870</v>
      </c>
      <c r="B46" s="7">
        <v>41</v>
      </c>
      <c r="C46" s="8">
        <f t="shared" si="4"/>
        <v>9746297.1624680217</v>
      </c>
      <c r="D46" s="8">
        <f t="shared" si="0"/>
        <v>73097.22871851016</v>
      </c>
      <c r="E46" s="8">
        <f t="shared" si="1"/>
        <v>80462.261694478264</v>
      </c>
      <c r="F46" s="8">
        <f t="shared" si="2"/>
        <v>7365.0329759681044</v>
      </c>
      <c r="G46" s="8">
        <f t="shared" si="3"/>
        <v>9738932.1294920538</v>
      </c>
    </row>
    <row r="47" spans="1:7" ht="13.15" x14ac:dyDescent="0.4">
      <c r="A47" s="11">
        <v>45901</v>
      </c>
      <c r="B47" s="7">
        <v>42</v>
      </c>
      <c r="C47" s="8">
        <f t="shared" si="4"/>
        <v>9738932.1294920538</v>
      </c>
      <c r="D47" s="8">
        <f t="shared" si="0"/>
        <v>73041.990971190404</v>
      </c>
      <c r="E47" s="8">
        <f t="shared" si="1"/>
        <v>80462.261694478264</v>
      </c>
      <c r="F47" s="8">
        <f t="shared" si="2"/>
        <v>7420.2707232878602</v>
      </c>
      <c r="G47" s="8">
        <f t="shared" si="3"/>
        <v>9731511.8587687667</v>
      </c>
    </row>
    <row r="48" spans="1:7" ht="13.15" x14ac:dyDescent="0.4">
      <c r="A48" s="11">
        <v>45931</v>
      </c>
      <c r="B48" s="7">
        <v>43</v>
      </c>
      <c r="C48" s="8">
        <f t="shared" si="4"/>
        <v>9731511.8587687667</v>
      </c>
      <c r="D48" s="8">
        <f t="shared" si="0"/>
        <v>72986.338940765752</v>
      </c>
      <c r="E48" s="8">
        <f t="shared" si="1"/>
        <v>80462.261694478264</v>
      </c>
      <c r="F48" s="8">
        <f t="shared" si="2"/>
        <v>7475.9227537125116</v>
      </c>
      <c r="G48" s="8">
        <f t="shared" si="3"/>
        <v>9724035.9360150546</v>
      </c>
    </row>
    <row r="49" spans="1:7" ht="13.15" x14ac:dyDescent="0.4">
      <c r="A49" s="11">
        <v>45962</v>
      </c>
      <c r="B49" s="7">
        <v>44</v>
      </c>
      <c r="C49" s="8">
        <f t="shared" si="4"/>
        <v>9724035.9360150546</v>
      </c>
      <c r="D49" s="8">
        <f t="shared" si="0"/>
        <v>72930.26952011291</v>
      </c>
      <c r="E49" s="8">
        <f t="shared" si="1"/>
        <v>80462.261694478264</v>
      </c>
      <c r="F49" s="8">
        <f t="shared" si="2"/>
        <v>7531.992174365354</v>
      </c>
      <c r="G49" s="8">
        <f t="shared" si="3"/>
        <v>9716503.94384069</v>
      </c>
    </row>
    <row r="50" spans="1:7" ht="13.15" x14ac:dyDescent="0.4">
      <c r="A50" s="11">
        <v>45992</v>
      </c>
      <c r="B50" s="7">
        <v>45</v>
      </c>
      <c r="C50" s="8">
        <f t="shared" si="4"/>
        <v>9716503.94384069</v>
      </c>
      <c r="D50" s="8">
        <f t="shared" si="0"/>
        <v>72873.779578805174</v>
      </c>
      <c r="E50" s="8">
        <f t="shared" si="1"/>
        <v>80462.261694478264</v>
      </c>
      <c r="F50" s="8">
        <f t="shared" si="2"/>
        <v>7588.4821156730904</v>
      </c>
      <c r="G50" s="8">
        <f t="shared" si="3"/>
        <v>9708915.4617250171</v>
      </c>
    </row>
    <row r="51" spans="1:7" ht="13.15" x14ac:dyDescent="0.4">
      <c r="A51" s="11">
        <v>46023</v>
      </c>
      <c r="B51" s="7">
        <v>46</v>
      </c>
      <c r="C51" s="8">
        <f t="shared" si="4"/>
        <v>9708915.4617250171</v>
      </c>
      <c r="D51" s="8">
        <f t="shared" si="0"/>
        <v>72816.86596293762</v>
      </c>
      <c r="E51" s="8">
        <f t="shared" si="1"/>
        <v>80462.261694478264</v>
      </c>
      <c r="F51" s="8">
        <f t="shared" si="2"/>
        <v>7645.3957315406442</v>
      </c>
      <c r="G51" s="8">
        <f t="shared" si="3"/>
        <v>9701270.0659934767</v>
      </c>
    </row>
    <row r="52" spans="1:7" ht="13.15" x14ac:dyDescent="0.4">
      <c r="A52" s="11">
        <v>46054</v>
      </c>
      <c r="B52" s="7">
        <v>47</v>
      </c>
      <c r="C52" s="8">
        <f t="shared" si="4"/>
        <v>9701270.0659934767</v>
      </c>
      <c r="D52" s="8">
        <f t="shared" si="0"/>
        <v>72759.525494951071</v>
      </c>
      <c r="E52" s="8">
        <f t="shared" si="1"/>
        <v>80462.261694478264</v>
      </c>
      <c r="F52" s="8">
        <f t="shared" si="2"/>
        <v>7702.7361995271931</v>
      </c>
      <c r="G52" s="8">
        <f t="shared" si="3"/>
        <v>9693567.3297939487</v>
      </c>
    </row>
    <row r="53" spans="1:7" ht="13.15" x14ac:dyDescent="0.4">
      <c r="A53" s="11">
        <v>46082</v>
      </c>
      <c r="B53" s="7">
        <v>48</v>
      </c>
      <c r="C53" s="8">
        <f t="shared" si="4"/>
        <v>9693567.3297939487</v>
      </c>
      <c r="D53" s="8">
        <f t="shared" si="0"/>
        <v>72701.754973454619</v>
      </c>
      <c r="E53" s="8">
        <f t="shared" si="1"/>
        <v>80462.261694478264</v>
      </c>
      <c r="F53" s="8">
        <f t="shared" si="2"/>
        <v>7760.5067210236448</v>
      </c>
      <c r="G53" s="8">
        <f t="shared" si="3"/>
        <v>9685806.8230729252</v>
      </c>
    </row>
    <row r="54" spans="1:7" ht="13.15" x14ac:dyDescent="0.4">
      <c r="A54" s="11">
        <v>46113</v>
      </c>
      <c r="B54" s="7">
        <v>49</v>
      </c>
      <c r="C54" s="8">
        <f t="shared" si="4"/>
        <v>9685806.8230729252</v>
      </c>
      <c r="D54" s="8">
        <f t="shared" si="0"/>
        <v>72643.55117304693</v>
      </c>
      <c r="E54" s="8">
        <f t="shared" si="1"/>
        <v>80462.261694478264</v>
      </c>
      <c r="F54" s="8">
        <f t="shared" si="2"/>
        <v>7818.7105214313342</v>
      </c>
      <c r="G54" s="8">
        <f t="shared" si="3"/>
        <v>9677988.1125514936</v>
      </c>
    </row>
    <row r="55" spans="1:7" ht="13.15" x14ac:dyDescent="0.4">
      <c r="A55" s="11">
        <v>46143</v>
      </c>
      <c r="B55" s="7">
        <v>50</v>
      </c>
      <c r="C55" s="8">
        <f t="shared" si="4"/>
        <v>9677988.1125514936</v>
      </c>
      <c r="D55" s="8">
        <f t="shared" si="0"/>
        <v>72584.910844136204</v>
      </c>
      <c r="E55" s="8">
        <f t="shared" si="1"/>
        <v>80462.261694478264</v>
      </c>
      <c r="F55" s="8">
        <f t="shared" si="2"/>
        <v>7877.3508503420599</v>
      </c>
      <c r="G55" s="8">
        <f t="shared" si="3"/>
        <v>9670110.7617011517</v>
      </c>
    </row>
    <row r="56" spans="1:7" ht="13.15" x14ac:dyDescent="0.4">
      <c r="A56" s="11">
        <v>46174</v>
      </c>
      <c r="B56" s="7">
        <v>51</v>
      </c>
      <c r="C56" s="8">
        <f t="shared" si="4"/>
        <v>9670110.7617011517</v>
      </c>
      <c r="D56" s="8">
        <f t="shared" si="0"/>
        <v>72525.83071275863</v>
      </c>
      <c r="E56" s="8">
        <f t="shared" si="1"/>
        <v>80462.261694478264</v>
      </c>
      <c r="F56" s="8">
        <f t="shared" si="2"/>
        <v>7936.4309817196336</v>
      </c>
      <c r="G56" s="8">
        <f t="shared" si="3"/>
        <v>9662174.3307194319</v>
      </c>
    </row>
    <row r="57" spans="1:7" ht="13.15" x14ac:dyDescent="0.4">
      <c r="A57" s="11">
        <v>46204</v>
      </c>
      <c r="B57" s="7">
        <v>52</v>
      </c>
      <c r="C57" s="8">
        <f t="shared" si="4"/>
        <v>9662174.3307194319</v>
      </c>
      <c r="D57" s="8">
        <f t="shared" si="0"/>
        <v>72466.307480395742</v>
      </c>
      <c r="E57" s="8">
        <f t="shared" si="1"/>
        <v>80462.261694478264</v>
      </c>
      <c r="F57" s="8">
        <f t="shared" si="2"/>
        <v>7995.9542140825215</v>
      </c>
      <c r="G57" s="8">
        <f t="shared" si="3"/>
        <v>9654178.3765053488</v>
      </c>
    </row>
    <row r="58" spans="1:7" ht="13.15" x14ac:dyDescent="0.4">
      <c r="A58" s="11">
        <v>46235</v>
      </c>
      <c r="B58" s="7">
        <v>53</v>
      </c>
      <c r="C58" s="8">
        <f t="shared" si="4"/>
        <v>9654178.3765053488</v>
      </c>
      <c r="D58" s="8">
        <f t="shared" si="0"/>
        <v>72406.33782379012</v>
      </c>
      <c r="E58" s="8">
        <f t="shared" si="1"/>
        <v>80462.261694478264</v>
      </c>
      <c r="F58" s="8">
        <f t="shared" si="2"/>
        <v>8055.9238706881442</v>
      </c>
      <c r="G58" s="8">
        <f t="shared" si="3"/>
        <v>9646122.4526346605</v>
      </c>
    </row>
    <row r="59" spans="1:7" ht="13.15" x14ac:dyDescent="0.4">
      <c r="A59" s="11">
        <v>46266</v>
      </c>
      <c r="B59" s="7">
        <v>54</v>
      </c>
      <c r="C59" s="8">
        <f t="shared" si="4"/>
        <v>9646122.4526346605</v>
      </c>
      <c r="D59" s="8">
        <f t="shared" si="0"/>
        <v>72345.918394759952</v>
      </c>
      <c r="E59" s="8">
        <f t="shared" si="1"/>
        <v>80462.261694478264</v>
      </c>
      <c r="F59" s="8">
        <f t="shared" si="2"/>
        <v>8116.3432997183118</v>
      </c>
      <c r="G59" s="8">
        <f t="shared" si="3"/>
        <v>9638006.109334942</v>
      </c>
    </row>
    <row r="60" spans="1:7" ht="13.15" x14ac:dyDescent="0.4">
      <c r="A60" s="11">
        <v>46296</v>
      </c>
      <c r="B60" s="7">
        <v>55</v>
      </c>
      <c r="C60" s="8">
        <f t="shared" si="4"/>
        <v>9638006.109334942</v>
      </c>
      <c r="D60" s="8">
        <f t="shared" si="0"/>
        <v>72285.045820012063</v>
      </c>
      <c r="E60" s="8">
        <f t="shared" si="1"/>
        <v>80462.261694478264</v>
      </c>
      <c r="F60" s="8">
        <f t="shared" si="2"/>
        <v>8177.2158744662011</v>
      </c>
      <c r="G60" s="8">
        <f t="shared" si="3"/>
        <v>9629828.8934604749</v>
      </c>
    </row>
    <row r="61" spans="1:7" ht="13.15" x14ac:dyDescent="0.4">
      <c r="A61" s="11">
        <v>46327</v>
      </c>
      <c r="B61" s="7">
        <v>56</v>
      </c>
      <c r="C61" s="8">
        <f t="shared" si="4"/>
        <v>9629828.8934604749</v>
      </c>
      <c r="D61" s="8">
        <f t="shared" si="0"/>
        <v>72223.716700953562</v>
      </c>
      <c r="E61" s="8">
        <f t="shared" si="1"/>
        <v>80462.261694478264</v>
      </c>
      <c r="F61" s="8">
        <f t="shared" si="2"/>
        <v>8238.5449935247016</v>
      </c>
      <c r="G61" s="8">
        <f t="shared" si="3"/>
        <v>9621590.3484669495</v>
      </c>
    </row>
    <row r="62" spans="1:7" ht="13.15" x14ac:dyDescent="0.4">
      <c r="A62" s="11">
        <v>46357</v>
      </c>
      <c r="B62" s="7">
        <v>57</v>
      </c>
      <c r="C62" s="8">
        <f t="shared" si="4"/>
        <v>9621590.3484669495</v>
      </c>
      <c r="D62" s="8">
        <f t="shared" si="0"/>
        <v>72161.927613502121</v>
      </c>
      <c r="E62" s="8">
        <f t="shared" si="1"/>
        <v>80462.261694478264</v>
      </c>
      <c r="F62" s="8">
        <f t="shared" si="2"/>
        <v>8300.334080976143</v>
      </c>
      <c r="G62" s="8">
        <f t="shared" si="3"/>
        <v>9613290.014385974</v>
      </c>
    </row>
    <row r="63" spans="1:7" ht="13.15" x14ac:dyDescent="0.4">
      <c r="A63" s="11">
        <v>46388</v>
      </c>
      <c r="B63" s="7">
        <v>58</v>
      </c>
      <c r="C63" s="8">
        <f t="shared" si="4"/>
        <v>9613290.014385974</v>
      </c>
      <c r="D63" s="8">
        <f t="shared" si="0"/>
        <v>72099.6751078948</v>
      </c>
      <c r="E63" s="8">
        <f t="shared" si="1"/>
        <v>80462.261694478264</v>
      </c>
      <c r="F63" s="8">
        <f t="shared" si="2"/>
        <v>8362.5865865834639</v>
      </c>
      <c r="G63" s="8">
        <f t="shared" si="3"/>
        <v>9604927.4277993906</v>
      </c>
    </row>
    <row r="64" spans="1:7" ht="13.15" x14ac:dyDescent="0.4">
      <c r="A64" s="11">
        <v>46419</v>
      </c>
      <c r="B64" s="7">
        <v>59</v>
      </c>
      <c r="C64" s="8">
        <f t="shared" si="4"/>
        <v>9604927.4277993906</v>
      </c>
      <c r="D64" s="8">
        <f t="shared" si="0"/>
        <v>72036.955708495429</v>
      </c>
      <c r="E64" s="8">
        <f t="shared" si="1"/>
        <v>80462.261694478264</v>
      </c>
      <c r="F64" s="8">
        <f t="shared" si="2"/>
        <v>8425.3059859828354</v>
      </c>
      <c r="G64" s="8">
        <f t="shared" si="3"/>
        <v>9596502.1218134072</v>
      </c>
    </row>
    <row r="65" spans="1:7" ht="13.15" x14ac:dyDescent="0.4">
      <c r="A65" s="11">
        <v>46447</v>
      </c>
      <c r="B65" s="7">
        <v>60</v>
      </c>
      <c r="C65" s="8">
        <f t="shared" si="4"/>
        <v>9596502.1218134072</v>
      </c>
      <c r="D65" s="8">
        <f t="shared" si="0"/>
        <v>71973.765913600553</v>
      </c>
      <c r="E65" s="8">
        <f t="shared" si="1"/>
        <v>80462.261694478264</v>
      </c>
      <c r="F65" s="8">
        <f t="shared" si="2"/>
        <v>8488.4957808777108</v>
      </c>
      <c r="G65" s="8">
        <f t="shared" si="3"/>
        <v>9588013.6260325294</v>
      </c>
    </row>
    <row r="66" spans="1:7" ht="13.15" x14ac:dyDescent="0.4">
      <c r="A66" s="11">
        <v>46478</v>
      </c>
      <c r="B66" s="7">
        <v>61</v>
      </c>
      <c r="C66" s="8">
        <f t="shared" si="4"/>
        <v>9588013.6260325294</v>
      </c>
      <c r="D66" s="8">
        <f t="shared" si="0"/>
        <v>71910.102195243962</v>
      </c>
      <c r="E66" s="8">
        <f t="shared" si="1"/>
        <v>80462.261694478264</v>
      </c>
      <c r="F66" s="8">
        <f t="shared" si="2"/>
        <v>8552.1594992343016</v>
      </c>
      <c r="G66" s="8">
        <f t="shared" si="3"/>
        <v>9579461.4665332958</v>
      </c>
    </row>
    <row r="67" spans="1:7" ht="13.15" x14ac:dyDescent="0.4">
      <c r="A67" s="11">
        <v>46508</v>
      </c>
      <c r="B67" s="7">
        <v>62</v>
      </c>
      <c r="C67" s="8">
        <f t="shared" si="4"/>
        <v>9579461.4665332958</v>
      </c>
      <c r="D67" s="8">
        <f t="shared" si="0"/>
        <v>71845.960998999712</v>
      </c>
      <c r="E67" s="8">
        <f t="shared" si="1"/>
        <v>80462.261694478264</v>
      </c>
      <c r="F67" s="8">
        <f t="shared" si="2"/>
        <v>8616.3006954785524</v>
      </c>
      <c r="G67" s="8">
        <f t="shared" si="3"/>
        <v>9570845.1658378169</v>
      </c>
    </row>
    <row r="68" spans="1:7" ht="13.15" x14ac:dyDescent="0.4">
      <c r="A68" s="11">
        <v>46539</v>
      </c>
      <c r="B68" s="7">
        <v>63</v>
      </c>
      <c r="C68" s="8">
        <f t="shared" si="4"/>
        <v>9570845.1658378169</v>
      </c>
      <c r="D68" s="8">
        <f t="shared" si="0"/>
        <v>71781.338743783621</v>
      </c>
      <c r="E68" s="8">
        <f t="shared" si="1"/>
        <v>80462.261694478264</v>
      </c>
      <c r="F68" s="8">
        <f t="shared" si="2"/>
        <v>8680.9229506946431</v>
      </c>
      <c r="G68" s="8">
        <f t="shared" si="3"/>
        <v>9562164.2428871226</v>
      </c>
    </row>
    <row r="69" spans="1:7" ht="13.15" x14ac:dyDescent="0.4">
      <c r="A69" s="11">
        <v>46569</v>
      </c>
      <c r="B69" s="7">
        <v>64</v>
      </c>
      <c r="C69" s="8">
        <f t="shared" si="4"/>
        <v>9562164.2428871226</v>
      </c>
      <c r="D69" s="8">
        <f t="shared" si="0"/>
        <v>71716.231821653419</v>
      </c>
      <c r="E69" s="8">
        <f t="shared" si="1"/>
        <v>80462.261694478264</v>
      </c>
      <c r="F69" s="8">
        <f t="shared" si="2"/>
        <v>8746.0298728248454</v>
      </c>
      <c r="G69" s="8">
        <f t="shared" si="3"/>
        <v>9553418.2130142972</v>
      </c>
    </row>
    <row r="70" spans="1:7" ht="13.15" x14ac:dyDescent="0.4">
      <c r="A70" s="11">
        <v>46600</v>
      </c>
      <c r="B70" s="7">
        <v>65</v>
      </c>
      <c r="C70" s="8">
        <f t="shared" si="4"/>
        <v>9553418.2130142972</v>
      </c>
      <c r="D70" s="8">
        <f t="shared" si="0"/>
        <v>71650.636597607227</v>
      </c>
      <c r="E70" s="8">
        <f t="shared" si="1"/>
        <v>80462.261694478264</v>
      </c>
      <c r="F70" s="8">
        <f t="shared" si="2"/>
        <v>8811.6250968710374</v>
      </c>
      <c r="G70" s="8">
        <f t="shared" si="3"/>
        <v>9544606.5879174266</v>
      </c>
    </row>
    <row r="71" spans="1:7" ht="13.15" x14ac:dyDescent="0.4">
      <c r="A71" s="11">
        <v>46631</v>
      </c>
      <c r="B71" s="7">
        <v>66</v>
      </c>
      <c r="C71" s="8">
        <f t="shared" si="4"/>
        <v>9544606.5879174266</v>
      </c>
      <c r="D71" s="8">
        <f t="shared" si="0"/>
        <v>71584.549409380692</v>
      </c>
      <c r="E71" s="8">
        <f t="shared" si="1"/>
        <v>80462.261694478264</v>
      </c>
      <c r="F71" s="8">
        <f t="shared" si="2"/>
        <v>8877.712285097572</v>
      </c>
      <c r="G71" s="8">
        <f t="shared" si="3"/>
        <v>9535728.8756323289</v>
      </c>
    </row>
    <row r="72" spans="1:7" ht="13.15" x14ac:dyDescent="0.4">
      <c r="A72" s="11">
        <v>46661</v>
      </c>
      <c r="B72" s="7">
        <v>67</v>
      </c>
      <c r="C72" s="8">
        <f t="shared" si="4"/>
        <v>9535728.8756323289</v>
      </c>
      <c r="D72" s="8">
        <f t="shared" si="0"/>
        <v>71517.96656724246</v>
      </c>
      <c r="E72" s="8">
        <f t="shared" si="1"/>
        <v>80462.261694478264</v>
      </c>
      <c r="F72" s="8">
        <f t="shared" si="2"/>
        <v>8944.2951272358041</v>
      </c>
      <c r="G72" s="8">
        <f t="shared" si="3"/>
        <v>9526784.5805050936</v>
      </c>
    </row>
    <row r="73" spans="1:7" ht="13.15" x14ac:dyDescent="0.4">
      <c r="A73" s="11">
        <v>46692</v>
      </c>
      <c r="B73" s="7">
        <v>68</v>
      </c>
      <c r="C73" s="8">
        <f t="shared" si="4"/>
        <v>9526784.5805050936</v>
      </c>
      <c r="D73" s="8">
        <f t="shared" si="0"/>
        <v>71450.884353788206</v>
      </c>
      <c r="E73" s="8">
        <f t="shared" si="1"/>
        <v>80462.261694478264</v>
      </c>
      <c r="F73" s="8">
        <f t="shared" si="2"/>
        <v>9011.3773406900582</v>
      </c>
      <c r="G73" s="8">
        <f t="shared" si="3"/>
        <v>9517773.2031644043</v>
      </c>
    </row>
    <row r="74" spans="1:7" ht="13.15" x14ac:dyDescent="0.4">
      <c r="A74" s="11">
        <v>46722</v>
      </c>
      <c r="B74" s="7">
        <v>69</v>
      </c>
      <c r="C74" s="8">
        <f t="shared" si="4"/>
        <v>9517773.2031644043</v>
      </c>
      <c r="D74" s="8">
        <f t="shared" si="0"/>
        <v>71383.299023733023</v>
      </c>
      <c r="E74" s="8">
        <f t="shared" si="1"/>
        <v>80462.261694478264</v>
      </c>
      <c r="F74" s="8">
        <f t="shared" si="2"/>
        <v>9078.9626707452408</v>
      </c>
      <c r="G74" s="8">
        <f t="shared" si="3"/>
        <v>9508694.2404936589</v>
      </c>
    </row>
    <row r="75" spans="1:7" ht="13.15" x14ac:dyDescent="0.4">
      <c r="A75" s="11">
        <v>46753</v>
      </c>
      <c r="B75" s="7">
        <v>70</v>
      </c>
      <c r="C75" s="8">
        <f t="shared" si="4"/>
        <v>9508694.2404936589</v>
      </c>
      <c r="D75" s="8">
        <f t="shared" si="0"/>
        <v>71315.206803702444</v>
      </c>
      <c r="E75" s="8">
        <f t="shared" si="1"/>
        <v>80462.261694478264</v>
      </c>
      <c r="F75" s="8">
        <f t="shared" si="2"/>
        <v>9147.0548907758202</v>
      </c>
      <c r="G75" s="8">
        <f t="shared" si="3"/>
        <v>9499547.1856028829</v>
      </c>
    </row>
    <row r="76" spans="1:7" ht="13.15" x14ac:dyDescent="0.4">
      <c r="A76" s="11">
        <v>46784</v>
      </c>
      <c r="B76" s="7">
        <v>71</v>
      </c>
      <c r="C76" s="8">
        <f t="shared" si="4"/>
        <v>9499547.1856028829</v>
      </c>
      <c r="D76" s="8">
        <f t="shared" si="0"/>
        <v>71246.603892021623</v>
      </c>
      <c r="E76" s="8">
        <f t="shared" si="1"/>
        <v>80462.261694478264</v>
      </c>
      <c r="F76" s="8">
        <f t="shared" si="2"/>
        <v>9215.6578024566406</v>
      </c>
      <c r="G76" s="8">
        <f t="shared" si="3"/>
        <v>9490331.5278004259</v>
      </c>
    </row>
    <row r="77" spans="1:7" ht="13.15" x14ac:dyDescent="0.4">
      <c r="A77" s="11">
        <v>46813</v>
      </c>
      <c r="B77" s="7">
        <v>72</v>
      </c>
      <c r="C77" s="8">
        <f t="shared" si="4"/>
        <v>9490331.5278004259</v>
      </c>
      <c r="D77" s="8">
        <f t="shared" si="0"/>
        <v>71177.48645850319</v>
      </c>
      <c r="E77" s="8">
        <f t="shared" si="1"/>
        <v>80462.261694478264</v>
      </c>
      <c r="F77" s="8">
        <f t="shared" si="2"/>
        <v>9284.7752359750739</v>
      </c>
      <c r="G77" s="8">
        <f t="shared" si="3"/>
        <v>9481046.7525644507</v>
      </c>
    </row>
    <row r="78" spans="1:7" ht="13.15" x14ac:dyDescent="0.4">
      <c r="A78" s="11">
        <v>46844</v>
      </c>
      <c r="B78" s="7">
        <v>73</v>
      </c>
      <c r="C78" s="8">
        <f t="shared" si="4"/>
        <v>9481046.7525644507</v>
      </c>
      <c r="D78" s="8">
        <f t="shared" si="0"/>
        <v>71107.850644233375</v>
      </c>
      <c r="E78" s="8">
        <f t="shared" si="1"/>
        <v>80462.261694478264</v>
      </c>
      <c r="F78" s="8">
        <f t="shared" si="2"/>
        <v>9354.4110502448893</v>
      </c>
      <c r="G78" s="8">
        <f t="shared" si="3"/>
        <v>9471692.3415142056</v>
      </c>
    </row>
    <row r="79" spans="1:7" ht="13.15" x14ac:dyDescent="0.4">
      <c r="A79" s="11">
        <v>46874</v>
      </c>
      <c r="B79" s="7">
        <v>74</v>
      </c>
      <c r="C79" s="8">
        <f t="shared" si="4"/>
        <v>9471692.3415142056</v>
      </c>
      <c r="D79" s="8">
        <f t="shared" si="0"/>
        <v>71037.69256135654</v>
      </c>
      <c r="E79" s="8">
        <f t="shared" si="1"/>
        <v>80462.261694478264</v>
      </c>
      <c r="F79" s="8">
        <f t="shared" si="2"/>
        <v>9424.569133121724</v>
      </c>
      <c r="G79" s="8">
        <f t="shared" si="3"/>
        <v>9462267.772381084</v>
      </c>
    </row>
    <row r="80" spans="1:7" ht="13.15" x14ac:dyDescent="0.4">
      <c r="A80" s="11">
        <v>46905</v>
      </c>
      <c r="B80" s="7">
        <v>75</v>
      </c>
      <c r="C80" s="8">
        <f t="shared" si="4"/>
        <v>9462267.772381084</v>
      </c>
      <c r="D80" s="8">
        <f t="shared" si="0"/>
        <v>70967.008292858125</v>
      </c>
      <c r="E80" s="8">
        <f t="shared" si="1"/>
        <v>80462.261694478264</v>
      </c>
      <c r="F80" s="8">
        <f t="shared" si="2"/>
        <v>9495.2534016201389</v>
      </c>
      <c r="G80" s="8">
        <f t="shared" si="3"/>
        <v>9452772.5189794637</v>
      </c>
    </row>
    <row r="81" spans="1:7" ht="13.15" x14ac:dyDescent="0.4">
      <c r="A81" s="11">
        <v>46935</v>
      </c>
      <c r="B81" s="7">
        <v>76</v>
      </c>
      <c r="C81" s="8">
        <f t="shared" si="4"/>
        <v>9452772.5189794637</v>
      </c>
      <c r="D81" s="8">
        <f t="shared" si="0"/>
        <v>70895.793892345973</v>
      </c>
      <c r="E81" s="8">
        <f t="shared" si="1"/>
        <v>80462.261694478264</v>
      </c>
      <c r="F81" s="8">
        <f t="shared" si="2"/>
        <v>9566.4678021322907</v>
      </c>
      <c r="G81" s="8">
        <f t="shared" si="3"/>
        <v>9443206.0511773322</v>
      </c>
    </row>
    <row r="82" spans="1:7" ht="13.15" x14ac:dyDescent="0.4">
      <c r="A82" s="11">
        <v>46966</v>
      </c>
      <c r="B82" s="7">
        <v>77</v>
      </c>
      <c r="C82" s="8">
        <f t="shared" si="4"/>
        <v>9443206.0511773322</v>
      </c>
      <c r="D82" s="8">
        <f t="shared" si="0"/>
        <v>70824.045383829987</v>
      </c>
      <c r="E82" s="8">
        <f t="shared" si="1"/>
        <v>80462.261694478264</v>
      </c>
      <c r="F82" s="8">
        <f t="shared" si="2"/>
        <v>9638.2163106482767</v>
      </c>
      <c r="G82" s="8">
        <f t="shared" si="3"/>
        <v>9433567.8348666839</v>
      </c>
    </row>
    <row r="83" spans="1:7" ht="13.15" x14ac:dyDescent="0.4">
      <c r="A83" s="11">
        <v>46997</v>
      </c>
      <c r="B83" s="7">
        <v>78</v>
      </c>
      <c r="C83" s="8">
        <f t="shared" si="4"/>
        <v>9433567.8348666839</v>
      </c>
      <c r="D83" s="8">
        <f t="shared" si="0"/>
        <v>70751.758761500125</v>
      </c>
      <c r="E83" s="8">
        <f t="shared" si="1"/>
        <v>80462.261694478264</v>
      </c>
      <c r="F83" s="8">
        <f t="shared" si="2"/>
        <v>9710.5029329781391</v>
      </c>
      <c r="G83" s="8">
        <f t="shared" si="3"/>
        <v>9423857.3319337051</v>
      </c>
    </row>
    <row r="84" spans="1:7" ht="13.15" x14ac:dyDescent="0.4">
      <c r="A84" s="11">
        <v>47027</v>
      </c>
      <c r="B84" s="7">
        <v>79</v>
      </c>
      <c r="C84" s="8">
        <f t="shared" si="4"/>
        <v>9423857.3319337051</v>
      </c>
      <c r="D84" s="8">
        <f t="shared" si="0"/>
        <v>70678.92998950278</v>
      </c>
      <c r="E84" s="8">
        <f t="shared" si="1"/>
        <v>80462.261694478264</v>
      </c>
      <c r="F84" s="8">
        <f t="shared" si="2"/>
        <v>9783.3317049754842</v>
      </c>
      <c r="G84" s="8">
        <f t="shared" si="3"/>
        <v>9414074.0002287291</v>
      </c>
    </row>
    <row r="85" spans="1:7" ht="13.15" x14ac:dyDescent="0.4">
      <c r="A85" s="11">
        <v>47058</v>
      </c>
      <c r="B85" s="7">
        <v>80</v>
      </c>
      <c r="C85" s="8">
        <f t="shared" si="4"/>
        <v>9414074.0002287291</v>
      </c>
      <c r="D85" s="8">
        <f t="shared" si="0"/>
        <v>70605.55500171546</v>
      </c>
      <c r="E85" s="8">
        <f t="shared" si="1"/>
        <v>80462.261694478264</v>
      </c>
      <c r="F85" s="8">
        <f t="shared" si="2"/>
        <v>9856.7066927628039</v>
      </c>
      <c r="G85" s="8">
        <f t="shared" si="3"/>
        <v>9404217.2935359664</v>
      </c>
    </row>
    <row r="86" spans="1:7" ht="13.15" x14ac:dyDescent="0.4">
      <c r="A86" s="11">
        <v>47088</v>
      </c>
      <c r="B86" s="7">
        <v>81</v>
      </c>
      <c r="C86" s="8">
        <f t="shared" si="4"/>
        <v>9404217.2935359664</v>
      </c>
      <c r="D86" s="8">
        <f t="shared" si="0"/>
        <v>70531.629701519749</v>
      </c>
      <c r="E86" s="8">
        <f t="shared" si="1"/>
        <v>80462.261694478264</v>
      </c>
      <c r="F86" s="8">
        <f t="shared" si="2"/>
        <v>9930.6319929585152</v>
      </c>
      <c r="G86" s="8">
        <f t="shared" si="3"/>
        <v>9394286.6615430079</v>
      </c>
    </row>
    <row r="87" spans="1:7" ht="13.15" x14ac:dyDescent="0.4">
      <c r="A87" s="11">
        <v>47119</v>
      </c>
      <c r="B87" s="7">
        <v>82</v>
      </c>
      <c r="C87" s="8">
        <f t="shared" si="4"/>
        <v>9394286.6615430079</v>
      </c>
      <c r="D87" s="8">
        <f t="shared" si="0"/>
        <v>70457.149961572562</v>
      </c>
      <c r="E87" s="8">
        <f t="shared" si="1"/>
        <v>80462.261694478264</v>
      </c>
      <c r="F87" s="8">
        <f t="shared" si="2"/>
        <v>10005.111732905702</v>
      </c>
      <c r="G87" s="8">
        <f t="shared" si="3"/>
        <v>9384281.5498101022</v>
      </c>
    </row>
    <row r="88" spans="1:7" ht="13.15" x14ac:dyDescent="0.4">
      <c r="A88" s="11">
        <v>47150</v>
      </c>
      <c r="B88" s="7">
        <v>83</v>
      </c>
      <c r="C88" s="8">
        <f t="shared" si="4"/>
        <v>9384281.5498101022</v>
      </c>
      <c r="D88" s="8">
        <f t="shared" si="0"/>
        <v>70382.111623575765</v>
      </c>
      <c r="E88" s="8">
        <f t="shared" si="1"/>
        <v>80462.261694478264</v>
      </c>
      <c r="F88" s="8">
        <f t="shared" si="2"/>
        <v>10080.150070902499</v>
      </c>
      <c r="G88" s="8">
        <f t="shared" si="3"/>
        <v>9374201.3997392002</v>
      </c>
    </row>
    <row r="89" spans="1:7" ht="13.15" x14ac:dyDescent="0.4">
      <c r="A89" s="11">
        <v>47178</v>
      </c>
      <c r="B89" s="7">
        <v>84</v>
      </c>
      <c r="C89" s="8">
        <f t="shared" si="4"/>
        <v>9374201.3997392002</v>
      </c>
      <c r="D89" s="8">
        <f t="shared" si="0"/>
        <v>70306.510498043994</v>
      </c>
      <c r="E89" s="8">
        <f t="shared" si="1"/>
        <v>80462.261694478264</v>
      </c>
      <c r="F89" s="8">
        <f t="shared" si="2"/>
        <v>10155.75119643427</v>
      </c>
      <c r="G89" s="8">
        <f t="shared" si="3"/>
        <v>9364045.6485427655</v>
      </c>
    </row>
    <row r="90" spans="1:7" ht="13.15" x14ac:dyDescent="0.4">
      <c r="A90" s="11">
        <v>47209</v>
      </c>
      <c r="B90" s="7">
        <v>85</v>
      </c>
      <c r="C90" s="8">
        <f t="shared" si="4"/>
        <v>9364045.6485427655</v>
      </c>
      <c r="D90" s="8">
        <f t="shared" si="0"/>
        <v>70230.342364070733</v>
      </c>
      <c r="E90" s="8">
        <f t="shared" si="1"/>
        <v>80462.261694478264</v>
      </c>
      <c r="F90" s="8">
        <f t="shared" si="2"/>
        <v>10231.919330407531</v>
      </c>
      <c r="G90" s="8">
        <f t="shared" si="3"/>
        <v>9353813.7292123586</v>
      </c>
    </row>
    <row r="91" spans="1:7" ht="13.15" x14ac:dyDescent="0.4">
      <c r="A91" s="11">
        <v>47239</v>
      </c>
      <c r="B91" s="7">
        <v>86</v>
      </c>
      <c r="C91" s="8">
        <f t="shared" si="4"/>
        <v>9353813.7292123586</v>
      </c>
      <c r="D91" s="8">
        <f t="shared" si="0"/>
        <v>70153.602969092681</v>
      </c>
      <c r="E91" s="8">
        <f t="shared" si="1"/>
        <v>80462.261694478264</v>
      </c>
      <c r="F91" s="8">
        <f t="shared" si="2"/>
        <v>10308.658725385583</v>
      </c>
      <c r="G91" s="8">
        <f t="shared" si="3"/>
        <v>9343505.0704869721</v>
      </c>
    </row>
    <row r="92" spans="1:7" ht="13.15" x14ac:dyDescent="0.4">
      <c r="A92" s="11">
        <v>47270</v>
      </c>
      <c r="B92" s="7">
        <v>87</v>
      </c>
      <c r="C92" s="8">
        <f t="shared" si="4"/>
        <v>9343505.0704869721</v>
      </c>
      <c r="D92" s="8">
        <f t="shared" si="0"/>
        <v>70076.288028652285</v>
      </c>
      <c r="E92" s="8">
        <f t="shared" si="1"/>
        <v>80462.261694478264</v>
      </c>
      <c r="F92" s="8">
        <f t="shared" si="2"/>
        <v>10385.973665825979</v>
      </c>
      <c r="G92" s="8">
        <f t="shared" si="3"/>
        <v>9333119.0968211461</v>
      </c>
    </row>
    <row r="93" spans="1:7" ht="13.15" x14ac:dyDescent="0.4">
      <c r="A93" s="11">
        <v>47300</v>
      </c>
      <c r="B93" s="7">
        <v>88</v>
      </c>
      <c r="C93" s="8">
        <f t="shared" si="4"/>
        <v>9333119.0968211461</v>
      </c>
      <c r="D93" s="8">
        <f t="shared" si="0"/>
        <v>69998.393226158587</v>
      </c>
      <c r="E93" s="8">
        <f t="shared" si="1"/>
        <v>80462.261694478264</v>
      </c>
      <c r="F93" s="8">
        <f t="shared" si="2"/>
        <v>10463.868468319677</v>
      </c>
      <c r="G93" s="8">
        <f t="shared" si="3"/>
        <v>9322655.2283528261</v>
      </c>
    </row>
    <row r="94" spans="1:7" ht="13.15" x14ac:dyDescent="0.4">
      <c r="A94" s="11">
        <v>47331</v>
      </c>
      <c r="B94" s="7">
        <v>89</v>
      </c>
      <c r="C94" s="8">
        <f t="shared" si="4"/>
        <v>9322655.2283528261</v>
      </c>
      <c r="D94" s="8">
        <f t="shared" si="0"/>
        <v>69919.914212646196</v>
      </c>
      <c r="E94" s="8">
        <f t="shared" si="1"/>
        <v>80462.261694478264</v>
      </c>
      <c r="F94" s="8">
        <f t="shared" si="2"/>
        <v>10542.347481832068</v>
      </c>
      <c r="G94" s="8">
        <f t="shared" si="3"/>
        <v>9312112.8808709942</v>
      </c>
    </row>
    <row r="95" spans="1:7" ht="13.15" x14ac:dyDescent="0.4">
      <c r="A95" s="11">
        <v>47362</v>
      </c>
      <c r="B95" s="7">
        <v>90</v>
      </c>
      <c r="C95" s="8">
        <f t="shared" si="4"/>
        <v>9312112.8808709942</v>
      </c>
      <c r="D95" s="8">
        <f t="shared" si="0"/>
        <v>69840.846606532461</v>
      </c>
      <c r="E95" s="8">
        <f t="shared" si="1"/>
        <v>80462.261694478264</v>
      </c>
      <c r="F95" s="8">
        <f t="shared" si="2"/>
        <v>10621.415087945803</v>
      </c>
      <c r="G95" s="8">
        <f t="shared" si="3"/>
        <v>9301491.4657830484</v>
      </c>
    </row>
    <row r="96" spans="1:7" ht="13.15" x14ac:dyDescent="0.4">
      <c r="A96" s="11">
        <v>47392</v>
      </c>
      <c r="B96" s="7">
        <v>91</v>
      </c>
      <c r="C96" s="8">
        <f t="shared" si="4"/>
        <v>9301491.4657830484</v>
      </c>
      <c r="D96" s="8">
        <f t="shared" si="0"/>
        <v>69761.185993372856</v>
      </c>
      <c r="E96" s="8">
        <f t="shared" si="1"/>
        <v>80462.261694478264</v>
      </c>
      <c r="F96" s="8">
        <f t="shared" si="2"/>
        <v>10701.075701105408</v>
      </c>
      <c r="G96" s="8">
        <f t="shared" si="3"/>
        <v>9290790.3900819421</v>
      </c>
    </row>
    <row r="97" spans="1:7" ht="13.15" x14ac:dyDescent="0.4">
      <c r="A97" s="11">
        <v>47423</v>
      </c>
      <c r="B97" s="7">
        <v>92</v>
      </c>
      <c r="C97" s="8">
        <f t="shared" si="4"/>
        <v>9290790.3900819421</v>
      </c>
      <c r="D97" s="8">
        <f t="shared" si="0"/>
        <v>69680.927925614567</v>
      </c>
      <c r="E97" s="8">
        <f t="shared" si="1"/>
        <v>80462.261694478264</v>
      </c>
      <c r="F97" s="8">
        <f t="shared" si="2"/>
        <v>10781.333768863697</v>
      </c>
      <c r="G97" s="8">
        <f t="shared" si="3"/>
        <v>9280009.0563130789</v>
      </c>
    </row>
    <row r="98" spans="1:7" ht="13.15" x14ac:dyDescent="0.4">
      <c r="A98" s="11">
        <v>47453</v>
      </c>
      <c r="B98" s="7">
        <v>93</v>
      </c>
      <c r="C98" s="8">
        <f t="shared" si="4"/>
        <v>9280009.0563130789</v>
      </c>
      <c r="D98" s="8">
        <f t="shared" si="0"/>
        <v>69600.067922348084</v>
      </c>
      <c r="E98" s="8">
        <f t="shared" si="1"/>
        <v>80462.261694478264</v>
      </c>
      <c r="F98" s="8">
        <f t="shared" si="2"/>
        <v>10862.19377213018</v>
      </c>
      <c r="G98" s="8">
        <f t="shared" si="3"/>
        <v>9269146.8625409491</v>
      </c>
    </row>
    <row r="99" spans="1:7" ht="13.15" x14ac:dyDescent="0.4">
      <c r="A99" s="11">
        <v>47484</v>
      </c>
      <c r="B99" s="7">
        <v>94</v>
      </c>
      <c r="C99" s="8">
        <f t="shared" si="4"/>
        <v>9269146.8625409491</v>
      </c>
      <c r="D99" s="8">
        <f t="shared" si="0"/>
        <v>69518.601469057117</v>
      </c>
      <c r="E99" s="8">
        <f t="shared" si="1"/>
        <v>80462.261694478264</v>
      </c>
      <c r="F99" s="8">
        <f t="shared" si="2"/>
        <v>10943.660225421147</v>
      </c>
      <c r="G99" s="8">
        <f t="shared" si="3"/>
        <v>9258203.2023155279</v>
      </c>
    </row>
    <row r="100" spans="1:7" ht="13.15" x14ac:dyDescent="0.4">
      <c r="A100" s="11">
        <v>47515</v>
      </c>
      <c r="B100" s="7">
        <v>95</v>
      </c>
      <c r="C100" s="8">
        <f t="shared" si="4"/>
        <v>9258203.2023155279</v>
      </c>
      <c r="D100" s="8">
        <f t="shared" si="0"/>
        <v>69436.524017366464</v>
      </c>
      <c r="E100" s="8">
        <f t="shared" si="1"/>
        <v>80462.261694478264</v>
      </c>
      <c r="F100" s="8">
        <f t="shared" si="2"/>
        <v>11025.7376771118</v>
      </c>
      <c r="G100" s="8">
        <f t="shared" si="3"/>
        <v>9247177.4646384157</v>
      </c>
    </row>
    <row r="101" spans="1:7" ht="13.15" x14ac:dyDescent="0.4">
      <c r="A101" s="11">
        <v>47543</v>
      </c>
      <c r="B101" s="7">
        <v>96</v>
      </c>
      <c r="C101" s="8">
        <f t="shared" si="4"/>
        <v>9247177.4646384157</v>
      </c>
      <c r="D101" s="8">
        <f t="shared" si="0"/>
        <v>69353.830984788117</v>
      </c>
      <c r="E101" s="8">
        <f t="shared" si="1"/>
        <v>80462.261694478264</v>
      </c>
      <c r="F101" s="8">
        <f t="shared" si="2"/>
        <v>11108.430709690147</v>
      </c>
      <c r="G101" s="8">
        <f t="shared" si="3"/>
        <v>9236069.0339287259</v>
      </c>
    </row>
    <row r="102" spans="1:7" ht="13.15" x14ac:dyDescent="0.4">
      <c r="A102" s="11">
        <v>47574</v>
      </c>
      <c r="B102" s="7">
        <v>97</v>
      </c>
      <c r="C102" s="8">
        <f t="shared" si="4"/>
        <v>9236069.0339287259</v>
      </c>
      <c r="D102" s="8">
        <f t="shared" si="0"/>
        <v>69270.517754465443</v>
      </c>
      <c r="E102" s="8">
        <f t="shared" si="1"/>
        <v>80462.261694478264</v>
      </c>
      <c r="F102" s="8">
        <f t="shared" si="2"/>
        <v>11191.743940012821</v>
      </c>
      <c r="G102" s="8">
        <f t="shared" si="3"/>
        <v>9224877.2899887133</v>
      </c>
    </row>
    <row r="103" spans="1:7" ht="13.15" x14ac:dyDescent="0.4">
      <c r="A103" s="11">
        <v>47604</v>
      </c>
      <c r="B103" s="7">
        <v>98</v>
      </c>
      <c r="C103" s="8">
        <f t="shared" si="4"/>
        <v>9224877.2899887133</v>
      </c>
      <c r="D103" s="8">
        <f t="shared" si="0"/>
        <v>69186.579674915352</v>
      </c>
      <c r="E103" s="8">
        <f t="shared" si="1"/>
        <v>80462.261694478264</v>
      </c>
      <c r="F103" s="8">
        <f t="shared" si="2"/>
        <v>11275.682019562912</v>
      </c>
      <c r="G103" s="8">
        <f t="shared" si="3"/>
        <v>9213601.6079691499</v>
      </c>
    </row>
    <row r="104" spans="1:7" ht="13.15" x14ac:dyDescent="0.4">
      <c r="A104" s="11">
        <v>47635</v>
      </c>
      <c r="B104" s="7">
        <v>99</v>
      </c>
      <c r="C104" s="8">
        <f t="shared" si="4"/>
        <v>9213601.6079691499</v>
      </c>
      <c r="D104" s="8">
        <f t="shared" si="0"/>
        <v>69102.012059768618</v>
      </c>
      <c r="E104" s="8">
        <f t="shared" si="1"/>
        <v>80462.261694478264</v>
      </c>
      <c r="F104" s="8">
        <f t="shared" si="2"/>
        <v>11360.249634709646</v>
      </c>
      <c r="G104" s="8">
        <f t="shared" si="3"/>
        <v>9202241.3583344407</v>
      </c>
    </row>
    <row r="105" spans="1:7" ht="13.15" x14ac:dyDescent="0.4">
      <c r="A105" s="11">
        <v>47665</v>
      </c>
      <c r="B105" s="7">
        <v>100</v>
      </c>
      <c r="C105" s="8">
        <f t="shared" si="4"/>
        <v>9202241.3583344407</v>
      </c>
      <c r="D105" s="8">
        <f t="shared" si="0"/>
        <v>69016.810187508308</v>
      </c>
      <c r="E105" s="8">
        <f t="shared" si="1"/>
        <v>80462.261694478264</v>
      </c>
      <c r="F105" s="8">
        <f t="shared" si="2"/>
        <v>11445.451506969956</v>
      </c>
      <c r="G105" s="8">
        <f t="shared" si="3"/>
        <v>9190795.9068274703</v>
      </c>
    </row>
    <row r="106" spans="1:7" ht="13.15" x14ac:dyDescent="0.4">
      <c r="A106" s="11">
        <v>47696</v>
      </c>
      <c r="B106" s="7">
        <v>101</v>
      </c>
      <c r="C106" s="8">
        <f t="shared" si="4"/>
        <v>9190795.9068274703</v>
      </c>
      <c r="D106" s="8">
        <f t="shared" si="0"/>
        <v>68930.969301206031</v>
      </c>
      <c r="E106" s="8">
        <f t="shared" si="1"/>
        <v>80462.261694478264</v>
      </c>
      <c r="F106" s="8">
        <f t="shared" si="2"/>
        <v>11531.292393272233</v>
      </c>
      <c r="G106" s="8">
        <f t="shared" si="3"/>
        <v>9179264.6144341975</v>
      </c>
    </row>
    <row r="107" spans="1:7" ht="13.15" x14ac:dyDescent="0.4">
      <c r="A107" s="11">
        <v>47727</v>
      </c>
      <c r="B107" s="7">
        <v>102</v>
      </c>
      <c r="C107" s="8">
        <f t="shared" si="4"/>
        <v>9179264.6144341975</v>
      </c>
      <c r="D107" s="8">
        <f t="shared" si="0"/>
        <v>68844.484608256476</v>
      </c>
      <c r="E107" s="8">
        <f t="shared" si="1"/>
        <v>80462.261694478264</v>
      </c>
      <c r="F107" s="8">
        <f t="shared" si="2"/>
        <v>11617.777086221788</v>
      </c>
      <c r="G107" s="8">
        <f t="shared" si="3"/>
        <v>9167646.837347975</v>
      </c>
    </row>
    <row r="108" spans="1:7" ht="13.15" x14ac:dyDescent="0.4">
      <c r="A108" s="11">
        <v>47757</v>
      </c>
      <c r="B108" s="7">
        <v>103</v>
      </c>
      <c r="C108" s="8">
        <f t="shared" si="4"/>
        <v>9167646.837347975</v>
      </c>
      <c r="D108" s="8">
        <f t="shared" si="0"/>
        <v>68757.351280109811</v>
      </c>
      <c r="E108" s="8">
        <f t="shared" si="1"/>
        <v>80462.261694478264</v>
      </c>
      <c r="F108" s="8">
        <f t="shared" si="2"/>
        <v>11704.910414368453</v>
      </c>
      <c r="G108" s="8">
        <f t="shared" si="3"/>
        <v>9155941.9269336071</v>
      </c>
    </row>
    <row r="109" spans="1:7" ht="13.15" x14ac:dyDescent="0.4">
      <c r="A109" s="11">
        <v>47788</v>
      </c>
      <c r="B109" s="7">
        <v>104</v>
      </c>
      <c r="C109" s="8">
        <f t="shared" si="4"/>
        <v>9155941.9269336071</v>
      </c>
      <c r="D109" s="8">
        <f t="shared" si="0"/>
        <v>68669.564452002058</v>
      </c>
      <c r="E109" s="8">
        <f t="shared" si="1"/>
        <v>80462.261694478264</v>
      </c>
      <c r="F109" s="8">
        <f t="shared" si="2"/>
        <v>11792.697242476206</v>
      </c>
      <c r="G109" s="8">
        <f t="shared" si="3"/>
        <v>9144149.229691131</v>
      </c>
    </row>
    <row r="110" spans="1:7" ht="13.15" x14ac:dyDescent="0.4">
      <c r="A110" s="11">
        <v>47818</v>
      </c>
      <c r="B110" s="7">
        <v>105</v>
      </c>
      <c r="C110" s="8">
        <f t="shared" si="4"/>
        <v>9144149.229691131</v>
      </c>
      <c r="D110" s="8">
        <f t="shared" si="0"/>
        <v>68581.119222683483</v>
      </c>
      <c r="E110" s="8">
        <f t="shared" si="1"/>
        <v>80462.261694478264</v>
      </c>
      <c r="F110" s="8">
        <f t="shared" si="2"/>
        <v>11881.142471794781</v>
      </c>
      <c r="G110" s="8">
        <f t="shared" si="3"/>
        <v>9132268.087219337</v>
      </c>
    </row>
    <row r="111" spans="1:7" ht="13.15" x14ac:dyDescent="0.4">
      <c r="A111" s="11">
        <v>47849</v>
      </c>
      <c r="B111" s="7">
        <v>106</v>
      </c>
      <c r="C111" s="8">
        <f t="shared" si="4"/>
        <v>9132268.087219337</v>
      </c>
      <c r="D111" s="8">
        <f t="shared" si="0"/>
        <v>68492.010654145022</v>
      </c>
      <c r="E111" s="8">
        <f t="shared" si="1"/>
        <v>80462.261694478264</v>
      </c>
      <c r="F111" s="8">
        <f t="shared" si="2"/>
        <v>11970.251040333242</v>
      </c>
      <c r="G111" s="8">
        <f t="shared" si="3"/>
        <v>9120297.8361790031</v>
      </c>
    </row>
    <row r="112" spans="1:7" ht="13.15" x14ac:dyDescent="0.4">
      <c r="A112" s="11">
        <v>47880</v>
      </c>
      <c r="B112" s="7">
        <v>107</v>
      </c>
      <c r="C112" s="8">
        <f t="shared" si="4"/>
        <v>9120297.8361790031</v>
      </c>
      <c r="D112" s="8">
        <f t="shared" si="0"/>
        <v>68402.233771342522</v>
      </c>
      <c r="E112" s="8">
        <f t="shared" si="1"/>
        <v>80462.261694478264</v>
      </c>
      <c r="F112" s="8">
        <f t="shared" si="2"/>
        <v>12060.027923135742</v>
      </c>
      <c r="G112" s="8">
        <f t="shared" si="3"/>
        <v>9108237.808255868</v>
      </c>
    </row>
    <row r="113" spans="1:7" ht="13.15" x14ac:dyDescent="0.4">
      <c r="A113" s="11">
        <v>47908</v>
      </c>
      <c r="B113" s="7">
        <v>108</v>
      </c>
      <c r="C113" s="8">
        <f t="shared" si="4"/>
        <v>9108237.808255868</v>
      </c>
      <c r="D113" s="8">
        <f t="shared" si="0"/>
        <v>68311.783561919001</v>
      </c>
      <c r="E113" s="8">
        <f t="shared" si="1"/>
        <v>80462.261694478264</v>
      </c>
      <c r="F113" s="8">
        <f t="shared" si="2"/>
        <v>12150.478132559263</v>
      </c>
      <c r="G113" s="8">
        <f t="shared" si="3"/>
        <v>9096087.330123309</v>
      </c>
    </row>
    <row r="114" spans="1:7" ht="13.15" x14ac:dyDescent="0.4">
      <c r="A114" s="11">
        <v>47939</v>
      </c>
      <c r="B114" s="7">
        <v>109</v>
      </c>
      <c r="C114" s="8">
        <f t="shared" si="4"/>
        <v>9096087.330123309</v>
      </c>
      <c r="D114" s="8">
        <f t="shared" si="0"/>
        <v>68220.654975924816</v>
      </c>
      <c r="E114" s="8">
        <f t="shared" si="1"/>
        <v>80462.261694478264</v>
      </c>
      <c r="F114" s="8">
        <f t="shared" si="2"/>
        <v>12241.606718553448</v>
      </c>
      <c r="G114" s="8">
        <f t="shared" si="3"/>
        <v>9083845.7234047558</v>
      </c>
    </row>
    <row r="115" spans="1:7" ht="13.15" x14ac:dyDescent="0.4">
      <c r="A115" s="11">
        <v>47969</v>
      </c>
      <c r="B115" s="7">
        <v>110</v>
      </c>
      <c r="C115" s="8">
        <f t="shared" si="4"/>
        <v>9083845.7234047558</v>
      </c>
      <c r="D115" s="8">
        <f t="shared" si="0"/>
        <v>68128.84292553566</v>
      </c>
      <c r="E115" s="8">
        <f t="shared" si="1"/>
        <v>80462.261694478264</v>
      </c>
      <c r="F115" s="8">
        <f t="shared" si="2"/>
        <v>12333.418768942603</v>
      </c>
      <c r="G115" s="8">
        <f t="shared" si="3"/>
        <v>9071512.3046358135</v>
      </c>
    </row>
    <row r="116" spans="1:7" ht="13.15" x14ac:dyDescent="0.4">
      <c r="A116" s="11">
        <v>48000</v>
      </c>
      <c r="B116" s="7">
        <v>111</v>
      </c>
      <c r="C116" s="8">
        <f t="shared" si="4"/>
        <v>9071512.3046358135</v>
      </c>
      <c r="D116" s="8">
        <f t="shared" si="0"/>
        <v>68036.342284768602</v>
      </c>
      <c r="E116" s="8">
        <f t="shared" si="1"/>
        <v>80462.261694478264</v>
      </c>
      <c r="F116" s="8">
        <f t="shared" si="2"/>
        <v>12425.919409709662</v>
      </c>
      <c r="G116" s="8">
        <f t="shared" si="3"/>
        <v>9059086.3852261044</v>
      </c>
    </row>
    <row r="117" spans="1:7" ht="13.15" x14ac:dyDescent="0.4">
      <c r="A117" s="11">
        <v>48030</v>
      </c>
      <c r="B117" s="7">
        <v>112</v>
      </c>
      <c r="C117" s="8">
        <f t="shared" si="4"/>
        <v>9059086.3852261044</v>
      </c>
      <c r="D117" s="8">
        <f t="shared" si="0"/>
        <v>67943.147889195781</v>
      </c>
      <c r="E117" s="8">
        <f t="shared" si="1"/>
        <v>80462.261694478264</v>
      </c>
      <c r="F117" s="8">
        <f t="shared" si="2"/>
        <v>12519.113805282483</v>
      </c>
      <c r="G117" s="8">
        <f t="shared" si="3"/>
        <v>9046567.2714208215</v>
      </c>
    </row>
    <row r="118" spans="1:7" ht="13.15" x14ac:dyDescent="0.4">
      <c r="A118" s="11">
        <v>48061</v>
      </c>
      <c r="B118" s="7">
        <v>113</v>
      </c>
      <c r="C118" s="8">
        <f t="shared" si="4"/>
        <v>9046567.2714208215</v>
      </c>
      <c r="D118" s="8">
        <f t="shared" si="0"/>
        <v>67849.25453565616</v>
      </c>
      <c r="E118" s="8">
        <f t="shared" si="1"/>
        <v>80462.261694478264</v>
      </c>
      <c r="F118" s="8">
        <f t="shared" si="2"/>
        <v>12613.007158822104</v>
      </c>
      <c r="G118" s="8">
        <f t="shared" si="3"/>
        <v>9033954.2642620001</v>
      </c>
    </row>
    <row r="119" spans="1:7" ht="13.15" x14ac:dyDescent="0.4">
      <c r="A119" s="11">
        <v>48092</v>
      </c>
      <c r="B119" s="7">
        <v>114</v>
      </c>
      <c r="C119" s="8">
        <f t="shared" si="4"/>
        <v>9033954.2642620001</v>
      </c>
      <c r="D119" s="8">
        <f t="shared" si="0"/>
        <v>67754.656981965003</v>
      </c>
      <c r="E119" s="8">
        <f t="shared" si="1"/>
        <v>80462.261694478264</v>
      </c>
      <c r="F119" s="8">
        <f t="shared" si="2"/>
        <v>12707.604712513261</v>
      </c>
      <c r="G119" s="8">
        <f t="shared" si="3"/>
        <v>9021246.6595494878</v>
      </c>
    </row>
    <row r="120" spans="1:7" ht="13.15" x14ac:dyDescent="0.4">
      <c r="A120" s="11">
        <v>48122</v>
      </c>
      <c r="B120" s="7">
        <v>115</v>
      </c>
      <c r="C120" s="8">
        <f t="shared" si="4"/>
        <v>9021246.6595494878</v>
      </c>
      <c r="D120" s="8">
        <f t="shared" si="0"/>
        <v>67659.349946621151</v>
      </c>
      <c r="E120" s="8">
        <f t="shared" si="1"/>
        <v>80462.261694478264</v>
      </c>
      <c r="F120" s="8">
        <f t="shared" si="2"/>
        <v>12802.911747857113</v>
      </c>
      <c r="G120" s="8">
        <f t="shared" si="3"/>
        <v>9008443.7478016298</v>
      </c>
    </row>
    <row r="121" spans="1:7" ht="13.15" x14ac:dyDescent="0.4">
      <c r="A121" s="11">
        <v>48153</v>
      </c>
      <c r="B121" s="7">
        <v>116</v>
      </c>
      <c r="C121" s="8">
        <f t="shared" si="4"/>
        <v>9008443.7478016298</v>
      </c>
      <c r="D121" s="8">
        <f t="shared" si="0"/>
        <v>67563.328108512214</v>
      </c>
      <c r="E121" s="8">
        <f t="shared" si="1"/>
        <v>80462.261694478264</v>
      </c>
      <c r="F121" s="8">
        <f t="shared" si="2"/>
        <v>12898.93358596605</v>
      </c>
      <c r="G121" s="8">
        <f t="shared" si="3"/>
        <v>8995544.8142156638</v>
      </c>
    </row>
    <row r="122" spans="1:7" ht="13.15" x14ac:dyDescent="0.4">
      <c r="A122" s="11">
        <v>48183</v>
      </c>
      <c r="B122" s="7">
        <v>117</v>
      </c>
      <c r="C122" s="8">
        <f t="shared" si="4"/>
        <v>8995544.8142156638</v>
      </c>
      <c r="D122" s="8">
        <f t="shared" si="0"/>
        <v>67466.586106617469</v>
      </c>
      <c r="E122" s="8">
        <f t="shared" si="1"/>
        <v>80462.261694478264</v>
      </c>
      <c r="F122" s="8">
        <f t="shared" si="2"/>
        <v>12995.675587860795</v>
      </c>
      <c r="G122" s="8">
        <f t="shared" si="3"/>
        <v>8982549.138627803</v>
      </c>
    </row>
    <row r="123" spans="1:7" ht="13.15" x14ac:dyDescent="0.4">
      <c r="A123" s="11">
        <v>48214</v>
      </c>
      <c r="B123" s="7">
        <v>118</v>
      </c>
      <c r="C123" s="8">
        <f t="shared" si="4"/>
        <v>8982549.138627803</v>
      </c>
      <c r="D123" s="8">
        <f t="shared" si="0"/>
        <v>67369.118539708521</v>
      </c>
      <c r="E123" s="8">
        <f t="shared" si="1"/>
        <v>80462.261694478264</v>
      </c>
      <c r="F123" s="8">
        <f t="shared" si="2"/>
        <v>13093.143154769743</v>
      </c>
      <c r="G123" s="8">
        <f t="shared" si="3"/>
        <v>8969455.9954730328</v>
      </c>
    </row>
    <row r="124" spans="1:7" ht="13.15" x14ac:dyDescent="0.4">
      <c r="A124" s="11">
        <v>48245</v>
      </c>
      <c r="B124" s="7">
        <v>119</v>
      </c>
      <c r="C124" s="8">
        <f t="shared" si="4"/>
        <v>8969455.9954730328</v>
      </c>
      <c r="D124" s="8">
        <f t="shared" si="0"/>
        <v>67270.919966047746</v>
      </c>
      <c r="E124" s="8">
        <f t="shared" si="1"/>
        <v>80462.261694478264</v>
      </c>
      <c r="F124" s="8">
        <f t="shared" si="2"/>
        <v>13191.341728430518</v>
      </c>
      <c r="G124" s="8">
        <f t="shared" si="3"/>
        <v>8956264.6537446026</v>
      </c>
    </row>
    <row r="125" spans="1:7" ht="13.15" x14ac:dyDescent="0.4">
      <c r="A125" s="11">
        <v>48274</v>
      </c>
      <c r="B125" s="7">
        <v>120</v>
      </c>
      <c r="C125" s="8">
        <f t="shared" si="4"/>
        <v>8956264.6537446026</v>
      </c>
      <c r="D125" s="8">
        <f t="shared" si="0"/>
        <v>67171.984903084522</v>
      </c>
      <c r="E125" s="8">
        <f t="shared" si="1"/>
        <v>80462.261694478264</v>
      </c>
      <c r="F125" s="8">
        <f t="shared" si="2"/>
        <v>13290.276791393742</v>
      </c>
      <c r="G125" s="8">
        <f t="shared" si="3"/>
        <v>8942974.3769532088</v>
      </c>
    </row>
    <row r="126" spans="1:7" ht="13.15" x14ac:dyDescent="0.4">
      <c r="A126" s="11">
        <v>48305</v>
      </c>
      <c r="B126" s="7">
        <v>121</v>
      </c>
      <c r="C126" s="8">
        <f t="shared" si="4"/>
        <v>8942974.3769532088</v>
      </c>
      <c r="D126" s="8">
        <f t="shared" ref="D126:D365" si="5">C126*$G$2</f>
        <v>59619.829179688066</v>
      </c>
      <c r="E126" s="8">
        <f t="shared" si="1"/>
        <v>80462.261694478264</v>
      </c>
      <c r="F126" s="8">
        <f t="shared" si="2"/>
        <v>20842.432514790198</v>
      </c>
      <c r="G126" s="8">
        <f t="shared" si="3"/>
        <v>8922131.9444384184</v>
      </c>
    </row>
    <row r="127" spans="1:7" ht="13.15" x14ac:dyDescent="0.4">
      <c r="A127" s="11">
        <v>48335</v>
      </c>
      <c r="B127" s="7">
        <v>122</v>
      </c>
      <c r="C127" s="8">
        <f t="shared" si="4"/>
        <v>8922131.9444384184</v>
      </c>
      <c r="D127" s="8">
        <f t="shared" si="5"/>
        <v>59480.879629589457</v>
      </c>
      <c r="E127" s="8">
        <f t="shared" si="1"/>
        <v>80462.261694478264</v>
      </c>
      <c r="F127" s="8">
        <f t="shared" si="2"/>
        <v>20981.382064888807</v>
      </c>
      <c r="G127" s="8">
        <f t="shared" si="3"/>
        <v>8901150.5623735301</v>
      </c>
    </row>
    <row r="128" spans="1:7" ht="13.15" x14ac:dyDescent="0.4">
      <c r="A128" s="11">
        <v>48366</v>
      </c>
      <c r="B128" s="7">
        <v>123</v>
      </c>
      <c r="C128" s="8">
        <f t="shared" si="4"/>
        <v>8901150.5623735301</v>
      </c>
      <c r="D128" s="8">
        <f t="shared" si="5"/>
        <v>59341.003749156873</v>
      </c>
      <c r="E128" s="8">
        <f t="shared" si="1"/>
        <v>80462.261694478264</v>
      </c>
      <c r="F128" s="8">
        <f t="shared" si="2"/>
        <v>21121.257945321391</v>
      </c>
      <c r="G128" s="8">
        <f t="shared" si="3"/>
        <v>8880029.3044282086</v>
      </c>
    </row>
    <row r="129" spans="1:7" ht="13.15" x14ac:dyDescent="0.4">
      <c r="A129" s="11">
        <v>48396</v>
      </c>
      <c r="B129" s="7">
        <v>124</v>
      </c>
      <c r="C129" s="8">
        <f t="shared" si="4"/>
        <v>8880029.3044282086</v>
      </c>
      <c r="D129" s="8">
        <f t="shared" si="5"/>
        <v>59200.195362854727</v>
      </c>
      <c r="E129" s="8">
        <f t="shared" si="1"/>
        <v>80462.261694478264</v>
      </c>
      <c r="F129" s="8">
        <f t="shared" si="2"/>
        <v>21262.066331623537</v>
      </c>
      <c r="G129" s="8">
        <f t="shared" si="3"/>
        <v>8858767.2380965855</v>
      </c>
    </row>
    <row r="130" spans="1:7" ht="13.15" x14ac:dyDescent="0.4">
      <c r="A130" s="11">
        <v>48427</v>
      </c>
      <c r="B130" s="7">
        <v>125</v>
      </c>
      <c r="C130" s="8">
        <f t="shared" si="4"/>
        <v>8858767.2380965855</v>
      </c>
      <c r="D130" s="8">
        <f t="shared" si="5"/>
        <v>59058.448253977243</v>
      </c>
      <c r="E130" s="8">
        <f t="shared" si="1"/>
        <v>80462.261694478264</v>
      </c>
      <c r="F130" s="8">
        <f t="shared" si="2"/>
        <v>21403.813440501021</v>
      </c>
      <c r="G130" s="8">
        <f t="shared" si="3"/>
        <v>8837363.4246560838</v>
      </c>
    </row>
    <row r="131" spans="1:7" ht="13.15" x14ac:dyDescent="0.4">
      <c r="A131" s="11">
        <v>48458</v>
      </c>
      <c r="B131" s="7">
        <v>126</v>
      </c>
      <c r="C131" s="8">
        <f t="shared" si="4"/>
        <v>8837363.4246560838</v>
      </c>
      <c r="D131" s="8">
        <f t="shared" si="5"/>
        <v>58915.756164373895</v>
      </c>
      <c r="E131" s="8">
        <f t="shared" si="1"/>
        <v>80462.261694478264</v>
      </c>
      <c r="F131" s="8">
        <f t="shared" si="2"/>
        <v>21546.505530104369</v>
      </c>
      <c r="G131" s="8">
        <f t="shared" si="3"/>
        <v>8815816.9191259798</v>
      </c>
    </row>
    <row r="132" spans="1:7" ht="13.15" x14ac:dyDescent="0.4">
      <c r="A132" s="11">
        <v>48488</v>
      </c>
      <c r="B132" s="7">
        <v>127</v>
      </c>
      <c r="C132" s="8">
        <f t="shared" si="4"/>
        <v>8815816.9191259798</v>
      </c>
      <c r="D132" s="8">
        <f t="shared" si="5"/>
        <v>58772.112794173205</v>
      </c>
      <c r="E132" s="8">
        <f t="shared" si="1"/>
        <v>80462.261694478264</v>
      </c>
      <c r="F132" s="8">
        <f t="shared" si="2"/>
        <v>21690.148900305059</v>
      </c>
      <c r="G132" s="8">
        <f t="shared" si="3"/>
        <v>8794126.7702256739</v>
      </c>
    </row>
    <row r="133" spans="1:7" ht="13.15" x14ac:dyDescent="0.4">
      <c r="A133" s="11">
        <v>48519</v>
      </c>
      <c r="B133" s="7">
        <v>128</v>
      </c>
      <c r="C133" s="8">
        <f t="shared" si="4"/>
        <v>8794126.7702256739</v>
      </c>
      <c r="D133" s="8">
        <f t="shared" si="5"/>
        <v>58627.511801504494</v>
      </c>
      <c r="E133" s="8">
        <f t="shared" si="1"/>
        <v>80462.261694478264</v>
      </c>
      <c r="F133" s="8">
        <f t="shared" si="2"/>
        <v>21834.74989297377</v>
      </c>
      <c r="G133" s="8">
        <f t="shared" si="3"/>
        <v>8772292.0203326996</v>
      </c>
    </row>
    <row r="134" spans="1:7" ht="13.15" x14ac:dyDescent="0.4">
      <c r="A134" s="11">
        <v>48549</v>
      </c>
      <c r="B134" s="7">
        <v>129</v>
      </c>
      <c r="C134" s="8">
        <f t="shared" si="4"/>
        <v>8772292.0203326996</v>
      </c>
      <c r="D134" s="8">
        <f t="shared" si="5"/>
        <v>58481.946802218001</v>
      </c>
      <c r="E134" s="8">
        <f t="shared" si="1"/>
        <v>80462.261694478264</v>
      </c>
      <c r="F134" s="8">
        <f t="shared" si="2"/>
        <v>21980.314892260263</v>
      </c>
      <c r="G134" s="8">
        <f t="shared" si="3"/>
        <v>8750311.7054404393</v>
      </c>
    </row>
    <row r="135" spans="1:7" ht="13.15" x14ac:dyDescent="0.4">
      <c r="A135" s="11">
        <v>48580</v>
      </c>
      <c r="B135" s="7">
        <v>130</v>
      </c>
      <c r="C135" s="8">
        <f t="shared" si="4"/>
        <v>8750311.7054404393</v>
      </c>
      <c r="D135" s="8">
        <f t="shared" si="5"/>
        <v>58335.411369602931</v>
      </c>
      <c r="E135" s="8">
        <f t="shared" si="1"/>
        <v>80462.261694478264</v>
      </c>
      <c r="F135" s="8">
        <f t="shared" si="2"/>
        <v>22126.850324875333</v>
      </c>
      <c r="G135" s="8">
        <f t="shared" si="3"/>
        <v>8728184.8551155645</v>
      </c>
    </row>
    <row r="136" spans="1:7" ht="13.15" x14ac:dyDescent="0.4">
      <c r="A136" s="11">
        <v>48611</v>
      </c>
      <c r="B136" s="7">
        <v>131</v>
      </c>
      <c r="C136" s="8">
        <f t="shared" si="4"/>
        <v>8728184.8551155645</v>
      </c>
      <c r="D136" s="8">
        <f t="shared" si="5"/>
        <v>58187.899034103764</v>
      </c>
      <c r="E136" s="8">
        <f t="shared" si="1"/>
        <v>80462.261694478264</v>
      </c>
      <c r="F136" s="8">
        <f t="shared" si="2"/>
        <v>22274.3626603745</v>
      </c>
      <c r="G136" s="8">
        <f t="shared" si="3"/>
        <v>8705910.49245519</v>
      </c>
    </row>
    <row r="137" spans="1:7" ht="13.15" x14ac:dyDescent="0.4">
      <c r="A137" s="11">
        <v>48639</v>
      </c>
      <c r="B137" s="7">
        <v>132</v>
      </c>
      <c r="C137" s="8">
        <f t="shared" si="4"/>
        <v>8705910.49245519</v>
      </c>
      <c r="D137" s="8">
        <f t="shared" si="5"/>
        <v>58039.403283034604</v>
      </c>
      <c r="E137" s="8">
        <f t="shared" si="1"/>
        <v>80462.261694478264</v>
      </c>
      <c r="F137" s="8">
        <f t="shared" si="2"/>
        <v>22422.85841144366</v>
      </c>
      <c r="G137" s="8">
        <f t="shared" si="3"/>
        <v>8683487.6340437457</v>
      </c>
    </row>
    <row r="138" spans="1:7" ht="13.15" x14ac:dyDescent="0.4">
      <c r="A138" s="11">
        <v>48670</v>
      </c>
      <c r="B138" s="7">
        <v>133</v>
      </c>
      <c r="C138" s="8">
        <f t="shared" si="4"/>
        <v>8683487.6340437457</v>
      </c>
      <c r="D138" s="8">
        <f t="shared" si="5"/>
        <v>57889.917560291644</v>
      </c>
      <c r="E138" s="8">
        <f t="shared" si="1"/>
        <v>80462.261694478264</v>
      </c>
      <c r="F138" s="8">
        <f t="shared" si="2"/>
        <v>22572.34413418662</v>
      </c>
      <c r="G138" s="8">
        <f t="shared" si="3"/>
        <v>8660915.2899095584</v>
      </c>
    </row>
    <row r="139" spans="1:7" ht="13.15" x14ac:dyDescent="0.4">
      <c r="A139" s="11">
        <v>48700</v>
      </c>
      <c r="B139" s="7">
        <v>134</v>
      </c>
      <c r="C139" s="8">
        <f t="shared" si="4"/>
        <v>8660915.2899095584</v>
      </c>
      <c r="D139" s="8">
        <f t="shared" si="5"/>
        <v>57739.435266063723</v>
      </c>
      <c r="E139" s="8">
        <f t="shared" si="1"/>
        <v>80462.261694478264</v>
      </c>
      <c r="F139" s="8">
        <f t="shared" si="2"/>
        <v>22722.826428414541</v>
      </c>
      <c r="G139" s="8">
        <f t="shared" si="3"/>
        <v>8638192.4634811431</v>
      </c>
    </row>
    <row r="140" spans="1:7" ht="13.15" x14ac:dyDescent="0.4">
      <c r="A140" s="11">
        <v>48731</v>
      </c>
      <c r="B140" s="7">
        <v>135</v>
      </c>
      <c r="C140" s="8">
        <f t="shared" si="4"/>
        <v>8638192.4634811431</v>
      </c>
      <c r="D140" s="8">
        <f t="shared" si="5"/>
        <v>57587.949756540955</v>
      </c>
      <c r="E140" s="8">
        <f t="shared" si="1"/>
        <v>80462.261694478264</v>
      </c>
      <c r="F140" s="8">
        <f t="shared" si="2"/>
        <v>22874.311937937309</v>
      </c>
      <c r="G140" s="8">
        <f t="shared" si="3"/>
        <v>8615318.1515432056</v>
      </c>
    </row>
    <row r="141" spans="1:7" ht="13.15" x14ac:dyDescent="0.4">
      <c r="A141" s="11">
        <v>48761</v>
      </c>
      <c r="B141" s="7">
        <v>136</v>
      </c>
      <c r="C141" s="8">
        <f t="shared" si="4"/>
        <v>8615318.1515432056</v>
      </c>
      <c r="D141" s="8">
        <f t="shared" si="5"/>
        <v>57435.454343621372</v>
      </c>
      <c r="E141" s="8">
        <f t="shared" si="1"/>
        <v>80462.261694478264</v>
      </c>
      <c r="F141" s="8">
        <f t="shared" si="2"/>
        <v>23026.807350856892</v>
      </c>
      <c r="G141" s="8">
        <f t="shared" si="3"/>
        <v>8592291.3441923484</v>
      </c>
    </row>
    <row r="142" spans="1:7" ht="13.15" x14ac:dyDescent="0.4">
      <c r="A142" s="11">
        <v>48792</v>
      </c>
      <c r="B142" s="7">
        <v>137</v>
      </c>
      <c r="C142" s="8">
        <f t="shared" si="4"/>
        <v>8592291.3441923484</v>
      </c>
      <c r="D142" s="8">
        <f t="shared" si="5"/>
        <v>57281.942294615663</v>
      </c>
      <c r="E142" s="8">
        <f t="shared" si="1"/>
        <v>80462.261694478264</v>
      </c>
      <c r="F142" s="8">
        <f t="shared" si="2"/>
        <v>23180.319399862601</v>
      </c>
      <c r="G142" s="8">
        <f t="shared" si="3"/>
        <v>8569111.0247924849</v>
      </c>
    </row>
    <row r="143" spans="1:7" ht="13.15" x14ac:dyDescent="0.4">
      <c r="A143" s="11">
        <v>48823</v>
      </c>
      <c r="B143" s="7">
        <v>138</v>
      </c>
      <c r="C143" s="8">
        <f t="shared" si="4"/>
        <v>8569111.0247924849</v>
      </c>
      <c r="D143" s="8">
        <f t="shared" si="5"/>
        <v>57127.406831949906</v>
      </c>
      <c r="E143" s="8">
        <f t="shared" si="1"/>
        <v>80462.261694478264</v>
      </c>
      <c r="F143" s="8">
        <f t="shared" si="2"/>
        <v>23334.854862528358</v>
      </c>
      <c r="G143" s="8">
        <f t="shared" si="3"/>
        <v>8545776.169929957</v>
      </c>
    </row>
    <row r="144" spans="1:7" ht="13.15" x14ac:dyDescent="0.4">
      <c r="A144" s="11">
        <v>48853</v>
      </c>
      <c r="B144" s="7">
        <v>139</v>
      </c>
      <c r="C144" s="8">
        <f t="shared" si="4"/>
        <v>8545776.169929957</v>
      </c>
      <c r="D144" s="8">
        <f t="shared" si="5"/>
        <v>56971.841132866386</v>
      </c>
      <c r="E144" s="8">
        <f t="shared" si="1"/>
        <v>80462.261694478264</v>
      </c>
      <c r="F144" s="8">
        <f t="shared" si="2"/>
        <v>23490.420561611878</v>
      </c>
      <c r="G144" s="8">
        <f t="shared" si="3"/>
        <v>8522285.7493683454</v>
      </c>
    </row>
    <row r="145" spans="1:7" ht="13.15" x14ac:dyDescent="0.4">
      <c r="A145" s="11">
        <v>48884</v>
      </c>
      <c r="B145" s="7">
        <v>140</v>
      </c>
      <c r="C145" s="8">
        <f t="shared" si="4"/>
        <v>8522285.7493683454</v>
      </c>
      <c r="D145" s="8">
        <f t="shared" si="5"/>
        <v>56815.238329122309</v>
      </c>
      <c r="E145" s="8">
        <f t="shared" si="1"/>
        <v>80462.261694478264</v>
      </c>
      <c r="F145" s="8">
        <f t="shared" si="2"/>
        <v>23647.023365355955</v>
      </c>
      <c r="G145" s="8">
        <f t="shared" si="3"/>
        <v>8498638.7260029893</v>
      </c>
    </row>
    <row r="146" spans="1:7" ht="13.15" x14ac:dyDescent="0.4">
      <c r="A146" s="11">
        <v>48914</v>
      </c>
      <c r="B146" s="7">
        <v>141</v>
      </c>
      <c r="C146" s="8">
        <f t="shared" si="4"/>
        <v>8498638.7260029893</v>
      </c>
      <c r="D146" s="8">
        <f t="shared" si="5"/>
        <v>56657.5915066866</v>
      </c>
      <c r="E146" s="8">
        <f t="shared" si="1"/>
        <v>80462.261694478264</v>
      </c>
      <c r="F146" s="8">
        <f t="shared" si="2"/>
        <v>23804.670187791664</v>
      </c>
      <c r="G146" s="8">
        <f t="shared" si="3"/>
        <v>8474834.0558151975</v>
      </c>
    </row>
    <row r="147" spans="1:7" ht="13.15" x14ac:dyDescent="0.4">
      <c r="A147" s="11">
        <v>48945</v>
      </c>
      <c r="B147" s="7">
        <v>142</v>
      </c>
      <c r="C147" s="8">
        <f t="shared" si="4"/>
        <v>8474834.0558151975</v>
      </c>
      <c r="D147" s="8">
        <f t="shared" si="5"/>
        <v>56498.893705434653</v>
      </c>
      <c r="E147" s="8">
        <f t="shared" si="1"/>
        <v>80462.261694478264</v>
      </c>
      <c r="F147" s="8">
        <f t="shared" si="2"/>
        <v>23963.367989043611</v>
      </c>
      <c r="G147" s="8">
        <f t="shared" si="3"/>
        <v>8450870.6878261548</v>
      </c>
    </row>
    <row r="148" spans="1:7" ht="13.15" x14ac:dyDescent="0.4">
      <c r="A148" s="11">
        <v>48976</v>
      </c>
      <c r="B148" s="7">
        <v>143</v>
      </c>
      <c r="C148" s="8">
        <f t="shared" si="4"/>
        <v>8450870.6878261548</v>
      </c>
      <c r="D148" s="8">
        <f t="shared" si="5"/>
        <v>56339.137918841036</v>
      </c>
      <c r="E148" s="8">
        <f t="shared" si="1"/>
        <v>80462.261694478264</v>
      </c>
      <c r="F148" s="8">
        <f t="shared" si="2"/>
        <v>24123.123775637228</v>
      </c>
      <c r="G148" s="8">
        <f t="shared" si="3"/>
        <v>8426747.564050518</v>
      </c>
    </row>
    <row r="149" spans="1:7" ht="13.15" x14ac:dyDescent="0.4">
      <c r="A149" s="11">
        <v>49004</v>
      </c>
      <c r="B149" s="7">
        <v>144</v>
      </c>
      <c r="C149" s="8">
        <f t="shared" si="4"/>
        <v>8426747.564050518</v>
      </c>
      <c r="D149" s="8">
        <f t="shared" si="5"/>
        <v>56178.317093670121</v>
      </c>
      <c r="E149" s="8">
        <f t="shared" si="1"/>
        <v>80462.261694478264</v>
      </c>
      <c r="F149" s="8">
        <f t="shared" si="2"/>
        <v>24283.944600808143</v>
      </c>
      <c r="G149" s="8">
        <f t="shared" si="3"/>
        <v>8402463.6194497105</v>
      </c>
    </row>
    <row r="150" spans="1:7" ht="13.15" x14ac:dyDescent="0.4">
      <c r="A150" s="11">
        <v>49035</v>
      </c>
      <c r="B150" s="7">
        <v>145</v>
      </c>
      <c r="C150" s="8">
        <f t="shared" si="4"/>
        <v>8402463.6194497105</v>
      </c>
      <c r="D150" s="8">
        <f t="shared" si="5"/>
        <v>56016.424129664738</v>
      </c>
      <c r="E150" s="8">
        <f t="shared" si="1"/>
        <v>80462.261694478264</v>
      </c>
      <c r="F150" s="8">
        <f t="shared" si="2"/>
        <v>24445.837564813526</v>
      </c>
      <c r="G150" s="8">
        <f t="shared" si="3"/>
        <v>8378017.7818848966</v>
      </c>
    </row>
    <row r="151" spans="1:7" ht="13.15" x14ac:dyDescent="0.4">
      <c r="A151" s="11">
        <v>49065</v>
      </c>
      <c r="B151" s="7">
        <v>146</v>
      </c>
      <c r="C151" s="8">
        <f t="shared" si="4"/>
        <v>8378017.7818848966</v>
      </c>
      <c r="D151" s="8">
        <f t="shared" si="5"/>
        <v>55853.451879232649</v>
      </c>
      <c r="E151" s="8">
        <f t="shared" si="1"/>
        <v>80462.261694478264</v>
      </c>
      <c r="F151" s="8">
        <f t="shared" si="2"/>
        <v>24608.809815245615</v>
      </c>
      <c r="G151" s="8">
        <f t="shared" si="3"/>
        <v>8353408.9720696509</v>
      </c>
    </row>
    <row r="152" spans="1:7" ht="13.15" x14ac:dyDescent="0.4">
      <c r="A152" s="11">
        <v>49096</v>
      </c>
      <c r="B152" s="7">
        <v>147</v>
      </c>
      <c r="C152" s="8">
        <f t="shared" si="4"/>
        <v>8353408.9720696509</v>
      </c>
      <c r="D152" s="8">
        <f t="shared" si="5"/>
        <v>55689.393147131006</v>
      </c>
      <c r="E152" s="8">
        <f t="shared" si="1"/>
        <v>80462.261694478264</v>
      </c>
      <c r="F152" s="8">
        <f t="shared" si="2"/>
        <v>24772.868547347258</v>
      </c>
      <c r="G152" s="8">
        <f t="shared" si="3"/>
        <v>8328636.1035223035</v>
      </c>
    </row>
    <row r="153" spans="1:7" ht="13.15" x14ac:dyDescent="0.4">
      <c r="A153" s="11">
        <v>49126</v>
      </c>
      <c r="B153" s="7">
        <v>148</v>
      </c>
      <c r="C153" s="8">
        <f t="shared" si="4"/>
        <v>8328636.1035223035</v>
      </c>
      <c r="D153" s="8">
        <f t="shared" si="5"/>
        <v>55524.24069014869</v>
      </c>
      <c r="E153" s="8">
        <f t="shared" si="1"/>
        <v>80462.261694478264</v>
      </c>
      <c r="F153" s="8">
        <f t="shared" si="2"/>
        <v>24938.021004329574</v>
      </c>
      <c r="G153" s="8">
        <f t="shared" si="3"/>
        <v>8303698.0825179741</v>
      </c>
    </row>
    <row r="154" spans="1:7" ht="13.15" x14ac:dyDescent="0.4">
      <c r="A154" s="11">
        <v>49157</v>
      </c>
      <c r="B154" s="7">
        <v>149</v>
      </c>
      <c r="C154" s="8">
        <f t="shared" si="4"/>
        <v>8303698.0825179741</v>
      </c>
      <c r="D154" s="8">
        <f t="shared" si="5"/>
        <v>55357.987216786496</v>
      </c>
      <c r="E154" s="8">
        <f t="shared" si="1"/>
        <v>80462.261694478264</v>
      </c>
      <c r="F154" s="8">
        <f t="shared" si="2"/>
        <v>25104.274477691768</v>
      </c>
      <c r="G154" s="8">
        <f t="shared" si="3"/>
        <v>8278593.8080402827</v>
      </c>
    </row>
    <row r="155" spans="1:7" ht="13.15" x14ac:dyDescent="0.4">
      <c r="A155" s="11">
        <v>49188</v>
      </c>
      <c r="B155" s="7">
        <v>150</v>
      </c>
      <c r="C155" s="8">
        <f t="shared" si="4"/>
        <v>8278593.8080402827</v>
      </c>
      <c r="D155" s="8">
        <f t="shared" si="5"/>
        <v>55190.625386935222</v>
      </c>
      <c r="E155" s="8">
        <f t="shared" si="1"/>
        <v>80462.261694478264</v>
      </c>
      <c r="F155" s="8">
        <f t="shared" si="2"/>
        <v>25271.636307543042</v>
      </c>
      <c r="G155" s="8">
        <f t="shared" si="3"/>
        <v>8253322.1717327395</v>
      </c>
    </row>
    <row r="156" spans="1:7" ht="13.15" x14ac:dyDescent="0.4">
      <c r="A156" s="11">
        <v>49218</v>
      </c>
      <c r="B156" s="7">
        <v>151</v>
      </c>
      <c r="C156" s="8">
        <f t="shared" si="4"/>
        <v>8253322.1717327395</v>
      </c>
      <c r="D156" s="8">
        <f t="shared" si="5"/>
        <v>55022.1478115516</v>
      </c>
      <c r="E156" s="8">
        <f t="shared" si="1"/>
        <v>80462.261694478264</v>
      </c>
      <c r="F156" s="8">
        <f t="shared" si="2"/>
        <v>25440.113882926664</v>
      </c>
      <c r="G156" s="8">
        <f t="shared" si="3"/>
        <v>8227882.0578498133</v>
      </c>
    </row>
    <row r="157" spans="1:7" ht="13.15" x14ac:dyDescent="0.4">
      <c r="A157" s="11">
        <v>49249</v>
      </c>
      <c r="B157" s="7">
        <v>152</v>
      </c>
      <c r="C157" s="8">
        <f t="shared" si="4"/>
        <v>8227882.0578498133</v>
      </c>
      <c r="D157" s="8">
        <f t="shared" si="5"/>
        <v>54852.547052332091</v>
      </c>
      <c r="E157" s="8">
        <f t="shared" si="1"/>
        <v>80462.261694478264</v>
      </c>
      <c r="F157" s="8">
        <f t="shared" si="2"/>
        <v>25609.714642146173</v>
      </c>
      <c r="G157" s="8">
        <f t="shared" si="3"/>
        <v>8202272.3432076667</v>
      </c>
    </row>
    <row r="158" spans="1:7" ht="13.15" x14ac:dyDescent="0.4">
      <c r="A158" s="11">
        <v>49279</v>
      </c>
      <c r="B158" s="7">
        <v>153</v>
      </c>
      <c r="C158" s="8">
        <f t="shared" si="4"/>
        <v>8202272.3432076667</v>
      </c>
      <c r="D158" s="8">
        <f t="shared" si="5"/>
        <v>54681.815621384449</v>
      </c>
      <c r="E158" s="8">
        <f t="shared" si="1"/>
        <v>80462.261694478264</v>
      </c>
      <c r="F158" s="8">
        <f t="shared" si="2"/>
        <v>25780.446073093815</v>
      </c>
      <c r="G158" s="8">
        <f t="shared" si="3"/>
        <v>8176491.8971345732</v>
      </c>
    </row>
    <row r="159" spans="1:7" ht="13.15" x14ac:dyDescent="0.4">
      <c r="A159" s="11">
        <v>49310</v>
      </c>
      <c r="B159" s="7">
        <v>154</v>
      </c>
      <c r="C159" s="8">
        <f t="shared" si="4"/>
        <v>8176491.8971345732</v>
      </c>
      <c r="D159" s="8">
        <f t="shared" si="5"/>
        <v>54509.945980897159</v>
      </c>
      <c r="E159" s="8">
        <f t="shared" si="1"/>
        <v>80462.261694478264</v>
      </c>
      <c r="F159" s="8">
        <f t="shared" si="2"/>
        <v>25952.315713581105</v>
      </c>
      <c r="G159" s="8">
        <f t="shared" si="3"/>
        <v>8150539.5814209925</v>
      </c>
    </row>
    <row r="160" spans="1:7" ht="13.15" x14ac:dyDescent="0.4">
      <c r="A160" s="11">
        <v>49341</v>
      </c>
      <c r="B160" s="7">
        <v>155</v>
      </c>
      <c r="C160" s="8">
        <f t="shared" si="4"/>
        <v>8150539.5814209925</v>
      </c>
      <c r="D160" s="8">
        <f t="shared" si="5"/>
        <v>54336.930542806622</v>
      </c>
      <c r="E160" s="8">
        <f t="shared" si="1"/>
        <v>80462.261694478264</v>
      </c>
      <c r="F160" s="8">
        <f t="shared" si="2"/>
        <v>26125.331151671642</v>
      </c>
      <c r="G160" s="8">
        <f t="shared" si="3"/>
        <v>8124414.2502693208</v>
      </c>
    </row>
    <row r="161" spans="1:7" ht="13.15" x14ac:dyDescent="0.4">
      <c r="A161" s="11">
        <v>49369</v>
      </c>
      <c r="B161" s="7">
        <v>156</v>
      </c>
      <c r="C161" s="8">
        <f t="shared" si="4"/>
        <v>8124414.2502693208</v>
      </c>
      <c r="D161" s="8">
        <f t="shared" si="5"/>
        <v>54162.761668462139</v>
      </c>
      <c r="E161" s="8">
        <f t="shared" si="1"/>
        <v>80462.261694478264</v>
      </c>
      <c r="F161" s="8">
        <f t="shared" si="2"/>
        <v>26299.500026016125</v>
      </c>
      <c r="G161" s="8">
        <f t="shared" si="3"/>
        <v>8098114.7502433043</v>
      </c>
    </row>
    <row r="162" spans="1:7" ht="13.15" x14ac:dyDescent="0.4">
      <c r="A162" s="11">
        <v>49400</v>
      </c>
      <c r="B162" s="7">
        <v>157</v>
      </c>
      <c r="C162" s="8">
        <f t="shared" si="4"/>
        <v>8098114.7502433043</v>
      </c>
      <c r="D162" s="8">
        <f t="shared" si="5"/>
        <v>53987.4316682887</v>
      </c>
      <c r="E162" s="8">
        <f t="shared" si="1"/>
        <v>80462.261694478264</v>
      </c>
      <c r="F162" s="8">
        <f t="shared" si="2"/>
        <v>26474.830026189564</v>
      </c>
      <c r="G162" s="8">
        <f t="shared" si="3"/>
        <v>8071639.9202171145</v>
      </c>
    </row>
    <row r="163" spans="1:7" ht="13.15" x14ac:dyDescent="0.4">
      <c r="A163" s="11">
        <v>49430</v>
      </c>
      <c r="B163" s="7">
        <v>158</v>
      </c>
      <c r="C163" s="8">
        <f t="shared" si="4"/>
        <v>8071639.9202171145</v>
      </c>
      <c r="D163" s="8">
        <f t="shared" si="5"/>
        <v>53810.93280144743</v>
      </c>
      <c r="E163" s="8">
        <f t="shared" si="1"/>
        <v>80462.261694478264</v>
      </c>
      <c r="F163" s="8">
        <f t="shared" si="2"/>
        <v>26651.328893030834</v>
      </c>
      <c r="G163" s="8">
        <f t="shared" si="3"/>
        <v>8044988.5913240835</v>
      </c>
    </row>
    <row r="164" spans="1:7" ht="13.15" x14ac:dyDescent="0.4">
      <c r="A164" s="11">
        <v>49461</v>
      </c>
      <c r="B164" s="7">
        <v>159</v>
      </c>
      <c r="C164" s="8">
        <f t="shared" si="4"/>
        <v>8044988.5913240835</v>
      </c>
      <c r="D164" s="8">
        <f t="shared" si="5"/>
        <v>53633.257275493896</v>
      </c>
      <c r="E164" s="8">
        <f t="shared" si="1"/>
        <v>80462.261694478264</v>
      </c>
      <c r="F164" s="8">
        <f t="shared" si="2"/>
        <v>26829.004418984368</v>
      </c>
      <c r="G164" s="8">
        <f t="shared" si="3"/>
        <v>8018159.5869050995</v>
      </c>
    </row>
    <row r="165" spans="1:7" ht="13.15" x14ac:dyDescent="0.4">
      <c r="A165" s="11">
        <v>49491</v>
      </c>
      <c r="B165" s="7">
        <v>160</v>
      </c>
      <c r="C165" s="8">
        <f t="shared" si="4"/>
        <v>8018159.5869050995</v>
      </c>
      <c r="D165" s="8">
        <f t="shared" si="5"/>
        <v>53454.397246034001</v>
      </c>
      <c r="E165" s="8">
        <f t="shared" si="1"/>
        <v>80462.261694478264</v>
      </c>
      <c r="F165" s="8">
        <f t="shared" si="2"/>
        <v>27007.864448444263</v>
      </c>
      <c r="G165" s="8">
        <f t="shared" si="3"/>
        <v>7991151.7224566555</v>
      </c>
    </row>
    <row r="166" spans="1:7" ht="13.15" x14ac:dyDescent="0.4">
      <c r="A166" s="11">
        <v>49522</v>
      </c>
      <c r="B166" s="7">
        <v>161</v>
      </c>
      <c r="C166" s="8">
        <f t="shared" si="4"/>
        <v>7991151.7224566555</v>
      </c>
      <c r="D166" s="8">
        <f t="shared" si="5"/>
        <v>53274.344816377707</v>
      </c>
      <c r="E166" s="8">
        <f t="shared" si="1"/>
        <v>80462.261694478264</v>
      </c>
      <c r="F166" s="8">
        <f t="shared" si="2"/>
        <v>27187.916878100557</v>
      </c>
      <c r="G166" s="8">
        <f t="shared" si="3"/>
        <v>7963963.805578555</v>
      </c>
    </row>
    <row r="167" spans="1:7" ht="13.15" x14ac:dyDescent="0.4">
      <c r="A167" s="11">
        <v>49553</v>
      </c>
      <c r="B167" s="7">
        <v>162</v>
      </c>
      <c r="C167" s="8">
        <f t="shared" si="4"/>
        <v>7963963.805578555</v>
      </c>
      <c r="D167" s="8">
        <f t="shared" si="5"/>
        <v>53093.09203719037</v>
      </c>
      <c r="E167" s="8">
        <f t="shared" si="1"/>
        <v>80462.261694478264</v>
      </c>
      <c r="F167" s="8">
        <f t="shared" si="2"/>
        <v>27369.169657287894</v>
      </c>
      <c r="G167" s="8">
        <f t="shared" si="3"/>
        <v>7936594.6359212669</v>
      </c>
    </row>
    <row r="168" spans="1:7" ht="13.15" x14ac:dyDescent="0.4">
      <c r="A168" s="11">
        <v>49583</v>
      </c>
      <c r="B168" s="7">
        <v>163</v>
      </c>
      <c r="C168" s="8">
        <f t="shared" si="4"/>
        <v>7936594.6359212669</v>
      </c>
      <c r="D168" s="8">
        <f t="shared" si="5"/>
        <v>52910.630906141785</v>
      </c>
      <c r="E168" s="8">
        <f t="shared" si="1"/>
        <v>80462.261694478264</v>
      </c>
      <c r="F168" s="8">
        <f t="shared" si="2"/>
        <v>27551.630788336479</v>
      </c>
      <c r="G168" s="8">
        <f t="shared" si="3"/>
        <v>7909043.0051329304</v>
      </c>
    </row>
    <row r="169" spans="1:7" ht="13.15" x14ac:dyDescent="0.4">
      <c r="A169" s="11">
        <v>49614</v>
      </c>
      <c r="B169" s="7">
        <v>164</v>
      </c>
      <c r="C169" s="8">
        <f t="shared" si="4"/>
        <v>7909043.0051329304</v>
      </c>
      <c r="D169" s="8">
        <f t="shared" si="5"/>
        <v>52726.953367552873</v>
      </c>
      <c r="E169" s="8">
        <f t="shared" si="1"/>
        <v>80462.261694478264</v>
      </c>
      <c r="F169" s="8">
        <f t="shared" si="2"/>
        <v>27735.308326925391</v>
      </c>
      <c r="G169" s="8">
        <f t="shared" si="3"/>
        <v>7881307.6968060052</v>
      </c>
    </row>
    <row r="170" spans="1:7" ht="13.15" x14ac:dyDescent="0.4">
      <c r="A170" s="11">
        <v>49644</v>
      </c>
      <c r="B170" s="7">
        <v>165</v>
      </c>
      <c r="C170" s="8">
        <f t="shared" si="4"/>
        <v>7881307.6968060052</v>
      </c>
      <c r="D170" s="8">
        <f t="shared" si="5"/>
        <v>52542.051312040036</v>
      </c>
      <c r="E170" s="8">
        <f t="shared" si="1"/>
        <v>80462.261694478264</v>
      </c>
      <c r="F170" s="8">
        <f t="shared" si="2"/>
        <v>27920.210382438228</v>
      </c>
      <c r="G170" s="8">
        <f t="shared" si="3"/>
        <v>7853387.4864235669</v>
      </c>
    </row>
    <row r="171" spans="1:7" ht="13.15" x14ac:dyDescent="0.4">
      <c r="A171" s="11">
        <v>49675</v>
      </c>
      <c r="B171" s="7">
        <v>166</v>
      </c>
      <c r="C171" s="8">
        <f t="shared" si="4"/>
        <v>7853387.4864235669</v>
      </c>
      <c r="D171" s="8">
        <f t="shared" si="5"/>
        <v>52355.916576157113</v>
      </c>
      <c r="E171" s="8">
        <f t="shared" si="1"/>
        <v>80462.261694478264</v>
      </c>
      <c r="F171" s="8">
        <f t="shared" si="2"/>
        <v>28106.345118321151</v>
      </c>
      <c r="G171" s="8">
        <f t="shared" si="3"/>
        <v>7825281.1413052455</v>
      </c>
    </row>
    <row r="172" spans="1:7" ht="13.15" x14ac:dyDescent="0.4">
      <c r="A172" s="11">
        <v>49706</v>
      </c>
      <c r="B172" s="7">
        <v>167</v>
      </c>
      <c r="C172" s="8">
        <f t="shared" si="4"/>
        <v>7825281.1413052455</v>
      </c>
      <c r="D172" s="8">
        <f t="shared" si="5"/>
        <v>52168.540942034975</v>
      </c>
      <c r="E172" s="8">
        <f t="shared" si="1"/>
        <v>80462.261694478264</v>
      </c>
      <c r="F172" s="8">
        <f t="shared" si="2"/>
        <v>28293.720752443289</v>
      </c>
      <c r="G172" s="8">
        <f t="shared" si="3"/>
        <v>7796987.4205528023</v>
      </c>
    </row>
    <row r="173" spans="1:7" ht="13.15" x14ac:dyDescent="0.4">
      <c r="A173" s="11">
        <v>49735</v>
      </c>
      <c r="B173" s="7">
        <v>168</v>
      </c>
      <c r="C173" s="8">
        <f t="shared" si="4"/>
        <v>7796987.4205528023</v>
      </c>
      <c r="D173" s="8">
        <f t="shared" si="5"/>
        <v>51979.916137018685</v>
      </c>
      <c r="E173" s="8">
        <f t="shared" si="1"/>
        <v>80462.261694478264</v>
      </c>
      <c r="F173" s="8">
        <f t="shared" si="2"/>
        <v>28482.345557459579</v>
      </c>
      <c r="G173" s="8">
        <f t="shared" si="3"/>
        <v>7768505.0749953426</v>
      </c>
    </row>
    <row r="174" spans="1:7" ht="13.15" x14ac:dyDescent="0.4">
      <c r="A174" s="11">
        <v>49766</v>
      </c>
      <c r="B174" s="7">
        <v>169</v>
      </c>
      <c r="C174" s="8">
        <f t="shared" si="4"/>
        <v>7768505.0749953426</v>
      </c>
      <c r="D174" s="8">
        <f t="shared" si="5"/>
        <v>51790.033833302288</v>
      </c>
      <c r="E174" s="8">
        <f t="shared" si="1"/>
        <v>80462.261694478264</v>
      </c>
      <c r="F174" s="8">
        <f t="shared" si="2"/>
        <v>28672.227861175976</v>
      </c>
      <c r="G174" s="8">
        <f t="shared" si="3"/>
        <v>7739832.8471341664</v>
      </c>
    </row>
    <row r="175" spans="1:7" ht="13.15" x14ac:dyDescent="0.4">
      <c r="A175" s="11">
        <v>49796</v>
      </c>
      <c r="B175" s="7">
        <v>170</v>
      </c>
      <c r="C175" s="8">
        <f t="shared" si="4"/>
        <v>7739832.8471341664</v>
      </c>
      <c r="D175" s="8">
        <f t="shared" si="5"/>
        <v>51598.88564756111</v>
      </c>
      <c r="E175" s="8">
        <f t="shared" si="1"/>
        <v>80462.261694478264</v>
      </c>
      <c r="F175" s="8">
        <f t="shared" si="2"/>
        <v>28863.376046917154</v>
      </c>
      <c r="G175" s="8">
        <f t="shared" si="3"/>
        <v>7710969.471087249</v>
      </c>
    </row>
    <row r="176" spans="1:7" ht="13.15" x14ac:dyDescent="0.4">
      <c r="A176" s="11">
        <v>49827</v>
      </c>
      <c r="B176" s="7">
        <v>171</v>
      </c>
      <c r="C176" s="8">
        <f t="shared" si="4"/>
        <v>7710969.471087249</v>
      </c>
      <c r="D176" s="8">
        <f t="shared" si="5"/>
        <v>51406.463140581662</v>
      </c>
      <c r="E176" s="8">
        <f t="shared" si="1"/>
        <v>80462.261694478264</v>
      </c>
      <c r="F176" s="8">
        <f t="shared" si="2"/>
        <v>29055.798553896602</v>
      </c>
      <c r="G176" s="8">
        <f t="shared" si="3"/>
        <v>7681913.6725333519</v>
      </c>
    </row>
    <row r="177" spans="1:7" ht="13.15" x14ac:dyDescent="0.4">
      <c r="A177" s="11">
        <v>49857</v>
      </c>
      <c r="B177" s="7">
        <v>172</v>
      </c>
      <c r="C177" s="8">
        <f t="shared" si="4"/>
        <v>7681913.6725333519</v>
      </c>
      <c r="D177" s="8">
        <f t="shared" si="5"/>
        <v>51212.757816889018</v>
      </c>
      <c r="E177" s="8">
        <f t="shared" si="1"/>
        <v>80462.261694478264</v>
      </c>
      <c r="F177" s="8">
        <f t="shared" si="2"/>
        <v>29249.503877589246</v>
      </c>
      <c r="G177" s="8">
        <f t="shared" si="3"/>
        <v>7652664.1686557624</v>
      </c>
    </row>
    <row r="178" spans="1:7" ht="13.15" x14ac:dyDescent="0.4">
      <c r="A178" s="11">
        <v>49888</v>
      </c>
      <c r="B178" s="7">
        <v>173</v>
      </c>
      <c r="C178" s="8">
        <f t="shared" si="4"/>
        <v>7652664.1686557624</v>
      </c>
      <c r="D178" s="8">
        <f t="shared" si="5"/>
        <v>51017.761124371755</v>
      </c>
      <c r="E178" s="8">
        <f t="shared" si="1"/>
        <v>80462.261694478264</v>
      </c>
      <c r="F178" s="8">
        <f t="shared" si="2"/>
        <v>29444.500570106509</v>
      </c>
      <c r="G178" s="8">
        <f t="shared" si="3"/>
        <v>7623219.6680856561</v>
      </c>
    </row>
    <row r="179" spans="1:7" ht="13.15" x14ac:dyDescent="0.4">
      <c r="A179" s="11">
        <v>49919</v>
      </c>
      <c r="B179" s="7">
        <v>174</v>
      </c>
      <c r="C179" s="8">
        <f t="shared" si="4"/>
        <v>7623219.6680856561</v>
      </c>
      <c r="D179" s="8">
        <f t="shared" si="5"/>
        <v>50821.46445390438</v>
      </c>
      <c r="E179" s="8">
        <f t="shared" si="1"/>
        <v>80462.261694478264</v>
      </c>
      <c r="F179" s="8">
        <f t="shared" si="2"/>
        <v>29640.797240573884</v>
      </c>
      <c r="G179" s="8">
        <f t="shared" si="3"/>
        <v>7593578.8708450822</v>
      </c>
    </row>
    <row r="180" spans="1:7" ht="13.15" x14ac:dyDescent="0.4">
      <c r="A180" s="11">
        <v>49949</v>
      </c>
      <c r="B180" s="7">
        <v>175</v>
      </c>
      <c r="C180" s="8">
        <f t="shared" si="4"/>
        <v>7593578.8708450822</v>
      </c>
      <c r="D180" s="8">
        <f t="shared" si="5"/>
        <v>50623.859138967215</v>
      </c>
      <c r="E180" s="8">
        <f t="shared" si="1"/>
        <v>80462.261694478264</v>
      </c>
      <c r="F180" s="8">
        <f t="shared" si="2"/>
        <v>29838.402555511049</v>
      </c>
      <c r="G180" s="8">
        <f t="shared" si="3"/>
        <v>7563740.4682895709</v>
      </c>
    </row>
    <row r="181" spans="1:7" ht="13.15" x14ac:dyDescent="0.4">
      <c r="A181" s="11">
        <v>49980</v>
      </c>
      <c r="B181" s="7">
        <v>176</v>
      </c>
      <c r="C181" s="8">
        <f t="shared" si="4"/>
        <v>7563740.4682895709</v>
      </c>
      <c r="D181" s="8">
        <f t="shared" si="5"/>
        <v>50424.936455263807</v>
      </c>
      <c r="E181" s="8">
        <f t="shared" si="1"/>
        <v>80462.261694478264</v>
      </c>
      <c r="F181" s="8">
        <f t="shared" si="2"/>
        <v>30037.325239214457</v>
      </c>
      <c r="G181" s="8">
        <f t="shared" si="3"/>
        <v>7533703.1430503568</v>
      </c>
    </row>
    <row r="182" spans="1:7" ht="13.15" x14ac:dyDescent="0.4">
      <c r="A182" s="11">
        <v>50010</v>
      </c>
      <c r="B182" s="7">
        <v>177</v>
      </c>
      <c r="C182" s="8">
        <f t="shared" si="4"/>
        <v>7533703.1430503568</v>
      </c>
      <c r="D182" s="8">
        <f t="shared" si="5"/>
        <v>50224.687620335717</v>
      </c>
      <c r="E182" s="8">
        <f t="shared" si="1"/>
        <v>80462.261694478264</v>
      </c>
      <c r="F182" s="8">
        <f t="shared" si="2"/>
        <v>30237.574074142547</v>
      </c>
      <c r="G182" s="8">
        <f t="shared" si="3"/>
        <v>7503465.5689762142</v>
      </c>
    </row>
    <row r="183" spans="1:7" ht="13.15" x14ac:dyDescent="0.4">
      <c r="A183" s="11">
        <v>50041</v>
      </c>
      <c r="B183" s="7">
        <v>178</v>
      </c>
      <c r="C183" s="8">
        <f t="shared" si="4"/>
        <v>7503465.5689762142</v>
      </c>
      <c r="D183" s="8">
        <f t="shared" si="5"/>
        <v>50023.103793174763</v>
      </c>
      <c r="E183" s="8">
        <f t="shared" si="1"/>
        <v>80462.261694478264</v>
      </c>
      <c r="F183" s="8">
        <f t="shared" si="2"/>
        <v>30439.157901303501</v>
      </c>
      <c r="G183" s="8">
        <f t="shared" si="3"/>
        <v>7473026.4110749103</v>
      </c>
    </row>
    <row r="184" spans="1:7" ht="13.15" x14ac:dyDescent="0.4">
      <c r="A184" s="11">
        <v>50072</v>
      </c>
      <c r="B184" s="7">
        <v>179</v>
      </c>
      <c r="C184" s="8">
        <f t="shared" si="4"/>
        <v>7473026.4110749103</v>
      </c>
      <c r="D184" s="8">
        <f t="shared" si="5"/>
        <v>49820.176073832736</v>
      </c>
      <c r="E184" s="8">
        <f t="shared" si="1"/>
        <v>80462.261694478264</v>
      </c>
      <c r="F184" s="8">
        <f t="shared" si="2"/>
        <v>30642.085620645528</v>
      </c>
      <c r="G184" s="8">
        <f t="shared" si="3"/>
        <v>7442384.3254542649</v>
      </c>
    </row>
    <row r="185" spans="1:7" ht="13.15" x14ac:dyDescent="0.4">
      <c r="A185" s="11">
        <v>50100</v>
      </c>
      <c r="B185" s="7">
        <v>180</v>
      </c>
      <c r="C185" s="8">
        <f t="shared" si="4"/>
        <v>7442384.3254542649</v>
      </c>
      <c r="D185" s="8">
        <f t="shared" si="5"/>
        <v>49615.895503028434</v>
      </c>
      <c r="E185" s="8">
        <f t="shared" si="1"/>
        <v>80462.261694478264</v>
      </c>
      <c r="F185" s="8">
        <f t="shared" si="2"/>
        <v>30846.36619144983</v>
      </c>
      <c r="G185" s="8">
        <f t="shared" si="3"/>
        <v>7411537.9592628153</v>
      </c>
    </row>
    <row r="186" spans="1:7" ht="13.15" x14ac:dyDescent="0.4">
      <c r="A186" s="11">
        <v>50131</v>
      </c>
      <c r="B186" s="7">
        <v>181</v>
      </c>
      <c r="C186" s="8">
        <f t="shared" si="4"/>
        <v>7411537.9592628153</v>
      </c>
      <c r="D186" s="8">
        <f t="shared" si="5"/>
        <v>49410.253061752104</v>
      </c>
      <c r="E186" s="8">
        <f t="shared" si="1"/>
        <v>80462.261694478264</v>
      </c>
      <c r="F186" s="8">
        <f t="shared" si="2"/>
        <v>31052.00863272616</v>
      </c>
      <c r="G186" s="8">
        <f t="shared" si="3"/>
        <v>7380485.9506300893</v>
      </c>
    </row>
    <row r="187" spans="1:7" ht="13.15" x14ac:dyDescent="0.4">
      <c r="A187" s="11">
        <v>50161</v>
      </c>
      <c r="B187" s="7">
        <v>182</v>
      </c>
      <c r="C187" s="8">
        <f t="shared" si="4"/>
        <v>7380485.9506300893</v>
      </c>
      <c r="D187" s="8">
        <f t="shared" si="5"/>
        <v>49203.239670867268</v>
      </c>
      <c r="E187" s="8">
        <f t="shared" si="1"/>
        <v>80462.261694478264</v>
      </c>
      <c r="F187" s="8">
        <f t="shared" si="2"/>
        <v>31259.022023610996</v>
      </c>
      <c r="G187" s="8">
        <f t="shared" si="3"/>
        <v>7349226.9286064785</v>
      </c>
    </row>
    <row r="188" spans="1:7" ht="13.15" x14ac:dyDescent="0.4">
      <c r="A188" s="11">
        <v>50192</v>
      </c>
      <c r="B188" s="7">
        <v>183</v>
      </c>
      <c r="C188" s="8">
        <f t="shared" si="4"/>
        <v>7349226.9286064785</v>
      </c>
      <c r="D188" s="8">
        <f t="shared" si="5"/>
        <v>48994.846190709861</v>
      </c>
      <c r="E188" s="8">
        <f t="shared" si="1"/>
        <v>80462.261694478264</v>
      </c>
      <c r="F188" s="8">
        <f t="shared" si="2"/>
        <v>31467.415503768403</v>
      </c>
      <c r="G188" s="8">
        <f t="shared" si="3"/>
        <v>7317759.5131027102</v>
      </c>
    </row>
    <row r="189" spans="1:7" ht="13.15" x14ac:dyDescent="0.4">
      <c r="A189" s="11">
        <v>50222</v>
      </c>
      <c r="B189" s="7">
        <v>184</v>
      </c>
      <c r="C189" s="8">
        <f t="shared" si="4"/>
        <v>7317759.5131027102</v>
      </c>
      <c r="D189" s="8">
        <f t="shared" si="5"/>
        <v>48785.063420684739</v>
      </c>
      <c r="E189" s="8">
        <f t="shared" si="1"/>
        <v>80462.261694478264</v>
      </c>
      <c r="F189" s="8">
        <f t="shared" si="2"/>
        <v>31677.198273793525</v>
      </c>
      <c r="G189" s="8">
        <f t="shared" si="3"/>
        <v>7286082.3148289165</v>
      </c>
    </row>
    <row r="190" spans="1:7" ht="13.15" x14ac:dyDescent="0.4">
      <c r="A190" s="11">
        <v>50253</v>
      </c>
      <c r="B190" s="7">
        <v>185</v>
      </c>
      <c r="C190" s="8">
        <f t="shared" si="4"/>
        <v>7286082.3148289165</v>
      </c>
      <c r="D190" s="8">
        <f t="shared" si="5"/>
        <v>48573.882098859445</v>
      </c>
      <c r="E190" s="8">
        <f t="shared" si="1"/>
        <v>80462.261694478264</v>
      </c>
      <c r="F190" s="8">
        <f t="shared" si="2"/>
        <v>31888.379595618819</v>
      </c>
      <c r="G190" s="8">
        <f t="shared" si="3"/>
        <v>7254193.9352332978</v>
      </c>
    </row>
    <row r="191" spans="1:7" ht="13.15" x14ac:dyDescent="0.4">
      <c r="A191" s="11">
        <v>50284</v>
      </c>
      <c r="B191" s="7">
        <v>186</v>
      </c>
      <c r="C191" s="8">
        <f t="shared" si="4"/>
        <v>7254193.9352332978</v>
      </c>
      <c r="D191" s="8">
        <f t="shared" si="5"/>
        <v>48361.292901555324</v>
      </c>
      <c r="E191" s="8">
        <f t="shared" si="1"/>
        <v>80462.261694478264</v>
      </c>
      <c r="F191" s="8">
        <f t="shared" si="2"/>
        <v>32100.96879292294</v>
      </c>
      <c r="G191" s="8">
        <f t="shared" si="3"/>
        <v>7222092.966440375</v>
      </c>
    </row>
    <row r="192" spans="1:7" ht="13.15" x14ac:dyDescent="0.4">
      <c r="A192" s="11">
        <v>50314</v>
      </c>
      <c r="B192" s="7">
        <v>187</v>
      </c>
      <c r="C192" s="8">
        <f t="shared" si="4"/>
        <v>7222092.966440375</v>
      </c>
      <c r="D192" s="8">
        <f t="shared" si="5"/>
        <v>48147.286442935838</v>
      </c>
      <c r="E192" s="8">
        <f t="shared" si="1"/>
        <v>80462.261694478264</v>
      </c>
      <c r="F192" s="8">
        <f t="shared" si="2"/>
        <v>32314.975251542426</v>
      </c>
      <c r="G192" s="8">
        <f t="shared" si="3"/>
        <v>7189777.9911888326</v>
      </c>
    </row>
    <row r="193" spans="1:7" ht="13.15" x14ac:dyDescent="0.4">
      <c r="A193" s="11">
        <v>50345</v>
      </c>
      <c r="B193" s="7">
        <v>188</v>
      </c>
      <c r="C193" s="8">
        <f t="shared" si="4"/>
        <v>7189777.9911888326</v>
      </c>
      <c r="D193" s="8">
        <f t="shared" si="5"/>
        <v>47931.85327459222</v>
      </c>
      <c r="E193" s="8">
        <f t="shared" si="1"/>
        <v>80462.261694478264</v>
      </c>
      <c r="F193" s="8">
        <f t="shared" si="2"/>
        <v>32530.408419886044</v>
      </c>
      <c r="G193" s="8">
        <f t="shared" si="3"/>
        <v>7157247.5827689469</v>
      </c>
    </row>
    <row r="194" spans="1:7" ht="13.15" x14ac:dyDescent="0.4">
      <c r="A194" s="11">
        <v>50375</v>
      </c>
      <c r="B194" s="7">
        <v>189</v>
      </c>
      <c r="C194" s="8">
        <f t="shared" si="4"/>
        <v>7157247.5827689469</v>
      </c>
      <c r="D194" s="8">
        <f t="shared" si="5"/>
        <v>47714.983885126312</v>
      </c>
      <c r="E194" s="8">
        <f t="shared" si="1"/>
        <v>80462.261694478264</v>
      </c>
      <c r="F194" s="8">
        <f t="shared" si="2"/>
        <v>32747.277809351952</v>
      </c>
      <c r="G194" s="8">
        <f t="shared" si="3"/>
        <v>7124500.3049595952</v>
      </c>
    </row>
    <row r="195" spans="1:7" ht="13.15" x14ac:dyDescent="0.4">
      <c r="A195" s="11">
        <v>50406</v>
      </c>
      <c r="B195" s="7">
        <v>190</v>
      </c>
      <c r="C195" s="8">
        <f t="shared" si="4"/>
        <v>7124500.3049595952</v>
      </c>
      <c r="D195" s="8">
        <f t="shared" si="5"/>
        <v>47496.668699730639</v>
      </c>
      <c r="E195" s="8">
        <f t="shared" si="1"/>
        <v>80462.261694478264</v>
      </c>
      <c r="F195" s="8">
        <f t="shared" si="2"/>
        <v>32965.592994747625</v>
      </c>
      <c r="G195" s="8">
        <f t="shared" si="3"/>
        <v>7091534.7119648475</v>
      </c>
    </row>
    <row r="196" spans="1:7" ht="13.15" x14ac:dyDescent="0.4">
      <c r="A196" s="11">
        <v>50437</v>
      </c>
      <c r="B196" s="7">
        <v>191</v>
      </c>
      <c r="C196" s="8">
        <f t="shared" si="4"/>
        <v>7091534.7119648475</v>
      </c>
      <c r="D196" s="8">
        <f t="shared" si="5"/>
        <v>47276.898079765655</v>
      </c>
      <c r="E196" s="8">
        <f t="shared" si="1"/>
        <v>80462.261694478264</v>
      </c>
      <c r="F196" s="8">
        <f t="shared" si="2"/>
        <v>33185.363614712609</v>
      </c>
      <c r="G196" s="8">
        <f t="shared" si="3"/>
        <v>7058349.3483501347</v>
      </c>
    </row>
    <row r="197" spans="1:7" ht="13.15" x14ac:dyDescent="0.4">
      <c r="A197" s="11">
        <v>50465</v>
      </c>
      <c r="B197" s="7">
        <v>192</v>
      </c>
      <c r="C197" s="8">
        <f t="shared" si="4"/>
        <v>7058349.3483501347</v>
      </c>
      <c r="D197" s="8">
        <f t="shared" si="5"/>
        <v>47055.662322334232</v>
      </c>
      <c r="E197" s="8">
        <f t="shared" si="1"/>
        <v>80462.261694478264</v>
      </c>
      <c r="F197" s="8">
        <f t="shared" si="2"/>
        <v>33406.599372144032</v>
      </c>
      <c r="G197" s="8">
        <f t="shared" si="3"/>
        <v>7024942.7489779908</v>
      </c>
    </row>
    <row r="198" spans="1:7" ht="13.15" x14ac:dyDescent="0.4">
      <c r="A198" s="11">
        <v>50496</v>
      </c>
      <c r="B198" s="7">
        <v>193</v>
      </c>
      <c r="C198" s="8">
        <f t="shared" si="4"/>
        <v>7024942.7489779908</v>
      </c>
      <c r="D198" s="8">
        <f t="shared" si="5"/>
        <v>46832.951659853272</v>
      </c>
      <c r="E198" s="8">
        <f t="shared" si="1"/>
        <v>80462.261694478264</v>
      </c>
      <c r="F198" s="8">
        <f t="shared" si="2"/>
        <v>33629.310034624992</v>
      </c>
      <c r="G198" s="8">
        <f t="shared" si="3"/>
        <v>6991313.4389433656</v>
      </c>
    </row>
    <row r="199" spans="1:7" ht="13.15" x14ac:dyDescent="0.4">
      <c r="A199" s="11">
        <v>50526</v>
      </c>
      <c r="B199" s="7">
        <v>194</v>
      </c>
      <c r="C199" s="8">
        <f t="shared" si="4"/>
        <v>6991313.4389433656</v>
      </c>
      <c r="D199" s="8">
        <f t="shared" si="5"/>
        <v>46608.756259622438</v>
      </c>
      <c r="E199" s="8">
        <f t="shared" si="1"/>
        <v>80462.261694478264</v>
      </c>
      <c r="F199" s="8">
        <f t="shared" si="2"/>
        <v>33853.505434855826</v>
      </c>
      <c r="G199" s="8">
        <f t="shared" si="3"/>
        <v>6957459.9335085098</v>
      </c>
    </row>
    <row r="200" spans="1:7" ht="13.15" x14ac:dyDescent="0.4">
      <c r="A200" s="11">
        <v>50557</v>
      </c>
      <c r="B200" s="7">
        <v>195</v>
      </c>
      <c r="C200" s="8">
        <f t="shared" si="4"/>
        <v>6957459.9335085098</v>
      </c>
      <c r="D200" s="8">
        <f t="shared" si="5"/>
        <v>46383.066223390066</v>
      </c>
      <c r="E200" s="8">
        <f t="shared" si="1"/>
        <v>80462.261694478264</v>
      </c>
      <c r="F200" s="8">
        <f t="shared" si="2"/>
        <v>34079.195471088198</v>
      </c>
      <c r="G200" s="8">
        <f t="shared" si="3"/>
        <v>6923380.7380374214</v>
      </c>
    </row>
    <row r="201" spans="1:7" ht="13.15" x14ac:dyDescent="0.4">
      <c r="A201" s="11">
        <v>50587</v>
      </c>
      <c r="B201" s="7">
        <v>196</v>
      </c>
      <c r="C201" s="8">
        <f t="shared" si="4"/>
        <v>6923380.7380374214</v>
      </c>
      <c r="D201" s="8">
        <f t="shared" si="5"/>
        <v>46155.871586916146</v>
      </c>
      <c r="E201" s="8">
        <f t="shared" si="1"/>
        <v>80462.261694478264</v>
      </c>
      <c r="F201" s="8">
        <f t="shared" si="2"/>
        <v>34306.390107562118</v>
      </c>
      <c r="G201" s="8">
        <f t="shared" si="3"/>
        <v>6889074.3479298595</v>
      </c>
    </row>
    <row r="202" spans="1:7" ht="13.15" x14ac:dyDescent="0.4">
      <c r="A202" s="11">
        <v>50618</v>
      </c>
      <c r="B202" s="7">
        <v>197</v>
      </c>
      <c r="C202" s="8">
        <f t="shared" si="4"/>
        <v>6889074.3479298595</v>
      </c>
      <c r="D202" s="8">
        <f t="shared" si="5"/>
        <v>45927.162319532399</v>
      </c>
      <c r="E202" s="8">
        <f t="shared" si="1"/>
        <v>80462.261694478264</v>
      </c>
      <c r="F202" s="8">
        <f t="shared" si="2"/>
        <v>34535.099374945865</v>
      </c>
      <c r="G202" s="8">
        <f t="shared" si="3"/>
        <v>6854539.2485549133</v>
      </c>
    </row>
    <row r="203" spans="1:7" ht="13.15" x14ac:dyDescent="0.4">
      <c r="A203" s="11">
        <v>50649</v>
      </c>
      <c r="B203" s="7">
        <v>198</v>
      </c>
      <c r="C203" s="8">
        <f t="shared" si="4"/>
        <v>6854539.2485549133</v>
      </c>
      <c r="D203" s="8">
        <f t="shared" si="5"/>
        <v>45696.928323699423</v>
      </c>
      <c r="E203" s="8">
        <f t="shared" si="1"/>
        <v>80462.261694478264</v>
      </c>
      <c r="F203" s="8">
        <f t="shared" si="2"/>
        <v>34765.333370778841</v>
      </c>
      <c r="G203" s="8">
        <f t="shared" si="3"/>
        <v>6819773.9151841346</v>
      </c>
    </row>
    <row r="204" spans="1:7" ht="13.15" x14ac:dyDescent="0.4">
      <c r="A204" s="11">
        <v>50679</v>
      </c>
      <c r="B204" s="7">
        <v>199</v>
      </c>
      <c r="C204" s="8">
        <f t="shared" si="4"/>
        <v>6819773.9151841346</v>
      </c>
      <c r="D204" s="8">
        <f t="shared" si="5"/>
        <v>45465.159434560897</v>
      </c>
      <c r="E204" s="8">
        <f t="shared" si="1"/>
        <v>80462.261694478264</v>
      </c>
      <c r="F204" s="8">
        <f t="shared" si="2"/>
        <v>34997.102259917367</v>
      </c>
      <c r="G204" s="8">
        <f t="shared" si="3"/>
        <v>6784776.8129242174</v>
      </c>
    </row>
    <row r="205" spans="1:7" ht="13.15" x14ac:dyDescent="0.4">
      <c r="A205" s="11">
        <v>50710</v>
      </c>
      <c r="B205" s="7">
        <v>200</v>
      </c>
      <c r="C205" s="8">
        <f t="shared" si="4"/>
        <v>6784776.8129242174</v>
      </c>
      <c r="D205" s="8">
        <f t="shared" si="5"/>
        <v>45231.845419494784</v>
      </c>
      <c r="E205" s="8">
        <f t="shared" si="1"/>
        <v>80462.261694478264</v>
      </c>
      <c r="F205" s="8">
        <f t="shared" si="2"/>
        <v>35230.41627498348</v>
      </c>
      <c r="G205" s="8">
        <f t="shared" si="3"/>
        <v>6749546.396649234</v>
      </c>
    </row>
    <row r="206" spans="1:7" ht="13.15" x14ac:dyDescent="0.4">
      <c r="A206" s="11">
        <v>50740</v>
      </c>
      <c r="B206" s="7">
        <v>201</v>
      </c>
      <c r="C206" s="8">
        <f t="shared" si="4"/>
        <v>6749546.396649234</v>
      </c>
      <c r="D206" s="8">
        <f t="shared" si="5"/>
        <v>44996.975977661561</v>
      </c>
      <c r="E206" s="8">
        <f t="shared" si="1"/>
        <v>80462.261694478264</v>
      </c>
      <c r="F206" s="8">
        <f t="shared" si="2"/>
        <v>35465.285716816703</v>
      </c>
      <c r="G206" s="8">
        <f t="shared" si="3"/>
        <v>6714081.1109324172</v>
      </c>
    </row>
    <row r="207" spans="1:7" ht="13.15" x14ac:dyDescent="0.4">
      <c r="A207" s="11">
        <v>50771</v>
      </c>
      <c r="B207" s="7">
        <v>202</v>
      </c>
      <c r="C207" s="8">
        <f t="shared" si="4"/>
        <v>6714081.1109324172</v>
      </c>
      <c r="D207" s="8">
        <f t="shared" si="5"/>
        <v>44760.540739549448</v>
      </c>
      <c r="E207" s="8">
        <f t="shared" si="1"/>
        <v>80462.261694478264</v>
      </c>
      <c r="F207" s="8">
        <f t="shared" si="2"/>
        <v>35701.720954928816</v>
      </c>
      <c r="G207" s="8">
        <f t="shared" si="3"/>
        <v>6678379.3899774887</v>
      </c>
    </row>
    <row r="208" spans="1:7" ht="13.15" x14ac:dyDescent="0.4">
      <c r="A208" s="11">
        <v>50802</v>
      </c>
      <c r="B208" s="7">
        <v>203</v>
      </c>
      <c r="C208" s="8">
        <f t="shared" si="4"/>
        <v>6678379.3899774887</v>
      </c>
      <c r="D208" s="8">
        <f t="shared" si="5"/>
        <v>44522.529266516591</v>
      </c>
      <c r="E208" s="8">
        <f t="shared" si="1"/>
        <v>80462.261694478264</v>
      </c>
      <c r="F208" s="8">
        <f t="shared" si="2"/>
        <v>35939.732427961673</v>
      </c>
      <c r="G208" s="8">
        <f t="shared" si="3"/>
        <v>6642439.6575495265</v>
      </c>
    </row>
    <row r="209" spans="1:7" ht="13.15" x14ac:dyDescent="0.4">
      <c r="A209" s="11">
        <v>50830</v>
      </c>
      <c r="B209" s="7">
        <v>204</v>
      </c>
      <c r="C209" s="8">
        <f t="shared" si="4"/>
        <v>6642439.6575495265</v>
      </c>
      <c r="D209" s="8">
        <f t="shared" si="5"/>
        <v>44282.931050330182</v>
      </c>
      <c r="E209" s="8">
        <f t="shared" si="1"/>
        <v>80462.261694478264</v>
      </c>
      <c r="F209" s="8">
        <f t="shared" si="2"/>
        <v>36179.330644148082</v>
      </c>
      <c r="G209" s="8">
        <f t="shared" si="3"/>
        <v>6606260.3269053781</v>
      </c>
    </row>
    <row r="210" spans="1:7" ht="13.15" x14ac:dyDescent="0.4">
      <c r="A210" s="11">
        <v>50861</v>
      </c>
      <c r="B210" s="7">
        <v>205</v>
      </c>
      <c r="C210" s="8">
        <f t="shared" si="4"/>
        <v>6606260.3269053781</v>
      </c>
      <c r="D210" s="8">
        <f t="shared" si="5"/>
        <v>44041.735512702522</v>
      </c>
      <c r="E210" s="8">
        <f t="shared" si="1"/>
        <v>80462.261694478264</v>
      </c>
      <c r="F210" s="8">
        <f t="shared" si="2"/>
        <v>36420.526181775742</v>
      </c>
      <c r="G210" s="8">
        <f t="shared" si="3"/>
        <v>6569839.8007236021</v>
      </c>
    </row>
    <row r="211" spans="1:7" ht="13.15" x14ac:dyDescent="0.4">
      <c r="A211" s="11">
        <v>50891</v>
      </c>
      <c r="B211" s="7">
        <v>206</v>
      </c>
      <c r="C211" s="8">
        <f t="shared" si="4"/>
        <v>6569839.8007236021</v>
      </c>
      <c r="D211" s="8">
        <f t="shared" si="5"/>
        <v>43798.932004824019</v>
      </c>
      <c r="E211" s="8">
        <f t="shared" si="1"/>
        <v>80462.261694478264</v>
      </c>
      <c r="F211" s="8">
        <f t="shared" si="2"/>
        <v>36663.329689654245</v>
      </c>
      <c r="G211" s="8">
        <f t="shared" si="3"/>
        <v>6533176.4710339475</v>
      </c>
    </row>
    <row r="212" spans="1:7" ht="13.15" x14ac:dyDescent="0.4">
      <c r="A212" s="11">
        <v>50922</v>
      </c>
      <c r="B212" s="7">
        <v>207</v>
      </c>
      <c r="C212" s="8">
        <f t="shared" si="4"/>
        <v>6533176.4710339475</v>
      </c>
      <c r="D212" s="8">
        <f t="shared" si="5"/>
        <v>43554.509806892987</v>
      </c>
      <c r="E212" s="8">
        <f t="shared" si="1"/>
        <v>80462.261694478264</v>
      </c>
      <c r="F212" s="8">
        <f t="shared" si="2"/>
        <v>36907.751887585277</v>
      </c>
      <c r="G212" s="8">
        <f t="shared" si="3"/>
        <v>6496268.7191463625</v>
      </c>
    </row>
    <row r="213" spans="1:7" ht="13.15" x14ac:dyDescent="0.4">
      <c r="A213" s="11">
        <v>50952</v>
      </c>
      <c r="B213" s="7">
        <v>208</v>
      </c>
      <c r="C213" s="8">
        <f t="shared" si="4"/>
        <v>6496268.7191463625</v>
      </c>
      <c r="D213" s="8">
        <f t="shared" si="5"/>
        <v>43308.458127642421</v>
      </c>
      <c r="E213" s="8">
        <f t="shared" si="1"/>
        <v>80462.261694478264</v>
      </c>
      <c r="F213" s="8">
        <f t="shared" si="2"/>
        <v>37153.803566835843</v>
      </c>
      <c r="G213" s="8">
        <f t="shared" si="3"/>
        <v>6459114.9155795267</v>
      </c>
    </row>
    <row r="214" spans="1:7" ht="13.15" x14ac:dyDescent="0.4">
      <c r="A214" s="11">
        <v>50983</v>
      </c>
      <c r="B214" s="7">
        <v>209</v>
      </c>
      <c r="C214" s="8">
        <f t="shared" si="4"/>
        <v>6459114.9155795267</v>
      </c>
      <c r="D214" s="8">
        <f t="shared" si="5"/>
        <v>43060.766103863512</v>
      </c>
      <c r="E214" s="8">
        <f t="shared" si="1"/>
        <v>80462.261694478264</v>
      </c>
      <c r="F214" s="8">
        <f t="shared" si="2"/>
        <v>37401.495590614752</v>
      </c>
      <c r="G214" s="8">
        <f t="shared" si="3"/>
        <v>6421713.4199889116</v>
      </c>
    </row>
    <row r="215" spans="1:7" ht="13.15" x14ac:dyDescent="0.4">
      <c r="A215" s="11">
        <v>51014</v>
      </c>
      <c r="B215" s="7">
        <v>210</v>
      </c>
      <c r="C215" s="8">
        <f t="shared" si="4"/>
        <v>6421713.4199889116</v>
      </c>
      <c r="D215" s="8">
        <f t="shared" si="5"/>
        <v>42811.422799926077</v>
      </c>
      <c r="E215" s="8">
        <f t="shared" si="1"/>
        <v>80462.261694478264</v>
      </c>
      <c r="F215" s="8">
        <f t="shared" si="2"/>
        <v>37650.838894552187</v>
      </c>
      <c r="G215" s="8">
        <f t="shared" si="3"/>
        <v>6384062.581094359</v>
      </c>
    </row>
    <row r="216" spans="1:7" ht="13.15" x14ac:dyDescent="0.4">
      <c r="A216" s="11">
        <v>51044</v>
      </c>
      <c r="B216" s="7">
        <v>211</v>
      </c>
      <c r="C216" s="8">
        <f t="shared" si="4"/>
        <v>6384062.581094359</v>
      </c>
      <c r="D216" s="8">
        <f t="shared" si="5"/>
        <v>42560.41720729573</v>
      </c>
      <c r="E216" s="8">
        <f t="shared" si="1"/>
        <v>80462.261694478264</v>
      </c>
      <c r="F216" s="8">
        <f t="shared" si="2"/>
        <v>37901.844487182534</v>
      </c>
      <c r="G216" s="8">
        <f t="shared" si="3"/>
        <v>6346160.7366071763</v>
      </c>
    </row>
    <row r="217" spans="1:7" ht="13.15" x14ac:dyDescent="0.4">
      <c r="A217" s="11">
        <v>51075</v>
      </c>
      <c r="B217" s="7">
        <v>212</v>
      </c>
      <c r="C217" s="8">
        <f t="shared" si="4"/>
        <v>6346160.7366071763</v>
      </c>
      <c r="D217" s="8">
        <f t="shared" si="5"/>
        <v>42307.738244047847</v>
      </c>
      <c r="E217" s="8">
        <f t="shared" si="1"/>
        <v>80462.261694478264</v>
      </c>
      <c r="F217" s="8">
        <f t="shared" si="2"/>
        <v>38154.523450430417</v>
      </c>
      <c r="G217" s="8">
        <f t="shared" si="3"/>
        <v>6308006.2131567458</v>
      </c>
    </row>
    <row r="218" spans="1:7" ht="13.15" x14ac:dyDescent="0.4">
      <c r="A218" s="11">
        <v>51105</v>
      </c>
      <c r="B218" s="7">
        <v>213</v>
      </c>
      <c r="C218" s="8">
        <f t="shared" si="4"/>
        <v>6308006.2131567458</v>
      </c>
      <c r="D218" s="8">
        <f t="shared" si="5"/>
        <v>42053.37475437831</v>
      </c>
      <c r="E218" s="8">
        <f t="shared" si="1"/>
        <v>80462.261694478264</v>
      </c>
      <c r="F218" s="8">
        <f t="shared" si="2"/>
        <v>38408.886940099954</v>
      </c>
      <c r="G218" s="8">
        <f t="shared" si="3"/>
        <v>6269597.3262166455</v>
      </c>
    </row>
    <row r="219" spans="1:7" ht="13.15" x14ac:dyDescent="0.4">
      <c r="A219" s="11">
        <v>51136</v>
      </c>
      <c r="B219" s="7">
        <v>214</v>
      </c>
      <c r="C219" s="8">
        <f t="shared" si="4"/>
        <v>6269597.3262166455</v>
      </c>
      <c r="D219" s="8">
        <f t="shared" si="5"/>
        <v>41797.315508110973</v>
      </c>
      <c r="E219" s="8">
        <f t="shared" si="1"/>
        <v>80462.261694478264</v>
      </c>
      <c r="F219" s="8">
        <f t="shared" si="2"/>
        <v>38664.946186367291</v>
      </c>
      <c r="G219" s="8">
        <f t="shared" si="3"/>
        <v>6230932.3800302781</v>
      </c>
    </row>
    <row r="220" spans="1:7" ht="13.15" x14ac:dyDescent="0.4">
      <c r="A220" s="11">
        <v>51167</v>
      </c>
      <c r="B220" s="7">
        <v>215</v>
      </c>
      <c r="C220" s="8">
        <f t="shared" si="4"/>
        <v>6230932.3800302781</v>
      </c>
      <c r="D220" s="8">
        <f t="shared" si="5"/>
        <v>41539.549200201858</v>
      </c>
      <c r="E220" s="8">
        <f t="shared" si="1"/>
        <v>80462.261694478264</v>
      </c>
      <c r="F220" s="8">
        <f t="shared" si="2"/>
        <v>38922.712494276406</v>
      </c>
      <c r="G220" s="8">
        <f t="shared" si="3"/>
        <v>6192009.6675360017</v>
      </c>
    </row>
    <row r="221" spans="1:7" ht="13.15" x14ac:dyDescent="0.4">
      <c r="A221" s="11">
        <v>51196</v>
      </c>
      <c r="B221" s="7">
        <v>216</v>
      </c>
      <c r="C221" s="8">
        <f t="shared" si="4"/>
        <v>6192009.6675360017</v>
      </c>
      <c r="D221" s="8">
        <f t="shared" si="5"/>
        <v>41280.06445024001</v>
      </c>
      <c r="E221" s="8">
        <f t="shared" si="1"/>
        <v>80462.261694478264</v>
      </c>
      <c r="F221" s="8">
        <f t="shared" si="2"/>
        <v>39182.197244238254</v>
      </c>
      <c r="G221" s="8">
        <f t="shared" si="3"/>
        <v>6152827.4702917635</v>
      </c>
    </row>
    <row r="222" spans="1:7" ht="13.15" x14ac:dyDescent="0.4">
      <c r="A222" s="11">
        <v>51227</v>
      </c>
      <c r="B222" s="7">
        <v>217</v>
      </c>
      <c r="C222" s="8">
        <f t="shared" si="4"/>
        <v>6152827.4702917635</v>
      </c>
      <c r="D222" s="8">
        <f t="shared" si="5"/>
        <v>41018.849801945093</v>
      </c>
      <c r="E222" s="8">
        <f t="shared" si="1"/>
        <v>80462.261694478264</v>
      </c>
      <c r="F222" s="8">
        <f t="shared" si="2"/>
        <v>39443.411892533171</v>
      </c>
      <c r="G222" s="8">
        <f t="shared" si="3"/>
        <v>6113384.0583992302</v>
      </c>
    </row>
    <row r="223" spans="1:7" ht="13.15" x14ac:dyDescent="0.4">
      <c r="A223" s="11">
        <v>51257</v>
      </c>
      <c r="B223" s="7">
        <v>218</v>
      </c>
      <c r="C223" s="8">
        <f t="shared" si="4"/>
        <v>6113384.0583992302</v>
      </c>
      <c r="D223" s="8">
        <f t="shared" si="5"/>
        <v>40755.893722661538</v>
      </c>
      <c r="E223" s="8">
        <f t="shared" si="1"/>
        <v>80462.261694478264</v>
      </c>
      <c r="F223" s="8">
        <f t="shared" si="2"/>
        <v>39706.367971816726</v>
      </c>
      <c r="G223" s="8">
        <f t="shared" si="3"/>
        <v>6073677.6904274132</v>
      </c>
    </row>
    <row r="224" spans="1:7" ht="13.15" x14ac:dyDescent="0.4">
      <c r="A224" s="11">
        <v>51288</v>
      </c>
      <c r="B224" s="7">
        <v>219</v>
      </c>
      <c r="C224" s="8">
        <f t="shared" si="4"/>
        <v>6073677.6904274132</v>
      </c>
      <c r="D224" s="8">
        <f t="shared" si="5"/>
        <v>40491.184602849426</v>
      </c>
      <c r="E224" s="8">
        <f t="shared" si="1"/>
        <v>80462.261694478264</v>
      </c>
      <c r="F224" s="8">
        <f t="shared" si="2"/>
        <v>39971.077091628838</v>
      </c>
      <c r="G224" s="8">
        <f t="shared" si="3"/>
        <v>6033706.6133357845</v>
      </c>
    </row>
    <row r="225" spans="1:7" ht="13.15" x14ac:dyDescent="0.4">
      <c r="A225" s="11">
        <v>51318</v>
      </c>
      <c r="B225" s="7">
        <v>220</v>
      </c>
      <c r="C225" s="8">
        <f t="shared" si="4"/>
        <v>6033706.6133357845</v>
      </c>
      <c r="D225" s="8">
        <f t="shared" si="5"/>
        <v>40224.710755571898</v>
      </c>
      <c r="E225" s="8">
        <f t="shared" si="1"/>
        <v>80462.261694478264</v>
      </c>
      <c r="F225" s="8">
        <f t="shared" si="2"/>
        <v>40237.550938906366</v>
      </c>
      <c r="G225" s="8">
        <f t="shared" si="3"/>
        <v>5993469.0623968784</v>
      </c>
    </row>
    <row r="226" spans="1:7" ht="13.15" x14ac:dyDescent="0.4">
      <c r="A226" s="11">
        <v>51349</v>
      </c>
      <c r="B226" s="7">
        <v>221</v>
      </c>
      <c r="C226" s="8">
        <f t="shared" si="4"/>
        <v>5993469.0623968784</v>
      </c>
      <c r="D226" s="8">
        <f t="shared" si="5"/>
        <v>39956.460415979192</v>
      </c>
      <c r="E226" s="8">
        <f t="shared" si="1"/>
        <v>80462.261694478264</v>
      </c>
      <c r="F226" s="8">
        <f t="shared" si="2"/>
        <v>40505.801278499071</v>
      </c>
      <c r="G226" s="8">
        <f t="shared" si="3"/>
        <v>5952963.2611183794</v>
      </c>
    </row>
    <row r="227" spans="1:7" ht="13.15" x14ac:dyDescent="0.4">
      <c r="A227" s="11">
        <v>51380</v>
      </c>
      <c r="B227" s="7">
        <v>222</v>
      </c>
      <c r="C227" s="8">
        <f t="shared" si="4"/>
        <v>5952963.2611183794</v>
      </c>
      <c r="D227" s="8">
        <f t="shared" si="5"/>
        <v>39686.421740789199</v>
      </c>
      <c r="E227" s="8">
        <f t="shared" si="1"/>
        <v>80462.261694478264</v>
      </c>
      <c r="F227" s="8">
        <f t="shared" si="2"/>
        <v>40775.839953689065</v>
      </c>
      <c r="G227" s="8">
        <f t="shared" si="3"/>
        <v>5912187.4211646905</v>
      </c>
    </row>
    <row r="228" spans="1:7" ht="13.15" x14ac:dyDescent="0.4">
      <c r="A228" s="11">
        <v>51410</v>
      </c>
      <c r="B228" s="7">
        <v>223</v>
      </c>
      <c r="C228" s="8">
        <f t="shared" si="4"/>
        <v>5912187.4211646905</v>
      </c>
      <c r="D228" s="8">
        <f t="shared" si="5"/>
        <v>39414.582807764607</v>
      </c>
      <c r="E228" s="8">
        <f t="shared" si="1"/>
        <v>80462.261694478264</v>
      </c>
      <c r="F228" s="8">
        <f t="shared" si="2"/>
        <v>41047.678886713657</v>
      </c>
      <c r="G228" s="8">
        <f t="shared" si="3"/>
        <v>5871139.7422779771</v>
      </c>
    </row>
    <row r="229" spans="1:7" ht="13.15" x14ac:dyDescent="0.4">
      <c r="A229" s="11">
        <v>51441</v>
      </c>
      <c r="B229" s="7">
        <v>224</v>
      </c>
      <c r="C229" s="8">
        <f t="shared" si="4"/>
        <v>5871139.7422779771</v>
      </c>
      <c r="D229" s="8">
        <f t="shared" si="5"/>
        <v>39140.931615186513</v>
      </c>
      <c r="E229" s="8">
        <f t="shared" si="1"/>
        <v>80462.261694478264</v>
      </c>
      <c r="F229" s="8">
        <f t="shared" si="2"/>
        <v>41321.330079291751</v>
      </c>
      <c r="G229" s="8">
        <f t="shared" si="3"/>
        <v>5829818.4121986851</v>
      </c>
    </row>
    <row r="230" spans="1:7" ht="13.15" x14ac:dyDescent="0.4">
      <c r="A230" s="11">
        <v>51471</v>
      </c>
      <c r="B230" s="7">
        <v>225</v>
      </c>
      <c r="C230" s="8">
        <f t="shared" si="4"/>
        <v>5829818.4121986851</v>
      </c>
      <c r="D230" s="8">
        <f t="shared" si="5"/>
        <v>38865.45608132457</v>
      </c>
      <c r="E230" s="8">
        <f t="shared" si="1"/>
        <v>80462.261694478264</v>
      </c>
      <c r="F230" s="8">
        <f t="shared" si="2"/>
        <v>41596.805613153694</v>
      </c>
      <c r="G230" s="8">
        <f t="shared" si="3"/>
        <v>5788221.6065855315</v>
      </c>
    </row>
    <row r="231" spans="1:7" ht="13.15" x14ac:dyDescent="0.4">
      <c r="A231" s="11">
        <v>51502</v>
      </c>
      <c r="B231" s="7">
        <v>226</v>
      </c>
      <c r="C231" s="8">
        <f t="shared" si="4"/>
        <v>5788221.6065855315</v>
      </c>
      <c r="D231" s="8">
        <f t="shared" si="5"/>
        <v>38588.144043903543</v>
      </c>
      <c r="E231" s="8">
        <f t="shared" si="1"/>
        <v>80462.261694478264</v>
      </c>
      <c r="F231" s="8">
        <f t="shared" si="2"/>
        <v>41874.117650574721</v>
      </c>
      <c r="G231" s="8">
        <f t="shared" si="3"/>
        <v>5746347.4889349565</v>
      </c>
    </row>
    <row r="232" spans="1:7" ht="13.15" x14ac:dyDescent="0.4">
      <c r="A232" s="11">
        <v>51533</v>
      </c>
      <c r="B232" s="7">
        <v>227</v>
      </c>
      <c r="C232" s="8">
        <f t="shared" si="4"/>
        <v>5746347.4889349565</v>
      </c>
      <c r="D232" s="8">
        <f t="shared" si="5"/>
        <v>38308.983259566376</v>
      </c>
      <c r="E232" s="8">
        <f t="shared" si="1"/>
        <v>80462.261694478264</v>
      </c>
      <c r="F232" s="8">
        <f t="shared" si="2"/>
        <v>42153.278434911888</v>
      </c>
      <c r="G232" s="8">
        <f t="shared" si="3"/>
        <v>5704194.2105000447</v>
      </c>
    </row>
    <row r="233" spans="1:7" ht="13.15" x14ac:dyDescent="0.4">
      <c r="A233" s="11">
        <v>51561</v>
      </c>
      <c r="B233" s="7">
        <v>228</v>
      </c>
      <c r="C233" s="8">
        <f t="shared" si="4"/>
        <v>5704194.2105000447</v>
      </c>
      <c r="D233" s="8">
        <f t="shared" si="5"/>
        <v>38027.961403333633</v>
      </c>
      <c r="E233" s="8">
        <f t="shared" si="1"/>
        <v>80462.261694478264</v>
      </c>
      <c r="F233" s="8">
        <f t="shared" si="2"/>
        <v>42434.300291144631</v>
      </c>
      <c r="G233" s="8">
        <f t="shared" si="3"/>
        <v>5661759.9102089005</v>
      </c>
    </row>
    <row r="234" spans="1:7" ht="13.15" x14ac:dyDescent="0.4">
      <c r="A234" s="11">
        <v>51592</v>
      </c>
      <c r="B234" s="7">
        <v>229</v>
      </c>
      <c r="C234" s="8">
        <f t="shared" si="4"/>
        <v>5661759.9102089005</v>
      </c>
      <c r="D234" s="8">
        <f t="shared" si="5"/>
        <v>37745.066068059336</v>
      </c>
      <c r="E234" s="8">
        <f t="shared" si="1"/>
        <v>80462.261694478264</v>
      </c>
      <c r="F234" s="8">
        <f t="shared" si="2"/>
        <v>42717.195626418928</v>
      </c>
      <c r="G234" s="8">
        <f t="shared" si="3"/>
        <v>5619042.7145824814</v>
      </c>
    </row>
    <row r="235" spans="1:7" ht="13.15" x14ac:dyDescent="0.4">
      <c r="A235" s="11">
        <v>51622</v>
      </c>
      <c r="B235" s="7">
        <v>230</v>
      </c>
      <c r="C235" s="8">
        <f t="shared" si="4"/>
        <v>5619042.7145824814</v>
      </c>
      <c r="D235" s="8">
        <f t="shared" si="5"/>
        <v>37460.28476388321</v>
      </c>
      <c r="E235" s="8">
        <f t="shared" si="1"/>
        <v>80462.261694478264</v>
      </c>
      <c r="F235" s="8">
        <f t="shared" si="2"/>
        <v>43001.976930595054</v>
      </c>
      <c r="G235" s="8">
        <f t="shared" si="3"/>
        <v>5576040.7376518864</v>
      </c>
    </row>
    <row r="236" spans="1:7" ht="13.15" x14ac:dyDescent="0.4">
      <c r="A236" s="11">
        <v>51653</v>
      </c>
      <c r="B236" s="7">
        <v>231</v>
      </c>
      <c r="C236" s="8">
        <f t="shared" si="4"/>
        <v>5576040.7376518864</v>
      </c>
      <c r="D236" s="8">
        <f t="shared" si="5"/>
        <v>37173.604917679244</v>
      </c>
      <c r="E236" s="8">
        <f t="shared" si="1"/>
        <v>80462.261694478264</v>
      </c>
      <c r="F236" s="8">
        <f t="shared" si="2"/>
        <v>43288.65677679902</v>
      </c>
      <c r="G236" s="8">
        <f t="shared" si="3"/>
        <v>5532752.0808750875</v>
      </c>
    </row>
    <row r="237" spans="1:7" ht="13.15" x14ac:dyDescent="0.4">
      <c r="A237" s="11">
        <v>51683</v>
      </c>
      <c r="B237" s="7">
        <v>232</v>
      </c>
      <c r="C237" s="8">
        <f t="shared" si="4"/>
        <v>5532752.0808750875</v>
      </c>
      <c r="D237" s="8">
        <f t="shared" si="5"/>
        <v>36885.013872500589</v>
      </c>
      <c r="E237" s="8">
        <f t="shared" si="1"/>
        <v>80462.261694478264</v>
      </c>
      <c r="F237" s="8">
        <f t="shared" si="2"/>
        <v>43577.247821977675</v>
      </c>
      <c r="G237" s="8">
        <f t="shared" si="3"/>
        <v>5489174.8330531102</v>
      </c>
    </row>
    <row r="238" spans="1:7" ht="13.15" x14ac:dyDescent="0.4">
      <c r="A238" s="11">
        <v>51714</v>
      </c>
      <c r="B238" s="7">
        <v>233</v>
      </c>
      <c r="C238" s="8">
        <f t="shared" si="4"/>
        <v>5489174.8330531102</v>
      </c>
      <c r="D238" s="8">
        <f t="shared" si="5"/>
        <v>36594.498887020738</v>
      </c>
      <c r="E238" s="8">
        <f t="shared" si="1"/>
        <v>80462.261694478264</v>
      </c>
      <c r="F238" s="8">
        <f t="shared" si="2"/>
        <v>43867.762807457526</v>
      </c>
      <c r="G238" s="8">
        <f t="shared" si="3"/>
        <v>5445307.0702456525</v>
      </c>
    </row>
    <row r="239" spans="1:7" ht="13.15" x14ac:dyDescent="0.4">
      <c r="A239" s="11">
        <v>51745</v>
      </c>
      <c r="B239" s="7">
        <v>234</v>
      </c>
      <c r="C239" s="8">
        <f t="shared" si="4"/>
        <v>5445307.0702456525</v>
      </c>
      <c r="D239" s="8">
        <f t="shared" si="5"/>
        <v>36302.047134971021</v>
      </c>
      <c r="E239" s="8">
        <f t="shared" si="1"/>
        <v>80462.261694478264</v>
      </c>
      <c r="F239" s="8">
        <f t="shared" si="2"/>
        <v>44160.214559507243</v>
      </c>
      <c r="G239" s="8">
        <f t="shared" si="3"/>
        <v>5401146.8556861449</v>
      </c>
    </row>
    <row r="240" spans="1:7" ht="13.15" x14ac:dyDescent="0.4">
      <c r="A240" s="11">
        <v>51775</v>
      </c>
      <c r="B240" s="7">
        <v>235</v>
      </c>
      <c r="C240" s="8">
        <f t="shared" si="4"/>
        <v>5401146.8556861449</v>
      </c>
      <c r="D240" s="8">
        <f t="shared" si="5"/>
        <v>36007.645704574301</v>
      </c>
      <c r="E240" s="8">
        <f t="shared" si="1"/>
        <v>80462.261694478264</v>
      </c>
      <c r="F240" s="8">
        <f t="shared" si="2"/>
        <v>44454.615989903963</v>
      </c>
      <c r="G240" s="8">
        <f t="shared" si="3"/>
        <v>5356692.239696241</v>
      </c>
    </row>
    <row r="241" spans="1:7" ht="13.15" x14ac:dyDescent="0.4">
      <c r="A241" s="11">
        <v>51806</v>
      </c>
      <c r="B241" s="7">
        <v>236</v>
      </c>
      <c r="C241" s="8">
        <f t="shared" si="4"/>
        <v>5356692.239696241</v>
      </c>
      <c r="D241" s="8">
        <f t="shared" si="5"/>
        <v>35711.281597974943</v>
      </c>
      <c r="E241" s="8">
        <f t="shared" si="1"/>
        <v>80462.261694478264</v>
      </c>
      <c r="F241" s="8">
        <f t="shared" si="2"/>
        <v>44750.980096503321</v>
      </c>
      <c r="G241" s="8">
        <f t="shared" si="3"/>
        <v>5311941.2595997378</v>
      </c>
    </row>
    <row r="242" spans="1:7" ht="13.15" x14ac:dyDescent="0.4">
      <c r="A242" s="11">
        <v>51836</v>
      </c>
      <c r="B242" s="7">
        <v>237</v>
      </c>
      <c r="C242" s="8">
        <f t="shared" si="4"/>
        <v>5311941.2595997378</v>
      </c>
      <c r="D242" s="8">
        <f t="shared" si="5"/>
        <v>35412.941730664919</v>
      </c>
      <c r="E242" s="8">
        <f t="shared" si="1"/>
        <v>80462.261694478264</v>
      </c>
      <c r="F242" s="8">
        <f t="shared" si="2"/>
        <v>45049.319963813345</v>
      </c>
      <c r="G242" s="8">
        <f t="shared" si="3"/>
        <v>5266891.9396359241</v>
      </c>
    </row>
    <row r="243" spans="1:7" ht="13.15" x14ac:dyDescent="0.4">
      <c r="A243" s="11">
        <v>51867</v>
      </c>
      <c r="B243" s="7">
        <v>238</v>
      </c>
      <c r="C243" s="8">
        <f t="shared" si="4"/>
        <v>5266891.9396359241</v>
      </c>
      <c r="D243" s="8">
        <f t="shared" si="5"/>
        <v>35112.612930906165</v>
      </c>
      <c r="E243" s="8">
        <f t="shared" si="1"/>
        <v>80462.261694478264</v>
      </c>
      <c r="F243" s="8">
        <f t="shared" si="2"/>
        <v>45349.648763572099</v>
      </c>
      <c r="G243" s="8">
        <f t="shared" si="3"/>
        <v>5221542.2908723522</v>
      </c>
    </row>
    <row r="244" spans="1:7" ht="13.15" x14ac:dyDescent="0.4">
      <c r="A244" s="11">
        <v>51898</v>
      </c>
      <c r="B244" s="7">
        <v>239</v>
      </c>
      <c r="C244" s="8">
        <f t="shared" si="4"/>
        <v>5221542.2908723522</v>
      </c>
      <c r="D244" s="8">
        <f t="shared" si="5"/>
        <v>34810.281939149019</v>
      </c>
      <c r="E244" s="8">
        <f t="shared" si="1"/>
        <v>80462.261694478264</v>
      </c>
      <c r="F244" s="8">
        <f t="shared" si="2"/>
        <v>45651.979755329245</v>
      </c>
      <c r="G244" s="8">
        <f t="shared" si="3"/>
        <v>5175890.3111170232</v>
      </c>
    </row>
    <row r="245" spans="1:7" ht="13.15" x14ac:dyDescent="0.4">
      <c r="A245" s="11">
        <v>51926</v>
      </c>
      <c r="B245" s="7">
        <v>240</v>
      </c>
      <c r="C245" s="8">
        <f t="shared" si="4"/>
        <v>5175890.3111170232</v>
      </c>
      <c r="D245" s="8">
        <f t="shared" si="5"/>
        <v>34505.935407446821</v>
      </c>
      <c r="E245" s="8">
        <f t="shared" si="1"/>
        <v>80462.261694478264</v>
      </c>
      <c r="F245" s="8">
        <f t="shared" si="2"/>
        <v>45956.326287031443</v>
      </c>
      <c r="G245" s="8">
        <f t="shared" si="3"/>
        <v>5129933.9848299921</v>
      </c>
    </row>
    <row r="246" spans="1:7" ht="13.15" x14ac:dyDescent="0.4">
      <c r="A246" s="11">
        <v>51957</v>
      </c>
      <c r="B246" s="7">
        <v>241</v>
      </c>
      <c r="C246" s="8">
        <f t="shared" si="4"/>
        <v>5129933.9848299921</v>
      </c>
      <c r="D246" s="8">
        <f t="shared" si="5"/>
        <v>34199.559898866617</v>
      </c>
      <c r="E246" s="8">
        <f t="shared" si="1"/>
        <v>80462.261694478264</v>
      </c>
      <c r="F246" s="8">
        <f t="shared" si="2"/>
        <v>46262.701795611647</v>
      </c>
      <c r="G246" s="8">
        <f t="shared" si="3"/>
        <v>5083671.2830343805</v>
      </c>
    </row>
    <row r="247" spans="1:7" ht="13.15" x14ac:dyDescent="0.4">
      <c r="A247" s="11">
        <v>51987</v>
      </c>
      <c r="B247" s="7">
        <v>242</v>
      </c>
      <c r="C247" s="8">
        <f t="shared" si="4"/>
        <v>5083671.2830343805</v>
      </c>
      <c r="D247" s="8">
        <f t="shared" si="5"/>
        <v>33891.141886895872</v>
      </c>
      <c r="E247" s="8">
        <f t="shared" si="1"/>
        <v>80462.261694478264</v>
      </c>
      <c r="F247" s="8">
        <f t="shared" si="2"/>
        <v>46571.119807582392</v>
      </c>
      <c r="G247" s="8">
        <f t="shared" si="3"/>
        <v>5037100.1632267982</v>
      </c>
    </row>
    <row r="248" spans="1:7" ht="13.15" x14ac:dyDescent="0.4">
      <c r="A248" s="11">
        <v>52018</v>
      </c>
      <c r="B248" s="7">
        <v>243</v>
      </c>
      <c r="C248" s="8">
        <f t="shared" si="4"/>
        <v>5037100.1632267982</v>
      </c>
      <c r="D248" s="8">
        <f t="shared" si="5"/>
        <v>33580.667754845323</v>
      </c>
      <c r="E248" s="8">
        <f t="shared" si="1"/>
        <v>80462.261694478264</v>
      </c>
      <c r="F248" s="8">
        <f t="shared" si="2"/>
        <v>46881.593939632941</v>
      </c>
      <c r="G248" s="8">
        <f t="shared" si="3"/>
        <v>4990218.5692871651</v>
      </c>
    </row>
    <row r="249" spans="1:7" ht="13.15" x14ac:dyDescent="0.4">
      <c r="A249" s="11">
        <v>52048</v>
      </c>
      <c r="B249" s="7">
        <v>244</v>
      </c>
      <c r="C249" s="8">
        <f t="shared" si="4"/>
        <v>4990218.5692871651</v>
      </c>
      <c r="D249" s="8">
        <f t="shared" si="5"/>
        <v>33268.123795247768</v>
      </c>
      <c r="E249" s="8">
        <f t="shared" si="1"/>
        <v>80462.261694478264</v>
      </c>
      <c r="F249" s="8">
        <f t="shared" si="2"/>
        <v>47194.137899230496</v>
      </c>
      <c r="G249" s="8">
        <f t="shared" si="3"/>
        <v>4943024.4313879348</v>
      </c>
    </row>
    <row r="250" spans="1:7" ht="13.15" x14ac:dyDescent="0.4">
      <c r="A250" s="11">
        <v>52079</v>
      </c>
      <c r="B250" s="7">
        <v>245</v>
      </c>
      <c r="C250" s="8">
        <f t="shared" si="4"/>
        <v>4943024.4313879348</v>
      </c>
      <c r="D250" s="8">
        <f t="shared" si="5"/>
        <v>32953.496209252902</v>
      </c>
      <c r="E250" s="8">
        <f t="shared" si="1"/>
        <v>80462.261694478264</v>
      </c>
      <c r="F250" s="8">
        <f t="shared" si="2"/>
        <v>47508.765485225362</v>
      </c>
      <c r="G250" s="8">
        <f t="shared" si="3"/>
        <v>4895515.6659027096</v>
      </c>
    </row>
    <row r="251" spans="1:7" ht="13.15" x14ac:dyDescent="0.4">
      <c r="A251" s="11">
        <v>52110</v>
      </c>
      <c r="B251" s="7">
        <v>246</v>
      </c>
      <c r="C251" s="8">
        <f t="shared" si="4"/>
        <v>4895515.6659027096</v>
      </c>
      <c r="D251" s="8">
        <f t="shared" si="5"/>
        <v>32636.771106018066</v>
      </c>
      <c r="E251" s="8">
        <f t="shared" si="1"/>
        <v>80462.261694478264</v>
      </c>
      <c r="F251" s="8">
        <f t="shared" si="2"/>
        <v>47825.490588460198</v>
      </c>
      <c r="G251" s="8">
        <f t="shared" si="3"/>
        <v>4847690.1753142495</v>
      </c>
    </row>
    <row r="252" spans="1:7" ht="13.15" x14ac:dyDescent="0.4">
      <c r="A252" s="11">
        <v>52140</v>
      </c>
      <c r="B252" s="7">
        <v>247</v>
      </c>
      <c r="C252" s="8">
        <f t="shared" si="4"/>
        <v>4847690.1753142495</v>
      </c>
      <c r="D252" s="8">
        <f t="shared" si="5"/>
        <v>32317.934502094999</v>
      </c>
      <c r="E252" s="8">
        <f t="shared" si="1"/>
        <v>80462.261694478264</v>
      </c>
      <c r="F252" s="8">
        <f t="shared" si="2"/>
        <v>48144.327192383265</v>
      </c>
      <c r="G252" s="8">
        <f t="shared" si="3"/>
        <v>4799545.8481218666</v>
      </c>
    </row>
    <row r="253" spans="1:7" ht="13.15" x14ac:dyDescent="0.4">
      <c r="A253" s="11">
        <v>52171</v>
      </c>
      <c r="B253" s="7">
        <v>248</v>
      </c>
      <c r="C253" s="8">
        <f t="shared" si="4"/>
        <v>4799545.8481218666</v>
      </c>
      <c r="D253" s="8">
        <f t="shared" si="5"/>
        <v>31996.972320812445</v>
      </c>
      <c r="E253" s="8">
        <f t="shared" si="1"/>
        <v>80462.261694478264</v>
      </c>
      <c r="F253" s="8">
        <f t="shared" si="2"/>
        <v>48465.289373665815</v>
      </c>
      <c r="G253" s="8">
        <f t="shared" si="3"/>
        <v>4751080.5587482005</v>
      </c>
    </row>
    <row r="254" spans="1:7" ht="13.15" x14ac:dyDescent="0.4">
      <c r="A254" s="11">
        <v>52201</v>
      </c>
      <c r="B254" s="7">
        <v>249</v>
      </c>
      <c r="C254" s="8">
        <f t="shared" si="4"/>
        <v>4751080.5587482005</v>
      </c>
      <c r="D254" s="8">
        <f t="shared" si="5"/>
        <v>31673.870391654673</v>
      </c>
      <c r="E254" s="8">
        <f t="shared" si="1"/>
        <v>80462.261694478264</v>
      </c>
      <c r="F254" s="8">
        <f t="shared" si="2"/>
        <v>48788.391302823591</v>
      </c>
      <c r="G254" s="8">
        <f t="shared" si="3"/>
        <v>4702292.1674453765</v>
      </c>
    </row>
    <row r="255" spans="1:7" ht="13.15" x14ac:dyDescent="0.4">
      <c r="A255" s="11">
        <v>52232</v>
      </c>
      <c r="B255" s="7">
        <v>250</v>
      </c>
      <c r="C255" s="8">
        <f t="shared" si="4"/>
        <v>4702292.1674453765</v>
      </c>
      <c r="D255" s="8">
        <f t="shared" si="5"/>
        <v>31348.614449635847</v>
      </c>
      <c r="E255" s="8">
        <f t="shared" si="1"/>
        <v>80462.261694478264</v>
      </c>
      <c r="F255" s="8">
        <f t="shared" si="2"/>
        <v>49113.647244842417</v>
      </c>
      <c r="G255" s="8">
        <f t="shared" si="3"/>
        <v>4653178.5202005338</v>
      </c>
    </row>
    <row r="256" spans="1:7" ht="13.15" x14ac:dyDescent="0.4">
      <c r="A256" s="11">
        <v>52263</v>
      </c>
      <c r="B256" s="7">
        <v>251</v>
      </c>
      <c r="C256" s="8">
        <f t="shared" si="4"/>
        <v>4653178.5202005338</v>
      </c>
      <c r="D256" s="8">
        <f t="shared" si="5"/>
        <v>31021.190134670229</v>
      </c>
      <c r="E256" s="8">
        <f t="shared" si="1"/>
        <v>80462.261694478264</v>
      </c>
      <c r="F256" s="8">
        <f t="shared" si="2"/>
        <v>49441.071559808035</v>
      </c>
      <c r="G256" s="8">
        <f t="shared" si="3"/>
        <v>4603737.4486407256</v>
      </c>
    </row>
    <row r="257" spans="1:7" ht="13.15" x14ac:dyDescent="0.4">
      <c r="A257" s="11">
        <v>52291</v>
      </c>
      <c r="B257" s="7">
        <v>252</v>
      </c>
      <c r="C257" s="8">
        <f t="shared" si="4"/>
        <v>4603737.4486407256</v>
      </c>
      <c r="D257" s="8">
        <f t="shared" si="5"/>
        <v>30691.582990938172</v>
      </c>
      <c r="E257" s="8">
        <f t="shared" si="1"/>
        <v>80462.261694478264</v>
      </c>
      <c r="F257" s="8">
        <f t="shared" si="2"/>
        <v>49770.678703540092</v>
      </c>
      <c r="G257" s="8">
        <f t="shared" si="3"/>
        <v>4553966.7699371856</v>
      </c>
    </row>
    <row r="258" spans="1:7" ht="13.15" x14ac:dyDescent="0.4">
      <c r="A258" s="11">
        <v>52322</v>
      </c>
      <c r="B258" s="7">
        <v>253</v>
      </c>
      <c r="C258" s="8">
        <f t="shared" si="4"/>
        <v>4553966.7699371856</v>
      </c>
      <c r="D258" s="8">
        <f t="shared" si="5"/>
        <v>30359.778466247906</v>
      </c>
      <c r="E258" s="8">
        <f t="shared" si="1"/>
        <v>80462.261694478264</v>
      </c>
      <c r="F258" s="8">
        <f t="shared" si="2"/>
        <v>50102.483228230354</v>
      </c>
      <c r="G258" s="8">
        <f t="shared" si="3"/>
        <v>4503864.2867089557</v>
      </c>
    </row>
    <row r="259" spans="1:7" ht="13.15" x14ac:dyDescent="0.4">
      <c r="A259" s="11">
        <v>52352</v>
      </c>
      <c r="B259" s="7">
        <v>254</v>
      </c>
      <c r="C259" s="8">
        <f t="shared" si="4"/>
        <v>4503864.2867089557</v>
      </c>
      <c r="D259" s="8">
        <f t="shared" si="5"/>
        <v>30025.761911393041</v>
      </c>
      <c r="E259" s="8">
        <f t="shared" si="1"/>
        <v>80462.261694478264</v>
      </c>
      <c r="F259" s="8">
        <f t="shared" si="2"/>
        <v>50436.499783085223</v>
      </c>
      <c r="G259" s="8">
        <f t="shared" si="3"/>
        <v>4453427.78692587</v>
      </c>
    </row>
    <row r="260" spans="1:7" ht="13.15" x14ac:dyDescent="0.4">
      <c r="A260" s="11">
        <v>52383</v>
      </c>
      <c r="B260" s="7">
        <v>255</v>
      </c>
      <c r="C260" s="8">
        <f t="shared" si="4"/>
        <v>4453427.78692587</v>
      </c>
      <c r="D260" s="8">
        <f t="shared" si="5"/>
        <v>29689.518579505802</v>
      </c>
      <c r="E260" s="8">
        <f t="shared" si="1"/>
        <v>80462.261694478264</v>
      </c>
      <c r="F260" s="8">
        <f t="shared" si="2"/>
        <v>50772.743114972458</v>
      </c>
      <c r="G260" s="8">
        <f t="shared" si="3"/>
        <v>4402655.0438108975</v>
      </c>
    </row>
    <row r="261" spans="1:7" ht="13.15" x14ac:dyDescent="0.4">
      <c r="A261" s="11">
        <v>52413</v>
      </c>
      <c r="B261" s="7">
        <v>256</v>
      </c>
      <c r="C261" s="8">
        <f t="shared" si="4"/>
        <v>4402655.0438108975</v>
      </c>
      <c r="D261" s="8">
        <f t="shared" si="5"/>
        <v>29351.033625405984</v>
      </c>
      <c r="E261" s="8">
        <f t="shared" ref="E261:E365" si="6">$E$3</f>
        <v>80462.261694478264</v>
      </c>
      <c r="F261" s="8">
        <f t="shared" ref="F261:F328" si="7">E261-D261</f>
        <v>51111.228069072284</v>
      </c>
      <c r="G261" s="8">
        <f t="shared" ref="G261:G329" si="8">C261-F261</f>
        <v>4351543.8157418249</v>
      </c>
    </row>
    <row r="262" spans="1:7" ht="13.15" x14ac:dyDescent="0.4">
      <c r="A262" s="11">
        <v>52444</v>
      </c>
      <c r="B262" s="7">
        <v>257</v>
      </c>
      <c r="C262" s="8">
        <f t="shared" ref="C262:C365" si="9">G261</f>
        <v>4351543.8157418249</v>
      </c>
      <c r="D262" s="8">
        <f t="shared" si="5"/>
        <v>29010.2921049455</v>
      </c>
      <c r="E262" s="8">
        <f t="shared" si="6"/>
        <v>80462.261694478264</v>
      </c>
      <c r="F262" s="8">
        <f t="shared" si="7"/>
        <v>51451.96958953276</v>
      </c>
      <c r="G262" s="8">
        <f t="shared" si="8"/>
        <v>4300091.8461522926</v>
      </c>
    </row>
    <row r="263" spans="1:7" ht="13.15" x14ac:dyDescent="0.4">
      <c r="A263" s="11">
        <v>52475</v>
      </c>
      <c r="B263" s="7">
        <v>258</v>
      </c>
      <c r="C263" s="8">
        <f t="shared" si="9"/>
        <v>4300091.8461522926</v>
      </c>
      <c r="D263" s="8">
        <f t="shared" si="5"/>
        <v>28667.278974348617</v>
      </c>
      <c r="E263" s="8">
        <f t="shared" si="6"/>
        <v>80462.261694478264</v>
      </c>
      <c r="F263" s="8">
        <f t="shared" si="7"/>
        <v>51794.982720129643</v>
      </c>
      <c r="G263" s="8">
        <f t="shared" si="8"/>
        <v>4248296.8634321634</v>
      </c>
    </row>
    <row r="264" spans="1:7" ht="13.15" x14ac:dyDescent="0.4">
      <c r="A264" s="11">
        <v>52505</v>
      </c>
      <c r="B264" s="7">
        <v>259</v>
      </c>
      <c r="C264" s="8">
        <f t="shared" si="9"/>
        <v>4248296.8634321634</v>
      </c>
      <c r="D264" s="8">
        <f t="shared" si="5"/>
        <v>28321.979089547756</v>
      </c>
      <c r="E264" s="8">
        <f t="shared" si="6"/>
        <v>80462.261694478264</v>
      </c>
      <c r="F264" s="8">
        <f t="shared" si="7"/>
        <v>52140.282604930508</v>
      </c>
      <c r="G264" s="8">
        <f t="shared" si="8"/>
        <v>4196156.5808272325</v>
      </c>
    </row>
    <row r="265" spans="1:7" ht="13.15" x14ac:dyDescent="0.4">
      <c r="A265" s="11">
        <v>52536</v>
      </c>
      <c r="B265" s="7">
        <v>260</v>
      </c>
      <c r="C265" s="8">
        <f t="shared" si="9"/>
        <v>4196156.5808272325</v>
      </c>
      <c r="D265" s="8">
        <f t="shared" si="5"/>
        <v>27974.377205514884</v>
      </c>
      <c r="E265" s="8">
        <f t="shared" si="6"/>
        <v>80462.261694478264</v>
      </c>
      <c r="F265" s="8">
        <f t="shared" si="7"/>
        <v>52487.884488963376</v>
      </c>
      <c r="G265" s="8">
        <f t="shared" si="8"/>
        <v>4143668.6963382689</v>
      </c>
    </row>
    <row r="266" spans="1:7" ht="13.15" x14ac:dyDescent="0.4">
      <c r="A266" s="11">
        <v>52566</v>
      </c>
      <c r="B266" s="7">
        <v>261</v>
      </c>
      <c r="C266" s="8">
        <f t="shared" si="9"/>
        <v>4143668.6963382689</v>
      </c>
      <c r="D266" s="8">
        <f t="shared" si="5"/>
        <v>27624.457975588462</v>
      </c>
      <c r="E266" s="8">
        <f t="shared" si="6"/>
        <v>80462.261694478264</v>
      </c>
      <c r="F266" s="8">
        <f t="shared" si="7"/>
        <v>52837.803718889802</v>
      </c>
      <c r="G266" s="8">
        <f t="shared" si="8"/>
        <v>4090830.8926193793</v>
      </c>
    </row>
    <row r="267" spans="1:7" ht="13.15" x14ac:dyDescent="0.4">
      <c r="A267" s="11">
        <v>52597</v>
      </c>
      <c r="B267" s="7">
        <v>262</v>
      </c>
      <c r="C267" s="8">
        <f t="shared" si="9"/>
        <v>4090830.8926193793</v>
      </c>
      <c r="D267" s="8">
        <f t="shared" si="5"/>
        <v>27272.205950795866</v>
      </c>
      <c r="E267" s="8">
        <f t="shared" si="6"/>
        <v>80462.261694478264</v>
      </c>
      <c r="F267" s="8">
        <f t="shared" si="7"/>
        <v>53190.055743682402</v>
      </c>
      <c r="G267" s="8">
        <f t="shared" si="8"/>
        <v>4037640.8368756971</v>
      </c>
    </row>
    <row r="268" spans="1:7" ht="13.15" x14ac:dyDescent="0.4">
      <c r="A268" s="11">
        <v>52628</v>
      </c>
      <c r="B268" s="7">
        <v>263</v>
      </c>
      <c r="C268" s="8">
        <f t="shared" si="9"/>
        <v>4037640.8368756971</v>
      </c>
      <c r="D268" s="8">
        <f t="shared" si="5"/>
        <v>26917.605579171315</v>
      </c>
      <c r="E268" s="8">
        <f t="shared" si="6"/>
        <v>80462.261694478264</v>
      </c>
      <c r="F268" s="8">
        <f t="shared" si="7"/>
        <v>53544.656115306949</v>
      </c>
      <c r="G268" s="8">
        <f t="shared" si="8"/>
        <v>3984096.1807603901</v>
      </c>
    </row>
    <row r="269" spans="1:7" ht="13.15" x14ac:dyDescent="0.4">
      <c r="A269" s="11">
        <v>52657</v>
      </c>
      <c r="B269" s="7">
        <v>264</v>
      </c>
      <c r="C269" s="8">
        <f t="shared" si="9"/>
        <v>3984096.1807603901</v>
      </c>
      <c r="D269" s="8">
        <f t="shared" si="5"/>
        <v>26560.641205069271</v>
      </c>
      <c r="E269" s="8">
        <f t="shared" si="6"/>
        <v>80462.261694478264</v>
      </c>
      <c r="F269" s="8">
        <f t="shared" si="7"/>
        <v>53901.62048940899</v>
      </c>
      <c r="G269" s="8">
        <f t="shared" si="8"/>
        <v>3930194.5602709809</v>
      </c>
    </row>
    <row r="270" spans="1:7" ht="13.15" x14ac:dyDescent="0.4">
      <c r="A270" s="11">
        <v>52688</v>
      </c>
      <c r="B270" s="7">
        <v>265</v>
      </c>
      <c r="C270" s="8">
        <f t="shared" si="9"/>
        <v>3930194.5602709809</v>
      </c>
      <c r="D270" s="8">
        <f t="shared" si="5"/>
        <v>26201.297068473206</v>
      </c>
      <c r="E270" s="8">
        <f t="shared" si="6"/>
        <v>80462.261694478264</v>
      </c>
      <c r="F270" s="8">
        <f t="shared" si="7"/>
        <v>54260.964626005058</v>
      </c>
      <c r="G270" s="8">
        <f t="shared" si="8"/>
        <v>3875933.595644976</v>
      </c>
    </row>
    <row r="271" spans="1:7" ht="13.15" x14ac:dyDescent="0.4">
      <c r="A271" s="11">
        <v>52718</v>
      </c>
      <c r="B271" s="7">
        <v>266</v>
      </c>
      <c r="C271" s="8">
        <f t="shared" si="9"/>
        <v>3875933.595644976</v>
      </c>
      <c r="D271" s="8">
        <f t="shared" si="5"/>
        <v>25839.55730429984</v>
      </c>
      <c r="E271" s="8">
        <f t="shared" si="6"/>
        <v>80462.261694478264</v>
      </c>
      <c r="F271" s="8">
        <f t="shared" si="7"/>
        <v>54622.70439017842</v>
      </c>
      <c r="G271" s="8">
        <f t="shared" si="8"/>
        <v>3821310.8912547976</v>
      </c>
    </row>
    <row r="272" spans="1:7" ht="13.15" x14ac:dyDescent="0.4">
      <c r="A272" s="11">
        <v>52749</v>
      </c>
      <c r="B272" s="7">
        <v>267</v>
      </c>
      <c r="C272" s="8">
        <f t="shared" si="9"/>
        <v>3821310.8912547976</v>
      </c>
      <c r="D272" s="8">
        <f t="shared" si="5"/>
        <v>25475.405941698653</v>
      </c>
      <c r="E272" s="8">
        <f t="shared" si="6"/>
        <v>80462.261694478264</v>
      </c>
      <c r="F272" s="8">
        <f t="shared" si="7"/>
        <v>54986.855752779607</v>
      </c>
      <c r="G272" s="8">
        <f t="shared" si="8"/>
        <v>3766324.0355020179</v>
      </c>
    </row>
    <row r="273" spans="1:7" ht="13.15" x14ac:dyDescent="0.4">
      <c r="A273" s="11">
        <v>52779</v>
      </c>
      <c r="B273" s="7">
        <v>268</v>
      </c>
      <c r="C273" s="8">
        <f t="shared" si="9"/>
        <v>3766324.0355020179</v>
      </c>
      <c r="D273" s="8">
        <f t="shared" si="5"/>
        <v>25108.826903346788</v>
      </c>
      <c r="E273" s="8">
        <f t="shared" si="6"/>
        <v>80462.261694478264</v>
      </c>
      <c r="F273" s="8">
        <f t="shared" si="7"/>
        <v>55353.434791131476</v>
      </c>
      <c r="G273" s="8">
        <f t="shared" si="8"/>
        <v>3710970.6007108865</v>
      </c>
    </row>
    <row r="274" spans="1:7" ht="13.15" x14ac:dyDescent="0.4">
      <c r="A274" s="11">
        <v>52810</v>
      </c>
      <c r="B274" s="7">
        <v>269</v>
      </c>
      <c r="C274" s="8">
        <f t="shared" si="9"/>
        <v>3710970.6007108865</v>
      </c>
      <c r="D274" s="8">
        <f t="shared" si="5"/>
        <v>24739.804004739246</v>
      </c>
      <c r="E274" s="8">
        <f t="shared" si="6"/>
        <v>80462.261694478264</v>
      </c>
      <c r="F274" s="8">
        <f t="shared" si="7"/>
        <v>55722.457689739022</v>
      </c>
      <c r="G274" s="8">
        <f t="shared" si="8"/>
        <v>3655248.1430211477</v>
      </c>
    </row>
    <row r="275" spans="1:7" ht="13.15" x14ac:dyDescent="0.4">
      <c r="A275" s="11">
        <v>52841</v>
      </c>
      <c r="B275" s="7">
        <v>270</v>
      </c>
      <c r="C275" s="8">
        <f t="shared" si="9"/>
        <v>3655248.1430211477</v>
      </c>
      <c r="D275" s="8">
        <f t="shared" si="5"/>
        <v>24368.320953474318</v>
      </c>
      <c r="E275" s="8">
        <f t="shared" si="6"/>
        <v>80462.261694478264</v>
      </c>
      <c r="F275" s="8">
        <f t="shared" si="7"/>
        <v>56093.940741003942</v>
      </c>
      <c r="G275" s="8">
        <f t="shared" si="8"/>
        <v>3599154.2022801437</v>
      </c>
    </row>
    <row r="276" spans="1:7" ht="13.15" x14ac:dyDescent="0.4">
      <c r="A276" s="11">
        <v>52871</v>
      </c>
      <c r="B276" s="7">
        <v>271</v>
      </c>
      <c r="C276" s="8">
        <f t="shared" si="9"/>
        <v>3599154.2022801437</v>
      </c>
      <c r="D276" s="8">
        <f t="shared" si="5"/>
        <v>23994.361348534294</v>
      </c>
      <c r="E276" s="8">
        <f t="shared" si="6"/>
        <v>80462.261694478264</v>
      </c>
      <c r="F276" s="8">
        <f t="shared" si="7"/>
        <v>56467.90034594397</v>
      </c>
      <c r="G276" s="8">
        <f t="shared" si="8"/>
        <v>3542686.3019341999</v>
      </c>
    </row>
    <row r="277" spans="1:7" ht="13.15" x14ac:dyDescent="0.4">
      <c r="A277" s="11">
        <v>52902</v>
      </c>
      <c r="B277" s="7">
        <v>272</v>
      </c>
      <c r="C277" s="8">
        <f t="shared" si="9"/>
        <v>3542686.3019341999</v>
      </c>
      <c r="D277" s="8">
        <f t="shared" si="5"/>
        <v>23617.908679561333</v>
      </c>
      <c r="E277" s="8">
        <f t="shared" si="6"/>
        <v>80462.261694478264</v>
      </c>
      <c r="F277" s="8">
        <f t="shared" si="7"/>
        <v>56844.353014916931</v>
      </c>
      <c r="G277" s="8">
        <f t="shared" si="8"/>
        <v>3485841.9489192828</v>
      </c>
    </row>
    <row r="278" spans="1:7" ht="13.15" x14ac:dyDescent="0.4">
      <c r="A278" s="11">
        <v>52932</v>
      </c>
      <c r="B278" s="7">
        <v>273</v>
      </c>
      <c r="C278" s="8">
        <f t="shared" si="9"/>
        <v>3485841.9489192828</v>
      </c>
      <c r="D278" s="8">
        <f t="shared" si="5"/>
        <v>23238.946326128553</v>
      </c>
      <c r="E278" s="8">
        <f t="shared" si="6"/>
        <v>80462.261694478264</v>
      </c>
      <c r="F278" s="8">
        <f t="shared" si="7"/>
        <v>57223.315368349708</v>
      </c>
      <c r="G278" s="8">
        <f t="shared" si="8"/>
        <v>3428618.6335509331</v>
      </c>
    </row>
    <row r="279" spans="1:7" ht="13.15" x14ac:dyDescent="0.4">
      <c r="A279" s="11">
        <v>52963</v>
      </c>
      <c r="B279" s="7">
        <v>274</v>
      </c>
      <c r="C279" s="8">
        <f t="shared" si="9"/>
        <v>3428618.6335509331</v>
      </c>
      <c r="D279" s="8">
        <f t="shared" si="5"/>
        <v>22857.457557006222</v>
      </c>
      <c r="E279" s="8">
        <f t="shared" si="6"/>
        <v>80462.261694478264</v>
      </c>
      <c r="F279" s="8">
        <f t="shared" si="7"/>
        <v>57604.804137472041</v>
      </c>
      <c r="G279" s="8">
        <f t="shared" si="8"/>
        <v>3371013.829413461</v>
      </c>
    </row>
    <row r="280" spans="1:7" ht="13.15" x14ac:dyDescent="0.4">
      <c r="A280" s="11">
        <v>52994</v>
      </c>
      <c r="B280" s="7">
        <v>275</v>
      </c>
      <c r="C280" s="8">
        <f t="shared" si="9"/>
        <v>3371013.829413461</v>
      </c>
      <c r="D280" s="8">
        <f t="shared" si="5"/>
        <v>22473.425529423075</v>
      </c>
      <c r="E280" s="8">
        <f t="shared" si="6"/>
        <v>80462.261694478264</v>
      </c>
      <c r="F280" s="8">
        <f t="shared" si="7"/>
        <v>57988.836165055189</v>
      </c>
      <c r="G280" s="8">
        <f t="shared" si="8"/>
        <v>3313024.9932484059</v>
      </c>
    </row>
    <row r="281" spans="1:7" ht="13.15" x14ac:dyDescent="0.4">
      <c r="A281" s="11">
        <v>53022</v>
      </c>
      <c r="B281" s="7">
        <v>276</v>
      </c>
      <c r="C281" s="8">
        <f t="shared" si="9"/>
        <v>3313024.9932484059</v>
      </c>
      <c r="D281" s="8">
        <f t="shared" si="5"/>
        <v>22086.833288322709</v>
      </c>
      <c r="E281" s="8">
        <f t="shared" si="6"/>
        <v>80462.261694478264</v>
      </c>
      <c r="F281" s="8">
        <f t="shared" si="7"/>
        <v>58375.428406155552</v>
      </c>
      <c r="G281" s="8">
        <f t="shared" si="8"/>
        <v>3254649.5648422502</v>
      </c>
    </row>
    <row r="282" spans="1:7" ht="13.15" x14ac:dyDescent="0.4">
      <c r="A282" s="11">
        <v>53053</v>
      </c>
      <c r="B282" s="7">
        <v>277</v>
      </c>
      <c r="C282" s="8">
        <f t="shared" si="9"/>
        <v>3254649.5648422502</v>
      </c>
      <c r="D282" s="8">
        <f t="shared" si="5"/>
        <v>21697.663765615001</v>
      </c>
      <c r="E282" s="8">
        <f t="shared" si="6"/>
        <v>80462.261694478264</v>
      </c>
      <c r="F282" s="8">
        <f t="shared" si="7"/>
        <v>58764.597928863266</v>
      </c>
      <c r="G282" s="8">
        <f t="shared" si="8"/>
        <v>3195884.9669133867</v>
      </c>
    </row>
    <row r="283" spans="1:7" ht="13.15" x14ac:dyDescent="0.4">
      <c r="A283" s="11">
        <v>53083</v>
      </c>
      <c r="B283" s="7">
        <v>278</v>
      </c>
      <c r="C283" s="8">
        <f t="shared" si="9"/>
        <v>3195884.9669133867</v>
      </c>
      <c r="D283" s="8">
        <f t="shared" si="5"/>
        <v>21305.89977942258</v>
      </c>
      <c r="E283" s="8">
        <f t="shared" si="6"/>
        <v>80462.261694478264</v>
      </c>
      <c r="F283" s="8">
        <f t="shared" si="7"/>
        <v>59156.361915055684</v>
      </c>
      <c r="G283" s="8">
        <f t="shared" si="8"/>
        <v>3136728.6049983311</v>
      </c>
    </row>
    <row r="284" spans="1:7" ht="13.15" x14ac:dyDescent="0.4">
      <c r="A284" s="11">
        <v>53114</v>
      </c>
      <c r="B284" s="7">
        <v>279</v>
      </c>
      <c r="C284" s="8">
        <f t="shared" si="9"/>
        <v>3136728.6049983311</v>
      </c>
      <c r="D284" s="8">
        <f t="shared" si="5"/>
        <v>20911.52403332221</v>
      </c>
      <c r="E284" s="8">
        <f t="shared" si="6"/>
        <v>80462.261694478264</v>
      </c>
      <c r="F284" s="8">
        <f t="shared" si="7"/>
        <v>59550.737661156054</v>
      </c>
      <c r="G284" s="8">
        <f t="shared" si="8"/>
        <v>3077177.8673371752</v>
      </c>
    </row>
    <row r="285" spans="1:7" ht="13.15" x14ac:dyDescent="0.4">
      <c r="A285" s="11">
        <v>53144</v>
      </c>
      <c r="B285" s="7">
        <v>280</v>
      </c>
      <c r="C285" s="8">
        <f t="shared" si="9"/>
        <v>3077177.8673371752</v>
      </c>
      <c r="D285" s="8">
        <f t="shared" si="5"/>
        <v>20514.51911558117</v>
      </c>
      <c r="E285" s="8">
        <f t="shared" si="6"/>
        <v>80462.261694478264</v>
      </c>
      <c r="F285" s="8">
        <f t="shared" si="7"/>
        <v>59947.742578897094</v>
      </c>
      <c r="G285" s="8">
        <f t="shared" si="8"/>
        <v>3017230.124758278</v>
      </c>
    </row>
    <row r="286" spans="1:7" ht="13.15" x14ac:dyDescent="0.4">
      <c r="A286" s="11">
        <v>53175</v>
      </c>
      <c r="B286" s="7">
        <v>281</v>
      </c>
      <c r="C286" s="8">
        <f t="shared" si="9"/>
        <v>3017230.124758278</v>
      </c>
      <c r="D286" s="8">
        <f t="shared" si="5"/>
        <v>20114.867498388521</v>
      </c>
      <c r="E286" s="8">
        <f t="shared" si="6"/>
        <v>80462.261694478264</v>
      </c>
      <c r="F286" s="8">
        <f t="shared" si="7"/>
        <v>60347.394196089743</v>
      </c>
      <c r="G286" s="8">
        <f t="shared" si="8"/>
        <v>2956882.7305621882</v>
      </c>
    </row>
    <row r="287" spans="1:7" ht="13.15" x14ac:dyDescent="0.4">
      <c r="A287" s="11">
        <v>53206</v>
      </c>
      <c r="B287" s="7">
        <v>282</v>
      </c>
      <c r="C287" s="8">
        <f t="shared" si="9"/>
        <v>2956882.7305621882</v>
      </c>
      <c r="D287" s="8">
        <f t="shared" si="5"/>
        <v>19712.551537081257</v>
      </c>
      <c r="E287" s="8">
        <f t="shared" si="6"/>
        <v>80462.261694478264</v>
      </c>
      <c r="F287" s="8">
        <f t="shared" si="7"/>
        <v>60749.710157397007</v>
      </c>
      <c r="G287" s="8">
        <f t="shared" si="8"/>
        <v>2896133.020404791</v>
      </c>
    </row>
    <row r="288" spans="1:7" ht="13.15" x14ac:dyDescent="0.4">
      <c r="A288" s="11">
        <v>53236</v>
      </c>
      <c r="B288" s="7">
        <v>283</v>
      </c>
      <c r="C288" s="8">
        <f t="shared" si="9"/>
        <v>2896133.020404791</v>
      </c>
      <c r="D288" s="8">
        <f t="shared" si="5"/>
        <v>19307.553469365273</v>
      </c>
      <c r="E288" s="8">
        <f t="shared" si="6"/>
        <v>80462.261694478264</v>
      </c>
      <c r="F288" s="8">
        <f t="shared" si="7"/>
        <v>61154.70822511299</v>
      </c>
      <c r="G288" s="8">
        <f t="shared" si="8"/>
        <v>2834978.3121796781</v>
      </c>
    </row>
    <row r="289" spans="1:7" ht="13.15" x14ac:dyDescent="0.4">
      <c r="A289" s="11">
        <v>53267</v>
      </c>
      <c r="B289" s="7">
        <v>284</v>
      </c>
      <c r="C289" s="8">
        <f t="shared" si="9"/>
        <v>2834978.3121796781</v>
      </c>
      <c r="D289" s="8">
        <f t="shared" si="5"/>
        <v>18899.85541453119</v>
      </c>
      <c r="E289" s="8">
        <f t="shared" si="6"/>
        <v>80462.261694478264</v>
      </c>
      <c r="F289" s="8">
        <f t="shared" si="7"/>
        <v>61562.40627994707</v>
      </c>
      <c r="G289" s="8">
        <f t="shared" si="8"/>
        <v>2773415.905899731</v>
      </c>
    </row>
    <row r="290" spans="1:7" ht="13.15" x14ac:dyDescent="0.4">
      <c r="A290" s="11">
        <v>53297</v>
      </c>
      <c r="B290" s="7">
        <v>285</v>
      </c>
      <c r="C290" s="8">
        <f t="shared" si="9"/>
        <v>2773415.905899731</v>
      </c>
      <c r="D290" s="8">
        <f t="shared" si="5"/>
        <v>18489.439372664874</v>
      </c>
      <c r="E290" s="8">
        <f t="shared" si="6"/>
        <v>80462.261694478264</v>
      </c>
      <c r="F290" s="8">
        <f t="shared" si="7"/>
        <v>61972.822321813394</v>
      </c>
      <c r="G290" s="8">
        <f t="shared" si="8"/>
        <v>2711443.0835779174</v>
      </c>
    </row>
    <row r="291" spans="1:7" ht="13.15" x14ac:dyDescent="0.4">
      <c r="A291" s="11">
        <v>53328</v>
      </c>
      <c r="B291" s="7">
        <v>286</v>
      </c>
      <c r="C291" s="8">
        <f t="shared" si="9"/>
        <v>2711443.0835779174</v>
      </c>
      <c r="D291" s="8">
        <f t="shared" si="5"/>
        <v>18076.287223852785</v>
      </c>
      <c r="E291" s="8">
        <f t="shared" si="6"/>
        <v>80462.261694478264</v>
      </c>
      <c r="F291" s="8">
        <f t="shared" si="7"/>
        <v>62385.974470625479</v>
      </c>
      <c r="G291" s="8">
        <f t="shared" si="8"/>
        <v>2649057.1091072918</v>
      </c>
    </row>
    <row r="292" spans="1:7" ht="13.15" x14ac:dyDescent="0.4">
      <c r="A292" s="11">
        <v>53359</v>
      </c>
      <c r="B292" s="7">
        <v>287</v>
      </c>
      <c r="C292" s="8">
        <f t="shared" si="9"/>
        <v>2649057.1091072918</v>
      </c>
      <c r="D292" s="8">
        <f t="shared" si="5"/>
        <v>17660.380727381948</v>
      </c>
      <c r="E292" s="8">
        <f t="shared" si="6"/>
        <v>80462.261694478264</v>
      </c>
      <c r="F292" s="8">
        <f t="shared" si="7"/>
        <v>62801.880967096316</v>
      </c>
      <c r="G292" s="8">
        <f t="shared" si="8"/>
        <v>2586255.2281401954</v>
      </c>
    </row>
    <row r="293" spans="1:7" ht="13.15" x14ac:dyDescent="0.4">
      <c r="A293" s="11">
        <v>53387</v>
      </c>
      <c r="B293" s="7">
        <v>288</v>
      </c>
      <c r="C293" s="8">
        <f t="shared" si="9"/>
        <v>2586255.2281401954</v>
      </c>
      <c r="D293" s="8">
        <f t="shared" si="5"/>
        <v>17241.701520934635</v>
      </c>
      <c r="E293" s="8">
        <f t="shared" si="6"/>
        <v>80462.261694478264</v>
      </c>
      <c r="F293" s="8">
        <f t="shared" si="7"/>
        <v>63220.560173543628</v>
      </c>
      <c r="G293" s="8">
        <f t="shared" si="8"/>
        <v>2523034.6679666517</v>
      </c>
    </row>
    <row r="294" spans="1:7" ht="13.15" x14ac:dyDescent="0.4">
      <c r="A294" s="11">
        <v>53418</v>
      </c>
      <c r="B294" s="7">
        <v>289</v>
      </c>
      <c r="C294" s="8">
        <f t="shared" si="9"/>
        <v>2523034.6679666517</v>
      </c>
      <c r="D294" s="8">
        <f t="shared" si="5"/>
        <v>16820.23111977768</v>
      </c>
      <c r="E294" s="8">
        <f t="shared" si="6"/>
        <v>80462.261694478264</v>
      </c>
      <c r="F294" s="8">
        <f t="shared" si="7"/>
        <v>63642.030574700584</v>
      </c>
      <c r="G294" s="8">
        <f t="shared" si="8"/>
        <v>2459392.6373919509</v>
      </c>
    </row>
    <row r="295" spans="1:7" ht="13.15" x14ac:dyDescent="0.4">
      <c r="A295" s="11">
        <v>53448</v>
      </c>
      <c r="B295" s="7">
        <v>290</v>
      </c>
      <c r="C295" s="8">
        <f t="shared" si="9"/>
        <v>2459392.6373919509</v>
      </c>
      <c r="D295" s="8">
        <f t="shared" si="5"/>
        <v>16395.950915946341</v>
      </c>
      <c r="E295" s="8">
        <f t="shared" si="6"/>
        <v>80462.261694478264</v>
      </c>
      <c r="F295" s="8">
        <f t="shared" si="7"/>
        <v>64066.310778531923</v>
      </c>
      <c r="G295" s="8">
        <f t="shared" si="8"/>
        <v>2395326.3266134192</v>
      </c>
    </row>
    <row r="296" spans="1:7" ht="13.15" x14ac:dyDescent="0.4">
      <c r="A296" s="11">
        <v>53479</v>
      </c>
      <c r="B296" s="7">
        <v>291</v>
      </c>
      <c r="C296" s="8">
        <f t="shared" si="9"/>
        <v>2395326.3266134192</v>
      </c>
      <c r="D296" s="8">
        <f t="shared" si="5"/>
        <v>15968.842177422795</v>
      </c>
      <c r="E296" s="8">
        <f t="shared" si="6"/>
        <v>80462.261694478264</v>
      </c>
      <c r="F296" s="8">
        <f t="shared" si="7"/>
        <v>64493.419517055467</v>
      </c>
      <c r="G296" s="8">
        <f t="shared" si="8"/>
        <v>2330832.9070963636</v>
      </c>
    </row>
    <row r="297" spans="1:7" ht="13.15" x14ac:dyDescent="0.4">
      <c r="A297" s="11">
        <v>53509</v>
      </c>
      <c r="B297" s="7">
        <v>292</v>
      </c>
      <c r="C297" s="8">
        <f t="shared" si="9"/>
        <v>2330832.9070963636</v>
      </c>
      <c r="D297" s="8">
        <f t="shared" si="5"/>
        <v>15538.886047309092</v>
      </c>
      <c r="E297" s="8">
        <f t="shared" si="6"/>
        <v>80462.261694478264</v>
      </c>
      <c r="F297" s="8">
        <f t="shared" si="7"/>
        <v>64923.375647169174</v>
      </c>
      <c r="G297" s="8">
        <f t="shared" si="8"/>
        <v>2265909.5314491945</v>
      </c>
    </row>
    <row r="298" spans="1:7" ht="13.15" x14ac:dyDescent="0.4">
      <c r="A298" s="11">
        <v>53540</v>
      </c>
      <c r="B298" s="7">
        <v>293</v>
      </c>
      <c r="C298" s="8">
        <f t="shared" si="9"/>
        <v>2265909.5314491945</v>
      </c>
      <c r="D298" s="8">
        <f t="shared" si="5"/>
        <v>15106.063542994631</v>
      </c>
      <c r="E298" s="8">
        <f t="shared" si="6"/>
        <v>80462.261694478264</v>
      </c>
      <c r="F298" s="8">
        <f t="shared" si="7"/>
        <v>65356.198151483637</v>
      </c>
      <c r="G298" s="8">
        <f t="shared" si="8"/>
        <v>2200553.3332977109</v>
      </c>
    </row>
    <row r="299" spans="1:7" ht="13.15" x14ac:dyDescent="0.4">
      <c r="A299" s="11">
        <v>53571</v>
      </c>
      <c r="B299" s="7">
        <v>294</v>
      </c>
      <c r="C299" s="8">
        <f t="shared" si="9"/>
        <v>2200553.3332977109</v>
      </c>
      <c r="D299" s="8">
        <f t="shared" si="5"/>
        <v>14670.355555318074</v>
      </c>
      <c r="E299" s="8">
        <f t="shared" si="6"/>
        <v>80462.261694478264</v>
      </c>
      <c r="F299" s="8">
        <f t="shared" si="7"/>
        <v>65791.906139160186</v>
      </c>
      <c r="G299" s="8">
        <f t="shared" si="8"/>
        <v>2134761.4271585508</v>
      </c>
    </row>
    <row r="300" spans="1:7" ht="13.15" x14ac:dyDescent="0.4">
      <c r="A300" s="11">
        <v>53601</v>
      </c>
      <c r="B300" s="7">
        <v>295</v>
      </c>
      <c r="C300" s="8">
        <f t="shared" si="9"/>
        <v>2134761.4271585508</v>
      </c>
      <c r="D300" s="8">
        <f t="shared" si="5"/>
        <v>14231.742847723674</v>
      </c>
      <c r="E300" s="8">
        <f t="shared" si="6"/>
        <v>80462.261694478264</v>
      </c>
      <c r="F300" s="8">
        <f t="shared" si="7"/>
        <v>66230.518846754596</v>
      </c>
      <c r="G300" s="8">
        <f t="shared" si="8"/>
        <v>2068530.9083117961</v>
      </c>
    </row>
    <row r="301" spans="1:7" ht="13.15" x14ac:dyDescent="0.4">
      <c r="A301" s="11">
        <v>53632</v>
      </c>
      <c r="B301" s="7">
        <v>296</v>
      </c>
      <c r="C301" s="8">
        <f t="shared" si="9"/>
        <v>2068530.9083117961</v>
      </c>
      <c r="D301" s="8">
        <f t="shared" si="5"/>
        <v>13790.206055411974</v>
      </c>
      <c r="E301" s="8">
        <f t="shared" si="6"/>
        <v>80462.261694478264</v>
      </c>
      <c r="F301" s="8">
        <f t="shared" si="7"/>
        <v>66672.055639066297</v>
      </c>
      <c r="G301" s="8">
        <f t="shared" si="8"/>
        <v>2001858.8526727299</v>
      </c>
    </row>
    <row r="302" spans="1:7" ht="13.15" x14ac:dyDescent="0.4">
      <c r="A302" s="11">
        <v>53662</v>
      </c>
      <c r="B302" s="7">
        <v>297</v>
      </c>
      <c r="C302" s="8">
        <f t="shared" si="9"/>
        <v>2001858.8526727299</v>
      </c>
      <c r="D302" s="8">
        <f t="shared" si="5"/>
        <v>13345.725684484867</v>
      </c>
      <c r="E302" s="8">
        <f t="shared" si="6"/>
        <v>80462.261694478264</v>
      </c>
      <c r="F302" s="8">
        <f t="shared" si="7"/>
        <v>67116.536009993404</v>
      </c>
      <c r="G302" s="8">
        <f t="shared" si="8"/>
        <v>1934742.3166627365</v>
      </c>
    </row>
    <row r="303" spans="1:7" ht="13.15" x14ac:dyDescent="0.4">
      <c r="A303" s="11">
        <v>53693</v>
      </c>
      <c r="B303" s="7">
        <v>298</v>
      </c>
      <c r="C303" s="8">
        <f t="shared" si="9"/>
        <v>1934742.3166627365</v>
      </c>
      <c r="D303" s="8">
        <f t="shared" si="5"/>
        <v>12898.282111084911</v>
      </c>
      <c r="E303" s="8">
        <f t="shared" si="6"/>
        <v>80462.261694478264</v>
      </c>
      <c r="F303" s="8">
        <f t="shared" si="7"/>
        <v>67563.979583393346</v>
      </c>
      <c r="G303" s="8">
        <f t="shared" si="8"/>
        <v>1867178.3370793432</v>
      </c>
    </row>
    <row r="304" spans="1:7" ht="13.15" x14ac:dyDescent="0.4">
      <c r="A304" s="11">
        <v>53724</v>
      </c>
      <c r="B304" s="7">
        <v>299</v>
      </c>
      <c r="C304" s="8">
        <f t="shared" si="9"/>
        <v>1867178.3370793432</v>
      </c>
      <c r="D304" s="8">
        <f t="shared" si="5"/>
        <v>12447.855580528954</v>
      </c>
      <c r="E304" s="8">
        <f t="shared" si="6"/>
        <v>80462.261694478264</v>
      </c>
      <c r="F304" s="8">
        <f t="shared" si="7"/>
        <v>68014.406113949313</v>
      </c>
      <c r="G304" s="8">
        <f t="shared" si="8"/>
        <v>1799163.9309653938</v>
      </c>
    </row>
    <row r="305" spans="1:7" ht="13.15" x14ac:dyDescent="0.4">
      <c r="A305" s="11">
        <v>53752</v>
      </c>
      <c r="B305" s="7">
        <v>300</v>
      </c>
      <c r="C305" s="8">
        <f t="shared" si="9"/>
        <v>1799163.9309653938</v>
      </c>
      <c r="D305" s="8">
        <f t="shared" si="5"/>
        <v>11994.426206435959</v>
      </c>
      <c r="E305" s="8">
        <f t="shared" si="6"/>
        <v>80462.261694478264</v>
      </c>
      <c r="F305" s="8">
        <f t="shared" si="7"/>
        <v>68467.835488042299</v>
      </c>
      <c r="G305" s="8">
        <f t="shared" si="8"/>
        <v>1730696.0954773515</v>
      </c>
    </row>
    <row r="306" spans="1:7" ht="13.15" x14ac:dyDescent="0.4">
      <c r="A306" s="11">
        <v>53783</v>
      </c>
      <c r="B306" s="7">
        <v>301</v>
      </c>
      <c r="C306" s="8">
        <f t="shared" si="9"/>
        <v>1730696.0954773515</v>
      </c>
      <c r="D306" s="8">
        <f t="shared" si="5"/>
        <v>11537.97396984901</v>
      </c>
      <c r="E306" s="8">
        <f t="shared" si="6"/>
        <v>80462.261694478264</v>
      </c>
      <c r="F306" s="8">
        <f t="shared" si="7"/>
        <v>68924.287724629248</v>
      </c>
      <c r="G306" s="8">
        <f t="shared" si="8"/>
        <v>1661771.8077527222</v>
      </c>
    </row>
    <row r="307" spans="1:7" ht="13.15" x14ac:dyDescent="0.4">
      <c r="A307" s="11">
        <v>53813</v>
      </c>
      <c r="B307" s="7">
        <v>302</v>
      </c>
      <c r="C307" s="8">
        <f t="shared" si="9"/>
        <v>1661771.8077527222</v>
      </c>
      <c r="D307" s="8">
        <f t="shared" si="5"/>
        <v>11078.478718351482</v>
      </c>
      <c r="E307" s="8">
        <f t="shared" si="6"/>
        <v>80462.261694478264</v>
      </c>
      <c r="F307" s="8">
        <f t="shared" si="7"/>
        <v>69383.782976126779</v>
      </c>
      <c r="G307" s="8">
        <f t="shared" si="8"/>
        <v>1592388.0247765954</v>
      </c>
    </row>
    <row r="308" spans="1:7" ht="13.15" x14ac:dyDescent="0.4">
      <c r="A308" s="11">
        <v>53844</v>
      </c>
      <c r="B308" s="7">
        <v>303</v>
      </c>
      <c r="C308" s="8">
        <f t="shared" si="9"/>
        <v>1592388.0247765954</v>
      </c>
      <c r="D308" s="8">
        <f t="shared" si="5"/>
        <v>10615.920165177304</v>
      </c>
      <c r="E308" s="8">
        <f t="shared" si="6"/>
        <v>80462.261694478264</v>
      </c>
      <c r="F308" s="8">
        <f t="shared" si="7"/>
        <v>69846.34152930096</v>
      </c>
      <c r="G308" s="8">
        <f t="shared" si="8"/>
        <v>1522541.6832472945</v>
      </c>
    </row>
    <row r="309" spans="1:7" ht="13.15" x14ac:dyDescent="0.4">
      <c r="A309" s="11">
        <v>53874</v>
      </c>
      <c r="B309" s="7">
        <v>304</v>
      </c>
      <c r="C309" s="8">
        <f t="shared" si="9"/>
        <v>1522541.6832472945</v>
      </c>
      <c r="D309" s="8">
        <f t="shared" si="5"/>
        <v>10150.277888315297</v>
      </c>
      <c r="E309" s="8">
        <f t="shared" si="6"/>
        <v>80462.261694478264</v>
      </c>
      <c r="F309" s="8">
        <f t="shared" si="7"/>
        <v>70311.983806162971</v>
      </c>
      <c r="G309" s="8">
        <f t="shared" si="8"/>
        <v>1452229.6994411314</v>
      </c>
    </row>
    <row r="310" spans="1:7" ht="13.15" x14ac:dyDescent="0.4">
      <c r="A310" s="11">
        <v>53905</v>
      </c>
      <c r="B310" s="7">
        <v>305</v>
      </c>
      <c r="C310" s="8">
        <f t="shared" si="9"/>
        <v>1452229.6994411314</v>
      </c>
      <c r="D310" s="8">
        <f t="shared" si="5"/>
        <v>9681.5313296075437</v>
      </c>
      <c r="E310" s="8">
        <f t="shared" si="6"/>
        <v>80462.261694478264</v>
      </c>
      <c r="F310" s="8">
        <f t="shared" si="7"/>
        <v>70780.730364870717</v>
      </c>
      <c r="G310" s="8">
        <f t="shared" si="8"/>
        <v>1381448.9690762607</v>
      </c>
    </row>
    <row r="311" spans="1:7" ht="13.15" x14ac:dyDescent="0.4">
      <c r="A311" s="11">
        <v>53936</v>
      </c>
      <c r="B311" s="7">
        <v>306</v>
      </c>
      <c r="C311" s="8">
        <f t="shared" si="9"/>
        <v>1381448.9690762607</v>
      </c>
      <c r="D311" s="8">
        <f t="shared" si="5"/>
        <v>9209.6597938417381</v>
      </c>
      <c r="E311" s="8">
        <f t="shared" si="6"/>
        <v>80462.261694478264</v>
      </c>
      <c r="F311" s="8">
        <f t="shared" si="7"/>
        <v>71252.601900636524</v>
      </c>
      <c r="G311" s="8">
        <f t="shared" si="8"/>
        <v>1310196.3671756242</v>
      </c>
    </row>
    <row r="312" spans="1:7" ht="13.15" x14ac:dyDescent="0.4">
      <c r="A312" s="11">
        <v>53966</v>
      </c>
      <c r="B312" s="7">
        <v>307</v>
      </c>
      <c r="C312" s="8">
        <f t="shared" si="9"/>
        <v>1310196.3671756242</v>
      </c>
      <c r="D312" s="8">
        <f t="shared" si="5"/>
        <v>8734.6424478374956</v>
      </c>
      <c r="E312" s="8">
        <f t="shared" si="6"/>
        <v>80462.261694478264</v>
      </c>
      <c r="F312" s="8">
        <f t="shared" si="7"/>
        <v>71727.619246640767</v>
      </c>
      <c r="G312" s="8">
        <f t="shared" si="8"/>
        <v>1238468.7479289835</v>
      </c>
    </row>
    <row r="313" spans="1:7" ht="13.15" x14ac:dyDescent="0.4">
      <c r="A313" s="11">
        <v>53997</v>
      </c>
      <c r="B313" s="7">
        <v>308</v>
      </c>
      <c r="C313" s="8">
        <f t="shared" si="9"/>
        <v>1238468.7479289835</v>
      </c>
      <c r="D313" s="8">
        <f t="shared" si="5"/>
        <v>8256.4583195265568</v>
      </c>
      <c r="E313" s="8">
        <f t="shared" si="6"/>
        <v>80462.261694478264</v>
      </c>
      <c r="F313" s="8">
        <f t="shared" si="7"/>
        <v>72205.803374951705</v>
      </c>
      <c r="G313" s="8">
        <f t="shared" si="8"/>
        <v>1166262.9445540318</v>
      </c>
    </row>
    <row r="314" spans="1:7" ht="13.15" x14ac:dyDescent="0.4">
      <c r="A314" s="11">
        <v>54027</v>
      </c>
      <c r="B314" s="7">
        <v>309</v>
      </c>
      <c r="C314" s="8">
        <f t="shared" si="9"/>
        <v>1166262.9445540318</v>
      </c>
      <c r="D314" s="8">
        <f t="shared" si="5"/>
        <v>7775.086297026879</v>
      </c>
      <c r="E314" s="8">
        <f t="shared" si="6"/>
        <v>80462.261694478264</v>
      </c>
      <c r="F314" s="8">
        <f t="shared" si="7"/>
        <v>72687.175397451385</v>
      </c>
      <c r="G314" s="8">
        <f t="shared" si="8"/>
        <v>1093575.7691565803</v>
      </c>
    </row>
    <row r="315" spans="1:7" ht="13.15" x14ac:dyDescent="0.4">
      <c r="A315" s="11">
        <v>54058</v>
      </c>
      <c r="B315" s="7">
        <v>310</v>
      </c>
      <c r="C315" s="8">
        <f t="shared" si="9"/>
        <v>1093575.7691565803</v>
      </c>
      <c r="D315" s="8">
        <f t="shared" si="5"/>
        <v>7290.5051277105358</v>
      </c>
      <c r="E315" s="8">
        <f t="shared" si="6"/>
        <v>80462.261694478264</v>
      </c>
      <c r="F315" s="8">
        <f t="shared" si="7"/>
        <v>73171.756566767726</v>
      </c>
      <c r="G315" s="8">
        <f t="shared" si="8"/>
        <v>1020404.0125898126</v>
      </c>
    </row>
    <row r="316" spans="1:7" ht="13.15" x14ac:dyDescent="0.4">
      <c r="A316" s="11">
        <v>54089</v>
      </c>
      <c r="B316" s="7">
        <v>311</v>
      </c>
      <c r="C316" s="8">
        <f t="shared" si="9"/>
        <v>1020404.0125898126</v>
      </c>
      <c r="D316" s="8">
        <f t="shared" si="5"/>
        <v>6802.6934172654182</v>
      </c>
      <c r="E316" s="8">
        <f t="shared" si="6"/>
        <v>80462.261694478264</v>
      </c>
      <c r="F316" s="8">
        <f t="shared" si="7"/>
        <v>73659.568277212849</v>
      </c>
      <c r="G316" s="8">
        <f t="shared" si="8"/>
        <v>946744.44431259972</v>
      </c>
    </row>
    <row r="317" spans="1:7" ht="13.15" x14ac:dyDescent="0.4">
      <c r="A317" s="11">
        <v>54118</v>
      </c>
      <c r="B317" s="7">
        <v>312</v>
      </c>
      <c r="C317" s="8">
        <f t="shared" si="9"/>
        <v>946744.44431259972</v>
      </c>
      <c r="D317" s="8">
        <f t="shared" si="5"/>
        <v>6311.6296287506648</v>
      </c>
      <c r="E317" s="8">
        <f t="shared" si="6"/>
        <v>80462.261694478264</v>
      </c>
      <c r="F317" s="8">
        <f t="shared" si="7"/>
        <v>74150.632065727594</v>
      </c>
      <c r="G317" s="8">
        <f t="shared" si="8"/>
        <v>872593.81224687211</v>
      </c>
    </row>
    <row r="318" spans="1:7" ht="13.15" x14ac:dyDescent="0.4">
      <c r="A318" s="11">
        <v>54149</v>
      </c>
      <c r="B318" s="7">
        <v>313</v>
      </c>
      <c r="C318" s="8">
        <f t="shared" si="9"/>
        <v>872593.81224687211</v>
      </c>
      <c r="D318" s="8">
        <f t="shared" si="5"/>
        <v>5817.2920816458145</v>
      </c>
      <c r="E318" s="8">
        <f t="shared" si="6"/>
        <v>80462.261694478264</v>
      </c>
      <c r="F318" s="8">
        <f t="shared" si="7"/>
        <v>74644.969612832443</v>
      </c>
      <c r="G318" s="8">
        <f t="shared" si="8"/>
        <v>797948.8426340397</v>
      </c>
    </row>
    <row r="319" spans="1:7" ht="13.15" x14ac:dyDescent="0.4">
      <c r="A319" s="11">
        <v>54179</v>
      </c>
      <c r="B319" s="7">
        <v>314</v>
      </c>
      <c r="C319" s="8">
        <f t="shared" si="9"/>
        <v>797948.8426340397</v>
      </c>
      <c r="D319" s="8">
        <f t="shared" si="5"/>
        <v>5319.6589508935986</v>
      </c>
      <c r="E319" s="8">
        <f t="shared" si="6"/>
        <v>80462.261694478264</v>
      </c>
      <c r="F319" s="8">
        <f t="shared" si="7"/>
        <v>75142.602743584663</v>
      </c>
      <c r="G319" s="8">
        <f t="shared" si="8"/>
        <v>722806.23989045504</v>
      </c>
    </row>
    <row r="320" spans="1:7" ht="13.15" x14ac:dyDescent="0.4">
      <c r="A320" s="11">
        <v>54210</v>
      </c>
      <c r="B320" s="7">
        <v>315</v>
      </c>
      <c r="C320" s="8">
        <f t="shared" si="9"/>
        <v>722806.23989045504</v>
      </c>
      <c r="D320" s="8">
        <f t="shared" si="5"/>
        <v>4818.7082659363668</v>
      </c>
      <c r="E320" s="8">
        <f t="shared" si="6"/>
        <v>80462.261694478264</v>
      </c>
      <c r="F320" s="8">
        <f t="shared" si="7"/>
        <v>75643.553428541898</v>
      </c>
      <c r="G320" s="8">
        <f t="shared" si="8"/>
        <v>647162.68646191317</v>
      </c>
    </row>
    <row r="321" spans="1:7" ht="13.15" x14ac:dyDescent="0.4">
      <c r="A321" s="11">
        <v>54240</v>
      </c>
      <c r="B321" s="7">
        <v>316</v>
      </c>
      <c r="C321" s="8">
        <f t="shared" si="9"/>
        <v>647162.68646191317</v>
      </c>
      <c r="D321" s="8">
        <f t="shared" si="5"/>
        <v>4314.4179097460883</v>
      </c>
      <c r="E321" s="8">
        <f t="shared" si="6"/>
        <v>80462.261694478264</v>
      </c>
      <c r="F321" s="8">
        <f t="shared" si="7"/>
        <v>76147.843784732177</v>
      </c>
      <c r="G321" s="8">
        <f t="shared" si="8"/>
        <v>571014.842677181</v>
      </c>
    </row>
    <row r="322" spans="1:7" ht="13.15" x14ac:dyDescent="0.4">
      <c r="A322" s="11">
        <v>54271</v>
      </c>
      <c r="B322" s="7">
        <v>317</v>
      </c>
      <c r="C322" s="8">
        <f t="shared" si="9"/>
        <v>571014.842677181</v>
      </c>
      <c r="D322" s="8">
        <f t="shared" si="5"/>
        <v>3806.7656178478737</v>
      </c>
      <c r="E322" s="8">
        <f t="shared" si="6"/>
        <v>80462.261694478264</v>
      </c>
      <c r="F322" s="8">
        <f t="shared" si="7"/>
        <v>76655.496076630385</v>
      </c>
      <c r="G322" s="8">
        <f t="shared" si="8"/>
        <v>494359.34660055063</v>
      </c>
    </row>
    <row r="323" spans="1:7" ht="13.15" x14ac:dyDescent="0.4">
      <c r="A323" s="11">
        <v>54302</v>
      </c>
      <c r="B323" s="7">
        <v>318</v>
      </c>
      <c r="C323" s="8">
        <f t="shared" si="9"/>
        <v>494359.34660055063</v>
      </c>
      <c r="D323" s="8">
        <f t="shared" si="5"/>
        <v>3295.7289773370044</v>
      </c>
      <c r="E323" s="8">
        <f t="shared" si="6"/>
        <v>80462.261694478264</v>
      </c>
      <c r="F323" s="8">
        <f t="shared" si="7"/>
        <v>77166.532717141265</v>
      </c>
      <c r="G323" s="8">
        <f t="shared" si="8"/>
        <v>417192.81388340937</v>
      </c>
    </row>
    <row r="324" spans="1:7" ht="13.15" x14ac:dyDescent="0.4">
      <c r="A324" s="11">
        <v>54332</v>
      </c>
      <c r="B324" s="7">
        <v>319</v>
      </c>
      <c r="C324" s="8">
        <f t="shared" si="9"/>
        <v>417192.81388340937</v>
      </c>
      <c r="D324" s="8">
        <f t="shared" si="5"/>
        <v>2781.2854258893958</v>
      </c>
      <c r="E324" s="8">
        <f t="shared" si="6"/>
        <v>80462.261694478264</v>
      </c>
      <c r="F324" s="8">
        <f t="shared" si="7"/>
        <v>77680.976268588871</v>
      </c>
      <c r="G324" s="8">
        <f t="shared" si="8"/>
        <v>339511.83761482051</v>
      </c>
    </row>
    <row r="325" spans="1:7" ht="13.15" x14ac:dyDescent="0.4">
      <c r="A325" s="11">
        <v>54363</v>
      </c>
      <c r="B325" s="7">
        <v>320</v>
      </c>
      <c r="C325" s="8">
        <f t="shared" si="9"/>
        <v>339511.83761482051</v>
      </c>
      <c r="D325" s="8">
        <f t="shared" si="5"/>
        <v>2263.4122507654702</v>
      </c>
      <c r="E325" s="8">
        <f t="shared" si="6"/>
        <v>80462.261694478264</v>
      </c>
      <c r="F325" s="8">
        <f t="shared" si="7"/>
        <v>78198.849443712796</v>
      </c>
      <c r="G325" s="8">
        <f t="shared" si="8"/>
        <v>261312.98817110772</v>
      </c>
    </row>
    <row r="326" spans="1:7" ht="13.15" x14ac:dyDescent="0.4">
      <c r="A326" s="11">
        <v>54393</v>
      </c>
      <c r="B326" s="7">
        <v>321</v>
      </c>
      <c r="C326" s="8">
        <f t="shared" si="9"/>
        <v>261312.98817110772</v>
      </c>
      <c r="D326" s="8">
        <f t="shared" si="5"/>
        <v>1742.0865878073848</v>
      </c>
      <c r="E326" s="8">
        <f t="shared" si="6"/>
        <v>80462.261694478264</v>
      </c>
      <c r="F326" s="8">
        <f t="shared" si="7"/>
        <v>78720.175106670882</v>
      </c>
      <c r="G326" s="8">
        <f t="shared" si="8"/>
        <v>182592.81306443684</v>
      </c>
    </row>
    <row r="327" spans="1:7" ht="13.15" x14ac:dyDescent="0.4">
      <c r="A327" s="11">
        <v>54424</v>
      </c>
      <c r="B327" s="7">
        <v>322</v>
      </c>
      <c r="C327" s="8">
        <f t="shared" si="9"/>
        <v>182592.81306443684</v>
      </c>
      <c r="D327" s="8">
        <f t="shared" si="5"/>
        <v>1217.2854204295791</v>
      </c>
      <c r="E327" s="8">
        <f t="shared" si="6"/>
        <v>80462.261694478264</v>
      </c>
      <c r="F327" s="8">
        <f t="shared" si="7"/>
        <v>79244.976274048691</v>
      </c>
      <c r="G327" s="8">
        <f t="shared" si="8"/>
        <v>103347.83679038814</v>
      </c>
    </row>
    <row r="328" spans="1:7" ht="13.15" x14ac:dyDescent="0.4">
      <c r="A328" s="11">
        <v>54455</v>
      </c>
      <c r="B328" s="7">
        <v>323</v>
      </c>
      <c r="C328" s="8">
        <f t="shared" si="9"/>
        <v>103347.83679038814</v>
      </c>
      <c r="D328" s="8">
        <f t="shared" si="5"/>
        <v>688.98557860258768</v>
      </c>
      <c r="E328" s="8">
        <f t="shared" si="6"/>
        <v>80462.261694478264</v>
      </c>
      <c r="F328" s="8">
        <f t="shared" si="7"/>
        <v>79773.276115875677</v>
      </c>
      <c r="G328" s="8">
        <f t="shared" si="8"/>
        <v>23574.560674512468</v>
      </c>
    </row>
    <row r="329" spans="1:7" ht="13.15" x14ac:dyDescent="0.4">
      <c r="A329" s="11">
        <v>54483</v>
      </c>
      <c r="B329" s="7">
        <v>324</v>
      </c>
      <c r="C329" s="8">
        <f t="shared" si="9"/>
        <v>23574.560674512468</v>
      </c>
      <c r="D329" s="8">
        <f t="shared" si="5"/>
        <v>157.16373783008314</v>
      </c>
      <c r="E329" s="8">
        <f t="shared" si="6"/>
        <v>80462.261694478264</v>
      </c>
      <c r="F329" s="8">
        <f t="shared" ref="F329:F365" si="10">IF(C329&gt;$E$3,E329-D329, C329- D329)</f>
        <v>23417.396936682384</v>
      </c>
      <c r="G329" s="8">
        <f t="shared" si="8"/>
        <v>157.16373783008385</v>
      </c>
    </row>
    <row r="330" spans="1:7" ht="13.15" x14ac:dyDescent="0.4">
      <c r="A330" s="11">
        <v>54514</v>
      </c>
      <c r="B330" s="7">
        <v>325</v>
      </c>
      <c r="C330" s="8">
        <f t="shared" si="9"/>
        <v>157.16373783008385</v>
      </c>
      <c r="D330" s="8">
        <f t="shared" si="5"/>
        <v>1.0477582522005591</v>
      </c>
      <c r="E330" s="8">
        <f t="shared" si="6"/>
        <v>80462.261694478264</v>
      </c>
      <c r="F330" s="8">
        <f t="shared" si="10"/>
        <v>156.11597957788328</v>
      </c>
      <c r="G330" s="8">
        <f t="shared" ref="G330:G365" si="11">IF(C330&gt;$E$3,C330-F330,0)</f>
        <v>0</v>
      </c>
    </row>
    <row r="331" spans="1:7" ht="13.15" x14ac:dyDescent="0.4">
      <c r="A331" s="11">
        <v>54544</v>
      </c>
      <c r="B331" s="7">
        <v>326</v>
      </c>
      <c r="C331" s="8">
        <f t="shared" si="9"/>
        <v>0</v>
      </c>
      <c r="D331" s="8">
        <f t="shared" si="5"/>
        <v>0</v>
      </c>
      <c r="E331" s="8">
        <f t="shared" si="6"/>
        <v>80462.261694478264</v>
      </c>
      <c r="F331" s="8">
        <f t="shared" si="10"/>
        <v>0</v>
      </c>
      <c r="G331" s="8">
        <f t="shared" si="11"/>
        <v>0</v>
      </c>
    </row>
    <row r="332" spans="1:7" ht="13.15" x14ac:dyDescent="0.4">
      <c r="A332" s="11">
        <v>54575</v>
      </c>
      <c r="B332" s="7">
        <v>327</v>
      </c>
      <c r="C332" s="8">
        <f t="shared" si="9"/>
        <v>0</v>
      </c>
      <c r="D332" s="8">
        <f t="shared" si="5"/>
        <v>0</v>
      </c>
      <c r="E332" s="8">
        <f t="shared" si="6"/>
        <v>80462.261694478264</v>
      </c>
      <c r="F332" s="8">
        <f t="shared" si="10"/>
        <v>0</v>
      </c>
      <c r="G332" s="8">
        <f t="shared" si="11"/>
        <v>0</v>
      </c>
    </row>
    <row r="333" spans="1:7" ht="13.15" x14ac:dyDescent="0.4">
      <c r="A333" s="11">
        <v>54605</v>
      </c>
      <c r="B333" s="7">
        <v>328</v>
      </c>
      <c r="C333" s="8">
        <f t="shared" si="9"/>
        <v>0</v>
      </c>
      <c r="D333" s="8">
        <f t="shared" si="5"/>
        <v>0</v>
      </c>
      <c r="E333" s="8">
        <f t="shared" si="6"/>
        <v>80462.261694478264</v>
      </c>
      <c r="F333" s="8">
        <f t="shared" si="10"/>
        <v>0</v>
      </c>
      <c r="G333" s="8">
        <f t="shared" si="11"/>
        <v>0</v>
      </c>
    </row>
    <row r="334" spans="1:7" ht="13.15" x14ac:dyDescent="0.4">
      <c r="A334" s="11">
        <v>54636</v>
      </c>
      <c r="B334" s="7">
        <v>329</v>
      </c>
      <c r="C334" s="8">
        <f t="shared" si="9"/>
        <v>0</v>
      </c>
      <c r="D334" s="8">
        <f t="shared" si="5"/>
        <v>0</v>
      </c>
      <c r="E334" s="8">
        <f t="shared" si="6"/>
        <v>80462.261694478264</v>
      </c>
      <c r="F334" s="8">
        <f t="shared" si="10"/>
        <v>0</v>
      </c>
      <c r="G334" s="8">
        <f t="shared" si="11"/>
        <v>0</v>
      </c>
    </row>
    <row r="335" spans="1:7" ht="13.15" x14ac:dyDescent="0.4">
      <c r="A335" s="11">
        <v>54667</v>
      </c>
      <c r="B335" s="7">
        <v>330</v>
      </c>
      <c r="C335" s="8">
        <f t="shared" si="9"/>
        <v>0</v>
      </c>
      <c r="D335" s="8">
        <f t="shared" si="5"/>
        <v>0</v>
      </c>
      <c r="E335" s="8">
        <f t="shared" si="6"/>
        <v>80462.261694478264</v>
      </c>
      <c r="F335" s="8">
        <f t="shared" si="10"/>
        <v>0</v>
      </c>
      <c r="G335" s="8">
        <f t="shared" si="11"/>
        <v>0</v>
      </c>
    </row>
    <row r="336" spans="1:7" ht="13.15" x14ac:dyDescent="0.4">
      <c r="A336" s="11">
        <v>54697</v>
      </c>
      <c r="B336" s="7">
        <v>331</v>
      </c>
      <c r="C336" s="8">
        <f t="shared" si="9"/>
        <v>0</v>
      </c>
      <c r="D336" s="8">
        <f t="shared" si="5"/>
        <v>0</v>
      </c>
      <c r="E336" s="8">
        <f t="shared" si="6"/>
        <v>80462.261694478264</v>
      </c>
      <c r="F336" s="8">
        <f t="shared" si="10"/>
        <v>0</v>
      </c>
      <c r="G336" s="8">
        <f t="shared" si="11"/>
        <v>0</v>
      </c>
    </row>
    <row r="337" spans="1:7" ht="13.15" x14ac:dyDescent="0.4">
      <c r="A337" s="11">
        <v>54728</v>
      </c>
      <c r="B337" s="7">
        <v>332</v>
      </c>
      <c r="C337" s="8">
        <f t="shared" si="9"/>
        <v>0</v>
      </c>
      <c r="D337" s="8">
        <f t="shared" si="5"/>
        <v>0</v>
      </c>
      <c r="E337" s="8">
        <f t="shared" si="6"/>
        <v>80462.261694478264</v>
      </c>
      <c r="F337" s="8">
        <f t="shared" si="10"/>
        <v>0</v>
      </c>
      <c r="G337" s="8">
        <f t="shared" si="11"/>
        <v>0</v>
      </c>
    </row>
    <row r="338" spans="1:7" ht="13.15" x14ac:dyDescent="0.4">
      <c r="A338" s="11">
        <v>54758</v>
      </c>
      <c r="B338" s="7">
        <v>333</v>
      </c>
      <c r="C338" s="8">
        <f t="shared" si="9"/>
        <v>0</v>
      </c>
      <c r="D338" s="8">
        <f t="shared" si="5"/>
        <v>0</v>
      </c>
      <c r="E338" s="8">
        <f t="shared" si="6"/>
        <v>80462.261694478264</v>
      </c>
      <c r="F338" s="8">
        <f t="shared" si="10"/>
        <v>0</v>
      </c>
      <c r="G338" s="8">
        <f t="shared" si="11"/>
        <v>0</v>
      </c>
    </row>
    <row r="339" spans="1:7" ht="13.15" x14ac:dyDescent="0.4">
      <c r="A339" s="11">
        <v>54789</v>
      </c>
      <c r="B339" s="7">
        <v>334</v>
      </c>
      <c r="C339" s="8">
        <f t="shared" si="9"/>
        <v>0</v>
      </c>
      <c r="D339" s="8">
        <f t="shared" si="5"/>
        <v>0</v>
      </c>
      <c r="E339" s="8">
        <f t="shared" si="6"/>
        <v>80462.261694478264</v>
      </c>
      <c r="F339" s="8">
        <f t="shared" si="10"/>
        <v>0</v>
      </c>
      <c r="G339" s="8">
        <f t="shared" si="11"/>
        <v>0</v>
      </c>
    </row>
    <row r="340" spans="1:7" ht="13.15" x14ac:dyDescent="0.4">
      <c r="A340" s="11">
        <v>54820</v>
      </c>
      <c r="B340" s="7">
        <v>335</v>
      </c>
      <c r="C340" s="8">
        <f t="shared" si="9"/>
        <v>0</v>
      </c>
      <c r="D340" s="8">
        <f t="shared" si="5"/>
        <v>0</v>
      </c>
      <c r="E340" s="8">
        <f t="shared" si="6"/>
        <v>80462.261694478264</v>
      </c>
      <c r="F340" s="8">
        <f t="shared" si="10"/>
        <v>0</v>
      </c>
      <c r="G340" s="8">
        <f t="shared" si="11"/>
        <v>0</v>
      </c>
    </row>
    <row r="341" spans="1:7" ht="13.15" x14ac:dyDescent="0.4">
      <c r="A341" s="11">
        <v>54848</v>
      </c>
      <c r="B341" s="7">
        <v>336</v>
      </c>
      <c r="C341" s="8">
        <f t="shared" si="9"/>
        <v>0</v>
      </c>
      <c r="D341" s="8">
        <f t="shared" si="5"/>
        <v>0</v>
      </c>
      <c r="E341" s="8">
        <f t="shared" si="6"/>
        <v>80462.261694478264</v>
      </c>
      <c r="F341" s="8">
        <f t="shared" si="10"/>
        <v>0</v>
      </c>
      <c r="G341" s="8">
        <f t="shared" si="11"/>
        <v>0</v>
      </c>
    </row>
    <row r="342" spans="1:7" ht="13.15" x14ac:dyDescent="0.4">
      <c r="A342" s="11">
        <v>54879</v>
      </c>
      <c r="B342" s="7">
        <v>337</v>
      </c>
      <c r="C342" s="8">
        <f t="shared" si="9"/>
        <v>0</v>
      </c>
      <c r="D342" s="8">
        <f t="shared" si="5"/>
        <v>0</v>
      </c>
      <c r="E342" s="8">
        <f t="shared" si="6"/>
        <v>80462.261694478264</v>
      </c>
      <c r="F342" s="8">
        <f t="shared" si="10"/>
        <v>0</v>
      </c>
      <c r="G342" s="8">
        <f t="shared" si="11"/>
        <v>0</v>
      </c>
    </row>
    <row r="343" spans="1:7" ht="13.15" x14ac:dyDescent="0.4">
      <c r="A343" s="11">
        <v>54909</v>
      </c>
      <c r="B343" s="7">
        <v>338</v>
      </c>
      <c r="C343" s="8">
        <f t="shared" si="9"/>
        <v>0</v>
      </c>
      <c r="D343" s="8">
        <f t="shared" si="5"/>
        <v>0</v>
      </c>
      <c r="E343" s="8">
        <f t="shared" si="6"/>
        <v>80462.261694478264</v>
      </c>
      <c r="F343" s="8">
        <f t="shared" si="10"/>
        <v>0</v>
      </c>
      <c r="G343" s="8">
        <f t="shared" si="11"/>
        <v>0</v>
      </c>
    </row>
    <row r="344" spans="1:7" ht="13.15" x14ac:dyDescent="0.4">
      <c r="A344" s="11">
        <v>54940</v>
      </c>
      <c r="B344" s="7">
        <v>339</v>
      </c>
      <c r="C344" s="8">
        <f t="shared" si="9"/>
        <v>0</v>
      </c>
      <c r="D344" s="8">
        <f t="shared" si="5"/>
        <v>0</v>
      </c>
      <c r="E344" s="8">
        <f t="shared" si="6"/>
        <v>80462.261694478264</v>
      </c>
      <c r="F344" s="8">
        <f t="shared" si="10"/>
        <v>0</v>
      </c>
      <c r="G344" s="8">
        <f t="shared" si="11"/>
        <v>0</v>
      </c>
    </row>
    <row r="345" spans="1:7" ht="13.15" x14ac:dyDescent="0.4">
      <c r="A345" s="11">
        <v>54970</v>
      </c>
      <c r="B345" s="7">
        <v>340</v>
      </c>
      <c r="C345" s="8">
        <f t="shared" si="9"/>
        <v>0</v>
      </c>
      <c r="D345" s="8">
        <f t="shared" si="5"/>
        <v>0</v>
      </c>
      <c r="E345" s="8">
        <f t="shared" si="6"/>
        <v>80462.261694478264</v>
      </c>
      <c r="F345" s="8">
        <f t="shared" si="10"/>
        <v>0</v>
      </c>
      <c r="G345" s="8">
        <f t="shared" si="11"/>
        <v>0</v>
      </c>
    </row>
    <row r="346" spans="1:7" ht="13.15" x14ac:dyDescent="0.4">
      <c r="A346" s="11">
        <v>55001</v>
      </c>
      <c r="B346" s="7">
        <v>341</v>
      </c>
      <c r="C346" s="8">
        <f t="shared" si="9"/>
        <v>0</v>
      </c>
      <c r="D346" s="8">
        <f t="shared" si="5"/>
        <v>0</v>
      </c>
      <c r="E346" s="8">
        <f t="shared" si="6"/>
        <v>80462.261694478264</v>
      </c>
      <c r="F346" s="8">
        <f t="shared" si="10"/>
        <v>0</v>
      </c>
      <c r="G346" s="8">
        <f t="shared" si="11"/>
        <v>0</v>
      </c>
    </row>
    <row r="347" spans="1:7" ht="13.15" x14ac:dyDescent="0.4">
      <c r="A347" s="11">
        <v>55032</v>
      </c>
      <c r="B347" s="7">
        <v>342</v>
      </c>
      <c r="C347" s="8">
        <f t="shared" si="9"/>
        <v>0</v>
      </c>
      <c r="D347" s="8">
        <f t="shared" si="5"/>
        <v>0</v>
      </c>
      <c r="E347" s="8">
        <f t="shared" si="6"/>
        <v>80462.261694478264</v>
      </c>
      <c r="F347" s="8">
        <f t="shared" si="10"/>
        <v>0</v>
      </c>
      <c r="G347" s="8">
        <f t="shared" si="11"/>
        <v>0</v>
      </c>
    </row>
    <row r="348" spans="1:7" ht="13.15" x14ac:dyDescent="0.4">
      <c r="A348" s="11">
        <v>55062</v>
      </c>
      <c r="B348" s="7">
        <v>343</v>
      </c>
      <c r="C348" s="8">
        <f t="shared" si="9"/>
        <v>0</v>
      </c>
      <c r="D348" s="8">
        <f t="shared" si="5"/>
        <v>0</v>
      </c>
      <c r="E348" s="8">
        <f t="shared" si="6"/>
        <v>80462.261694478264</v>
      </c>
      <c r="F348" s="8">
        <f t="shared" si="10"/>
        <v>0</v>
      </c>
      <c r="G348" s="8">
        <f t="shared" si="11"/>
        <v>0</v>
      </c>
    </row>
    <row r="349" spans="1:7" ht="13.15" x14ac:dyDescent="0.4">
      <c r="A349" s="11">
        <v>55093</v>
      </c>
      <c r="B349" s="7">
        <v>344</v>
      </c>
      <c r="C349" s="8">
        <f t="shared" si="9"/>
        <v>0</v>
      </c>
      <c r="D349" s="8">
        <f t="shared" si="5"/>
        <v>0</v>
      </c>
      <c r="E349" s="8">
        <f t="shared" si="6"/>
        <v>80462.261694478264</v>
      </c>
      <c r="F349" s="8">
        <f t="shared" si="10"/>
        <v>0</v>
      </c>
      <c r="G349" s="8">
        <f t="shared" si="11"/>
        <v>0</v>
      </c>
    </row>
    <row r="350" spans="1:7" ht="13.15" x14ac:dyDescent="0.4">
      <c r="A350" s="11">
        <v>55123</v>
      </c>
      <c r="B350" s="7">
        <v>345</v>
      </c>
      <c r="C350" s="8">
        <f t="shared" si="9"/>
        <v>0</v>
      </c>
      <c r="D350" s="8">
        <f t="shared" si="5"/>
        <v>0</v>
      </c>
      <c r="E350" s="8">
        <f t="shared" si="6"/>
        <v>80462.261694478264</v>
      </c>
      <c r="F350" s="8">
        <f t="shared" si="10"/>
        <v>0</v>
      </c>
      <c r="G350" s="8">
        <f t="shared" si="11"/>
        <v>0</v>
      </c>
    </row>
    <row r="351" spans="1:7" ht="13.15" x14ac:dyDescent="0.4">
      <c r="A351" s="11">
        <v>55154</v>
      </c>
      <c r="B351" s="7">
        <v>346</v>
      </c>
      <c r="C351" s="8">
        <f t="shared" si="9"/>
        <v>0</v>
      </c>
      <c r="D351" s="8">
        <f t="shared" si="5"/>
        <v>0</v>
      </c>
      <c r="E351" s="8">
        <f t="shared" si="6"/>
        <v>80462.261694478264</v>
      </c>
      <c r="F351" s="8">
        <f t="shared" si="10"/>
        <v>0</v>
      </c>
      <c r="G351" s="8">
        <f t="shared" si="11"/>
        <v>0</v>
      </c>
    </row>
    <row r="352" spans="1:7" ht="13.15" x14ac:dyDescent="0.4">
      <c r="A352" s="11">
        <v>55185</v>
      </c>
      <c r="B352" s="7">
        <v>347</v>
      </c>
      <c r="C352" s="8">
        <f t="shared" si="9"/>
        <v>0</v>
      </c>
      <c r="D352" s="8">
        <f t="shared" si="5"/>
        <v>0</v>
      </c>
      <c r="E352" s="8">
        <f t="shared" si="6"/>
        <v>80462.261694478264</v>
      </c>
      <c r="F352" s="8">
        <f t="shared" si="10"/>
        <v>0</v>
      </c>
      <c r="G352" s="8">
        <f t="shared" si="11"/>
        <v>0</v>
      </c>
    </row>
    <row r="353" spans="1:7" ht="13.15" x14ac:dyDescent="0.4">
      <c r="A353" s="11">
        <v>55213</v>
      </c>
      <c r="B353" s="7">
        <v>348</v>
      </c>
      <c r="C353" s="8">
        <f t="shared" si="9"/>
        <v>0</v>
      </c>
      <c r="D353" s="8">
        <f t="shared" si="5"/>
        <v>0</v>
      </c>
      <c r="E353" s="8">
        <f t="shared" si="6"/>
        <v>80462.261694478264</v>
      </c>
      <c r="F353" s="8">
        <f t="shared" si="10"/>
        <v>0</v>
      </c>
      <c r="G353" s="8">
        <f t="shared" si="11"/>
        <v>0</v>
      </c>
    </row>
    <row r="354" spans="1:7" ht="13.15" x14ac:dyDescent="0.4">
      <c r="A354" s="11">
        <v>55244</v>
      </c>
      <c r="B354" s="7">
        <v>349</v>
      </c>
      <c r="C354" s="8">
        <f t="shared" si="9"/>
        <v>0</v>
      </c>
      <c r="D354" s="8">
        <f t="shared" si="5"/>
        <v>0</v>
      </c>
      <c r="E354" s="8">
        <f t="shared" si="6"/>
        <v>80462.261694478264</v>
      </c>
      <c r="F354" s="8">
        <f t="shared" si="10"/>
        <v>0</v>
      </c>
      <c r="G354" s="8">
        <f t="shared" si="11"/>
        <v>0</v>
      </c>
    </row>
    <row r="355" spans="1:7" ht="13.15" x14ac:dyDescent="0.4">
      <c r="A355" s="11">
        <v>55274</v>
      </c>
      <c r="B355" s="7">
        <v>350</v>
      </c>
      <c r="C355" s="8">
        <f t="shared" si="9"/>
        <v>0</v>
      </c>
      <c r="D355" s="8">
        <f t="shared" si="5"/>
        <v>0</v>
      </c>
      <c r="E355" s="8">
        <f t="shared" si="6"/>
        <v>80462.261694478264</v>
      </c>
      <c r="F355" s="8">
        <f t="shared" si="10"/>
        <v>0</v>
      </c>
      <c r="G355" s="8">
        <f t="shared" si="11"/>
        <v>0</v>
      </c>
    </row>
    <row r="356" spans="1:7" ht="13.15" x14ac:dyDescent="0.4">
      <c r="A356" s="11">
        <v>55305</v>
      </c>
      <c r="B356" s="7">
        <v>351</v>
      </c>
      <c r="C356" s="8">
        <f t="shared" si="9"/>
        <v>0</v>
      </c>
      <c r="D356" s="8">
        <f t="shared" si="5"/>
        <v>0</v>
      </c>
      <c r="E356" s="8">
        <f t="shared" si="6"/>
        <v>80462.261694478264</v>
      </c>
      <c r="F356" s="8">
        <f t="shared" si="10"/>
        <v>0</v>
      </c>
      <c r="G356" s="8">
        <f t="shared" si="11"/>
        <v>0</v>
      </c>
    </row>
    <row r="357" spans="1:7" ht="13.15" x14ac:dyDescent="0.4">
      <c r="A357" s="11">
        <v>55335</v>
      </c>
      <c r="B357" s="7">
        <v>352</v>
      </c>
      <c r="C357" s="8">
        <f t="shared" si="9"/>
        <v>0</v>
      </c>
      <c r="D357" s="8">
        <f t="shared" si="5"/>
        <v>0</v>
      </c>
      <c r="E357" s="8">
        <f t="shared" si="6"/>
        <v>80462.261694478264</v>
      </c>
      <c r="F357" s="8">
        <f t="shared" si="10"/>
        <v>0</v>
      </c>
      <c r="G357" s="8">
        <f t="shared" si="11"/>
        <v>0</v>
      </c>
    </row>
    <row r="358" spans="1:7" ht="13.15" x14ac:dyDescent="0.4">
      <c r="A358" s="11">
        <v>55366</v>
      </c>
      <c r="B358" s="7">
        <v>353</v>
      </c>
      <c r="C358" s="8">
        <f t="shared" si="9"/>
        <v>0</v>
      </c>
      <c r="D358" s="8">
        <f t="shared" si="5"/>
        <v>0</v>
      </c>
      <c r="E358" s="8">
        <f t="shared" si="6"/>
        <v>80462.261694478264</v>
      </c>
      <c r="F358" s="8">
        <f t="shared" si="10"/>
        <v>0</v>
      </c>
      <c r="G358" s="8">
        <f t="shared" si="11"/>
        <v>0</v>
      </c>
    </row>
    <row r="359" spans="1:7" ht="13.15" x14ac:dyDescent="0.4">
      <c r="A359" s="11">
        <v>55397</v>
      </c>
      <c r="B359" s="7">
        <v>354</v>
      </c>
      <c r="C359" s="8">
        <f t="shared" si="9"/>
        <v>0</v>
      </c>
      <c r="D359" s="8">
        <f t="shared" si="5"/>
        <v>0</v>
      </c>
      <c r="E359" s="8">
        <f t="shared" si="6"/>
        <v>80462.261694478264</v>
      </c>
      <c r="F359" s="8">
        <f t="shared" si="10"/>
        <v>0</v>
      </c>
      <c r="G359" s="8">
        <f t="shared" si="11"/>
        <v>0</v>
      </c>
    </row>
    <row r="360" spans="1:7" ht="13.15" x14ac:dyDescent="0.4">
      <c r="A360" s="11">
        <v>55427</v>
      </c>
      <c r="B360" s="7">
        <v>355</v>
      </c>
      <c r="C360" s="8">
        <f t="shared" si="9"/>
        <v>0</v>
      </c>
      <c r="D360" s="8">
        <f t="shared" si="5"/>
        <v>0</v>
      </c>
      <c r="E360" s="8">
        <f t="shared" si="6"/>
        <v>80462.261694478264</v>
      </c>
      <c r="F360" s="8">
        <f t="shared" si="10"/>
        <v>0</v>
      </c>
      <c r="G360" s="8">
        <f t="shared" si="11"/>
        <v>0</v>
      </c>
    </row>
    <row r="361" spans="1:7" ht="13.15" x14ac:dyDescent="0.4">
      <c r="A361" s="11">
        <v>55458</v>
      </c>
      <c r="B361" s="7">
        <v>356</v>
      </c>
      <c r="C361" s="8">
        <f t="shared" si="9"/>
        <v>0</v>
      </c>
      <c r="D361" s="8">
        <f t="shared" si="5"/>
        <v>0</v>
      </c>
      <c r="E361" s="8">
        <f t="shared" si="6"/>
        <v>80462.261694478264</v>
      </c>
      <c r="F361" s="8">
        <f t="shared" si="10"/>
        <v>0</v>
      </c>
      <c r="G361" s="8">
        <f t="shared" si="11"/>
        <v>0</v>
      </c>
    </row>
    <row r="362" spans="1:7" ht="13.15" x14ac:dyDescent="0.4">
      <c r="A362" s="11">
        <v>55488</v>
      </c>
      <c r="B362" s="7">
        <v>357</v>
      </c>
      <c r="C362" s="8">
        <f t="shared" si="9"/>
        <v>0</v>
      </c>
      <c r="D362" s="8">
        <f t="shared" si="5"/>
        <v>0</v>
      </c>
      <c r="E362" s="8">
        <f t="shared" si="6"/>
        <v>80462.261694478264</v>
      </c>
      <c r="F362" s="8">
        <f t="shared" si="10"/>
        <v>0</v>
      </c>
      <c r="G362" s="8">
        <f t="shared" si="11"/>
        <v>0</v>
      </c>
    </row>
    <row r="363" spans="1:7" ht="13.15" x14ac:dyDescent="0.4">
      <c r="A363" s="11">
        <v>55519</v>
      </c>
      <c r="B363" s="7">
        <v>358</v>
      </c>
      <c r="C363" s="8">
        <f t="shared" si="9"/>
        <v>0</v>
      </c>
      <c r="D363" s="8">
        <f t="shared" si="5"/>
        <v>0</v>
      </c>
      <c r="E363" s="8">
        <f t="shared" si="6"/>
        <v>80462.261694478264</v>
      </c>
      <c r="F363" s="8">
        <f t="shared" si="10"/>
        <v>0</v>
      </c>
      <c r="G363" s="8">
        <f t="shared" si="11"/>
        <v>0</v>
      </c>
    </row>
    <row r="364" spans="1:7" ht="13.15" x14ac:dyDescent="0.4">
      <c r="A364" s="11">
        <v>55550</v>
      </c>
      <c r="B364" s="7">
        <v>359</v>
      </c>
      <c r="C364" s="8">
        <f t="shared" si="9"/>
        <v>0</v>
      </c>
      <c r="D364" s="8">
        <f t="shared" si="5"/>
        <v>0</v>
      </c>
      <c r="E364" s="8">
        <f t="shared" si="6"/>
        <v>80462.261694478264</v>
      </c>
      <c r="F364" s="8">
        <f t="shared" si="10"/>
        <v>0</v>
      </c>
      <c r="G364" s="8">
        <f t="shared" si="11"/>
        <v>0</v>
      </c>
    </row>
    <row r="365" spans="1:7" ht="13.15" x14ac:dyDescent="0.4">
      <c r="A365" s="11">
        <v>55579</v>
      </c>
      <c r="B365" s="7">
        <v>360</v>
      </c>
      <c r="C365" s="8">
        <f t="shared" si="9"/>
        <v>0</v>
      </c>
      <c r="D365" s="8">
        <f t="shared" si="5"/>
        <v>0</v>
      </c>
      <c r="E365" s="8">
        <f t="shared" si="6"/>
        <v>80462.261694478264</v>
      </c>
      <c r="F365" s="8">
        <f t="shared" si="10"/>
        <v>0</v>
      </c>
      <c r="G365" s="8">
        <f t="shared" si="11"/>
        <v>0</v>
      </c>
    </row>
  </sheetData>
  <mergeCells count="1">
    <mergeCell ref="I6:O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000"/>
  <sheetViews>
    <sheetView showGridLines="0" workbookViewId="0">
      <selection activeCell="R29" sqref="R29"/>
    </sheetView>
  </sheetViews>
  <sheetFormatPr defaultColWidth="14.42578125" defaultRowHeight="15.75" customHeight="1" x14ac:dyDescent="0.4"/>
  <cols>
    <col min="1" max="1" width="8.7109375" customWidth="1"/>
    <col min="2" max="2" width="11.7109375" customWidth="1"/>
    <col min="3" max="4" width="8.7109375" customWidth="1"/>
    <col min="5" max="5" width="11.140625" customWidth="1"/>
    <col min="6" max="8" width="8.7109375" customWidth="1"/>
    <col min="9" max="9" width="11.140625" customWidth="1"/>
    <col min="10" max="11" width="8.7109375" customWidth="1"/>
    <col min="12" max="12" width="11.28515625" customWidth="1"/>
    <col min="13" max="26" width="8.7109375" customWidth="1"/>
  </cols>
  <sheetData>
    <row r="1" spans="1:22" ht="14.25" customHeight="1" x14ac:dyDescent="0.4">
      <c r="A1" s="12" t="s">
        <v>19</v>
      </c>
      <c r="B1" s="12">
        <v>1</v>
      </c>
      <c r="C1" s="12">
        <v>2</v>
      </c>
      <c r="D1" s="12">
        <v>3</v>
      </c>
      <c r="E1" s="12">
        <v>4</v>
      </c>
      <c r="F1" s="12">
        <v>5</v>
      </c>
      <c r="G1" s="12">
        <v>6</v>
      </c>
      <c r="H1" s="12">
        <v>7</v>
      </c>
      <c r="I1" s="12">
        <v>8</v>
      </c>
      <c r="J1" s="12">
        <v>9</v>
      </c>
      <c r="K1" s="12">
        <v>10</v>
      </c>
      <c r="L1" s="12" t="s">
        <v>20</v>
      </c>
      <c r="M1" s="12" t="s">
        <v>21</v>
      </c>
      <c r="N1" s="12" t="s">
        <v>22</v>
      </c>
    </row>
    <row r="2" spans="1:22" ht="14.25" customHeight="1" x14ac:dyDescent="0.45">
      <c r="A2" s="13">
        <v>1</v>
      </c>
      <c r="B2" s="14">
        <v>15</v>
      </c>
      <c r="C2" s="14">
        <v>9</v>
      </c>
      <c r="D2" s="14">
        <v>10</v>
      </c>
      <c r="E2" s="14">
        <v>8</v>
      </c>
      <c r="F2" s="14">
        <v>7</v>
      </c>
      <c r="G2" s="14">
        <v>5</v>
      </c>
      <c r="H2" s="14">
        <v>12</v>
      </c>
      <c r="I2" s="14">
        <v>11</v>
      </c>
      <c r="J2" s="14">
        <v>9</v>
      </c>
      <c r="K2" s="14">
        <v>100</v>
      </c>
      <c r="L2" s="14">
        <v>150</v>
      </c>
      <c r="M2" s="15">
        <f t="shared" ref="M2:M7" si="0">SUMPRODUCT(B2:K2,$B$9:$K$9)</f>
        <v>315.89270429850137</v>
      </c>
      <c r="N2" s="15">
        <f t="shared" ref="N2:N7" si="1">L2-M2</f>
        <v>-165.89270429850137</v>
      </c>
    </row>
    <row r="3" spans="1:22" ht="14.25" customHeight="1" x14ac:dyDescent="0.45">
      <c r="A3" s="13">
        <v>2</v>
      </c>
      <c r="B3" s="14">
        <v>15</v>
      </c>
      <c r="C3" s="14">
        <v>9</v>
      </c>
      <c r="D3" s="14">
        <v>10</v>
      </c>
      <c r="E3" s="14">
        <v>8</v>
      </c>
      <c r="F3" s="14">
        <v>7</v>
      </c>
      <c r="G3" s="14">
        <v>5</v>
      </c>
      <c r="H3" s="14">
        <v>12</v>
      </c>
      <c r="I3" s="14">
        <v>11</v>
      </c>
      <c r="J3" s="14">
        <v>109</v>
      </c>
      <c r="K3" s="14">
        <v>0</v>
      </c>
      <c r="L3" s="14">
        <v>300</v>
      </c>
      <c r="M3" s="15">
        <f t="shared" si="0"/>
        <v>315.89270429850137</v>
      </c>
      <c r="N3" s="15">
        <f t="shared" si="1"/>
        <v>-15.892704298501371</v>
      </c>
    </row>
    <row r="4" spans="1:22" ht="14.25" customHeight="1" x14ac:dyDescent="0.45">
      <c r="A4" s="13">
        <v>3</v>
      </c>
      <c r="B4" s="14">
        <v>15</v>
      </c>
      <c r="C4" s="14">
        <v>9</v>
      </c>
      <c r="D4" s="14">
        <v>10</v>
      </c>
      <c r="E4" s="14">
        <v>8</v>
      </c>
      <c r="F4" s="14">
        <v>7</v>
      </c>
      <c r="G4" s="14">
        <v>5</v>
      </c>
      <c r="H4" s="14">
        <v>112</v>
      </c>
      <c r="I4" s="14">
        <v>111</v>
      </c>
      <c r="J4" s="14">
        <v>0</v>
      </c>
      <c r="K4" s="14">
        <v>0</v>
      </c>
      <c r="L4" s="14">
        <v>800</v>
      </c>
      <c r="M4" s="15">
        <f t="shared" si="0"/>
        <v>799.99999999999966</v>
      </c>
      <c r="N4" s="15">
        <f t="shared" si="1"/>
        <v>0</v>
      </c>
    </row>
    <row r="5" spans="1:22" ht="14.25" customHeight="1" x14ac:dyDescent="0.45">
      <c r="A5" s="13">
        <v>4</v>
      </c>
      <c r="B5" s="14">
        <v>15</v>
      </c>
      <c r="C5" s="14">
        <v>9</v>
      </c>
      <c r="D5" s="14">
        <v>10</v>
      </c>
      <c r="E5" s="14">
        <v>8</v>
      </c>
      <c r="F5" s="14">
        <v>7</v>
      </c>
      <c r="G5" s="14">
        <v>105</v>
      </c>
      <c r="H5" s="14">
        <v>0</v>
      </c>
      <c r="I5" s="14">
        <v>0</v>
      </c>
      <c r="J5" s="14">
        <v>0</v>
      </c>
      <c r="K5" s="14">
        <v>0</v>
      </c>
      <c r="L5" s="14">
        <v>110</v>
      </c>
      <c r="M5" s="15">
        <f t="shared" si="0"/>
        <v>262.64090177133653</v>
      </c>
      <c r="N5" s="15">
        <f t="shared" si="1"/>
        <v>-152.64090177133653</v>
      </c>
    </row>
    <row r="6" spans="1:22" ht="14.25" customHeight="1" x14ac:dyDescent="0.45">
      <c r="A6" s="13">
        <v>5</v>
      </c>
      <c r="B6" s="14">
        <v>15</v>
      </c>
      <c r="C6" s="14">
        <v>9</v>
      </c>
      <c r="D6" s="14">
        <v>10</v>
      </c>
      <c r="E6" s="14">
        <v>108</v>
      </c>
      <c r="F6" s="14">
        <v>107</v>
      </c>
      <c r="G6" s="14">
        <v>0</v>
      </c>
      <c r="H6" s="14">
        <v>0</v>
      </c>
      <c r="I6" s="14">
        <v>0</v>
      </c>
      <c r="J6" s="14">
        <v>0</v>
      </c>
      <c r="K6" s="14">
        <v>0</v>
      </c>
      <c r="L6" s="14">
        <v>1100</v>
      </c>
      <c r="M6" s="15">
        <f t="shared" si="0"/>
        <v>1100.0000000000002</v>
      </c>
      <c r="N6" s="15">
        <f t="shared" si="1"/>
        <v>0</v>
      </c>
    </row>
    <row r="7" spans="1:22" ht="14.25" customHeight="1" x14ac:dyDescent="0.45">
      <c r="A7" s="13">
        <v>6</v>
      </c>
      <c r="B7" s="14">
        <v>115</v>
      </c>
      <c r="C7" s="14">
        <v>109</v>
      </c>
      <c r="D7" s="14">
        <v>110</v>
      </c>
      <c r="E7" s="14">
        <v>0</v>
      </c>
      <c r="F7" s="14">
        <v>0</v>
      </c>
      <c r="G7" s="14">
        <v>0</v>
      </c>
      <c r="H7" s="14">
        <v>0</v>
      </c>
      <c r="I7" s="14">
        <v>0</v>
      </c>
      <c r="J7" s="14">
        <v>0</v>
      </c>
      <c r="K7" s="14">
        <v>0</v>
      </c>
      <c r="L7" s="14">
        <v>1500</v>
      </c>
      <c r="M7" s="15">
        <f t="shared" si="0"/>
        <v>1499.9999999999998</v>
      </c>
      <c r="N7" s="15">
        <f t="shared" si="1"/>
        <v>0</v>
      </c>
    </row>
    <row r="8" spans="1:22" ht="14.25" customHeight="1" x14ac:dyDescent="0.45">
      <c r="A8" s="16" t="s">
        <v>23</v>
      </c>
      <c r="B8" s="14">
        <v>110</v>
      </c>
      <c r="C8" s="14">
        <v>95.5</v>
      </c>
      <c r="D8" s="14">
        <v>107</v>
      </c>
      <c r="E8" s="14">
        <v>100</v>
      </c>
      <c r="F8" s="14">
        <v>101</v>
      </c>
      <c r="G8" s="14">
        <v>93</v>
      </c>
      <c r="H8" s="14">
        <v>110</v>
      </c>
      <c r="I8" s="14">
        <v>106</v>
      </c>
      <c r="J8" s="14">
        <v>102</v>
      </c>
      <c r="K8" s="14">
        <v>95.2</v>
      </c>
      <c r="L8" s="17">
        <f>SUMPRODUCT(B8:K8,B9:K9)</f>
        <v>2785.2954403679041</v>
      </c>
      <c r="M8" s="15"/>
      <c r="N8" s="15"/>
      <c r="V8" s="18"/>
    </row>
    <row r="9" spans="1:22" ht="14.25" customHeight="1" x14ac:dyDescent="0.45">
      <c r="A9" s="16" t="s">
        <v>24</v>
      </c>
      <c r="B9" s="19">
        <v>13.043478260869563</v>
      </c>
      <c r="C9" s="14">
        <v>0</v>
      </c>
      <c r="D9" s="14">
        <v>0</v>
      </c>
      <c r="E9" s="19">
        <v>8.3735909822866361</v>
      </c>
      <c r="F9" s="14">
        <v>0</v>
      </c>
      <c r="G9" s="14">
        <v>0</v>
      </c>
      <c r="H9" s="14">
        <v>0</v>
      </c>
      <c r="I9" s="19">
        <v>4.8410729570149833</v>
      </c>
      <c r="J9" s="14">
        <v>0</v>
      </c>
      <c r="K9" s="14">
        <v>0</v>
      </c>
      <c r="L9" s="15"/>
      <c r="M9" s="15"/>
      <c r="N9" s="15"/>
    </row>
    <row r="10" spans="1:22" ht="14.25" customHeight="1" x14ac:dyDescent="0.4"/>
    <row r="11" spans="1:22" ht="14.25" customHeight="1" x14ac:dyDescent="0.4">
      <c r="L11" s="51" t="s">
        <v>25</v>
      </c>
      <c r="M11" s="51"/>
      <c r="N11" s="51"/>
      <c r="O11" s="51"/>
      <c r="P11" s="51"/>
      <c r="Q11" s="51"/>
      <c r="R11" s="51"/>
      <c r="S11" s="51"/>
      <c r="T11" s="51"/>
      <c r="U11" s="51"/>
      <c r="V11" s="51"/>
    </row>
    <row r="12" spans="1:22" ht="14.25" customHeight="1" x14ac:dyDescent="0.4">
      <c r="L12" s="51"/>
      <c r="M12" s="51"/>
      <c r="N12" s="51"/>
      <c r="O12" s="51"/>
      <c r="P12" s="51"/>
      <c r="Q12" s="51"/>
      <c r="R12" s="51"/>
      <c r="S12" s="51"/>
      <c r="T12" s="51"/>
      <c r="U12" s="51"/>
      <c r="V12" s="51"/>
    </row>
    <row r="13" spans="1:22" ht="14.25" customHeight="1" x14ac:dyDescent="0.4">
      <c r="L13" s="51"/>
      <c r="M13" s="51"/>
      <c r="N13" s="51"/>
      <c r="O13" s="51"/>
      <c r="P13" s="51"/>
      <c r="Q13" s="51"/>
      <c r="R13" s="51"/>
      <c r="S13" s="51"/>
      <c r="T13" s="51"/>
      <c r="U13" s="51"/>
      <c r="V13" s="51"/>
    </row>
    <row r="14" spans="1:22" ht="14.25" customHeight="1" x14ac:dyDescent="0.4">
      <c r="L14" s="51"/>
      <c r="M14" s="51"/>
      <c r="N14" s="51"/>
      <c r="O14" s="51"/>
      <c r="P14" s="51"/>
      <c r="Q14" s="51"/>
      <c r="R14" s="51"/>
      <c r="S14" s="51"/>
      <c r="T14" s="51"/>
      <c r="U14" s="51"/>
      <c r="V14" s="51"/>
    </row>
    <row r="15" spans="1:22" ht="14.25" customHeight="1" x14ac:dyDescent="0.4">
      <c r="L15" s="51"/>
      <c r="M15" s="51"/>
      <c r="N15" s="51"/>
      <c r="O15" s="51"/>
      <c r="P15" s="51"/>
      <c r="Q15" s="51"/>
      <c r="R15" s="51"/>
      <c r="S15" s="51"/>
      <c r="T15" s="51"/>
      <c r="U15" s="51"/>
      <c r="V15" s="51"/>
    </row>
    <row r="16" spans="1:22" ht="14.25" customHeight="1" x14ac:dyDescent="0.4">
      <c r="L16" s="51"/>
      <c r="M16" s="51"/>
      <c r="N16" s="51"/>
      <c r="O16" s="51"/>
      <c r="P16" s="51"/>
      <c r="Q16" s="51"/>
      <c r="R16" s="51"/>
      <c r="S16" s="51"/>
      <c r="T16" s="51"/>
      <c r="U16" s="51"/>
      <c r="V16" s="51"/>
    </row>
    <row r="17" spans="12:22" ht="14.25" customHeight="1" x14ac:dyDescent="0.4">
      <c r="L17" s="51"/>
      <c r="M17" s="51"/>
      <c r="N17" s="51"/>
      <c r="O17" s="51"/>
      <c r="P17" s="51"/>
      <c r="Q17" s="51"/>
      <c r="R17" s="51"/>
      <c r="S17" s="51"/>
      <c r="T17" s="51"/>
      <c r="U17" s="51"/>
      <c r="V17" s="51"/>
    </row>
    <row r="18" spans="12:22" ht="14.25" customHeight="1" x14ac:dyDescent="0.4">
      <c r="L18" s="51"/>
      <c r="M18" s="51"/>
      <c r="N18" s="51"/>
      <c r="O18" s="51"/>
      <c r="P18" s="51"/>
      <c r="Q18" s="51"/>
      <c r="R18" s="51"/>
      <c r="S18" s="51"/>
      <c r="T18" s="51"/>
      <c r="U18" s="51"/>
      <c r="V18" s="51"/>
    </row>
    <row r="19" spans="12:22" ht="14.25" customHeight="1" x14ac:dyDescent="0.4">
      <c r="L19" s="51"/>
      <c r="M19" s="51"/>
      <c r="N19" s="51"/>
      <c r="O19" s="51"/>
      <c r="P19" s="51"/>
      <c r="Q19" s="51"/>
      <c r="R19" s="51"/>
      <c r="S19" s="51"/>
      <c r="T19" s="51"/>
      <c r="U19" s="51"/>
      <c r="V19" s="51"/>
    </row>
    <row r="20" spans="12:22" ht="14.25" customHeight="1" x14ac:dyDescent="0.4">
      <c r="L20" s="51"/>
      <c r="M20" s="51"/>
      <c r="N20" s="51"/>
      <c r="O20" s="51"/>
      <c r="P20" s="51"/>
      <c r="Q20" s="51"/>
      <c r="R20" s="51"/>
      <c r="S20" s="51"/>
      <c r="T20" s="51"/>
      <c r="U20" s="51"/>
      <c r="V20" s="51"/>
    </row>
    <row r="21" spans="12:22" ht="14.25" customHeight="1" x14ac:dyDescent="0.4">
      <c r="L21" s="51"/>
      <c r="M21" s="51"/>
      <c r="N21" s="51"/>
      <c r="O21" s="51"/>
      <c r="P21" s="51"/>
      <c r="Q21" s="51"/>
      <c r="R21" s="51"/>
      <c r="S21" s="51"/>
      <c r="T21" s="51"/>
      <c r="U21" s="51"/>
      <c r="V21" s="51"/>
    </row>
    <row r="22" spans="12:22" ht="14.25" customHeight="1" x14ac:dyDescent="0.4">
      <c r="L22" s="51"/>
      <c r="M22" s="51"/>
      <c r="N22" s="51"/>
      <c r="O22" s="51"/>
      <c r="P22" s="51"/>
      <c r="Q22" s="51"/>
      <c r="R22" s="51"/>
      <c r="S22" s="51"/>
      <c r="T22" s="51"/>
      <c r="U22" s="51"/>
      <c r="V22" s="51"/>
    </row>
    <row r="23" spans="12:22" ht="14.25" customHeight="1" x14ac:dyDescent="0.4">
      <c r="L23" s="51"/>
      <c r="M23" s="51"/>
      <c r="N23" s="51"/>
      <c r="O23" s="51"/>
      <c r="P23" s="51"/>
      <c r="Q23" s="51"/>
      <c r="R23" s="51"/>
      <c r="S23" s="51"/>
      <c r="T23" s="51"/>
      <c r="U23" s="51"/>
      <c r="V23" s="51"/>
    </row>
    <row r="24" spans="12:22" ht="14.25" customHeight="1" x14ac:dyDescent="0.4">
      <c r="L24" s="51"/>
      <c r="M24" s="51"/>
      <c r="N24" s="51"/>
      <c r="O24" s="51"/>
      <c r="P24" s="51"/>
      <c r="Q24" s="51"/>
      <c r="R24" s="51"/>
      <c r="S24" s="51"/>
      <c r="T24" s="51"/>
      <c r="U24" s="51"/>
      <c r="V24" s="51"/>
    </row>
    <row r="25" spans="12:22" ht="14.25" customHeight="1" x14ac:dyDescent="0.4">
      <c r="L25" s="51"/>
      <c r="M25" s="51"/>
      <c r="N25" s="51"/>
      <c r="O25" s="51"/>
      <c r="P25" s="51"/>
      <c r="Q25" s="51"/>
      <c r="R25" s="51"/>
      <c r="S25" s="51"/>
      <c r="T25" s="51"/>
      <c r="U25" s="51"/>
      <c r="V25" s="51"/>
    </row>
    <row r="26" spans="12:22" ht="14.25" customHeight="1" x14ac:dyDescent="0.4"/>
    <row r="27" spans="12:22" ht="14.25" customHeight="1" x14ac:dyDescent="0.4"/>
    <row r="28" spans="12:22" ht="14.25" customHeight="1" x14ac:dyDescent="0.4"/>
    <row r="29" spans="12:22" ht="14.25" customHeight="1" x14ac:dyDescent="0.4"/>
    <row r="30" spans="12:22" ht="14.25" customHeight="1" x14ac:dyDescent="0.4"/>
    <row r="31" spans="12:22" ht="14.25" customHeight="1" x14ac:dyDescent="0.4"/>
    <row r="32" spans="12:22" ht="14.25" customHeight="1" x14ac:dyDescent="0.4"/>
    <row r="33" ht="14.25" customHeight="1" x14ac:dyDescent="0.4"/>
    <row r="34" ht="14.25" customHeight="1" x14ac:dyDescent="0.4"/>
    <row r="35" ht="14.25" customHeight="1" x14ac:dyDescent="0.4"/>
    <row r="36" ht="14.25" customHeight="1" x14ac:dyDescent="0.4"/>
    <row r="37" ht="14.25" customHeight="1" x14ac:dyDescent="0.4"/>
    <row r="38" ht="14.25" customHeight="1" x14ac:dyDescent="0.4"/>
    <row r="39" ht="14.25" customHeight="1" x14ac:dyDescent="0.4"/>
    <row r="40" ht="14.25" customHeight="1" x14ac:dyDescent="0.4"/>
    <row r="41" ht="14.25" customHeight="1" x14ac:dyDescent="0.4"/>
    <row r="42" ht="14.25" customHeight="1" x14ac:dyDescent="0.4"/>
    <row r="43" ht="14.25" customHeight="1" x14ac:dyDescent="0.4"/>
    <row r="44" ht="14.25" customHeight="1" x14ac:dyDescent="0.4"/>
    <row r="45" ht="14.25" customHeight="1" x14ac:dyDescent="0.4"/>
    <row r="46" ht="14.25" customHeight="1" x14ac:dyDescent="0.4"/>
    <row r="47" ht="14.25" customHeight="1" x14ac:dyDescent="0.4"/>
    <row r="48" ht="14.25" customHeight="1" x14ac:dyDescent="0.4"/>
    <row r="49" ht="14.25" customHeight="1" x14ac:dyDescent="0.4"/>
    <row r="50" ht="14.25" customHeight="1" x14ac:dyDescent="0.4"/>
    <row r="51" ht="14.25" customHeight="1" x14ac:dyDescent="0.4"/>
    <row r="52" ht="14.25" customHeight="1" x14ac:dyDescent="0.4"/>
    <row r="53" ht="14.25" customHeight="1" x14ac:dyDescent="0.4"/>
    <row r="54" ht="14.25" customHeight="1" x14ac:dyDescent="0.4"/>
    <row r="55" ht="14.25" customHeight="1" x14ac:dyDescent="0.4"/>
    <row r="56" ht="14.25" customHeight="1" x14ac:dyDescent="0.4"/>
    <row r="57" ht="14.25" customHeight="1" x14ac:dyDescent="0.4"/>
    <row r="58" ht="14.25" customHeight="1" x14ac:dyDescent="0.4"/>
    <row r="59" ht="14.25" customHeight="1" x14ac:dyDescent="0.4"/>
    <row r="60" ht="14.25" customHeight="1" x14ac:dyDescent="0.4"/>
    <row r="61" ht="14.25" customHeight="1" x14ac:dyDescent="0.4"/>
    <row r="62" ht="14.25" customHeight="1" x14ac:dyDescent="0.4"/>
    <row r="63" ht="14.25" customHeight="1" x14ac:dyDescent="0.4"/>
    <row r="64" ht="14.25" customHeight="1" x14ac:dyDescent="0.4"/>
    <row r="65" ht="14.25" customHeight="1" x14ac:dyDescent="0.4"/>
    <row r="66" ht="14.25" customHeight="1" x14ac:dyDescent="0.4"/>
    <row r="67" ht="14.25" customHeight="1" x14ac:dyDescent="0.4"/>
    <row r="68" ht="14.25" customHeight="1" x14ac:dyDescent="0.4"/>
    <row r="69" ht="14.25" customHeight="1" x14ac:dyDescent="0.4"/>
    <row r="70" ht="14.25" customHeight="1" x14ac:dyDescent="0.4"/>
    <row r="71" ht="14.25" customHeight="1" x14ac:dyDescent="0.4"/>
    <row r="72" ht="14.25" customHeight="1" x14ac:dyDescent="0.4"/>
    <row r="73" ht="14.25" customHeight="1" x14ac:dyDescent="0.4"/>
    <row r="74" ht="14.25" customHeight="1" x14ac:dyDescent="0.4"/>
    <row r="75" ht="14.25" customHeight="1" x14ac:dyDescent="0.4"/>
    <row r="76" ht="14.25" customHeight="1" x14ac:dyDescent="0.4"/>
    <row r="77" ht="14.25" customHeight="1" x14ac:dyDescent="0.4"/>
    <row r="78" ht="14.25" customHeight="1" x14ac:dyDescent="0.4"/>
    <row r="79" ht="14.25" customHeight="1" x14ac:dyDescent="0.4"/>
    <row r="80" ht="14.25" customHeight="1" x14ac:dyDescent="0.4"/>
    <row r="81" ht="14.25" customHeight="1" x14ac:dyDescent="0.4"/>
    <row r="82" ht="14.25" customHeight="1" x14ac:dyDescent="0.4"/>
    <row r="83" ht="14.25" customHeight="1" x14ac:dyDescent="0.4"/>
    <row r="84" ht="14.25" customHeight="1" x14ac:dyDescent="0.4"/>
    <row r="85" ht="14.25" customHeight="1" x14ac:dyDescent="0.4"/>
    <row r="86" ht="14.25" customHeight="1" x14ac:dyDescent="0.4"/>
    <row r="87" ht="14.25" customHeight="1" x14ac:dyDescent="0.4"/>
    <row r="88" ht="14.25" customHeight="1" x14ac:dyDescent="0.4"/>
    <row r="89" ht="14.25" customHeight="1" x14ac:dyDescent="0.4"/>
    <row r="90" ht="14.25" customHeight="1" x14ac:dyDescent="0.4"/>
    <row r="91" ht="14.25" customHeight="1" x14ac:dyDescent="0.4"/>
    <row r="92" ht="14.25" customHeight="1" x14ac:dyDescent="0.4"/>
    <row r="93" ht="14.25" customHeight="1" x14ac:dyDescent="0.4"/>
    <row r="94" ht="14.25" customHeight="1" x14ac:dyDescent="0.4"/>
    <row r="95" ht="14.25" customHeight="1" x14ac:dyDescent="0.4"/>
    <row r="96" ht="14.25" customHeight="1" x14ac:dyDescent="0.4"/>
    <row r="97" ht="14.25" customHeight="1" x14ac:dyDescent="0.4"/>
    <row r="98" ht="14.25" customHeight="1" x14ac:dyDescent="0.4"/>
    <row r="99" ht="14.25" customHeight="1" x14ac:dyDescent="0.4"/>
    <row r="100" ht="14.25" customHeight="1" x14ac:dyDescent="0.4"/>
    <row r="101" ht="14.25" customHeight="1" x14ac:dyDescent="0.4"/>
    <row r="102" ht="14.25" customHeight="1" x14ac:dyDescent="0.4"/>
    <row r="103" ht="14.25" customHeight="1" x14ac:dyDescent="0.4"/>
    <row r="104" ht="14.25" customHeight="1" x14ac:dyDescent="0.4"/>
    <row r="105" ht="14.25" customHeight="1" x14ac:dyDescent="0.4"/>
    <row r="106" ht="14.25" customHeight="1" x14ac:dyDescent="0.4"/>
    <row r="107" ht="14.25" customHeight="1" x14ac:dyDescent="0.4"/>
    <row r="108" ht="14.25" customHeight="1" x14ac:dyDescent="0.4"/>
    <row r="109" ht="14.25" customHeight="1" x14ac:dyDescent="0.4"/>
    <row r="110" ht="14.25" customHeight="1" x14ac:dyDescent="0.4"/>
    <row r="111" ht="14.25" customHeight="1" x14ac:dyDescent="0.4"/>
    <row r="112" ht="14.25" customHeight="1" x14ac:dyDescent="0.4"/>
    <row r="113" ht="14.25" customHeight="1" x14ac:dyDescent="0.4"/>
    <row r="114" ht="14.25" customHeight="1" x14ac:dyDescent="0.4"/>
    <row r="115" ht="14.25" customHeight="1" x14ac:dyDescent="0.4"/>
    <row r="116" ht="14.25" customHeight="1" x14ac:dyDescent="0.4"/>
    <row r="117" ht="14.25" customHeight="1" x14ac:dyDescent="0.4"/>
    <row r="118" ht="14.25" customHeight="1" x14ac:dyDescent="0.4"/>
    <row r="119" ht="14.25" customHeight="1" x14ac:dyDescent="0.4"/>
    <row r="120" ht="14.25" customHeight="1" x14ac:dyDescent="0.4"/>
    <row r="121" ht="14.25" customHeight="1" x14ac:dyDescent="0.4"/>
    <row r="122" ht="14.25" customHeight="1" x14ac:dyDescent="0.4"/>
    <row r="123" ht="14.25" customHeight="1" x14ac:dyDescent="0.4"/>
    <row r="124" ht="14.25" customHeight="1" x14ac:dyDescent="0.4"/>
    <row r="125" ht="14.25" customHeight="1" x14ac:dyDescent="0.4"/>
    <row r="126" ht="14.25" customHeight="1" x14ac:dyDescent="0.4"/>
    <row r="127" ht="14.25" customHeight="1" x14ac:dyDescent="0.4"/>
    <row r="128" ht="14.25" customHeight="1" x14ac:dyDescent="0.4"/>
    <row r="129" ht="14.25" customHeight="1" x14ac:dyDescent="0.4"/>
    <row r="130" ht="14.25" customHeight="1" x14ac:dyDescent="0.4"/>
    <row r="131" ht="14.25" customHeight="1" x14ac:dyDescent="0.4"/>
    <row r="132" ht="14.25" customHeight="1" x14ac:dyDescent="0.4"/>
    <row r="133" ht="14.25" customHeight="1" x14ac:dyDescent="0.4"/>
    <row r="134" ht="14.25" customHeight="1" x14ac:dyDescent="0.4"/>
    <row r="135" ht="14.25" customHeight="1" x14ac:dyDescent="0.4"/>
    <row r="136" ht="14.25" customHeight="1" x14ac:dyDescent="0.4"/>
    <row r="137" ht="14.25" customHeight="1" x14ac:dyDescent="0.4"/>
    <row r="138" ht="14.25" customHeight="1" x14ac:dyDescent="0.4"/>
    <row r="139" ht="14.25" customHeight="1" x14ac:dyDescent="0.4"/>
    <row r="140" ht="14.25" customHeight="1" x14ac:dyDescent="0.4"/>
    <row r="141" ht="14.25" customHeight="1" x14ac:dyDescent="0.4"/>
    <row r="142" ht="14.25" customHeight="1" x14ac:dyDescent="0.4"/>
    <row r="143" ht="14.25" customHeight="1" x14ac:dyDescent="0.4"/>
    <row r="144" ht="14.25" customHeight="1" x14ac:dyDescent="0.4"/>
    <row r="145" ht="14.25" customHeight="1" x14ac:dyDescent="0.4"/>
    <row r="146" ht="14.25" customHeight="1" x14ac:dyDescent="0.4"/>
    <row r="147" ht="14.25" customHeight="1" x14ac:dyDescent="0.4"/>
    <row r="148" ht="14.25" customHeight="1" x14ac:dyDescent="0.4"/>
    <row r="149" ht="14.25" customHeight="1" x14ac:dyDescent="0.4"/>
    <row r="150" ht="14.25" customHeight="1" x14ac:dyDescent="0.4"/>
    <row r="151" ht="14.25" customHeight="1" x14ac:dyDescent="0.4"/>
    <row r="152" ht="14.25" customHeight="1" x14ac:dyDescent="0.4"/>
    <row r="153" ht="14.25" customHeight="1" x14ac:dyDescent="0.4"/>
    <row r="154" ht="14.25" customHeight="1" x14ac:dyDescent="0.4"/>
    <row r="155" ht="14.25" customHeight="1" x14ac:dyDescent="0.4"/>
    <row r="156" ht="14.25" customHeight="1" x14ac:dyDescent="0.4"/>
    <row r="157" ht="14.25" customHeight="1" x14ac:dyDescent="0.4"/>
    <row r="158" ht="14.25" customHeight="1" x14ac:dyDescent="0.4"/>
    <row r="159" ht="14.25" customHeight="1" x14ac:dyDescent="0.4"/>
    <row r="160" ht="14.25" customHeight="1" x14ac:dyDescent="0.4"/>
    <row r="161" ht="14.25" customHeight="1" x14ac:dyDescent="0.4"/>
    <row r="162" ht="14.25" customHeight="1" x14ac:dyDescent="0.4"/>
    <row r="163" ht="14.25" customHeight="1" x14ac:dyDescent="0.4"/>
    <row r="164" ht="14.25" customHeight="1" x14ac:dyDescent="0.4"/>
    <row r="165" ht="14.25" customHeight="1" x14ac:dyDescent="0.4"/>
    <row r="166" ht="14.25" customHeight="1" x14ac:dyDescent="0.4"/>
    <row r="167" ht="14.25" customHeight="1" x14ac:dyDescent="0.4"/>
    <row r="168" ht="14.25" customHeight="1" x14ac:dyDescent="0.4"/>
    <row r="169" ht="14.25" customHeight="1" x14ac:dyDescent="0.4"/>
    <row r="170" ht="14.25" customHeight="1" x14ac:dyDescent="0.4"/>
    <row r="171" ht="14.25" customHeight="1" x14ac:dyDescent="0.4"/>
    <row r="172" ht="14.25" customHeight="1" x14ac:dyDescent="0.4"/>
    <row r="173" ht="14.25" customHeight="1" x14ac:dyDescent="0.4"/>
    <row r="174" ht="14.25" customHeight="1" x14ac:dyDescent="0.4"/>
    <row r="175" ht="14.25" customHeight="1" x14ac:dyDescent="0.4"/>
    <row r="176" ht="14.25" customHeight="1" x14ac:dyDescent="0.4"/>
    <row r="177" ht="14.25" customHeight="1" x14ac:dyDescent="0.4"/>
    <row r="178" ht="14.25" customHeight="1" x14ac:dyDescent="0.4"/>
    <row r="179" ht="14.25" customHeight="1" x14ac:dyDescent="0.4"/>
    <row r="180" ht="14.25" customHeight="1" x14ac:dyDescent="0.4"/>
    <row r="181" ht="14.25" customHeight="1" x14ac:dyDescent="0.4"/>
    <row r="182" ht="14.25" customHeight="1" x14ac:dyDescent="0.4"/>
    <row r="183" ht="14.25" customHeight="1" x14ac:dyDescent="0.4"/>
    <row r="184" ht="14.25" customHeight="1" x14ac:dyDescent="0.4"/>
    <row r="185" ht="14.25" customHeight="1" x14ac:dyDescent="0.4"/>
    <row r="186" ht="14.25" customHeight="1" x14ac:dyDescent="0.4"/>
    <row r="187" ht="14.25" customHeight="1" x14ac:dyDescent="0.4"/>
    <row r="188" ht="14.25" customHeight="1" x14ac:dyDescent="0.4"/>
    <row r="189" ht="14.25" customHeight="1" x14ac:dyDescent="0.4"/>
    <row r="190" ht="14.25" customHeight="1" x14ac:dyDescent="0.4"/>
    <row r="191" ht="14.25" customHeight="1" x14ac:dyDescent="0.4"/>
    <row r="192" ht="14.25" customHeight="1" x14ac:dyDescent="0.4"/>
    <row r="193" ht="14.25" customHeight="1" x14ac:dyDescent="0.4"/>
    <row r="194" ht="14.25" customHeight="1" x14ac:dyDescent="0.4"/>
    <row r="195" ht="14.25" customHeight="1" x14ac:dyDescent="0.4"/>
    <row r="196" ht="14.25" customHeight="1" x14ac:dyDescent="0.4"/>
    <row r="197" ht="14.25" customHeight="1" x14ac:dyDescent="0.4"/>
    <row r="198" ht="14.25" customHeight="1" x14ac:dyDescent="0.4"/>
    <row r="199" ht="14.25" customHeight="1" x14ac:dyDescent="0.4"/>
    <row r="200" ht="14.25" customHeight="1" x14ac:dyDescent="0.4"/>
    <row r="201" ht="14.25" customHeight="1" x14ac:dyDescent="0.4"/>
    <row r="202" ht="14.25" customHeight="1" x14ac:dyDescent="0.4"/>
    <row r="203" ht="14.25" customHeight="1" x14ac:dyDescent="0.4"/>
    <row r="204" ht="14.25" customHeight="1" x14ac:dyDescent="0.4"/>
    <row r="205" ht="14.25" customHeight="1" x14ac:dyDescent="0.4"/>
    <row r="206" ht="14.25" customHeight="1" x14ac:dyDescent="0.4"/>
    <row r="207" ht="14.25" customHeight="1" x14ac:dyDescent="0.4"/>
    <row r="208" ht="14.25" customHeight="1" x14ac:dyDescent="0.4"/>
    <row r="209" ht="14.25" customHeight="1" x14ac:dyDescent="0.4"/>
    <row r="210" ht="14.25" customHeight="1" x14ac:dyDescent="0.4"/>
    <row r="211" ht="14.25" customHeight="1" x14ac:dyDescent="0.4"/>
    <row r="212" ht="14.25" customHeight="1" x14ac:dyDescent="0.4"/>
    <row r="213" ht="14.25" customHeight="1" x14ac:dyDescent="0.4"/>
    <row r="214" ht="14.25" customHeight="1" x14ac:dyDescent="0.4"/>
    <row r="215" ht="14.25" customHeight="1" x14ac:dyDescent="0.4"/>
    <row r="216" ht="14.25" customHeight="1" x14ac:dyDescent="0.4"/>
    <row r="217" ht="14.25" customHeight="1" x14ac:dyDescent="0.4"/>
    <row r="218" ht="14.25" customHeight="1" x14ac:dyDescent="0.4"/>
    <row r="219" ht="14.25" customHeight="1" x14ac:dyDescent="0.4"/>
    <row r="220" ht="14.25" customHeight="1" x14ac:dyDescent="0.4"/>
    <row r="221" ht="14.25" customHeight="1" x14ac:dyDescent="0.4"/>
    <row r="222" ht="14.25" customHeight="1" x14ac:dyDescent="0.4"/>
    <row r="223" ht="14.25" customHeight="1" x14ac:dyDescent="0.4"/>
    <row r="224" ht="14.25" customHeight="1" x14ac:dyDescent="0.4"/>
    <row r="225" ht="14.25" customHeight="1" x14ac:dyDescent="0.4"/>
    <row r="226" ht="14.25" customHeight="1" x14ac:dyDescent="0.4"/>
    <row r="227" ht="14.25" customHeight="1" x14ac:dyDescent="0.4"/>
    <row r="228" ht="14.25" customHeight="1" x14ac:dyDescent="0.4"/>
    <row r="229" ht="14.25" customHeight="1" x14ac:dyDescent="0.4"/>
    <row r="230" ht="14.25" customHeight="1" x14ac:dyDescent="0.4"/>
    <row r="231" ht="14.25" customHeight="1" x14ac:dyDescent="0.4"/>
    <row r="232" ht="14.25" customHeight="1" x14ac:dyDescent="0.4"/>
    <row r="233" ht="14.25" customHeight="1" x14ac:dyDescent="0.4"/>
    <row r="234" ht="14.25" customHeight="1" x14ac:dyDescent="0.4"/>
    <row r="235" ht="14.25" customHeight="1" x14ac:dyDescent="0.4"/>
    <row r="236" ht="14.25" customHeight="1" x14ac:dyDescent="0.4"/>
    <row r="237" ht="14.25" customHeight="1" x14ac:dyDescent="0.4"/>
    <row r="238" ht="14.25" customHeight="1" x14ac:dyDescent="0.4"/>
    <row r="239" ht="14.25" customHeight="1" x14ac:dyDescent="0.4"/>
    <row r="240" ht="14.25" customHeight="1" x14ac:dyDescent="0.4"/>
    <row r="241" ht="14.25" customHeight="1" x14ac:dyDescent="0.4"/>
    <row r="242" ht="14.25" customHeight="1" x14ac:dyDescent="0.4"/>
    <row r="243" ht="14.25" customHeight="1" x14ac:dyDescent="0.4"/>
    <row r="244" ht="14.25" customHeight="1" x14ac:dyDescent="0.4"/>
    <row r="245" ht="14.25" customHeight="1" x14ac:dyDescent="0.4"/>
    <row r="246" ht="14.25" customHeight="1" x14ac:dyDescent="0.4"/>
    <row r="247" ht="14.25" customHeight="1" x14ac:dyDescent="0.4"/>
    <row r="248" ht="14.25" customHeight="1" x14ac:dyDescent="0.4"/>
    <row r="249" ht="14.25" customHeight="1" x14ac:dyDescent="0.4"/>
    <row r="250" ht="14.25" customHeight="1" x14ac:dyDescent="0.4"/>
    <row r="251" ht="14.25" customHeight="1" x14ac:dyDescent="0.4"/>
    <row r="252" ht="14.25" customHeight="1" x14ac:dyDescent="0.4"/>
    <row r="253" ht="14.25" customHeight="1" x14ac:dyDescent="0.4"/>
    <row r="254" ht="14.25" customHeight="1" x14ac:dyDescent="0.4"/>
    <row r="255" ht="14.25" customHeight="1" x14ac:dyDescent="0.4"/>
    <row r="256" ht="14.25" customHeight="1" x14ac:dyDescent="0.4"/>
    <row r="257" ht="14.25" customHeight="1" x14ac:dyDescent="0.4"/>
    <row r="258" ht="14.25" customHeight="1" x14ac:dyDescent="0.4"/>
    <row r="259" ht="14.25" customHeight="1" x14ac:dyDescent="0.4"/>
    <row r="260" ht="14.25" customHeight="1" x14ac:dyDescent="0.4"/>
    <row r="261" ht="14.25" customHeight="1" x14ac:dyDescent="0.4"/>
    <row r="262" ht="14.25" customHeight="1" x14ac:dyDescent="0.4"/>
    <row r="263" ht="14.25" customHeight="1" x14ac:dyDescent="0.4"/>
    <row r="264" ht="14.25" customHeight="1" x14ac:dyDescent="0.4"/>
    <row r="265" ht="14.25" customHeight="1" x14ac:dyDescent="0.4"/>
    <row r="266" ht="14.25" customHeight="1" x14ac:dyDescent="0.4"/>
    <row r="267" ht="14.25" customHeight="1" x14ac:dyDescent="0.4"/>
    <row r="268" ht="14.25" customHeight="1" x14ac:dyDescent="0.4"/>
    <row r="269" ht="14.25" customHeight="1" x14ac:dyDescent="0.4"/>
    <row r="270" ht="14.25" customHeight="1" x14ac:dyDescent="0.4"/>
    <row r="271" ht="14.25" customHeight="1" x14ac:dyDescent="0.4"/>
    <row r="272" ht="14.25" customHeight="1" x14ac:dyDescent="0.4"/>
    <row r="273" ht="14.25" customHeight="1" x14ac:dyDescent="0.4"/>
    <row r="274" ht="14.25" customHeight="1" x14ac:dyDescent="0.4"/>
    <row r="275" ht="14.25" customHeight="1" x14ac:dyDescent="0.4"/>
    <row r="276" ht="14.25" customHeight="1" x14ac:dyDescent="0.4"/>
    <row r="277" ht="14.25" customHeight="1" x14ac:dyDescent="0.4"/>
    <row r="278" ht="14.25" customHeight="1" x14ac:dyDescent="0.4"/>
    <row r="279" ht="14.25" customHeight="1" x14ac:dyDescent="0.4"/>
    <row r="280" ht="14.25" customHeight="1" x14ac:dyDescent="0.4"/>
    <row r="281" ht="14.25" customHeight="1" x14ac:dyDescent="0.4"/>
    <row r="282" ht="14.25" customHeight="1" x14ac:dyDescent="0.4"/>
    <row r="283" ht="14.25" customHeight="1" x14ac:dyDescent="0.4"/>
    <row r="284" ht="14.25" customHeight="1" x14ac:dyDescent="0.4"/>
    <row r="285" ht="14.25" customHeight="1" x14ac:dyDescent="0.4"/>
    <row r="286" ht="14.25" customHeight="1" x14ac:dyDescent="0.4"/>
    <row r="287" ht="14.25" customHeight="1" x14ac:dyDescent="0.4"/>
    <row r="288" ht="14.25" customHeight="1" x14ac:dyDescent="0.4"/>
    <row r="289" ht="14.25" customHeight="1" x14ac:dyDescent="0.4"/>
    <row r="290" ht="14.25" customHeight="1" x14ac:dyDescent="0.4"/>
    <row r="291" ht="14.25" customHeight="1" x14ac:dyDescent="0.4"/>
    <row r="292" ht="14.25" customHeight="1" x14ac:dyDescent="0.4"/>
    <row r="293" ht="14.25" customHeight="1" x14ac:dyDescent="0.4"/>
    <row r="294" ht="14.25" customHeight="1" x14ac:dyDescent="0.4"/>
    <row r="295" ht="14.25" customHeight="1" x14ac:dyDescent="0.4"/>
    <row r="296" ht="14.25" customHeight="1" x14ac:dyDescent="0.4"/>
    <row r="297" ht="14.25" customHeight="1" x14ac:dyDescent="0.4"/>
    <row r="298" ht="14.25" customHeight="1" x14ac:dyDescent="0.4"/>
    <row r="299" ht="14.25" customHeight="1" x14ac:dyDescent="0.4"/>
    <row r="300" ht="14.25" customHeight="1" x14ac:dyDescent="0.4"/>
    <row r="301" ht="14.25" customHeight="1" x14ac:dyDescent="0.4"/>
    <row r="302" ht="14.25" customHeight="1" x14ac:dyDescent="0.4"/>
    <row r="303" ht="14.25" customHeight="1" x14ac:dyDescent="0.4"/>
    <row r="304" ht="14.25" customHeight="1" x14ac:dyDescent="0.4"/>
    <row r="305" ht="14.25" customHeight="1" x14ac:dyDescent="0.4"/>
    <row r="306" ht="14.25" customHeight="1" x14ac:dyDescent="0.4"/>
    <row r="307" ht="14.25" customHeight="1" x14ac:dyDescent="0.4"/>
    <row r="308" ht="14.25" customHeight="1" x14ac:dyDescent="0.4"/>
    <row r="309" ht="14.25" customHeight="1" x14ac:dyDescent="0.4"/>
    <row r="310" ht="14.25" customHeight="1" x14ac:dyDescent="0.4"/>
    <row r="311" ht="14.25" customHeight="1" x14ac:dyDescent="0.4"/>
    <row r="312" ht="14.25" customHeight="1" x14ac:dyDescent="0.4"/>
    <row r="313" ht="14.25" customHeight="1" x14ac:dyDescent="0.4"/>
    <row r="314" ht="14.25" customHeight="1" x14ac:dyDescent="0.4"/>
    <row r="315" ht="14.25" customHeight="1" x14ac:dyDescent="0.4"/>
    <row r="316" ht="14.25" customHeight="1" x14ac:dyDescent="0.4"/>
    <row r="317" ht="14.25" customHeight="1" x14ac:dyDescent="0.4"/>
    <row r="318" ht="14.25" customHeight="1" x14ac:dyDescent="0.4"/>
    <row r="319" ht="14.25" customHeight="1" x14ac:dyDescent="0.4"/>
    <row r="320" ht="14.25" customHeight="1" x14ac:dyDescent="0.4"/>
    <row r="321" ht="14.25" customHeight="1" x14ac:dyDescent="0.4"/>
    <row r="322" ht="14.25" customHeight="1" x14ac:dyDescent="0.4"/>
    <row r="323" ht="14.25" customHeight="1" x14ac:dyDescent="0.4"/>
    <row r="324" ht="14.25" customHeight="1" x14ac:dyDescent="0.4"/>
    <row r="325" ht="14.25" customHeight="1" x14ac:dyDescent="0.4"/>
    <row r="326" ht="14.25" customHeight="1" x14ac:dyDescent="0.4"/>
    <row r="327" ht="14.25" customHeight="1" x14ac:dyDescent="0.4"/>
    <row r="328" ht="14.25" customHeight="1" x14ac:dyDescent="0.4"/>
    <row r="329" ht="14.25" customHeight="1" x14ac:dyDescent="0.4"/>
    <row r="330" ht="14.25" customHeight="1" x14ac:dyDescent="0.4"/>
    <row r="331" ht="14.25" customHeight="1" x14ac:dyDescent="0.4"/>
    <row r="332" ht="14.25" customHeight="1" x14ac:dyDescent="0.4"/>
    <row r="333" ht="14.25" customHeight="1" x14ac:dyDescent="0.4"/>
    <row r="334" ht="14.25" customHeight="1" x14ac:dyDescent="0.4"/>
    <row r="335" ht="14.25" customHeight="1" x14ac:dyDescent="0.4"/>
    <row r="336" ht="14.25" customHeight="1" x14ac:dyDescent="0.4"/>
    <row r="337" ht="14.25" customHeight="1" x14ac:dyDescent="0.4"/>
    <row r="338" ht="14.25" customHeight="1" x14ac:dyDescent="0.4"/>
    <row r="339" ht="14.25" customHeight="1" x14ac:dyDescent="0.4"/>
    <row r="340" ht="14.25" customHeight="1" x14ac:dyDescent="0.4"/>
    <row r="341" ht="14.25" customHeight="1" x14ac:dyDescent="0.4"/>
    <row r="342" ht="14.25" customHeight="1" x14ac:dyDescent="0.4"/>
    <row r="343" ht="14.25" customHeight="1" x14ac:dyDescent="0.4"/>
    <row r="344" ht="14.25" customHeight="1" x14ac:dyDescent="0.4"/>
    <row r="345" ht="14.25" customHeight="1" x14ac:dyDescent="0.4"/>
    <row r="346" ht="14.25" customHeight="1" x14ac:dyDescent="0.4"/>
    <row r="347" ht="14.25" customHeight="1" x14ac:dyDescent="0.4"/>
    <row r="348" ht="14.25" customHeight="1" x14ac:dyDescent="0.4"/>
    <row r="349" ht="14.25" customHeight="1" x14ac:dyDescent="0.4"/>
    <row r="350" ht="14.25" customHeight="1" x14ac:dyDescent="0.4"/>
    <row r="351" ht="14.25" customHeight="1" x14ac:dyDescent="0.4"/>
    <row r="352" ht="14.25" customHeight="1" x14ac:dyDescent="0.4"/>
    <row r="353" ht="14.25" customHeight="1" x14ac:dyDescent="0.4"/>
    <row r="354" ht="14.25" customHeight="1" x14ac:dyDescent="0.4"/>
    <row r="355" ht="14.25" customHeight="1" x14ac:dyDescent="0.4"/>
    <row r="356" ht="14.25" customHeight="1" x14ac:dyDescent="0.4"/>
    <row r="357" ht="14.25" customHeight="1" x14ac:dyDescent="0.4"/>
    <row r="358" ht="14.25" customHeight="1" x14ac:dyDescent="0.4"/>
    <row r="359" ht="14.25" customHeight="1" x14ac:dyDescent="0.4"/>
    <row r="360" ht="14.25" customHeight="1" x14ac:dyDescent="0.4"/>
    <row r="361" ht="14.25" customHeight="1" x14ac:dyDescent="0.4"/>
    <row r="362" ht="14.25" customHeight="1" x14ac:dyDescent="0.4"/>
    <row r="363" ht="14.25" customHeight="1" x14ac:dyDescent="0.4"/>
    <row r="364" ht="14.25" customHeight="1" x14ac:dyDescent="0.4"/>
    <row r="365" ht="14.25" customHeight="1" x14ac:dyDescent="0.4"/>
    <row r="366" ht="14.25" customHeight="1" x14ac:dyDescent="0.4"/>
    <row r="367" ht="14.25" customHeight="1" x14ac:dyDescent="0.4"/>
    <row r="368" ht="14.25" customHeight="1" x14ac:dyDescent="0.4"/>
    <row r="369" ht="14.25" customHeight="1" x14ac:dyDescent="0.4"/>
    <row r="370" ht="14.25" customHeight="1" x14ac:dyDescent="0.4"/>
    <row r="371" ht="14.25" customHeight="1" x14ac:dyDescent="0.4"/>
    <row r="372" ht="14.25" customHeight="1" x14ac:dyDescent="0.4"/>
    <row r="373" ht="14.25" customHeight="1" x14ac:dyDescent="0.4"/>
    <row r="374" ht="14.25" customHeight="1" x14ac:dyDescent="0.4"/>
    <row r="375" ht="14.25" customHeight="1" x14ac:dyDescent="0.4"/>
    <row r="376" ht="14.25" customHeight="1" x14ac:dyDescent="0.4"/>
    <row r="377" ht="14.25" customHeight="1" x14ac:dyDescent="0.4"/>
    <row r="378" ht="14.25" customHeight="1" x14ac:dyDescent="0.4"/>
    <row r="379" ht="14.25" customHeight="1" x14ac:dyDescent="0.4"/>
    <row r="380" ht="14.25" customHeight="1" x14ac:dyDescent="0.4"/>
    <row r="381" ht="14.25" customHeight="1" x14ac:dyDescent="0.4"/>
    <row r="382" ht="14.25" customHeight="1" x14ac:dyDescent="0.4"/>
    <row r="383" ht="14.25" customHeight="1" x14ac:dyDescent="0.4"/>
    <row r="384" ht="14.25" customHeight="1" x14ac:dyDescent="0.4"/>
    <row r="385" ht="14.25" customHeight="1" x14ac:dyDescent="0.4"/>
    <row r="386" ht="14.25" customHeight="1" x14ac:dyDescent="0.4"/>
    <row r="387" ht="14.25" customHeight="1" x14ac:dyDescent="0.4"/>
    <row r="388" ht="14.25" customHeight="1" x14ac:dyDescent="0.4"/>
    <row r="389" ht="14.25" customHeight="1" x14ac:dyDescent="0.4"/>
    <row r="390" ht="14.25" customHeight="1" x14ac:dyDescent="0.4"/>
    <row r="391" ht="14.25" customHeight="1" x14ac:dyDescent="0.4"/>
    <row r="392" ht="14.25" customHeight="1" x14ac:dyDescent="0.4"/>
    <row r="393" ht="14.25" customHeight="1" x14ac:dyDescent="0.4"/>
    <row r="394" ht="14.25" customHeight="1" x14ac:dyDescent="0.4"/>
    <row r="395" ht="14.25" customHeight="1" x14ac:dyDescent="0.4"/>
    <row r="396" ht="14.25" customHeight="1" x14ac:dyDescent="0.4"/>
    <row r="397" ht="14.25" customHeight="1" x14ac:dyDescent="0.4"/>
    <row r="398" ht="14.25" customHeight="1" x14ac:dyDescent="0.4"/>
    <row r="399" ht="14.25" customHeight="1" x14ac:dyDescent="0.4"/>
    <row r="400" ht="14.25" customHeight="1" x14ac:dyDescent="0.4"/>
    <row r="401" ht="14.25" customHeight="1" x14ac:dyDescent="0.4"/>
    <row r="402" ht="14.25" customHeight="1" x14ac:dyDescent="0.4"/>
    <row r="403" ht="14.25" customHeight="1" x14ac:dyDescent="0.4"/>
    <row r="404" ht="14.25" customHeight="1" x14ac:dyDescent="0.4"/>
    <row r="405" ht="14.25" customHeight="1" x14ac:dyDescent="0.4"/>
    <row r="406" ht="14.25" customHeight="1" x14ac:dyDescent="0.4"/>
    <row r="407" ht="14.25" customHeight="1" x14ac:dyDescent="0.4"/>
    <row r="408" ht="14.25" customHeight="1" x14ac:dyDescent="0.4"/>
    <row r="409" ht="14.25" customHeight="1" x14ac:dyDescent="0.4"/>
    <row r="410" ht="14.25" customHeight="1" x14ac:dyDescent="0.4"/>
    <row r="411" ht="14.25" customHeight="1" x14ac:dyDescent="0.4"/>
    <row r="412" ht="14.25" customHeight="1" x14ac:dyDescent="0.4"/>
    <row r="413" ht="14.25" customHeight="1" x14ac:dyDescent="0.4"/>
    <row r="414" ht="14.25" customHeight="1" x14ac:dyDescent="0.4"/>
    <row r="415" ht="14.25" customHeight="1" x14ac:dyDescent="0.4"/>
    <row r="416" ht="14.25" customHeight="1" x14ac:dyDescent="0.4"/>
    <row r="417" ht="14.25" customHeight="1" x14ac:dyDescent="0.4"/>
    <row r="418" ht="14.25" customHeight="1" x14ac:dyDescent="0.4"/>
    <row r="419" ht="14.25" customHeight="1" x14ac:dyDescent="0.4"/>
    <row r="420" ht="14.25" customHeight="1" x14ac:dyDescent="0.4"/>
    <row r="421" ht="14.25" customHeight="1" x14ac:dyDescent="0.4"/>
    <row r="422" ht="14.25" customHeight="1" x14ac:dyDescent="0.4"/>
    <row r="423" ht="14.25" customHeight="1" x14ac:dyDescent="0.4"/>
    <row r="424" ht="14.25" customHeight="1" x14ac:dyDescent="0.4"/>
    <row r="425" ht="14.25" customHeight="1" x14ac:dyDescent="0.4"/>
    <row r="426" ht="14.25" customHeight="1" x14ac:dyDescent="0.4"/>
    <row r="427" ht="14.25" customHeight="1" x14ac:dyDescent="0.4"/>
    <row r="428" ht="14.25" customHeight="1" x14ac:dyDescent="0.4"/>
    <row r="429" ht="14.25" customHeight="1" x14ac:dyDescent="0.4"/>
    <row r="430" ht="14.25" customHeight="1" x14ac:dyDescent="0.4"/>
    <row r="431" ht="14.25" customHeight="1" x14ac:dyDescent="0.4"/>
    <row r="432" ht="14.25" customHeight="1" x14ac:dyDescent="0.4"/>
    <row r="433" ht="14.25" customHeight="1" x14ac:dyDescent="0.4"/>
    <row r="434" ht="14.25" customHeight="1" x14ac:dyDescent="0.4"/>
    <row r="435" ht="14.25" customHeight="1" x14ac:dyDescent="0.4"/>
    <row r="436" ht="14.25" customHeight="1" x14ac:dyDescent="0.4"/>
    <row r="437" ht="14.25" customHeight="1" x14ac:dyDescent="0.4"/>
    <row r="438" ht="14.25" customHeight="1" x14ac:dyDescent="0.4"/>
    <row r="439" ht="14.25" customHeight="1" x14ac:dyDescent="0.4"/>
    <row r="440" ht="14.25" customHeight="1" x14ac:dyDescent="0.4"/>
    <row r="441" ht="14.25" customHeight="1" x14ac:dyDescent="0.4"/>
    <row r="442" ht="14.25" customHeight="1" x14ac:dyDescent="0.4"/>
    <row r="443" ht="14.25" customHeight="1" x14ac:dyDescent="0.4"/>
    <row r="444" ht="14.25" customHeight="1" x14ac:dyDescent="0.4"/>
    <row r="445" ht="14.25" customHeight="1" x14ac:dyDescent="0.4"/>
    <row r="446" ht="14.25" customHeight="1" x14ac:dyDescent="0.4"/>
    <row r="447" ht="14.25" customHeight="1" x14ac:dyDescent="0.4"/>
    <row r="448" ht="14.25" customHeight="1" x14ac:dyDescent="0.4"/>
    <row r="449" ht="14.25" customHeight="1" x14ac:dyDescent="0.4"/>
    <row r="450" ht="14.25" customHeight="1" x14ac:dyDescent="0.4"/>
    <row r="451" ht="14.25" customHeight="1" x14ac:dyDescent="0.4"/>
    <row r="452" ht="14.25" customHeight="1" x14ac:dyDescent="0.4"/>
    <row r="453" ht="14.25" customHeight="1" x14ac:dyDescent="0.4"/>
    <row r="454" ht="14.25" customHeight="1" x14ac:dyDescent="0.4"/>
    <row r="455" ht="14.25" customHeight="1" x14ac:dyDescent="0.4"/>
    <row r="456" ht="14.25" customHeight="1" x14ac:dyDescent="0.4"/>
    <row r="457" ht="14.25" customHeight="1" x14ac:dyDescent="0.4"/>
    <row r="458" ht="14.25" customHeight="1" x14ac:dyDescent="0.4"/>
    <row r="459" ht="14.25" customHeight="1" x14ac:dyDescent="0.4"/>
    <row r="460" ht="14.25" customHeight="1" x14ac:dyDescent="0.4"/>
    <row r="461" ht="14.25" customHeight="1" x14ac:dyDescent="0.4"/>
    <row r="462" ht="14.25" customHeight="1" x14ac:dyDescent="0.4"/>
    <row r="463" ht="14.25" customHeight="1" x14ac:dyDescent="0.4"/>
    <row r="464" ht="14.25" customHeight="1" x14ac:dyDescent="0.4"/>
    <row r="465" ht="14.25" customHeight="1" x14ac:dyDescent="0.4"/>
    <row r="466" ht="14.25" customHeight="1" x14ac:dyDescent="0.4"/>
    <row r="467" ht="14.25" customHeight="1" x14ac:dyDescent="0.4"/>
    <row r="468" ht="14.25" customHeight="1" x14ac:dyDescent="0.4"/>
    <row r="469" ht="14.25" customHeight="1" x14ac:dyDescent="0.4"/>
    <row r="470" ht="14.25" customHeight="1" x14ac:dyDescent="0.4"/>
    <row r="471" ht="14.25" customHeight="1" x14ac:dyDescent="0.4"/>
    <row r="472" ht="14.25" customHeight="1" x14ac:dyDescent="0.4"/>
    <row r="473" ht="14.25" customHeight="1" x14ac:dyDescent="0.4"/>
    <row r="474" ht="14.25" customHeight="1" x14ac:dyDescent="0.4"/>
    <row r="475" ht="14.25" customHeight="1" x14ac:dyDescent="0.4"/>
    <row r="476" ht="14.25" customHeight="1" x14ac:dyDescent="0.4"/>
    <row r="477" ht="14.25" customHeight="1" x14ac:dyDescent="0.4"/>
    <row r="478" ht="14.25" customHeight="1" x14ac:dyDescent="0.4"/>
    <row r="479" ht="14.25" customHeight="1" x14ac:dyDescent="0.4"/>
    <row r="480" ht="14.25" customHeight="1" x14ac:dyDescent="0.4"/>
    <row r="481" ht="14.25" customHeight="1" x14ac:dyDescent="0.4"/>
    <row r="482" ht="14.25" customHeight="1" x14ac:dyDescent="0.4"/>
    <row r="483" ht="14.25" customHeight="1" x14ac:dyDescent="0.4"/>
    <row r="484" ht="14.25" customHeight="1" x14ac:dyDescent="0.4"/>
    <row r="485" ht="14.25" customHeight="1" x14ac:dyDescent="0.4"/>
    <row r="486" ht="14.25" customHeight="1" x14ac:dyDescent="0.4"/>
    <row r="487" ht="14.25" customHeight="1" x14ac:dyDescent="0.4"/>
    <row r="488" ht="14.25" customHeight="1" x14ac:dyDescent="0.4"/>
    <row r="489" ht="14.25" customHeight="1" x14ac:dyDescent="0.4"/>
    <row r="490" ht="14.25" customHeight="1" x14ac:dyDescent="0.4"/>
    <row r="491" ht="14.25" customHeight="1" x14ac:dyDescent="0.4"/>
    <row r="492" ht="14.25" customHeight="1" x14ac:dyDescent="0.4"/>
    <row r="493" ht="14.25" customHeight="1" x14ac:dyDescent="0.4"/>
    <row r="494" ht="14.25" customHeight="1" x14ac:dyDescent="0.4"/>
    <row r="495" ht="14.25" customHeight="1" x14ac:dyDescent="0.4"/>
    <row r="496" ht="14.25" customHeight="1" x14ac:dyDescent="0.4"/>
    <row r="497" ht="14.25" customHeight="1" x14ac:dyDescent="0.4"/>
    <row r="498" ht="14.25" customHeight="1" x14ac:dyDescent="0.4"/>
    <row r="499" ht="14.25" customHeight="1" x14ac:dyDescent="0.4"/>
    <row r="500" ht="14.25" customHeight="1" x14ac:dyDescent="0.4"/>
    <row r="501" ht="14.25" customHeight="1" x14ac:dyDescent="0.4"/>
    <row r="502" ht="14.25" customHeight="1" x14ac:dyDescent="0.4"/>
    <row r="503" ht="14.25" customHeight="1" x14ac:dyDescent="0.4"/>
    <row r="504" ht="14.25" customHeight="1" x14ac:dyDescent="0.4"/>
    <row r="505" ht="14.25" customHeight="1" x14ac:dyDescent="0.4"/>
    <row r="506" ht="14.25" customHeight="1" x14ac:dyDescent="0.4"/>
    <row r="507" ht="14.25" customHeight="1" x14ac:dyDescent="0.4"/>
    <row r="508" ht="14.25" customHeight="1" x14ac:dyDescent="0.4"/>
    <row r="509" ht="14.25" customHeight="1" x14ac:dyDescent="0.4"/>
    <row r="510" ht="14.25" customHeight="1" x14ac:dyDescent="0.4"/>
    <row r="511" ht="14.25" customHeight="1" x14ac:dyDescent="0.4"/>
    <row r="512" ht="14.25" customHeight="1" x14ac:dyDescent="0.4"/>
    <row r="513" ht="14.25" customHeight="1" x14ac:dyDescent="0.4"/>
    <row r="514" ht="14.25" customHeight="1" x14ac:dyDescent="0.4"/>
    <row r="515" ht="14.25" customHeight="1" x14ac:dyDescent="0.4"/>
    <row r="516" ht="14.25" customHeight="1" x14ac:dyDescent="0.4"/>
    <row r="517" ht="14.25" customHeight="1" x14ac:dyDescent="0.4"/>
    <row r="518" ht="14.25" customHeight="1" x14ac:dyDescent="0.4"/>
    <row r="519" ht="14.25" customHeight="1" x14ac:dyDescent="0.4"/>
    <row r="520" ht="14.25" customHeight="1" x14ac:dyDescent="0.4"/>
    <row r="521" ht="14.25" customHeight="1" x14ac:dyDescent="0.4"/>
    <row r="522" ht="14.25" customHeight="1" x14ac:dyDescent="0.4"/>
    <row r="523" ht="14.25" customHeight="1" x14ac:dyDescent="0.4"/>
    <row r="524" ht="14.25" customHeight="1" x14ac:dyDescent="0.4"/>
    <row r="525" ht="14.25" customHeight="1" x14ac:dyDescent="0.4"/>
    <row r="526" ht="14.25" customHeight="1" x14ac:dyDescent="0.4"/>
    <row r="527" ht="14.25" customHeight="1" x14ac:dyDescent="0.4"/>
    <row r="528" ht="14.25" customHeight="1" x14ac:dyDescent="0.4"/>
    <row r="529" ht="14.25" customHeight="1" x14ac:dyDescent="0.4"/>
    <row r="530" ht="14.25" customHeight="1" x14ac:dyDescent="0.4"/>
    <row r="531" ht="14.25" customHeight="1" x14ac:dyDescent="0.4"/>
    <row r="532" ht="14.25" customHeight="1" x14ac:dyDescent="0.4"/>
    <row r="533" ht="14.25" customHeight="1" x14ac:dyDescent="0.4"/>
    <row r="534" ht="14.25" customHeight="1" x14ac:dyDescent="0.4"/>
    <row r="535" ht="14.25" customHeight="1" x14ac:dyDescent="0.4"/>
    <row r="536" ht="14.25" customHeight="1" x14ac:dyDescent="0.4"/>
    <row r="537" ht="14.25" customHeight="1" x14ac:dyDescent="0.4"/>
    <row r="538" ht="14.25" customHeight="1" x14ac:dyDescent="0.4"/>
    <row r="539" ht="14.25" customHeight="1" x14ac:dyDescent="0.4"/>
    <row r="540" ht="14.25" customHeight="1" x14ac:dyDescent="0.4"/>
    <row r="541" ht="14.25" customHeight="1" x14ac:dyDescent="0.4"/>
    <row r="542" ht="14.25" customHeight="1" x14ac:dyDescent="0.4"/>
    <row r="543" ht="14.25" customHeight="1" x14ac:dyDescent="0.4"/>
    <row r="544" ht="14.25" customHeight="1" x14ac:dyDescent="0.4"/>
    <row r="545" ht="14.25" customHeight="1" x14ac:dyDescent="0.4"/>
    <row r="546" ht="14.25" customHeight="1" x14ac:dyDescent="0.4"/>
    <row r="547" ht="14.25" customHeight="1" x14ac:dyDescent="0.4"/>
    <row r="548" ht="14.25" customHeight="1" x14ac:dyDescent="0.4"/>
    <row r="549" ht="14.25" customHeight="1" x14ac:dyDescent="0.4"/>
    <row r="550" ht="14.25" customHeight="1" x14ac:dyDescent="0.4"/>
    <row r="551" ht="14.25" customHeight="1" x14ac:dyDescent="0.4"/>
    <row r="552" ht="14.25" customHeight="1" x14ac:dyDescent="0.4"/>
    <row r="553" ht="14.25" customHeight="1" x14ac:dyDescent="0.4"/>
    <row r="554" ht="14.25" customHeight="1" x14ac:dyDescent="0.4"/>
    <row r="555" ht="14.25" customHeight="1" x14ac:dyDescent="0.4"/>
    <row r="556" ht="14.25" customHeight="1" x14ac:dyDescent="0.4"/>
    <row r="557" ht="14.25" customHeight="1" x14ac:dyDescent="0.4"/>
    <row r="558" ht="14.25" customHeight="1" x14ac:dyDescent="0.4"/>
    <row r="559" ht="14.25" customHeight="1" x14ac:dyDescent="0.4"/>
    <row r="560" ht="14.25" customHeight="1" x14ac:dyDescent="0.4"/>
    <row r="561" ht="14.25" customHeight="1" x14ac:dyDescent="0.4"/>
    <row r="562" ht="14.25" customHeight="1" x14ac:dyDescent="0.4"/>
    <row r="563" ht="14.25" customHeight="1" x14ac:dyDescent="0.4"/>
    <row r="564" ht="14.25" customHeight="1" x14ac:dyDescent="0.4"/>
    <row r="565" ht="14.25" customHeight="1" x14ac:dyDescent="0.4"/>
    <row r="566" ht="14.25" customHeight="1" x14ac:dyDescent="0.4"/>
    <row r="567" ht="14.25" customHeight="1" x14ac:dyDescent="0.4"/>
    <row r="568" ht="14.25" customHeight="1" x14ac:dyDescent="0.4"/>
    <row r="569" ht="14.25" customHeight="1" x14ac:dyDescent="0.4"/>
    <row r="570" ht="14.25" customHeight="1" x14ac:dyDescent="0.4"/>
    <row r="571" ht="14.25" customHeight="1" x14ac:dyDescent="0.4"/>
    <row r="572" ht="14.25" customHeight="1" x14ac:dyDescent="0.4"/>
    <row r="573" ht="14.25" customHeight="1" x14ac:dyDescent="0.4"/>
    <row r="574" ht="14.25" customHeight="1" x14ac:dyDescent="0.4"/>
    <row r="575" ht="14.25" customHeight="1" x14ac:dyDescent="0.4"/>
    <row r="576" ht="14.25" customHeight="1" x14ac:dyDescent="0.4"/>
    <row r="577" ht="14.25" customHeight="1" x14ac:dyDescent="0.4"/>
    <row r="578" ht="14.25" customHeight="1" x14ac:dyDescent="0.4"/>
    <row r="579" ht="14.25" customHeight="1" x14ac:dyDescent="0.4"/>
    <row r="580" ht="14.25" customHeight="1" x14ac:dyDescent="0.4"/>
    <row r="581" ht="14.25" customHeight="1" x14ac:dyDescent="0.4"/>
    <row r="582" ht="14.25" customHeight="1" x14ac:dyDescent="0.4"/>
    <row r="583" ht="14.25" customHeight="1" x14ac:dyDescent="0.4"/>
    <row r="584" ht="14.25" customHeight="1" x14ac:dyDescent="0.4"/>
    <row r="585" ht="14.25" customHeight="1" x14ac:dyDescent="0.4"/>
    <row r="586" ht="14.25" customHeight="1" x14ac:dyDescent="0.4"/>
    <row r="587" ht="14.25" customHeight="1" x14ac:dyDescent="0.4"/>
    <row r="588" ht="14.25" customHeight="1" x14ac:dyDescent="0.4"/>
    <row r="589" ht="14.25" customHeight="1" x14ac:dyDescent="0.4"/>
    <row r="590" ht="14.25" customHeight="1" x14ac:dyDescent="0.4"/>
    <row r="591" ht="14.25" customHeight="1" x14ac:dyDescent="0.4"/>
    <row r="592" ht="14.25" customHeight="1" x14ac:dyDescent="0.4"/>
    <row r="593" ht="14.25" customHeight="1" x14ac:dyDescent="0.4"/>
    <row r="594" ht="14.25" customHeight="1" x14ac:dyDescent="0.4"/>
    <row r="595" ht="14.25" customHeight="1" x14ac:dyDescent="0.4"/>
    <row r="596" ht="14.25" customHeight="1" x14ac:dyDescent="0.4"/>
    <row r="597" ht="14.25" customHeight="1" x14ac:dyDescent="0.4"/>
    <row r="598" ht="14.25" customHeight="1" x14ac:dyDescent="0.4"/>
    <row r="599" ht="14.25" customHeight="1" x14ac:dyDescent="0.4"/>
    <row r="600" ht="14.25" customHeight="1" x14ac:dyDescent="0.4"/>
    <row r="601" ht="14.25" customHeight="1" x14ac:dyDescent="0.4"/>
    <row r="602" ht="14.25" customHeight="1" x14ac:dyDescent="0.4"/>
    <row r="603" ht="14.25" customHeight="1" x14ac:dyDescent="0.4"/>
    <row r="604" ht="14.25" customHeight="1" x14ac:dyDescent="0.4"/>
    <row r="605" ht="14.25" customHeight="1" x14ac:dyDescent="0.4"/>
    <row r="606" ht="14.25" customHeight="1" x14ac:dyDescent="0.4"/>
    <row r="607" ht="14.25" customHeight="1" x14ac:dyDescent="0.4"/>
    <row r="608" ht="14.25" customHeight="1" x14ac:dyDescent="0.4"/>
    <row r="609" ht="14.25" customHeight="1" x14ac:dyDescent="0.4"/>
    <row r="610" ht="14.25" customHeight="1" x14ac:dyDescent="0.4"/>
    <row r="611" ht="14.25" customHeight="1" x14ac:dyDescent="0.4"/>
    <row r="612" ht="14.25" customHeight="1" x14ac:dyDescent="0.4"/>
    <row r="613" ht="14.25" customHeight="1" x14ac:dyDescent="0.4"/>
    <row r="614" ht="14.25" customHeight="1" x14ac:dyDescent="0.4"/>
    <row r="615" ht="14.25" customHeight="1" x14ac:dyDescent="0.4"/>
    <row r="616" ht="14.25" customHeight="1" x14ac:dyDescent="0.4"/>
    <row r="617" ht="14.25" customHeight="1" x14ac:dyDescent="0.4"/>
    <row r="618" ht="14.25" customHeight="1" x14ac:dyDescent="0.4"/>
    <row r="619" ht="14.25" customHeight="1" x14ac:dyDescent="0.4"/>
    <row r="620" ht="14.25" customHeight="1" x14ac:dyDescent="0.4"/>
    <row r="621" ht="14.25" customHeight="1" x14ac:dyDescent="0.4"/>
    <row r="622" ht="14.25" customHeight="1" x14ac:dyDescent="0.4"/>
    <row r="623" ht="14.25" customHeight="1" x14ac:dyDescent="0.4"/>
    <row r="624" ht="14.25" customHeight="1" x14ac:dyDescent="0.4"/>
    <row r="625" ht="14.25" customHeight="1" x14ac:dyDescent="0.4"/>
    <row r="626" ht="14.25" customHeight="1" x14ac:dyDescent="0.4"/>
    <row r="627" ht="14.25" customHeight="1" x14ac:dyDescent="0.4"/>
    <row r="628" ht="14.25" customHeight="1" x14ac:dyDescent="0.4"/>
    <row r="629" ht="14.25" customHeight="1" x14ac:dyDescent="0.4"/>
    <row r="630" ht="14.25" customHeight="1" x14ac:dyDescent="0.4"/>
    <row r="631" ht="14.25" customHeight="1" x14ac:dyDescent="0.4"/>
    <row r="632" ht="14.25" customHeight="1" x14ac:dyDescent="0.4"/>
    <row r="633" ht="14.25" customHeight="1" x14ac:dyDescent="0.4"/>
    <row r="634" ht="14.25" customHeight="1" x14ac:dyDescent="0.4"/>
    <row r="635" ht="14.25" customHeight="1" x14ac:dyDescent="0.4"/>
    <row r="636" ht="14.25" customHeight="1" x14ac:dyDescent="0.4"/>
    <row r="637" ht="14.25" customHeight="1" x14ac:dyDescent="0.4"/>
    <row r="638" ht="14.25" customHeight="1" x14ac:dyDescent="0.4"/>
    <row r="639" ht="14.25" customHeight="1" x14ac:dyDescent="0.4"/>
    <row r="640" ht="14.25" customHeight="1" x14ac:dyDescent="0.4"/>
    <row r="641" ht="14.25" customHeight="1" x14ac:dyDescent="0.4"/>
    <row r="642" ht="14.25" customHeight="1" x14ac:dyDescent="0.4"/>
    <row r="643" ht="14.25" customHeight="1" x14ac:dyDescent="0.4"/>
    <row r="644" ht="14.25" customHeight="1" x14ac:dyDescent="0.4"/>
    <row r="645" ht="14.25" customHeight="1" x14ac:dyDescent="0.4"/>
    <row r="646" ht="14.25" customHeight="1" x14ac:dyDescent="0.4"/>
    <row r="647" ht="14.25" customHeight="1" x14ac:dyDescent="0.4"/>
    <row r="648" ht="14.25" customHeight="1" x14ac:dyDescent="0.4"/>
    <row r="649" ht="14.25" customHeight="1" x14ac:dyDescent="0.4"/>
    <row r="650" ht="14.25" customHeight="1" x14ac:dyDescent="0.4"/>
    <row r="651" ht="14.25" customHeight="1" x14ac:dyDescent="0.4"/>
    <row r="652" ht="14.25" customHeight="1" x14ac:dyDescent="0.4"/>
    <row r="653" ht="14.25" customHeight="1" x14ac:dyDescent="0.4"/>
    <row r="654" ht="14.25" customHeight="1" x14ac:dyDescent="0.4"/>
    <row r="655" ht="14.25" customHeight="1" x14ac:dyDescent="0.4"/>
    <row r="656" ht="14.25" customHeight="1" x14ac:dyDescent="0.4"/>
    <row r="657" ht="14.25" customHeight="1" x14ac:dyDescent="0.4"/>
    <row r="658" ht="14.25" customHeight="1" x14ac:dyDescent="0.4"/>
    <row r="659" ht="14.25" customHeight="1" x14ac:dyDescent="0.4"/>
    <row r="660" ht="14.25" customHeight="1" x14ac:dyDescent="0.4"/>
    <row r="661" ht="14.25" customHeight="1" x14ac:dyDescent="0.4"/>
    <row r="662" ht="14.25" customHeight="1" x14ac:dyDescent="0.4"/>
    <row r="663" ht="14.25" customHeight="1" x14ac:dyDescent="0.4"/>
    <row r="664" ht="14.25" customHeight="1" x14ac:dyDescent="0.4"/>
    <row r="665" ht="14.25" customHeight="1" x14ac:dyDescent="0.4"/>
    <row r="666" ht="14.25" customHeight="1" x14ac:dyDescent="0.4"/>
    <row r="667" ht="14.25" customHeight="1" x14ac:dyDescent="0.4"/>
    <row r="668" ht="14.25" customHeight="1" x14ac:dyDescent="0.4"/>
    <row r="669" ht="14.25" customHeight="1" x14ac:dyDescent="0.4"/>
    <row r="670" ht="14.25" customHeight="1" x14ac:dyDescent="0.4"/>
    <row r="671" ht="14.25" customHeight="1" x14ac:dyDescent="0.4"/>
    <row r="672" ht="14.25" customHeight="1" x14ac:dyDescent="0.4"/>
    <row r="673" ht="14.25" customHeight="1" x14ac:dyDescent="0.4"/>
    <row r="674" ht="14.25" customHeight="1" x14ac:dyDescent="0.4"/>
    <row r="675" ht="14.25" customHeight="1" x14ac:dyDescent="0.4"/>
    <row r="676" ht="14.25" customHeight="1" x14ac:dyDescent="0.4"/>
    <row r="677" ht="14.25" customHeight="1" x14ac:dyDescent="0.4"/>
    <row r="678" ht="14.25" customHeight="1" x14ac:dyDescent="0.4"/>
    <row r="679" ht="14.25" customHeight="1" x14ac:dyDescent="0.4"/>
    <row r="680" ht="14.25" customHeight="1" x14ac:dyDescent="0.4"/>
    <row r="681" ht="14.25" customHeight="1" x14ac:dyDescent="0.4"/>
    <row r="682" ht="14.25" customHeight="1" x14ac:dyDescent="0.4"/>
    <row r="683" ht="14.25" customHeight="1" x14ac:dyDescent="0.4"/>
    <row r="684" ht="14.25" customHeight="1" x14ac:dyDescent="0.4"/>
    <row r="685" ht="14.25" customHeight="1" x14ac:dyDescent="0.4"/>
    <row r="686" ht="14.25" customHeight="1" x14ac:dyDescent="0.4"/>
    <row r="687" ht="14.25" customHeight="1" x14ac:dyDescent="0.4"/>
    <row r="688" ht="14.25" customHeight="1" x14ac:dyDescent="0.4"/>
    <row r="689" ht="14.25" customHeight="1" x14ac:dyDescent="0.4"/>
    <row r="690" ht="14.25" customHeight="1" x14ac:dyDescent="0.4"/>
    <row r="691" ht="14.25" customHeight="1" x14ac:dyDescent="0.4"/>
    <row r="692" ht="14.25" customHeight="1" x14ac:dyDescent="0.4"/>
    <row r="693" ht="14.25" customHeight="1" x14ac:dyDescent="0.4"/>
    <row r="694" ht="14.25" customHeight="1" x14ac:dyDescent="0.4"/>
    <row r="695" ht="14.25" customHeight="1" x14ac:dyDescent="0.4"/>
    <row r="696" ht="14.25" customHeight="1" x14ac:dyDescent="0.4"/>
    <row r="697" ht="14.25" customHeight="1" x14ac:dyDescent="0.4"/>
    <row r="698" ht="14.25" customHeight="1" x14ac:dyDescent="0.4"/>
    <row r="699" ht="14.25" customHeight="1" x14ac:dyDescent="0.4"/>
    <row r="700" ht="14.25" customHeight="1" x14ac:dyDescent="0.4"/>
    <row r="701" ht="14.25" customHeight="1" x14ac:dyDescent="0.4"/>
    <row r="702" ht="14.25" customHeight="1" x14ac:dyDescent="0.4"/>
    <row r="703" ht="14.25" customHeight="1" x14ac:dyDescent="0.4"/>
    <row r="704" ht="14.25" customHeight="1" x14ac:dyDescent="0.4"/>
    <row r="705" ht="14.25" customHeight="1" x14ac:dyDescent="0.4"/>
    <row r="706" ht="14.25" customHeight="1" x14ac:dyDescent="0.4"/>
    <row r="707" ht="14.25" customHeight="1" x14ac:dyDescent="0.4"/>
    <row r="708" ht="14.25" customHeight="1" x14ac:dyDescent="0.4"/>
    <row r="709" ht="14.25" customHeight="1" x14ac:dyDescent="0.4"/>
    <row r="710" ht="14.25" customHeight="1" x14ac:dyDescent="0.4"/>
    <row r="711" ht="14.25" customHeight="1" x14ac:dyDescent="0.4"/>
    <row r="712" ht="14.25" customHeight="1" x14ac:dyDescent="0.4"/>
    <row r="713" ht="14.25" customHeight="1" x14ac:dyDescent="0.4"/>
    <row r="714" ht="14.25" customHeight="1" x14ac:dyDescent="0.4"/>
    <row r="715" ht="14.25" customHeight="1" x14ac:dyDescent="0.4"/>
    <row r="716" ht="14.25" customHeight="1" x14ac:dyDescent="0.4"/>
    <row r="717" ht="14.25" customHeight="1" x14ac:dyDescent="0.4"/>
    <row r="718" ht="14.25" customHeight="1" x14ac:dyDescent="0.4"/>
    <row r="719" ht="14.25" customHeight="1" x14ac:dyDescent="0.4"/>
    <row r="720" ht="14.25" customHeight="1" x14ac:dyDescent="0.4"/>
    <row r="721" ht="14.25" customHeight="1" x14ac:dyDescent="0.4"/>
    <row r="722" ht="14.25" customHeight="1" x14ac:dyDescent="0.4"/>
    <row r="723" ht="14.25" customHeight="1" x14ac:dyDescent="0.4"/>
    <row r="724" ht="14.25" customHeight="1" x14ac:dyDescent="0.4"/>
    <row r="725" ht="14.25" customHeight="1" x14ac:dyDescent="0.4"/>
    <row r="726" ht="14.25" customHeight="1" x14ac:dyDescent="0.4"/>
    <row r="727" ht="14.25" customHeight="1" x14ac:dyDescent="0.4"/>
    <row r="728" ht="14.25" customHeight="1" x14ac:dyDescent="0.4"/>
    <row r="729" ht="14.25" customHeight="1" x14ac:dyDescent="0.4"/>
    <row r="730" ht="14.25" customHeight="1" x14ac:dyDescent="0.4"/>
    <row r="731" ht="14.25" customHeight="1" x14ac:dyDescent="0.4"/>
    <row r="732" ht="14.25" customHeight="1" x14ac:dyDescent="0.4"/>
    <row r="733" ht="14.25" customHeight="1" x14ac:dyDescent="0.4"/>
    <row r="734" ht="14.25" customHeight="1" x14ac:dyDescent="0.4"/>
    <row r="735" ht="14.25" customHeight="1" x14ac:dyDescent="0.4"/>
    <row r="736" ht="14.25" customHeight="1" x14ac:dyDescent="0.4"/>
    <row r="737" ht="14.25" customHeight="1" x14ac:dyDescent="0.4"/>
    <row r="738" ht="14.25" customHeight="1" x14ac:dyDescent="0.4"/>
    <row r="739" ht="14.25" customHeight="1" x14ac:dyDescent="0.4"/>
    <row r="740" ht="14.25" customHeight="1" x14ac:dyDescent="0.4"/>
    <row r="741" ht="14.25" customHeight="1" x14ac:dyDescent="0.4"/>
    <row r="742" ht="14.25" customHeight="1" x14ac:dyDescent="0.4"/>
    <row r="743" ht="14.25" customHeight="1" x14ac:dyDescent="0.4"/>
    <row r="744" ht="14.25" customHeight="1" x14ac:dyDescent="0.4"/>
    <row r="745" ht="14.25" customHeight="1" x14ac:dyDescent="0.4"/>
    <row r="746" ht="14.25" customHeight="1" x14ac:dyDescent="0.4"/>
    <row r="747" ht="14.25" customHeight="1" x14ac:dyDescent="0.4"/>
    <row r="748" ht="14.25" customHeight="1" x14ac:dyDescent="0.4"/>
    <row r="749" ht="14.25" customHeight="1" x14ac:dyDescent="0.4"/>
    <row r="750" ht="14.25" customHeight="1" x14ac:dyDescent="0.4"/>
    <row r="751" ht="14.25" customHeight="1" x14ac:dyDescent="0.4"/>
    <row r="752" ht="14.25" customHeight="1" x14ac:dyDescent="0.4"/>
    <row r="753" ht="14.25" customHeight="1" x14ac:dyDescent="0.4"/>
    <row r="754" ht="14.25" customHeight="1" x14ac:dyDescent="0.4"/>
    <row r="755" ht="14.25" customHeight="1" x14ac:dyDescent="0.4"/>
    <row r="756" ht="14.25" customHeight="1" x14ac:dyDescent="0.4"/>
    <row r="757" ht="14.25" customHeight="1" x14ac:dyDescent="0.4"/>
    <row r="758" ht="14.25" customHeight="1" x14ac:dyDescent="0.4"/>
    <row r="759" ht="14.25" customHeight="1" x14ac:dyDescent="0.4"/>
    <row r="760" ht="14.25" customHeight="1" x14ac:dyDescent="0.4"/>
    <row r="761" ht="14.25" customHeight="1" x14ac:dyDescent="0.4"/>
    <row r="762" ht="14.25" customHeight="1" x14ac:dyDescent="0.4"/>
    <row r="763" ht="14.25" customHeight="1" x14ac:dyDescent="0.4"/>
    <row r="764" ht="14.25" customHeight="1" x14ac:dyDescent="0.4"/>
    <row r="765" ht="14.25" customHeight="1" x14ac:dyDescent="0.4"/>
    <row r="766" ht="14.25" customHeight="1" x14ac:dyDescent="0.4"/>
    <row r="767" ht="14.25" customHeight="1" x14ac:dyDescent="0.4"/>
    <row r="768" ht="14.25" customHeight="1" x14ac:dyDescent="0.4"/>
    <row r="769" ht="14.25" customHeight="1" x14ac:dyDescent="0.4"/>
    <row r="770" ht="14.25" customHeight="1" x14ac:dyDescent="0.4"/>
    <row r="771" ht="14.25" customHeight="1" x14ac:dyDescent="0.4"/>
    <row r="772" ht="14.25" customHeight="1" x14ac:dyDescent="0.4"/>
    <row r="773" ht="14.25" customHeight="1" x14ac:dyDescent="0.4"/>
    <row r="774" ht="14.25" customHeight="1" x14ac:dyDescent="0.4"/>
    <row r="775" ht="14.25" customHeight="1" x14ac:dyDescent="0.4"/>
    <row r="776" ht="14.25" customHeight="1" x14ac:dyDescent="0.4"/>
    <row r="777" ht="14.25" customHeight="1" x14ac:dyDescent="0.4"/>
    <row r="778" ht="14.25" customHeight="1" x14ac:dyDescent="0.4"/>
    <row r="779" ht="14.25" customHeight="1" x14ac:dyDescent="0.4"/>
    <row r="780" ht="14.25" customHeight="1" x14ac:dyDescent="0.4"/>
    <row r="781" ht="14.25" customHeight="1" x14ac:dyDescent="0.4"/>
    <row r="782" ht="14.25" customHeight="1" x14ac:dyDescent="0.4"/>
    <row r="783" ht="14.25" customHeight="1" x14ac:dyDescent="0.4"/>
    <row r="784" ht="14.25" customHeight="1" x14ac:dyDescent="0.4"/>
    <row r="785" ht="14.25" customHeight="1" x14ac:dyDescent="0.4"/>
    <row r="786" ht="14.25" customHeight="1" x14ac:dyDescent="0.4"/>
    <row r="787" ht="14.25" customHeight="1" x14ac:dyDescent="0.4"/>
    <row r="788" ht="14.25" customHeight="1" x14ac:dyDescent="0.4"/>
    <row r="789" ht="14.25" customHeight="1" x14ac:dyDescent="0.4"/>
    <row r="790" ht="14.25" customHeight="1" x14ac:dyDescent="0.4"/>
    <row r="791" ht="14.25" customHeight="1" x14ac:dyDescent="0.4"/>
    <row r="792" ht="14.25" customHeight="1" x14ac:dyDescent="0.4"/>
    <row r="793" ht="14.25" customHeight="1" x14ac:dyDescent="0.4"/>
    <row r="794" ht="14.25" customHeight="1" x14ac:dyDescent="0.4"/>
    <row r="795" ht="14.25" customHeight="1" x14ac:dyDescent="0.4"/>
    <row r="796" ht="14.25" customHeight="1" x14ac:dyDescent="0.4"/>
    <row r="797" ht="14.25" customHeight="1" x14ac:dyDescent="0.4"/>
    <row r="798" ht="14.25" customHeight="1" x14ac:dyDescent="0.4"/>
    <row r="799" ht="14.25" customHeight="1" x14ac:dyDescent="0.4"/>
    <row r="800" ht="14.25" customHeight="1" x14ac:dyDescent="0.4"/>
    <row r="801" ht="14.25" customHeight="1" x14ac:dyDescent="0.4"/>
    <row r="802" ht="14.25" customHeight="1" x14ac:dyDescent="0.4"/>
    <row r="803" ht="14.25" customHeight="1" x14ac:dyDescent="0.4"/>
    <row r="804" ht="14.25" customHeight="1" x14ac:dyDescent="0.4"/>
    <row r="805" ht="14.25" customHeight="1" x14ac:dyDescent="0.4"/>
    <row r="806" ht="14.25" customHeight="1" x14ac:dyDescent="0.4"/>
    <row r="807" ht="14.25" customHeight="1" x14ac:dyDescent="0.4"/>
    <row r="808" ht="14.25" customHeight="1" x14ac:dyDescent="0.4"/>
    <row r="809" ht="14.25" customHeight="1" x14ac:dyDescent="0.4"/>
    <row r="810" ht="14.25" customHeight="1" x14ac:dyDescent="0.4"/>
    <row r="811" ht="14.25" customHeight="1" x14ac:dyDescent="0.4"/>
    <row r="812" ht="14.25" customHeight="1" x14ac:dyDescent="0.4"/>
    <row r="813" ht="14.25" customHeight="1" x14ac:dyDescent="0.4"/>
    <row r="814" ht="14.25" customHeight="1" x14ac:dyDescent="0.4"/>
    <row r="815" ht="14.25" customHeight="1" x14ac:dyDescent="0.4"/>
    <row r="816" ht="14.25" customHeight="1" x14ac:dyDescent="0.4"/>
    <row r="817" ht="14.25" customHeight="1" x14ac:dyDescent="0.4"/>
    <row r="818" ht="14.25" customHeight="1" x14ac:dyDescent="0.4"/>
    <row r="819" ht="14.25" customHeight="1" x14ac:dyDescent="0.4"/>
    <row r="820" ht="14.25" customHeight="1" x14ac:dyDescent="0.4"/>
    <row r="821" ht="14.25" customHeight="1" x14ac:dyDescent="0.4"/>
    <row r="822" ht="14.25" customHeight="1" x14ac:dyDescent="0.4"/>
    <row r="823" ht="14.25" customHeight="1" x14ac:dyDescent="0.4"/>
    <row r="824" ht="14.25" customHeight="1" x14ac:dyDescent="0.4"/>
    <row r="825" ht="14.25" customHeight="1" x14ac:dyDescent="0.4"/>
    <row r="826" ht="14.25" customHeight="1" x14ac:dyDescent="0.4"/>
    <row r="827" ht="14.25" customHeight="1" x14ac:dyDescent="0.4"/>
    <row r="828" ht="14.25" customHeight="1" x14ac:dyDescent="0.4"/>
    <row r="829" ht="14.25" customHeight="1" x14ac:dyDescent="0.4"/>
    <row r="830" ht="14.25" customHeight="1" x14ac:dyDescent="0.4"/>
    <row r="831" ht="14.25" customHeight="1" x14ac:dyDescent="0.4"/>
    <row r="832" ht="14.25" customHeight="1" x14ac:dyDescent="0.4"/>
    <row r="833" ht="14.25" customHeight="1" x14ac:dyDescent="0.4"/>
    <row r="834" ht="14.25" customHeight="1" x14ac:dyDescent="0.4"/>
    <row r="835" ht="14.25" customHeight="1" x14ac:dyDescent="0.4"/>
    <row r="836" ht="14.25" customHeight="1" x14ac:dyDescent="0.4"/>
    <row r="837" ht="14.25" customHeight="1" x14ac:dyDescent="0.4"/>
    <row r="838" ht="14.25" customHeight="1" x14ac:dyDescent="0.4"/>
    <row r="839" ht="14.25" customHeight="1" x14ac:dyDescent="0.4"/>
    <row r="840" ht="14.25" customHeight="1" x14ac:dyDescent="0.4"/>
    <row r="841" ht="14.25" customHeight="1" x14ac:dyDescent="0.4"/>
    <row r="842" ht="14.25" customHeight="1" x14ac:dyDescent="0.4"/>
    <row r="843" ht="14.25" customHeight="1" x14ac:dyDescent="0.4"/>
    <row r="844" ht="14.25" customHeight="1" x14ac:dyDescent="0.4"/>
    <row r="845" ht="14.25" customHeight="1" x14ac:dyDescent="0.4"/>
    <row r="846" ht="14.25" customHeight="1" x14ac:dyDescent="0.4"/>
    <row r="847" ht="14.25" customHeight="1" x14ac:dyDescent="0.4"/>
    <row r="848" ht="14.25" customHeight="1" x14ac:dyDescent="0.4"/>
    <row r="849" ht="14.25" customHeight="1" x14ac:dyDescent="0.4"/>
    <row r="850" ht="14.25" customHeight="1" x14ac:dyDescent="0.4"/>
    <row r="851" ht="14.25" customHeight="1" x14ac:dyDescent="0.4"/>
    <row r="852" ht="14.25" customHeight="1" x14ac:dyDescent="0.4"/>
    <row r="853" ht="14.25" customHeight="1" x14ac:dyDescent="0.4"/>
    <row r="854" ht="14.25" customHeight="1" x14ac:dyDescent="0.4"/>
    <row r="855" ht="14.25" customHeight="1" x14ac:dyDescent="0.4"/>
    <row r="856" ht="14.25" customHeight="1" x14ac:dyDescent="0.4"/>
    <row r="857" ht="14.25" customHeight="1" x14ac:dyDescent="0.4"/>
    <row r="858" ht="14.25" customHeight="1" x14ac:dyDescent="0.4"/>
    <row r="859" ht="14.25" customHeight="1" x14ac:dyDescent="0.4"/>
    <row r="860" ht="14.25" customHeight="1" x14ac:dyDescent="0.4"/>
    <row r="861" ht="14.25" customHeight="1" x14ac:dyDescent="0.4"/>
    <row r="862" ht="14.25" customHeight="1" x14ac:dyDescent="0.4"/>
    <row r="863" ht="14.25" customHeight="1" x14ac:dyDescent="0.4"/>
    <row r="864" ht="14.25" customHeight="1" x14ac:dyDescent="0.4"/>
    <row r="865" ht="14.25" customHeight="1" x14ac:dyDescent="0.4"/>
    <row r="866" ht="14.25" customHeight="1" x14ac:dyDescent="0.4"/>
    <row r="867" ht="14.25" customHeight="1" x14ac:dyDescent="0.4"/>
    <row r="868" ht="14.25" customHeight="1" x14ac:dyDescent="0.4"/>
    <row r="869" ht="14.25" customHeight="1" x14ac:dyDescent="0.4"/>
    <row r="870" ht="14.25" customHeight="1" x14ac:dyDescent="0.4"/>
    <row r="871" ht="14.25" customHeight="1" x14ac:dyDescent="0.4"/>
    <row r="872" ht="14.25" customHeight="1" x14ac:dyDescent="0.4"/>
    <row r="873" ht="14.25" customHeight="1" x14ac:dyDescent="0.4"/>
    <row r="874" ht="14.25" customHeight="1" x14ac:dyDescent="0.4"/>
    <row r="875" ht="14.25" customHeight="1" x14ac:dyDescent="0.4"/>
    <row r="876" ht="14.25" customHeight="1" x14ac:dyDescent="0.4"/>
    <row r="877" ht="14.25" customHeight="1" x14ac:dyDescent="0.4"/>
    <row r="878" ht="14.25" customHeight="1" x14ac:dyDescent="0.4"/>
    <row r="879" ht="14.25" customHeight="1" x14ac:dyDescent="0.4"/>
    <row r="880" ht="14.25" customHeight="1" x14ac:dyDescent="0.4"/>
    <row r="881" ht="14.25" customHeight="1" x14ac:dyDescent="0.4"/>
    <row r="882" ht="14.25" customHeight="1" x14ac:dyDescent="0.4"/>
    <row r="883" ht="14.25" customHeight="1" x14ac:dyDescent="0.4"/>
    <row r="884" ht="14.25" customHeight="1" x14ac:dyDescent="0.4"/>
    <row r="885" ht="14.25" customHeight="1" x14ac:dyDescent="0.4"/>
    <row r="886" ht="14.25" customHeight="1" x14ac:dyDescent="0.4"/>
    <row r="887" ht="14.25" customHeight="1" x14ac:dyDescent="0.4"/>
    <row r="888" ht="14.25" customHeight="1" x14ac:dyDescent="0.4"/>
    <row r="889" ht="14.25" customHeight="1" x14ac:dyDescent="0.4"/>
    <row r="890" ht="14.25" customHeight="1" x14ac:dyDescent="0.4"/>
    <row r="891" ht="14.25" customHeight="1" x14ac:dyDescent="0.4"/>
    <row r="892" ht="14.25" customHeight="1" x14ac:dyDescent="0.4"/>
    <row r="893" ht="14.25" customHeight="1" x14ac:dyDescent="0.4"/>
    <row r="894" ht="14.25" customHeight="1" x14ac:dyDescent="0.4"/>
    <row r="895" ht="14.25" customHeight="1" x14ac:dyDescent="0.4"/>
    <row r="896" ht="14.25" customHeight="1" x14ac:dyDescent="0.4"/>
    <row r="897" ht="14.25" customHeight="1" x14ac:dyDescent="0.4"/>
    <row r="898" ht="14.25" customHeight="1" x14ac:dyDescent="0.4"/>
    <row r="899" ht="14.25" customHeight="1" x14ac:dyDescent="0.4"/>
    <row r="900" ht="14.25" customHeight="1" x14ac:dyDescent="0.4"/>
    <row r="901" ht="14.25" customHeight="1" x14ac:dyDescent="0.4"/>
    <row r="902" ht="14.25" customHeight="1" x14ac:dyDescent="0.4"/>
    <row r="903" ht="14.25" customHeight="1" x14ac:dyDescent="0.4"/>
    <row r="904" ht="14.25" customHeight="1" x14ac:dyDescent="0.4"/>
    <row r="905" ht="14.25" customHeight="1" x14ac:dyDescent="0.4"/>
    <row r="906" ht="14.25" customHeight="1" x14ac:dyDescent="0.4"/>
    <row r="907" ht="14.25" customHeight="1" x14ac:dyDescent="0.4"/>
    <row r="908" ht="14.25" customHeight="1" x14ac:dyDescent="0.4"/>
    <row r="909" ht="14.25" customHeight="1" x14ac:dyDescent="0.4"/>
    <row r="910" ht="14.25" customHeight="1" x14ac:dyDescent="0.4"/>
    <row r="911" ht="14.25" customHeight="1" x14ac:dyDescent="0.4"/>
    <row r="912" ht="14.25" customHeight="1" x14ac:dyDescent="0.4"/>
    <row r="913" ht="14.25" customHeight="1" x14ac:dyDescent="0.4"/>
    <row r="914" ht="14.25" customHeight="1" x14ac:dyDescent="0.4"/>
    <row r="915" ht="14.25" customHeight="1" x14ac:dyDescent="0.4"/>
    <row r="916" ht="14.25" customHeight="1" x14ac:dyDescent="0.4"/>
    <row r="917" ht="14.25" customHeight="1" x14ac:dyDescent="0.4"/>
    <row r="918" ht="14.25" customHeight="1" x14ac:dyDescent="0.4"/>
    <row r="919" ht="14.25" customHeight="1" x14ac:dyDescent="0.4"/>
    <row r="920" ht="14.25" customHeight="1" x14ac:dyDescent="0.4"/>
    <row r="921" ht="14.25" customHeight="1" x14ac:dyDescent="0.4"/>
    <row r="922" ht="14.25" customHeight="1" x14ac:dyDescent="0.4"/>
    <row r="923" ht="14.25" customHeight="1" x14ac:dyDescent="0.4"/>
    <row r="924" ht="14.25" customHeight="1" x14ac:dyDescent="0.4"/>
    <row r="925" ht="14.25" customHeight="1" x14ac:dyDescent="0.4"/>
    <row r="926" ht="14.25" customHeight="1" x14ac:dyDescent="0.4"/>
    <row r="927" ht="14.25" customHeight="1" x14ac:dyDescent="0.4"/>
    <row r="928" ht="14.25" customHeight="1" x14ac:dyDescent="0.4"/>
    <row r="929" ht="14.25" customHeight="1" x14ac:dyDescent="0.4"/>
    <row r="930" ht="14.25" customHeight="1" x14ac:dyDescent="0.4"/>
    <row r="931" ht="14.25" customHeight="1" x14ac:dyDescent="0.4"/>
    <row r="932" ht="14.25" customHeight="1" x14ac:dyDescent="0.4"/>
    <row r="933" ht="14.25" customHeight="1" x14ac:dyDescent="0.4"/>
    <row r="934" ht="14.25" customHeight="1" x14ac:dyDescent="0.4"/>
    <row r="935" ht="14.25" customHeight="1" x14ac:dyDescent="0.4"/>
    <row r="936" ht="14.25" customHeight="1" x14ac:dyDescent="0.4"/>
    <row r="937" ht="14.25" customHeight="1" x14ac:dyDescent="0.4"/>
    <row r="938" ht="14.25" customHeight="1" x14ac:dyDescent="0.4"/>
    <row r="939" ht="14.25" customHeight="1" x14ac:dyDescent="0.4"/>
    <row r="940" ht="14.25" customHeight="1" x14ac:dyDescent="0.4"/>
    <row r="941" ht="14.25" customHeight="1" x14ac:dyDescent="0.4"/>
    <row r="942" ht="14.25" customHeight="1" x14ac:dyDescent="0.4"/>
    <row r="943" ht="14.25" customHeight="1" x14ac:dyDescent="0.4"/>
    <row r="944" ht="14.25" customHeight="1" x14ac:dyDescent="0.4"/>
    <row r="945" ht="14.25" customHeight="1" x14ac:dyDescent="0.4"/>
    <row r="946" ht="14.25" customHeight="1" x14ac:dyDescent="0.4"/>
    <row r="947" ht="14.25" customHeight="1" x14ac:dyDescent="0.4"/>
    <row r="948" ht="14.25" customHeight="1" x14ac:dyDescent="0.4"/>
    <row r="949" ht="14.25" customHeight="1" x14ac:dyDescent="0.4"/>
    <row r="950" ht="14.25" customHeight="1" x14ac:dyDescent="0.4"/>
    <row r="951" ht="14.25" customHeight="1" x14ac:dyDescent="0.4"/>
    <row r="952" ht="14.25" customHeight="1" x14ac:dyDescent="0.4"/>
    <row r="953" ht="14.25" customHeight="1" x14ac:dyDescent="0.4"/>
    <row r="954" ht="14.25" customHeight="1" x14ac:dyDescent="0.4"/>
    <row r="955" ht="14.25" customHeight="1" x14ac:dyDescent="0.4"/>
    <row r="956" ht="14.25" customHeight="1" x14ac:dyDescent="0.4"/>
    <row r="957" ht="14.25" customHeight="1" x14ac:dyDescent="0.4"/>
    <row r="958" ht="14.25" customHeight="1" x14ac:dyDescent="0.4"/>
    <row r="959" ht="14.25" customHeight="1" x14ac:dyDescent="0.4"/>
    <row r="960" ht="14.25" customHeight="1" x14ac:dyDescent="0.4"/>
    <row r="961" ht="14.25" customHeight="1" x14ac:dyDescent="0.4"/>
    <row r="962" ht="14.25" customHeight="1" x14ac:dyDescent="0.4"/>
    <row r="963" ht="14.25" customHeight="1" x14ac:dyDescent="0.4"/>
    <row r="964" ht="14.25" customHeight="1" x14ac:dyDescent="0.4"/>
    <row r="965" ht="14.25" customHeight="1" x14ac:dyDescent="0.4"/>
    <row r="966" ht="14.25" customHeight="1" x14ac:dyDescent="0.4"/>
    <row r="967" ht="14.25" customHeight="1" x14ac:dyDescent="0.4"/>
    <row r="968" ht="14.25" customHeight="1" x14ac:dyDescent="0.4"/>
    <row r="969" ht="14.25" customHeight="1" x14ac:dyDescent="0.4"/>
    <row r="970" ht="14.25" customHeight="1" x14ac:dyDescent="0.4"/>
    <row r="971" ht="14.25" customHeight="1" x14ac:dyDescent="0.4"/>
    <row r="972" ht="14.25" customHeight="1" x14ac:dyDescent="0.4"/>
    <row r="973" ht="14.25" customHeight="1" x14ac:dyDescent="0.4"/>
    <row r="974" ht="14.25" customHeight="1" x14ac:dyDescent="0.4"/>
    <row r="975" ht="14.25" customHeight="1" x14ac:dyDescent="0.4"/>
    <row r="976" ht="14.25" customHeight="1" x14ac:dyDescent="0.4"/>
    <row r="977" ht="14.25" customHeight="1" x14ac:dyDescent="0.4"/>
    <row r="978" ht="14.25" customHeight="1" x14ac:dyDescent="0.4"/>
    <row r="979" ht="14.25" customHeight="1" x14ac:dyDescent="0.4"/>
    <row r="980" ht="14.25" customHeight="1" x14ac:dyDescent="0.4"/>
    <row r="981" ht="14.25" customHeight="1" x14ac:dyDescent="0.4"/>
    <row r="982" ht="14.25" customHeight="1" x14ac:dyDescent="0.4"/>
    <row r="983" ht="14.25" customHeight="1" x14ac:dyDescent="0.4"/>
    <row r="984" ht="14.25" customHeight="1" x14ac:dyDescent="0.4"/>
    <row r="985" ht="14.25" customHeight="1" x14ac:dyDescent="0.4"/>
    <row r="986" ht="14.25" customHeight="1" x14ac:dyDescent="0.4"/>
    <row r="987" ht="14.25" customHeight="1" x14ac:dyDescent="0.4"/>
    <row r="988" ht="14.25" customHeight="1" x14ac:dyDescent="0.4"/>
    <row r="989" ht="14.25" customHeight="1" x14ac:dyDescent="0.4"/>
    <row r="990" ht="14.25" customHeight="1" x14ac:dyDescent="0.4"/>
    <row r="991" ht="14.25" customHeight="1" x14ac:dyDescent="0.4"/>
    <row r="992" ht="14.25" customHeight="1" x14ac:dyDescent="0.4"/>
    <row r="993" ht="14.25" customHeight="1" x14ac:dyDescent="0.4"/>
    <row r="994" ht="14.25" customHeight="1" x14ac:dyDescent="0.4"/>
    <row r="995" ht="14.25" customHeight="1" x14ac:dyDescent="0.4"/>
    <row r="996" ht="14.25" customHeight="1" x14ac:dyDescent="0.4"/>
    <row r="997" ht="14.25" customHeight="1" x14ac:dyDescent="0.4"/>
    <row r="998" ht="14.25" customHeight="1" x14ac:dyDescent="0.4"/>
    <row r="999" ht="14.25" customHeight="1" x14ac:dyDescent="0.4"/>
    <row r="1000" ht="14.25" customHeight="1" x14ac:dyDescent="0.4"/>
  </sheetData>
  <mergeCells count="1">
    <mergeCell ref="L11:V25"/>
  </mergeCell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00"/>
  <sheetViews>
    <sheetView showGridLines="0" workbookViewId="0"/>
  </sheetViews>
  <sheetFormatPr defaultColWidth="14.42578125" defaultRowHeight="15.75" customHeight="1" x14ac:dyDescent="0.4"/>
  <cols>
    <col min="1" max="1" width="2.140625" customWidth="1"/>
    <col min="2" max="2" width="5" customWidth="1"/>
    <col min="3" max="3" width="5.5703125" customWidth="1"/>
    <col min="4" max="4" width="11.7109375" customWidth="1"/>
    <col min="5" max="5" width="14" customWidth="1"/>
    <col min="6" max="6" width="9.42578125" customWidth="1"/>
    <col min="7" max="8" width="36.7109375" customWidth="1"/>
    <col min="9" max="26" width="8.7109375" customWidth="1"/>
  </cols>
  <sheetData>
    <row r="1" spans="1:8" ht="14.25" customHeight="1" x14ac:dyDescent="0.45">
      <c r="A1" s="20" t="s">
        <v>26</v>
      </c>
    </row>
    <row r="2" spans="1:8" ht="14.25" customHeight="1" x14ac:dyDescent="0.45">
      <c r="A2" s="20" t="s">
        <v>27</v>
      </c>
    </row>
    <row r="3" spans="1:8" ht="14.25" customHeight="1" x14ac:dyDescent="0.45">
      <c r="A3" s="20" t="s">
        <v>28</v>
      </c>
    </row>
    <row r="4" spans="1:8" ht="14.25" customHeight="1" x14ac:dyDescent="0.4"/>
    <row r="5" spans="1:8" ht="14.25" customHeight="1" x14ac:dyDescent="0.4"/>
    <row r="6" spans="1:8" ht="14.25" customHeight="1" x14ac:dyDescent="0.4">
      <c r="A6" s="7" t="s">
        <v>29</v>
      </c>
    </row>
    <row r="7" spans="1:8" ht="14.25" customHeight="1" x14ac:dyDescent="0.45">
      <c r="B7" s="21"/>
      <c r="C7" s="21"/>
      <c r="D7" s="21" t="s">
        <v>30</v>
      </c>
      <c r="E7" s="21" t="s">
        <v>31</v>
      </c>
      <c r="F7" s="21" t="s">
        <v>32</v>
      </c>
      <c r="G7" s="21" t="s">
        <v>33</v>
      </c>
      <c r="H7" s="21" t="s">
        <v>33</v>
      </c>
    </row>
    <row r="8" spans="1:8" ht="14.25" customHeight="1" x14ac:dyDescent="0.45">
      <c r="B8" s="22" t="s">
        <v>34</v>
      </c>
      <c r="C8" s="22" t="s">
        <v>35</v>
      </c>
      <c r="D8" s="22" t="s">
        <v>36</v>
      </c>
      <c r="E8" s="22" t="s">
        <v>37</v>
      </c>
      <c r="F8" s="22" t="s">
        <v>38</v>
      </c>
      <c r="G8" s="22" t="s">
        <v>39</v>
      </c>
      <c r="H8" s="22" t="s">
        <v>40</v>
      </c>
    </row>
    <row r="9" spans="1:8" ht="14.25" customHeight="1" x14ac:dyDescent="0.45">
      <c r="B9" s="23" t="s">
        <v>41</v>
      </c>
      <c r="C9" s="23" t="s">
        <v>24</v>
      </c>
      <c r="D9" s="23">
        <v>13.043478260869563</v>
      </c>
      <c r="E9" s="23">
        <v>0</v>
      </c>
      <c r="F9" s="23">
        <v>110</v>
      </c>
      <c r="G9" s="24">
        <v>0.72097326684482743</v>
      </c>
      <c r="H9" s="23">
        <v>82.847847847847888</v>
      </c>
    </row>
    <row r="10" spans="1:8" ht="14.25" customHeight="1" x14ac:dyDescent="0.45">
      <c r="B10" s="23" t="s">
        <v>42</v>
      </c>
      <c r="C10" s="23" t="s">
        <v>24</v>
      </c>
      <c r="D10" s="23">
        <v>0</v>
      </c>
      <c r="E10" s="23">
        <v>0.6833572703137929</v>
      </c>
      <c r="F10" s="23">
        <v>95.5</v>
      </c>
      <c r="G10" s="24">
        <v>1E+30</v>
      </c>
      <c r="H10" s="23">
        <v>0.6833572703137929</v>
      </c>
    </row>
    <row r="11" spans="1:8" ht="14.25" customHeight="1" x14ac:dyDescent="0.45">
      <c r="B11" s="23" t="s">
        <v>43</v>
      </c>
      <c r="C11" s="23" t="s">
        <v>24</v>
      </c>
      <c r="D11" s="23">
        <v>0</v>
      </c>
      <c r="E11" s="23">
        <v>9.6527977252614576</v>
      </c>
      <c r="F11" s="23">
        <v>107</v>
      </c>
      <c r="G11" s="24">
        <v>1E+30</v>
      </c>
      <c r="H11" s="23">
        <v>9.6527977252614576</v>
      </c>
    </row>
    <row r="12" spans="1:8" ht="14.25" customHeight="1" x14ac:dyDescent="0.45">
      <c r="B12" s="23" t="s">
        <v>44</v>
      </c>
      <c r="C12" s="23" t="s">
        <v>24</v>
      </c>
      <c r="D12" s="23">
        <v>8.3735909822866361</v>
      </c>
      <c r="E12" s="23">
        <v>0</v>
      </c>
      <c r="F12" s="23">
        <v>100</v>
      </c>
      <c r="G12" s="24">
        <v>2.8364064999579011</v>
      </c>
      <c r="H12" s="23">
        <v>14.145495495495512</v>
      </c>
    </row>
    <row r="13" spans="1:8" ht="14.25" customHeight="1" x14ac:dyDescent="0.45">
      <c r="B13" s="23" t="s">
        <v>45</v>
      </c>
      <c r="C13" s="23" t="s">
        <v>24</v>
      </c>
      <c r="D13" s="23">
        <v>0</v>
      </c>
      <c r="E13" s="23">
        <v>2.8101434768101425</v>
      </c>
      <c r="F13" s="23">
        <v>101</v>
      </c>
      <c r="G13" s="24">
        <v>1E+30</v>
      </c>
      <c r="H13" s="23">
        <v>2.8101434768101425</v>
      </c>
    </row>
    <row r="14" spans="1:8" ht="14.25" customHeight="1" x14ac:dyDescent="0.45">
      <c r="B14" s="23" t="s">
        <v>46</v>
      </c>
      <c r="C14" s="23" t="s">
        <v>24</v>
      </c>
      <c r="D14" s="23">
        <v>0</v>
      </c>
      <c r="E14" s="23">
        <v>88.225225225225373</v>
      </c>
      <c r="F14" s="23">
        <v>93</v>
      </c>
      <c r="G14" s="24">
        <v>1E+30</v>
      </c>
      <c r="H14" s="23">
        <v>88.225225225225373</v>
      </c>
    </row>
    <row r="15" spans="1:8" ht="14.25" customHeight="1" x14ac:dyDescent="0.45">
      <c r="B15" s="23" t="s">
        <v>47</v>
      </c>
      <c r="C15" s="23" t="s">
        <v>24</v>
      </c>
      <c r="D15" s="23">
        <v>0</v>
      </c>
      <c r="E15" s="23">
        <v>3.0450450450450508</v>
      </c>
      <c r="F15" s="23">
        <v>110</v>
      </c>
      <c r="G15" s="24">
        <v>1E+30</v>
      </c>
      <c r="H15" s="23">
        <v>3.0450450450450508</v>
      </c>
    </row>
    <row r="16" spans="1:8" ht="14.25" customHeight="1" x14ac:dyDescent="0.45">
      <c r="B16" s="23" t="s">
        <v>48</v>
      </c>
      <c r="C16" s="23" t="s">
        <v>24</v>
      </c>
      <c r="D16" s="23">
        <v>4.8410729570149833</v>
      </c>
      <c r="E16" s="23">
        <v>0</v>
      </c>
      <c r="F16" s="23">
        <v>106</v>
      </c>
      <c r="G16" s="24">
        <v>3.0178571428571481</v>
      </c>
      <c r="H16" s="23">
        <v>15.70149999999993</v>
      </c>
    </row>
    <row r="17" spans="1:8" ht="14.25" customHeight="1" x14ac:dyDescent="0.45">
      <c r="B17" s="23" t="s">
        <v>49</v>
      </c>
      <c r="C17" s="23" t="s">
        <v>24</v>
      </c>
      <c r="D17" s="23">
        <v>0</v>
      </c>
      <c r="E17" s="23">
        <v>102</v>
      </c>
      <c r="F17" s="23">
        <v>102</v>
      </c>
      <c r="G17" s="24">
        <v>1E+30</v>
      </c>
      <c r="H17" s="23">
        <v>102</v>
      </c>
    </row>
    <row r="18" spans="1:8" ht="14.25" customHeight="1" x14ac:dyDescent="0.45">
      <c r="B18" s="25" t="s">
        <v>50</v>
      </c>
      <c r="C18" s="25" t="s">
        <v>24</v>
      </c>
      <c r="D18" s="25">
        <v>0</v>
      </c>
      <c r="E18" s="25">
        <v>95.200000000000159</v>
      </c>
      <c r="F18" s="25">
        <v>95.200000000000045</v>
      </c>
      <c r="G18" s="26">
        <v>1E+30</v>
      </c>
      <c r="H18" s="25">
        <v>95.200000000000159</v>
      </c>
    </row>
    <row r="19" spans="1:8" ht="14.25" customHeight="1" x14ac:dyDescent="0.4"/>
    <row r="20" spans="1:8" ht="14.25" customHeight="1" x14ac:dyDescent="0.4">
      <c r="A20" s="7" t="s">
        <v>51</v>
      </c>
    </row>
    <row r="21" spans="1:8" ht="14.25" customHeight="1" x14ac:dyDescent="0.45">
      <c r="B21" s="21"/>
      <c r="C21" s="21"/>
      <c r="D21" s="21" t="s">
        <v>30</v>
      </c>
      <c r="E21" s="21" t="s">
        <v>52</v>
      </c>
      <c r="F21" s="21" t="s">
        <v>53</v>
      </c>
      <c r="G21" s="21" t="s">
        <v>33</v>
      </c>
      <c r="H21" s="21" t="s">
        <v>33</v>
      </c>
    </row>
    <row r="22" spans="1:8" ht="14.25" customHeight="1" x14ac:dyDescent="0.45">
      <c r="B22" s="22" t="s">
        <v>34</v>
      </c>
      <c r="C22" s="22" t="s">
        <v>35</v>
      </c>
      <c r="D22" s="22" t="s">
        <v>36</v>
      </c>
      <c r="E22" s="22" t="s">
        <v>54</v>
      </c>
      <c r="F22" s="22" t="s">
        <v>55</v>
      </c>
      <c r="G22" s="22" t="s">
        <v>39</v>
      </c>
      <c r="H22" s="22" t="s">
        <v>40</v>
      </c>
    </row>
    <row r="23" spans="1:8" ht="14.25" customHeight="1" x14ac:dyDescent="0.45">
      <c r="B23" s="23" t="s">
        <v>56</v>
      </c>
      <c r="C23" s="23" t="s">
        <v>20</v>
      </c>
      <c r="D23" s="23">
        <v>150</v>
      </c>
      <c r="E23" s="23">
        <v>0</v>
      </c>
      <c r="F23" s="23">
        <v>0</v>
      </c>
      <c r="G23" s="24">
        <v>1E+30</v>
      </c>
      <c r="H23" s="24">
        <v>165.89270429850137</v>
      </c>
    </row>
    <row r="24" spans="1:8" ht="14.25" customHeight="1" x14ac:dyDescent="0.45">
      <c r="B24" s="23" t="s">
        <v>57</v>
      </c>
      <c r="C24" s="23" t="s">
        <v>20</v>
      </c>
      <c r="D24" s="23">
        <v>300</v>
      </c>
      <c r="E24" s="23">
        <v>0</v>
      </c>
      <c r="F24" s="23">
        <v>0</v>
      </c>
      <c r="G24" s="24">
        <v>1E+30</v>
      </c>
      <c r="H24" s="24">
        <v>15.892704298501393</v>
      </c>
    </row>
    <row r="25" spans="1:8" ht="14.25" customHeight="1" x14ac:dyDescent="0.45">
      <c r="B25" s="23" t="s">
        <v>58</v>
      </c>
      <c r="C25" s="23" t="s">
        <v>20</v>
      </c>
      <c r="D25" s="23">
        <v>800</v>
      </c>
      <c r="E25" s="23">
        <v>-0.95495495495495486</v>
      </c>
      <c r="F25" s="23">
        <v>0</v>
      </c>
      <c r="G25" s="24">
        <v>160.37183428487768</v>
      </c>
      <c r="H25" s="24">
        <v>1E+30</v>
      </c>
    </row>
    <row r="26" spans="1:8" ht="14.25" customHeight="1" x14ac:dyDescent="0.45">
      <c r="B26" s="23" t="s">
        <v>59</v>
      </c>
      <c r="C26" s="23" t="s">
        <v>20</v>
      </c>
      <c r="D26" s="23">
        <v>110</v>
      </c>
      <c r="E26" s="23">
        <v>0</v>
      </c>
      <c r="F26" s="23">
        <v>0</v>
      </c>
      <c r="G26" s="24">
        <v>1E+30</v>
      </c>
      <c r="H26" s="24">
        <v>152.64090177133656</v>
      </c>
    </row>
    <row r="27" spans="1:8" ht="14.25" customHeight="1" x14ac:dyDescent="0.45">
      <c r="B27" s="23" t="s">
        <v>60</v>
      </c>
      <c r="C27" s="23" t="s">
        <v>20</v>
      </c>
      <c r="D27" s="23">
        <v>1100</v>
      </c>
      <c r="E27" s="23">
        <v>-0.85518852185518834</v>
      </c>
      <c r="F27" s="23">
        <v>0</v>
      </c>
      <c r="G27" s="24">
        <v>238.15217391304333</v>
      </c>
      <c r="H27" s="24">
        <v>7254.347826086956</v>
      </c>
    </row>
    <row r="28" spans="1:8" ht="14.25" customHeight="1" x14ac:dyDescent="0.45">
      <c r="B28" s="25" t="s">
        <v>61</v>
      </c>
      <c r="C28" s="25" t="s">
        <v>20</v>
      </c>
      <c r="D28" s="25">
        <v>1500</v>
      </c>
      <c r="E28" s="25">
        <v>-0.72041606824215509</v>
      </c>
      <c r="F28" s="25">
        <v>0</v>
      </c>
      <c r="G28" s="26">
        <v>146.06666666666661</v>
      </c>
      <c r="H28" s="26">
        <v>4449.3333333333239</v>
      </c>
    </row>
    <row r="29" spans="1:8" ht="14.25" customHeight="1" x14ac:dyDescent="0.4"/>
    <row r="30" spans="1:8" ht="14.25" customHeight="1" x14ac:dyDescent="0.4"/>
    <row r="31" spans="1:8" ht="14.25" customHeight="1" x14ac:dyDescent="0.4"/>
    <row r="32" spans="1:8" ht="14.25" customHeight="1" x14ac:dyDescent="0.4"/>
    <row r="33" ht="14.25" customHeight="1" x14ac:dyDescent="0.4"/>
    <row r="34" ht="14.25" customHeight="1" x14ac:dyDescent="0.4"/>
    <row r="35" ht="14.25" customHeight="1" x14ac:dyDescent="0.4"/>
    <row r="36" ht="14.25" customHeight="1" x14ac:dyDescent="0.4"/>
    <row r="37" ht="14.25" customHeight="1" x14ac:dyDescent="0.4"/>
    <row r="38" ht="14.25" customHeight="1" x14ac:dyDescent="0.4"/>
    <row r="39" ht="14.25" customHeight="1" x14ac:dyDescent="0.4"/>
    <row r="40" ht="14.25" customHeight="1" x14ac:dyDescent="0.4"/>
    <row r="41" ht="14.25" customHeight="1" x14ac:dyDescent="0.4"/>
    <row r="42" ht="14.25" customHeight="1" x14ac:dyDescent="0.4"/>
    <row r="43" ht="14.25" customHeight="1" x14ac:dyDescent="0.4"/>
    <row r="44" ht="14.25" customHeight="1" x14ac:dyDescent="0.4"/>
    <row r="45" ht="14.25" customHeight="1" x14ac:dyDescent="0.4"/>
    <row r="46" ht="14.25" customHeight="1" x14ac:dyDescent="0.4"/>
    <row r="47" ht="14.25" customHeight="1" x14ac:dyDescent="0.4"/>
    <row r="48" ht="14.25" customHeight="1" x14ac:dyDescent="0.4"/>
    <row r="49" ht="14.25" customHeight="1" x14ac:dyDescent="0.4"/>
    <row r="50" ht="14.25" customHeight="1" x14ac:dyDescent="0.4"/>
    <row r="51" ht="14.25" customHeight="1" x14ac:dyDescent="0.4"/>
    <row r="52" ht="14.25" customHeight="1" x14ac:dyDescent="0.4"/>
    <row r="53" ht="14.25" customHeight="1" x14ac:dyDescent="0.4"/>
    <row r="54" ht="14.25" customHeight="1" x14ac:dyDescent="0.4"/>
    <row r="55" ht="14.25" customHeight="1" x14ac:dyDescent="0.4"/>
    <row r="56" ht="14.25" customHeight="1" x14ac:dyDescent="0.4"/>
    <row r="57" ht="14.25" customHeight="1" x14ac:dyDescent="0.4"/>
    <row r="58" ht="14.25" customHeight="1" x14ac:dyDescent="0.4"/>
    <row r="59" ht="14.25" customHeight="1" x14ac:dyDescent="0.4"/>
    <row r="60" ht="14.25" customHeight="1" x14ac:dyDescent="0.4"/>
    <row r="61" ht="14.25" customHeight="1" x14ac:dyDescent="0.4"/>
    <row r="62" ht="14.25" customHeight="1" x14ac:dyDescent="0.4"/>
    <row r="63" ht="14.25" customHeight="1" x14ac:dyDescent="0.4"/>
    <row r="64" ht="14.25" customHeight="1" x14ac:dyDescent="0.4"/>
    <row r="65" ht="14.25" customHeight="1" x14ac:dyDescent="0.4"/>
    <row r="66" ht="14.25" customHeight="1" x14ac:dyDescent="0.4"/>
    <row r="67" ht="14.25" customHeight="1" x14ac:dyDescent="0.4"/>
    <row r="68" ht="14.25" customHeight="1" x14ac:dyDescent="0.4"/>
    <row r="69" ht="14.25" customHeight="1" x14ac:dyDescent="0.4"/>
    <row r="70" ht="14.25" customHeight="1" x14ac:dyDescent="0.4"/>
    <row r="71" ht="14.25" customHeight="1" x14ac:dyDescent="0.4"/>
    <row r="72" ht="14.25" customHeight="1" x14ac:dyDescent="0.4"/>
    <row r="73" ht="14.25" customHeight="1" x14ac:dyDescent="0.4"/>
    <row r="74" ht="14.25" customHeight="1" x14ac:dyDescent="0.4"/>
    <row r="75" ht="14.25" customHeight="1" x14ac:dyDescent="0.4"/>
    <row r="76" ht="14.25" customHeight="1" x14ac:dyDescent="0.4"/>
    <row r="77" ht="14.25" customHeight="1" x14ac:dyDescent="0.4"/>
    <row r="78" ht="14.25" customHeight="1" x14ac:dyDescent="0.4"/>
    <row r="79" ht="14.25" customHeight="1" x14ac:dyDescent="0.4"/>
    <row r="80" ht="14.25" customHeight="1" x14ac:dyDescent="0.4"/>
    <row r="81" ht="14.25" customHeight="1" x14ac:dyDescent="0.4"/>
    <row r="82" ht="14.25" customHeight="1" x14ac:dyDescent="0.4"/>
    <row r="83" ht="14.25" customHeight="1" x14ac:dyDescent="0.4"/>
    <row r="84" ht="14.25" customHeight="1" x14ac:dyDescent="0.4"/>
    <row r="85" ht="14.25" customHeight="1" x14ac:dyDescent="0.4"/>
    <row r="86" ht="14.25" customHeight="1" x14ac:dyDescent="0.4"/>
    <row r="87" ht="14.25" customHeight="1" x14ac:dyDescent="0.4"/>
    <row r="88" ht="14.25" customHeight="1" x14ac:dyDescent="0.4"/>
    <row r="89" ht="14.25" customHeight="1" x14ac:dyDescent="0.4"/>
    <row r="90" ht="14.25" customHeight="1" x14ac:dyDescent="0.4"/>
    <row r="91" ht="14.25" customHeight="1" x14ac:dyDescent="0.4"/>
    <row r="92" ht="14.25" customHeight="1" x14ac:dyDescent="0.4"/>
    <row r="93" ht="14.25" customHeight="1" x14ac:dyDescent="0.4"/>
    <row r="94" ht="14.25" customHeight="1" x14ac:dyDescent="0.4"/>
    <row r="95" ht="14.25" customHeight="1" x14ac:dyDescent="0.4"/>
    <row r="96" ht="14.25" customHeight="1" x14ac:dyDescent="0.4"/>
    <row r="97" ht="14.25" customHeight="1" x14ac:dyDescent="0.4"/>
    <row r="98" ht="14.25" customHeight="1" x14ac:dyDescent="0.4"/>
    <row r="99" ht="14.25" customHeight="1" x14ac:dyDescent="0.4"/>
    <row r="100" ht="14.25" customHeight="1" x14ac:dyDescent="0.4"/>
    <row r="101" ht="14.25" customHeight="1" x14ac:dyDescent="0.4"/>
    <row r="102" ht="14.25" customHeight="1" x14ac:dyDescent="0.4"/>
    <row r="103" ht="14.25" customHeight="1" x14ac:dyDescent="0.4"/>
    <row r="104" ht="14.25" customHeight="1" x14ac:dyDescent="0.4"/>
    <row r="105" ht="14.25" customHeight="1" x14ac:dyDescent="0.4"/>
    <row r="106" ht="14.25" customHeight="1" x14ac:dyDescent="0.4"/>
    <row r="107" ht="14.25" customHeight="1" x14ac:dyDescent="0.4"/>
    <row r="108" ht="14.25" customHeight="1" x14ac:dyDescent="0.4"/>
    <row r="109" ht="14.25" customHeight="1" x14ac:dyDescent="0.4"/>
    <row r="110" ht="14.25" customHeight="1" x14ac:dyDescent="0.4"/>
    <row r="111" ht="14.25" customHeight="1" x14ac:dyDescent="0.4"/>
    <row r="112" ht="14.25" customHeight="1" x14ac:dyDescent="0.4"/>
    <row r="113" ht="14.25" customHeight="1" x14ac:dyDescent="0.4"/>
    <row r="114" ht="14.25" customHeight="1" x14ac:dyDescent="0.4"/>
    <row r="115" ht="14.25" customHeight="1" x14ac:dyDescent="0.4"/>
    <row r="116" ht="14.25" customHeight="1" x14ac:dyDescent="0.4"/>
    <row r="117" ht="14.25" customHeight="1" x14ac:dyDescent="0.4"/>
    <row r="118" ht="14.25" customHeight="1" x14ac:dyDescent="0.4"/>
    <row r="119" ht="14.25" customHeight="1" x14ac:dyDescent="0.4"/>
    <row r="120" ht="14.25" customHeight="1" x14ac:dyDescent="0.4"/>
    <row r="121" ht="14.25" customHeight="1" x14ac:dyDescent="0.4"/>
    <row r="122" ht="14.25" customHeight="1" x14ac:dyDescent="0.4"/>
    <row r="123" ht="14.25" customHeight="1" x14ac:dyDescent="0.4"/>
    <row r="124" ht="14.25" customHeight="1" x14ac:dyDescent="0.4"/>
    <row r="125" ht="14.25" customHeight="1" x14ac:dyDescent="0.4"/>
    <row r="126" ht="14.25" customHeight="1" x14ac:dyDescent="0.4"/>
    <row r="127" ht="14.25" customHeight="1" x14ac:dyDescent="0.4"/>
    <row r="128" ht="14.25" customHeight="1" x14ac:dyDescent="0.4"/>
    <row r="129" ht="14.25" customHeight="1" x14ac:dyDescent="0.4"/>
    <row r="130" ht="14.25" customHeight="1" x14ac:dyDescent="0.4"/>
    <row r="131" ht="14.25" customHeight="1" x14ac:dyDescent="0.4"/>
    <row r="132" ht="14.25" customHeight="1" x14ac:dyDescent="0.4"/>
    <row r="133" ht="14.25" customHeight="1" x14ac:dyDescent="0.4"/>
    <row r="134" ht="14.25" customHeight="1" x14ac:dyDescent="0.4"/>
    <row r="135" ht="14.25" customHeight="1" x14ac:dyDescent="0.4"/>
    <row r="136" ht="14.25" customHeight="1" x14ac:dyDescent="0.4"/>
    <row r="137" ht="14.25" customHeight="1" x14ac:dyDescent="0.4"/>
    <row r="138" ht="14.25" customHeight="1" x14ac:dyDescent="0.4"/>
    <row r="139" ht="14.25" customHeight="1" x14ac:dyDescent="0.4"/>
    <row r="140" ht="14.25" customHeight="1" x14ac:dyDescent="0.4"/>
    <row r="141" ht="14.25" customHeight="1" x14ac:dyDescent="0.4"/>
    <row r="142" ht="14.25" customHeight="1" x14ac:dyDescent="0.4"/>
    <row r="143" ht="14.25" customHeight="1" x14ac:dyDescent="0.4"/>
    <row r="144" ht="14.25" customHeight="1" x14ac:dyDescent="0.4"/>
    <row r="145" ht="14.25" customHeight="1" x14ac:dyDescent="0.4"/>
    <row r="146" ht="14.25" customHeight="1" x14ac:dyDescent="0.4"/>
    <row r="147" ht="14.25" customHeight="1" x14ac:dyDescent="0.4"/>
    <row r="148" ht="14.25" customHeight="1" x14ac:dyDescent="0.4"/>
    <row r="149" ht="14.25" customHeight="1" x14ac:dyDescent="0.4"/>
    <row r="150" ht="14.25" customHeight="1" x14ac:dyDescent="0.4"/>
    <row r="151" ht="14.25" customHeight="1" x14ac:dyDescent="0.4"/>
    <row r="152" ht="14.25" customHeight="1" x14ac:dyDescent="0.4"/>
    <row r="153" ht="14.25" customHeight="1" x14ac:dyDescent="0.4"/>
    <row r="154" ht="14.25" customHeight="1" x14ac:dyDescent="0.4"/>
    <row r="155" ht="14.25" customHeight="1" x14ac:dyDescent="0.4"/>
    <row r="156" ht="14.25" customHeight="1" x14ac:dyDescent="0.4"/>
    <row r="157" ht="14.25" customHeight="1" x14ac:dyDescent="0.4"/>
    <row r="158" ht="14.25" customHeight="1" x14ac:dyDescent="0.4"/>
    <row r="159" ht="14.25" customHeight="1" x14ac:dyDescent="0.4"/>
    <row r="160" ht="14.25" customHeight="1" x14ac:dyDescent="0.4"/>
    <row r="161" ht="14.25" customHeight="1" x14ac:dyDescent="0.4"/>
    <row r="162" ht="14.25" customHeight="1" x14ac:dyDescent="0.4"/>
    <row r="163" ht="14.25" customHeight="1" x14ac:dyDescent="0.4"/>
    <row r="164" ht="14.25" customHeight="1" x14ac:dyDescent="0.4"/>
    <row r="165" ht="14.25" customHeight="1" x14ac:dyDescent="0.4"/>
    <row r="166" ht="14.25" customHeight="1" x14ac:dyDescent="0.4"/>
    <row r="167" ht="14.25" customHeight="1" x14ac:dyDescent="0.4"/>
    <row r="168" ht="14.25" customHeight="1" x14ac:dyDescent="0.4"/>
    <row r="169" ht="14.25" customHeight="1" x14ac:dyDescent="0.4"/>
    <row r="170" ht="14.25" customHeight="1" x14ac:dyDescent="0.4"/>
    <row r="171" ht="14.25" customHeight="1" x14ac:dyDescent="0.4"/>
    <row r="172" ht="14.25" customHeight="1" x14ac:dyDescent="0.4"/>
    <row r="173" ht="14.25" customHeight="1" x14ac:dyDescent="0.4"/>
    <row r="174" ht="14.25" customHeight="1" x14ac:dyDescent="0.4"/>
    <row r="175" ht="14.25" customHeight="1" x14ac:dyDescent="0.4"/>
    <row r="176" ht="14.25" customHeight="1" x14ac:dyDescent="0.4"/>
    <row r="177" ht="14.25" customHeight="1" x14ac:dyDescent="0.4"/>
    <row r="178" ht="14.25" customHeight="1" x14ac:dyDescent="0.4"/>
    <row r="179" ht="14.25" customHeight="1" x14ac:dyDescent="0.4"/>
    <row r="180" ht="14.25" customHeight="1" x14ac:dyDescent="0.4"/>
    <row r="181" ht="14.25" customHeight="1" x14ac:dyDescent="0.4"/>
    <row r="182" ht="14.25" customHeight="1" x14ac:dyDescent="0.4"/>
    <row r="183" ht="14.25" customHeight="1" x14ac:dyDescent="0.4"/>
    <row r="184" ht="14.25" customHeight="1" x14ac:dyDescent="0.4"/>
    <row r="185" ht="14.25" customHeight="1" x14ac:dyDescent="0.4"/>
    <row r="186" ht="14.25" customHeight="1" x14ac:dyDescent="0.4"/>
    <row r="187" ht="14.25" customHeight="1" x14ac:dyDescent="0.4"/>
    <row r="188" ht="14.25" customHeight="1" x14ac:dyDescent="0.4"/>
    <row r="189" ht="14.25" customHeight="1" x14ac:dyDescent="0.4"/>
    <row r="190" ht="14.25" customHeight="1" x14ac:dyDescent="0.4"/>
    <row r="191" ht="14.25" customHeight="1" x14ac:dyDescent="0.4"/>
    <row r="192" ht="14.25" customHeight="1" x14ac:dyDescent="0.4"/>
    <row r="193" ht="14.25" customHeight="1" x14ac:dyDescent="0.4"/>
    <row r="194" ht="14.25" customHeight="1" x14ac:dyDescent="0.4"/>
    <row r="195" ht="14.25" customHeight="1" x14ac:dyDescent="0.4"/>
    <row r="196" ht="14.25" customHeight="1" x14ac:dyDescent="0.4"/>
    <row r="197" ht="14.25" customHeight="1" x14ac:dyDescent="0.4"/>
    <row r="198" ht="14.25" customHeight="1" x14ac:dyDescent="0.4"/>
    <row r="199" ht="14.25" customHeight="1" x14ac:dyDescent="0.4"/>
    <row r="200" ht="14.25" customHeight="1" x14ac:dyDescent="0.4"/>
    <row r="201" ht="14.25" customHeight="1" x14ac:dyDescent="0.4"/>
    <row r="202" ht="14.25" customHeight="1" x14ac:dyDescent="0.4"/>
    <row r="203" ht="14.25" customHeight="1" x14ac:dyDescent="0.4"/>
    <row r="204" ht="14.25" customHeight="1" x14ac:dyDescent="0.4"/>
    <row r="205" ht="14.25" customHeight="1" x14ac:dyDescent="0.4"/>
    <row r="206" ht="14.25" customHeight="1" x14ac:dyDescent="0.4"/>
    <row r="207" ht="14.25" customHeight="1" x14ac:dyDescent="0.4"/>
    <row r="208" ht="14.25" customHeight="1" x14ac:dyDescent="0.4"/>
    <row r="209" ht="14.25" customHeight="1" x14ac:dyDescent="0.4"/>
    <row r="210" ht="14.25" customHeight="1" x14ac:dyDescent="0.4"/>
    <row r="211" ht="14.25" customHeight="1" x14ac:dyDescent="0.4"/>
    <row r="212" ht="14.25" customHeight="1" x14ac:dyDescent="0.4"/>
    <row r="213" ht="14.25" customHeight="1" x14ac:dyDescent="0.4"/>
    <row r="214" ht="14.25" customHeight="1" x14ac:dyDescent="0.4"/>
    <row r="215" ht="14.25" customHeight="1" x14ac:dyDescent="0.4"/>
    <row r="216" ht="14.25" customHeight="1" x14ac:dyDescent="0.4"/>
    <row r="217" ht="14.25" customHeight="1" x14ac:dyDescent="0.4"/>
    <row r="218" ht="14.25" customHeight="1" x14ac:dyDescent="0.4"/>
    <row r="219" ht="14.25" customHeight="1" x14ac:dyDescent="0.4"/>
    <row r="220" ht="14.25" customHeight="1" x14ac:dyDescent="0.4"/>
    <row r="221" ht="14.25" customHeight="1" x14ac:dyDescent="0.4"/>
    <row r="222" ht="14.25" customHeight="1" x14ac:dyDescent="0.4"/>
    <row r="223" ht="14.25" customHeight="1" x14ac:dyDescent="0.4"/>
    <row r="224" ht="14.25" customHeight="1" x14ac:dyDescent="0.4"/>
    <row r="225" ht="14.25" customHeight="1" x14ac:dyDescent="0.4"/>
    <row r="226" ht="14.25" customHeight="1" x14ac:dyDescent="0.4"/>
    <row r="227" ht="14.25" customHeight="1" x14ac:dyDescent="0.4"/>
    <row r="228" ht="14.25" customHeight="1" x14ac:dyDescent="0.4"/>
    <row r="229" ht="14.25" customHeight="1" x14ac:dyDescent="0.4"/>
    <row r="230" ht="14.25" customHeight="1" x14ac:dyDescent="0.4"/>
    <row r="231" ht="14.25" customHeight="1" x14ac:dyDescent="0.4"/>
    <row r="232" ht="14.25" customHeight="1" x14ac:dyDescent="0.4"/>
    <row r="233" ht="14.25" customHeight="1" x14ac:dyDescent="0.4"/>
    <row r="234" ht="14.25" customHeight="1" x14ac:dyDescent="0.4"/>
    <row r="235" ht="14.25" customHeight="1" x14ac:dyDescent="0.4"/>
    <row r="236" ht="14.25" customHeight="1" x14ac:dyDescent="0.4"/>
    <row r="237" ht="14.25" customHeight="1" x14ac:dyDescent="0.4"/>
    <row r="238" ht="14.25" customHeight="1" x14ac:dyDescent="0.4"/>
    <row r="239" ht="14.25" customHeight="1" x14ac:dyDescent="0.4"/>
    <row r="240" ht="14.25" customHeight="1" x14ac:dyDescent="0.4"/>
    <row r="241" ht="14.25" customHeight="1" x14ac:dyDescent="0.4"/>
    <row r="242" ht="14.25" customHeight="1" x14ac:dyDescent="0.4"/>
    <row r="243" ht="14.25" customHeight="1" x14ac:dyDescent="0.4"/>
    <row r="244" ht="14.25" customHeight="1" x14ac:dyDescent="0.4"/>
    <row r="245" ht="14.25" customHeight="1" x14ac:dyDescent="0.4"/>
    <row r="246" ht="14.25" customHeight="1" x14ac:dyDescent="0.4"/>
    <row r="247" ht="14.25" customHeight="1" x14ac:dyDescent="0.4"/>
    <row r="248" ht="14.25" customHeight="1" x14ac:dyDescent="0.4"/>
    <row r="249" ht="14.25" customHeight="1" x14ac:dyDescent="0.4"/>
    <row r="250" ht="14.25" customHeight="1" x14ac:dyDescent="0.4"/>
    <row r="251" ht="14.25" customHeight="1" x14ac:dyDescent="0.4"/>
    <row r="252" ht="14.25" customHeight="1" x14ac:dyDescent="0.4"/>
    <row r="253" ht="14.25" customHeight="1" x14ac:dyDescent="0.4"/>
    <row r="254" ht="14.25" customHeight="1" x14ac:dyDescent="0.4"/>
    <row r="255" ht="14.25" customHeight="1" x14ac:dyDescent="0.4"/>
    <row r="256" ht="14.25" customHeight="1" x14ac:dyDescent="0.4"/>
    <row r="257" ht="14.25" customHeight="1" x14ac:dyDescent="0.4"/>
    <row r="258" ht="14.25" customHeight="1" x14ac:dyDescent="0.4"/>
    <row r="259" ht="14.25" customHeight="1" x14ac:dyDescent="0.4"/>
    <row r="260" ht="14.25" customHeight="1" x14ac:dyDescent="0.4"/>
    <row r="261" ht="14.25" customHeight="1" x14ac:dyDescent="0.4"/>
    <row r="262" ht="14.25" customHeight="1" x14ac:dyDescent="0.4"/>
    <row r="263" ht="14.25" customHeight="1" x14ac:dyDescent="0.4"/>
    <row r="264" ht="14.25" customHeight="1" x14ac:dyDescent="0.4"/>
    <row r="265" ht="14.25" customHeight="1" x14ac:dyDescent="0.4"/>
    <row r="266" ht="14.25" customHeight="1" x14ac:dyDescent="0.4"/>
    <row r="267" ht="14.25" customHeight="1" x14ac:dyDescent="0.4"/>
    <row r="268" ht="14.25" customHeight="1" x14ac:dyDescent="0.4"/>
    <row r="269" ht="14.25" customHeight="1" x14ac:dyDescent="0.4"/>
    <row r="270" ht="14.25" customHeight="1" x14ac:dyDescent="0.4"/>
    <row r="271" ht="14.25" customHeight="1" x14ac:dyDescent="0.4"/>
    <row r="272" ht="14.25" customHeight="1" x14ac:dyDescent="0.4"/>
    <row r="273" ht="14.25" customHeight="1" x14ac:dyDescent="0.4"/>
    <row r="274" ht="14.25" customHeight="1" x14ac:dyDescent="0.4"/>
    <row r="275" ht="14.25" customHeight="1" x14ac:dyDescent="0.4"/>
    <row r="276" ht="14.25" customHeight="1" x14ac:dyDescent="0.4"/>
    <row r="277" ht="14.25" customHeight="1" x14ac:dyDescent="0.4"/>
    <row r="278" ht="14.25" customHeight="1" x14ac:dyDescent="0.4"/>
    <row r="279" ht="14.25" customHeight="1" x14ac:dyDescent="0.4"/>
    <row r="280" ht="14.25" customHeight="1" x14ac:dyDescent="0.4"/>
    <row r="281" ht="14.25" customHeight="1" x14ac:dyDescent="0.4"/>
    <row r="282" ht="14.25" customHeight="1" x14ac:dyDescent="0.4"/>
    <row r="283" ht="14.25" customHeight="1" x14ac:dyDescent="0.4"/>
    <row r="284" ht="14.25" customHeight="1" x14ac:dyDescent="0.4"/>
    <row r="285" ht="14.25" customHeight="1" x14ac:dyDescent="0.4"/>
    <row r="286" ht="14.25" customHeight="1" x14ac:dyDescent="0.4"/>
    <row r="287" ht="14.25" customHeight="1" x14ac:dyDescent="0.4"/>
    <row r="288" ht="14.25" customHeight="1" x14ac:dyDescent="0.4"/>
    <row r="289" ht="14.25" customHeight="1" x14ac:dyDescent="0.4"/>
    <row r="290" ht="14.25" customHeight="1" x14ac:dyDescent="0.4"/>
    <row r="291" ht="14.25" customHeight="1" x14ac:dyDescent="0.4"/>
    <row r="292" ht="14.25" customHeight="1" x14ac:dyDescent="0.4"/>
    <row r="293" ht="14.25" customHeight="1" x14ac:dyDescent="0.4"/>
    <row r="294" ht="14.25" customHeight="1" x14ac:dyDescent="0.4"/>
    <row r="295" ht="14.25" customHeight="1" x14ac:dyDescent="0.4"/>
    <row r="296" ht="14.25" customHeight="1" x14ac:dyDescent="0.4"/>
    <row r="297" ht="14.25" customHeight="1" x14ac:dyDescent="0.4"/>
    <row r="298" ht="14.25" customHeight="1" x14ac:dyDescent="0.4"/>
    <row r="299" ht="14.25" customHeight="1" x14ac:dyDescent="0.4"/>
    <row r="300" ht="14.25" customHeight="1" x14ac:dyDescent="0.4"/>
    <row r="301" ht="14.25" customHeight="1" x14ac:dyDescent="0.4"/>
    <row r="302" ht="14.25" customHeight="1" x14ac:dyDescent="0.4"/>
    <row r="303" ht="14.25" customHeight="1" x14ac:dyDescent="0.4"/>
    <row r="304" ht="14.25" customHeight="1" x14ac:dyDescent="0.4"/>
    <row r="305" ht="14.25" customHeight="1" x14ac:dyDescent="0.4"/>
    <row r="306" ht="14.25" customHeight="1" x14ac:dyDescent="0.4"/>
    <row r="307" ht="14.25" customHeight="1" x14ac:dyDescent="0.4"/>
    <row r="308" ht="14.25" customHeight="1" x14ac:dyDescent="0.4"/>
    <row r="309" ht="14.25" customHeight="1" x14ac:dyDescent="0.4"/>
    <row r="310" ht="14.25" customHeight="1" x14ac:dyDescent="0.4"/>
    <row r="311" ht="14.25" customHeight="1" x14ac:dyDescent="0.4"/>
    <row r="312" ht="14.25" customHeight="1" x14ac:dyDescent="0.4"/>
    <row r="313" ht="14.25" customHeight="1" x14ac:dyDescent="0.4"/>
    <row r="314" ht="14.25" customHeight="1" x14ac:dyDescent="0.4"/>
    <row r="315" ht="14.25" customHeight="1" x14ac:dyDescent="0.4"/>
    <row r="316" ht="14.25" customHeight="1" x14ac:dyDescent="0.4"/>
    <row r="317" ht="14.25" customHeight="1" x14ac:dyDescent="0.4"/>
    <row r="318" ht="14.25" customHeight="1" x14ac:dyDescent="0.4"/>
    <row r="319" ht="14.25" customHeight="1" x14ac:dyDescent="0.4"/>
    <row r="320" ht="14.25" customHeight="1" x14ac:dyDescent="0.4"/>
    <row r="321" ht="14.25" customHeight="1" x14ac:dyDescent="0.4"/>
    <row r="322" ht="14.25" customHeight="1" x14ac:dyDescent="0.4"/>
    <row r="323" ht="14.25" customHeight="1" x14ac:dyDescent="0.4"/>
    <row r="324" ht="14.25" customHeight="1" x14ac:dyDescent="0.4"/>
    <row r="325" ht="14.25" customHeight="1" x14ac:dyDescent="0.4"/>
    <row r="326" ht="14.25" customHeight="1" x14ac:dyDescent="0.4"/>
    <row r="327" ht="14.25" customHeight="1" x14ac:dyDescent="0.4"/>
    <row r="328" ht="14.25" customHeight="1" x14ac:dyDescent="0.4"/>
    <row r="329" ht="14.25" customHeight="1" x14ac:dyDescent="0.4"/>
    <row r="330" ht="14.25" customHeight="1" x14ac:dyDescent="0.4"/>
    <row r="331" ht="14.25" customHeight="1" x14ac:dyDescent="0.4"/>
    <row r="332" ht="14.25" customHeight="1" x14ac:dyDescent="0.4"/>
    <row r="333" ht="14.25" customHeight="1" x14ac:dyDescent="0.4"/>
    <row r="334" ht="14.25" customHeight="1" x14ac:dyDescent="0.4"/>
    <row r="335" ht="14.25" customHeight="1" x14ac:dyDescent="0.4"/>
    <row r="336" ht="14.25" customHeight="1" x14ac:dyDescent="0.4"/>
    <row r="337" ht="14.25" customHeight="1" x14ac:dyDescent="0.4"/>
    <row r="338" ht="14.25" customHeight="1" x14ac:dyDescent="0.4"/>
    <row r="339" ht="14.25" customHeight="1" x14ac:dyDescent="0.4"/>
    <row r="340" ht="14.25" customHeight="1" x14ac:dyDescent="0.4"/>
    <row r="341" ht="14.25" customHeight="1" x14ac:dyDescent="0.4"/>
    <row r="342" ht="14.25" customHeight="1" x14ac:dyDescent="0.4"/>
    <row r="343" ht="14.25" customHeight="1" x14ac:dyDescent="0.4"/>
    <row r="344" ht="14.25" customHeight="1" x14ac:dyDescent="0.4"/>
    <row r="345" ht="14.25" customHeight="1" x14ac:dyDescent="0.4"/>
    <row r="346" ht="14.25" customHeight="1" x14ac:dyDescent="0.4"/>
    <row r="347" ht="14.25" customHeight="1" x14ac:dyDescent="0.4"/>
    <row r="348" ht="14.25" customHeight="1" x14ac:dyDescent="0.4"/>
    <row r="349" ht="14.25" customHeight="1" x14ac:dyDescent="0.4"/>
    <row r="350" ht="14.25" customHeight="1" x14ac:dyDescent="0.4"/>
    <row r="351" ht="14.25" customHeight="1" x14ac:dyDescent="0.4"/>
    <row r="352" ht="14.25" customHeight="1" x14ac:dyDescent="0.4"/>
    <row r="353" ht="14.25" customHeight="1" x14ac:dyDescent="0.4"/>
    <row r="354" ht="14.25" customHeight="1" x14ac:dyDescent="0.4"/>
    <row r="355" ht="14.25" customHeight="1" x14ac:dyDescent="0.4"/>
    <row r="356" ht="14.25" customHeight="1" x14ac:dyDescent="0.4"/>
    <row r="357" ht="14.25" customHeight="1" x14ac:dyDescent="0.4"/>
    <row r="358" ht="14.25" customHeight="1" x14ac:dyDescent="0.4"/>
    <row r="359" ht="14.25" customHeight="1" x14ac:dyDescent="0.4"/>
    <row r="360" ht="14.25" customHeight="1" x14ac:dyDescent="0.4"/>
    <row r="361" ht="14.25" customHeight="1" x14ac:dyDescent="0.4"/>
    <row r="362" ht="14.25" customHeight="1" x14ac:dyDescent="0.4"/>
    <row r="363" ht="14.25" customHeight="1" x14ac:dyDescent="0.4"/>
    <row r="364" ht="14.25" customHeight="1" x14ac:dyDescent="0.4"/>
    <row r="365" ht="14.25" customHeight="1" x14ac:dyDescent="0.4"/>
    <row r="366" ht="14.25" customHeight="1" x14ac:dyDescent="0.4"/>
    <row r="367" ht="14.25" customHeight="1" x14ac:dyDescent="0.4"/>
    <row r="368" ht="14.25" customHeight="1" x14ac:dyDescent="0.4"/>
    <row r="369" ht="14.25" customHeight="1" x14ac:dyDescent="0.4"/>
    <row r="370" ht="14.25" customHeight="1" x14ac:dyDescent="0.4"/>
    <row r="371" ht="14.25" customHeight="1" x14ac:dyDescent="0.4"/>
    <row r="372" ht="14.25" customHeight="1" x14ac:dyDescent="0.4"/>
    <row r="373" ht="14.25" customHeight="1" x14ac:dyDescent="0.4"/>
    <row r="374" ht="14.25" customHeight="1" x14ac:dyDescent="0.4"/>
    <row r="375" ht="14.25" customHeight="1" x14ac:dyDescent="0.4"/>
    <row r="376" ht="14.25" customHeight="1" x14ac:dyDescent="0.4"/>
    <row r="377" ht="14.25" customHeight="1" x14ac:dyDescent="0.4"/>
    <row r="378" ht="14.25" customHeight="1" x14ac:dyDescent="0.4"/>
    <row r="379" ht="14.25" customHeight="1" x14ac:dyDescent="0.4"/>
    <row r="380" ht="14.25" customHeight="1" x14ac:dyDescent="0.4"/>
    <row r="381" ht="14.25" customHeight="1" x14ac:dyDescent="0.4"/>
    <row r="382" ht="14.25" customHeight="1" x14ac:dyDescent="0.4"/>
    <row r="383" ht="14.25" customHeight="1" x14ac:dyDescent="0.4"/>
    <row r="384" ht="14.25" customHeight="1" x14ac:dyDescent="0.4"/>
    <row r="385" ht="14.25" customHeight="1" x14ac:dyDescent="0.4"/>
    <row r="386" ht="14.25" customHeight="1" x14ac:dyDescent="0.4"/>
    <row r="387" ht="14.25" customHeight="1" x14ac:dyDescent="0.4"/>
    <row r="388" ht="14.25" customHeight="1" x14ac:dyDescent="0.4"/>
    <row r="389" ht="14.25" customHeight="1" x14ac:dyDescent="0.4"/>
    <row r="390" ht="14.25" customHeight="1" x14ac:dyDescent="0.4"/>
    <row r="391" ht="14.25" customHeight="1" x14ac:dyDescent="0.4"/>
    <row r="392" ht="14.25" customHeight="1" x14ac:dyDescent="0.4"/>
    <row r="393" ht="14.25" customHeight="1" x14ac:dyDescent="0.4"/>
    <row r="394" ht="14.25" customHeight="1" x14ac:dyDescent="0.4"/>
    <row r="395" ht="14.25" customHeight="1" x14ac:dyDescent="0.4"/>
    <row r="396" ht="14.25" customHeight="1" x14ac:dyDescent="0.4"/>
    <row r="397" ht="14.25" customHeight="1" x14ac:dyDescent="0.4"/>
    <row r="398" ht="14.25" customHeight="1" x14ac:dyDescent="0.4"/>
    <row r="399" ht="14.25" customHeight="1" x14ac:dyDescent="0.4"/>
    <row r="400" ht="14.25" customHeight="1" x14ac:dyDescent="0.4"/>
    <row r="401" ht="14.25" customHeight="1" x14ac:dyDescent="0.4"/>
    <row r="402" ht="14.25" customHeight="1" x14ac:dyDescent="0.4"/>
    <row r="403" ht="14.25" customHeight="1" x14ac:dyDescent="0.4"/>
    <row r="404" ht="14.25" customHeight="1" x14ac:dyDescent="0.4"/>
    <row r="405" ht="14.25" customHeight="1" x14ac:dyDescent="0.4"/>
    <row r="406" ht="14.25" customHeight="1" x14ac:dyDescent="0.4"/>
    <row r="407" ht="14.25" customHeight="1" x14ac:dyDescent="0.4"/>
    <row r="408" ht="14.25" customHeight="1" x14ac:dyDescent="0.4"/>
    <row r="409" ht="14.25" customHeight="1" x14ac:dyDescent="0.4"/>
    <row r="410" ht="14.25" customHeight="1" x14ac:dyDescent="0.4"/>
    <row r="411" ht="14.25" customHeight="1" x14ac:dyDescent="0.4"/>
    <row r="412" ht="14.25" customHeight="1" x14ac:dyDescent="0.4"/>
    <row r="413" ht="14.25" customHeight="1" x14ac:dyDescent="0.4"/>
    <row r="414" ht="14.25" customHeight="1" x14ac:dyDescent="0.4"/>
    <row r="415" ht="14.25" customHeight="1" x14ac:dyDescent="0.4"/>
    <row r="416" ht="14.25" customHeight="1" x14ac:dyDescent="0.4"/>
    <row r="417" ht="14.25" customHeight="1" x14ac:dyDescent="0.4"/>
    <row r="418" ht="14.25" customHeight="1" x14ac:dyDescent="0.4"/>
    <row r="419" ht="14.25" customHeight="1" x14ac:dyDescent="0.4"/>
    <row r="420" ht="14.25" customHeight="1" x14ac:dyDescent="0.4"/>
    <row r="421" ht="14.25" customHeight="1" x14ac:dyDescent="0.4"/>
    <row r="422" ht="14.25" customHeight="1" x14ac:dyDescent="0.4"/>
    <row r="423" ht="14.25" customHeight="1" x14ac:dyDescent="0.4"/>
    <row r="424" ht="14.25" customHeight="1" x14ac:dyDescent="0.4"/>
    <row r="425" ht="14.25" customHeight="1" x14ac:dyDescent="0.4"/>
    <row r="426" ht="14.25" customHeight="1" x14ac:dyDescent="0.4"/>
    <row r="427" ht="14.25" customHeight="1" x14ac:dyDescent="0.4"/>
    <row r="428" ht="14.25" customHeight="1" x14ac:dyDescent="0.4"/>
    <row r="429" ht="14.25" customHeight="1" x14ac:dyDescent="0.4"/>
    <row r="430" ht="14.25" customHeight="1" x14ac:dyDescent="0.4"/>
    <row r="431" ht="14.25" customHeight="1" x14ac:dyDescent="0.4"/>
    <row r="432" ht="14.25" customHeight="1" x14ac:dyDescent="0.4"/>
    <row r="433" ht="14.25" customHeight="1" x14ac:dyDescent="0.4"/>
    <row r="434" ht="14.25" customHeight="1" x14ac:dyDescent="0.4"/>
    <row r="435" ht="14.25" customHeight="1" x14ac:dyDescent="0.4"/>
    <row r="436" ht="14.25" customHeight="1" x14ac:dyDescent="0.4"/>
    <row r="437" ht="14.25" customHeight="1" x14ac:dyDescent="0.4"/>
    <row r="438" ht="14.25" customHeight="1" x14ac:dyDescent="0.4"/>
    <row r="439" ht="14.25" customHeight="1" x14ac:dyDescent="0.4"/>
    <row r="440" ht="14.25" customHeight="1" x14ac:dyDescent="0.4"/>
    <row r="441" ht="14.25" customHeight="1" x14ac:dyDescent="0.4"/>
    <row r="442" ht="14.25" customHeight="1" x14ac:dyDescent="0.4"/>
    <row r="443" ht="14.25" customHeight="1" x14ac:dyDescent="0.4"/>
    <row r="444" ht="14.25" customHeight="1" x14ac:dyDescent="0.4"/>
    <row r="445" ht="14.25" customHeight="1" x14ac:dyDescent="0.4"/>
    <row r="446" ht="14.25" customHeight="1" x14ac:dyDescent="0.4"/>
    <row r="447" ht="14.25" customHeight="1" x14ac:dyDescent="0.4"/>
    <row r="448" ht="14.25" customHeight="1" x14ac:dyDescent="0.4"/>
    <row r="449" ht="14.25" customHeight="1" x14ac:dyDescent="0.4"/>
    <row r="450" ht="14.25" customHeight="1" x14ac:dyDescent="0.4"/>
    <row r="451" ht="14.25" customHeight="1" x14ac:dyDescent="0.4"/>
    <row r="452" ht="14.25" customHeight="1" x14ac:dyDescent="0.4"/>
    <row r="453" ht="14.25" customHeight="1" x14ac:dyDescent="0.4"/>
    <row r="454" ht="14.25" customHeight="1" x14ac:dyDescent="0.4"/>
    <row r="455" ht="14.25" customHeight="1" x14ac:dyDescent="0.4"/>
    <row r="456" ht="14.25" customHeight="1" x14ac:dyDescent="0.4"/>
    <row r="457" ht="14.25" customHeight="1" x14ac:dyDescent="0.4"/>
    <row r="458" ht="14.25" customHeight="1" x14ac:dyDescent="0.4"/>
    <row r="459" ht="14.25" customHeight="1" x14ac:dyDescent="0.4"/>
    <row r="460" ht="14.25" customHeight="1" x14ac:dyDescent="0.4"/>
    <row r="461" ht="14.25" customHeight="1" x14ac:dyDescent="0.4"/>
    <row r="462" ht="14.25" customHeight="1" x14ac:dyDescent="0.4"/>
    <row r="463" ht="14.25" customHeight="1" x14ac:dyDescent="0.4"/>
    <row r="464" ht="14.25" customHeight="1" x14ac:dyDescent="0.4"/>
    <row r="465" ht="14.25" customHeight="1" x14ac:dyDescent="0.4"/>
    <row r="466" ht="14.25" customHeight="1" x14ac:dyDescent="0.4"/>
    <row r="467" ht="14.25" customHeight="1" x14ac:dyDescent="0.4"/>
    <row r="468" ht="14.25" customHeight="1" x14ac:dyDescent="0.4"/>
    <row r="469" ht="14.25" customHeight="1" x14ac:dyDescent="0.4"/>
    <row r="470" ht="14.25" customHeight="1" x14ac:dyDescent="0.4"/>
    <row r="471" ht="14.25" customHeight="1" x14ac:dyDescent="0.4"/>
    <row r="472" ht="14.25" customHeight="1" x14ac:dyDescent="0.4"/>
    <row r="473" ht="14.25" customHeight="1" x14ac:dyDescent="0.4"/>
    <row r="474" ht="14.25" customHeight="1" x14ac:dyDescent="0.4"/>
    <row r="475" ht="14.25" customHeight="1" x14ac:dyDescent="0.4"/>
    <row r="476" ht="14.25" customHeight="1" x14ac:dyDescent="0.4"/>
    <row r="477" ht="14.25" customHeight="1" x14ac:dyDescent="0.4"/>
    <row r="478" ht="14.25" customHeight="1" x14ac:dyDescent="0.4"/>
    <row r="479" ht="14.25" customHeight="1" x14ac:dyDescent="0.4"/>
    <row r="480" ht="14.25" customHeight="1" x14ac:dyDescent="0.4"/>
    <row r="481" ht="14.25" customHeight="1" x14ac:dyDescent="0.4"/>
    <row r="482" ht="14.25" customHeight="1" x14ac:dyDescent="0.4"/>
    <row r="483" ht="14.25" customHeight="1" x14ac:dyDescent="0.4"/>
    <row r="484" ht="14.25" customHeight="1" x14ac:dyDescent="0.4"/>
    <row r="485" ht="14.25" customHeight="1" x14ac:dyDescent="0.4"/>
    <row r="486" ht="14.25" customHeight="1" x14ac:dyDescent="0.4"/>
    <row r="487" ht="14.25" customHeight="1" x14ac:dyDescent="0.4"/>
    <row r="488" ht="14.25" customHeight="1" x14ac:dyDescent="0.4"/>
    <row r="489" ht="14.25" customHeight="1" x14ac:dyDescent="0.4"/>
    <row r="490" ht="14.25" customHeight="1" x14ac:dyDescent="0.4"/>
    <row r="491" ht="14.25" customHeight="1" x14ac:dyDescent="0.4"/>
    <row r="492" ht="14.25" customHeight="1" x14ac:dyDescent="0.4"/>
    <row r="493" ht="14.25" customHeight="1" x14ac:dyDescent="0.4"/>
    <row r="494" ht="14.25" customHeight="1" x14ac:dyDescent="0.4"/>
    <row r="495" ht="14.25" customHeight="1" x14ac:dyDescent="0.4"/>
    <row r="496" ht="14.25" customHeight="1" x14ac:dyDescent="0.4"/>
    <row r="497" ht="14.25" customHeight="1" x14ac:dyDescent="0.4"/>
    <row r="498" ht="14.25" customHeight="1" x14ac:dyDescent="0.4"/>
    <row r="499" ht="14.25" customHeight="1" x14ac:dyDescent="0.4"/>
    <row r="500" ht="14.25" customHeight="1" x14ac:dyDescent="0.4"/>
    <row r="501" ht="14.25" customHeight="1" x14ac:dyDescent="0.4"/>
    <row r="502" ht="14.25" customHeight="1" x14ac:dyDescent="0.4"/>
    <row r="503" ht="14.25" customHeight="1" x14ac:dyDescent="0.4"/>
    <row r="504" ht="14.25" customHeight="1" x14ac:dyDescent="0.4"/>
    <row r="505" ht="14.25" customHeight="1" x14ac:dyDescent="0.4"/>
    <row r="506" ht="14.25" customHeight="1" x14ac:dyDescent="0.4"/>
    <row r="507" ht="14.25" customHeight="1" x14ac:dyDescent="0.4"/>
    <row r="508" ht="14.25" customHeight="1" x14ac:dyDescent="0.4"/>
    <row r="509" ht="14.25" customHeight="1" x14ac:dyDescent="0.4"/>
    <row r="510" ht="14.25" customHeight="1" x14ac:dyDescent="0.4"/>
    <row r="511" ht="14.25" customHeight="1" x14ac:dyDescent="0.4"/>
    <row r="512" ht="14.25" customHeight="1" x14ac:dyDescent="0.4"/>
    <row r="513" ht="14.25" customHeight="1" x14ac:dyDescent="0.4"/>
    <row r="514" ht="14.25" customHeight="1" x14ac:dyDescent="0.4"/>
    <row r="515" ht="14.25" customHeight="1" x14ac:dyDescent="0.4"/>
    <row r="516" ht="14.25" customHeight="1" x14ac:dyDescent="0.4"/>
    <row r="517" ht="14.25" customHeight="1" x14ac:dyDescent="0.4"/>
    <row r="518" ht="14.25" customHeight="1" x14ac:dyDescent="0.4"/>
    <row r="519" ht="14.25" customHeight="1" x14ac:dyDescent="0.4"/>
    <row r="520" ht="14.25" customHeight="1" x14ac:dyDescent="0.4"/>
    <row r="521" ht="14.25" customHeight="1" x14ac:dyDescent="0.4"/>
    <row r="522" ht="14.25" customHeight="1" x14ac:dyDescent="0.4"/>
    <row r="523" ht="14.25" customHeight="1" x14ac:dyDescent="0.4"/>
    <row r="524" ht="14.25" customHeight="1" x14ac:dyDescent="0.4"/>
    <row r="525" ht="14.25" customHeight="1" x14ac:dyDescent="0.4"/>
    <row r="526" ht="14.25" customHeight="1" x14ac:dyDescent="0.4"/>
    <row r="527" ht="14.25" customHeight="1" x14ac:dyDescent="0.4"/>
    <row r="528" ht="14.25" customHeight="1" x14ac:dyDescent="0.4"/>
    <row r="529" ht="14.25" customHeight="1" x14ac:dyDescent="0.4"/>
    <row r="530" ht="14.25" customHeight="1" x14ac:dyDescent="0.4"/>
    <row r="531" ht="14.25" customHeight="1" x14ac:dyDescent="0.4"/>
    <row r="532" ht="14.25" customHeight="1" x14ac:dyDescent="0.4"/>
    <row r="533" ht="14.25" customHeight="1" x14ac:dyDescent="0.4"/>
    <row r="534" ht="14.25" customHeight="1" x14ac:dyDescent="0.4"/>
    <row r="535" ht="14.25" customHeight="1" x14ac:dyDescent="0.4"/>
    <row r="536" ht="14.25" customHeight="1" x14ac:dyDescent="0.4"/>
    <row r="537" ht="14.25" customHeight="1" x14ac:dyDescent="0.4"/>
    <row r="538" ht="14.25" customHeight="1" x14ac:dyDescent="0.4"/>
    <row r="539" ht="14.25" customHeight="1" x14ac:dyDescent="0.4"/>
    <row r="540" ht="14.25" customHeight="1" x14ac:dyDescent="0.4"/>
    <row r="541" ht="14.25" customHeight="1" x14ac:dyDescent="0.4"/>
    <row r="542" ht="14.25" customHeight="1" x14ac:dyDescent="0.4"/>
    <row r="543" ht="14.25" customHeight="1" x14ac:dyDescent="0.4"/>
    <row r="544" ht="14.25" customHeight="1" x14ac:dyDescent="0.4"/>
    <row r="545" ht="14.25" customHeight="1" x14ac:dyDescent="0.4"/>
    <row r="546" ht="14.25" customHeight="1" x14ac:dyDescent="0.4"/>
    <row r="547" ht="14.25" customHeight="1" x14ac:dyDescent="0.4"/>
    <row r="548" ht="14.25" customHeight="1" x14ac:dyDescent="0.4"/>
    <row r="549" ht="14.25" customHeight="1" x14ac:dyDescent="0.4"/>
    <row r="550" ht="14.25" customHeight="1" x14ac:dyDescent="0.4"/>
    <row r="551" ht="14.25" customHeight="1" x14ac:dyDescent="0.4"/>
    <row r="552" ht="14.25" customHeight="1" x14ac:dyDescent="0.4"/>
    <row r="553" ht="14.25" customHeight="1" x14ac:dyDescent="0.4"/>
    <row r="554" ht="14.25" customHeight="1" x14ac:dyDescent="0.4"/>
    <row r="555" ht="14.25" customHeight="1" x14ac:dyDescent="0.4"/>
    <row r="556" ht="14.25" customHeight="1" x14ac:dyDescent="0.4"/>
    <row r="557" ht="14.25" customHeight="1" x14ac:dyDescent="0.4"/>
    <row r="558" ht="14.25" customHeight="1" x14ac:dyDescent="0.4"/>
    <row r="559" ht="14.25" customHeight="1" x14ac:dyDescent="0.4"/>
    <row r="560" ht="14.25" customHeight="1" x14ac:dyDescent="0.4"/>
    <row r="561" ht="14.25" customHeight="1" x14ac:dyDescent="0.4"/>
    <row r="562" ht="14.25" customHeight="1" x14ac:dyDescent="0.4"/>
    <row r="563" ht="14.25" customHeight="1" x14ac:dyDescent="0.4"/>
    <row r="564" ht="14.25" customHeight="1" x14ac:dyDescent="0.4"/>
    <row r="565" ht="14.25" customHeight="1" x14ac:dyDescent="0.4"/>
    <row r="566" ht="14.25" customHeight="1" x14ac:dyDescent="0.4"/>
    <row r="567" ht="14.25" customHeight="1" x14ac:dyDescent="0.4"/>
    <row r="568" ht="14.25" customHeight="1" x14ac:dyDescent="0.4"/>
    <row r="569" ht="14.25" customHeight="1" x14ac:dyDescent="0.4"/>
    <row r="570" ht="14.25" customHeight="1" x14ac:dyDescent="0.4"/>
    <row r="571" ht="14.25" customHeight="1" x14ac:dyDescent="0.4"/>
    <row r="572" ht="14.25" customHeight="1" x14ac:dyDescent="0.4"/>
    <row r="573" ht="14.25" customHeight="1" x14ac:dyDescent="0.4"/>
    <row r="574" ht="14.25" customHeight="1" x14ac:dyDescent="0.4"/>
    <row r="575" ht="14.25" customHeight="1" x14ac:dyDescent="0.4"/>
    <row r="576" ht="14.25" customHeight="1" x14ac:dyDescent="0.4"/>
    <row r="577" ht="14.25" customHeight="1" x14ac:dyDescent="0.4"/>
    <row r="578" ht="14.25" customHeight="1" x14ac:dyDescent="0.4"/>
    <row r="579" ht="14.25" customHeight="1" x14ac:dyDescent="0.4"/>
    <row r="580" ht="14.25" customHeight="1" x14ac:dyDescent="0.4"/>
    <row r="581" ht="14.25" customHeight="1" x14ac:dyDescent="0.4"/>
    <row r="582" ht="14.25" customHeight="1" x14ac:dyDescent="0.4"/>
    <row r="583" ht="14.25" customHeight="1" x14ac:dyDescent="0.4"/>
    <row r="584" ht="14.25" customHeight="1" x14ac:dyDescent="0.4"/>
    <row r="585" ht="14.25" customHeight="1" x14ac:dyDescent="0.4"/>
    <row r="586" ht="14.25" customHeight="1" x14ac:dyDescent="0.4"/>
    <row r="587" ht="14.25" customHeight="1" x14ac:dyDescent="0.4"/>
    <row r="588" ht="14.25" customHeight="1" x14ac:dyDescent="0.4"/>
    <row r="589" ht="14.25" customHeight="1" x14ac:dyDescent="0.4"/>
    <row r="590" ht="14.25" customHeight="1" x14ac:dyDescent="0.4"/>
    <row r="591" ht="14.25" customHeight="1" x14ac:dyDescent="0.4"/>
    <row r="592" ht="14.25" customHeight="1" x14ac:dyDescent="0.4"/>
    <row r="593" ht="14.25" customHeight="1" x14ac:dyDescent="0.4"/>
    <row r="594" ht="14.25" customHeight="1" x14ac:dyDescent="0.4"/>
    <row r="595" ht="14.25" customHeight="1" x14ac:dyDescent="0.4"/>
    <row r="596" ht="14.25" customHeight="1" x14ac:dyDescent="0.4"/>
    <row r="597" ht="14.25" customHeight="1" x14ac:dyDescent="0.4"/>
    <row r="598" ht="14.25" customHeight="1" x14ac:dyDescent="0.4"/>
    <row r="599" ht="14.25" customHeight="1" x14ac:dyDescent="0.4"/>
    <row r="600" ht="14.25" customHeight="1" x14ac:dyDescent="0.4"/>
    <row r="601" ht="14.25" customHeight="1" x14ac:dyDescent="0.4"/>
    <row r="602" ht="14.25" customHeight="1" x14ac:dyDescent="0.4"/>
    <row r="603" ht="14.25" customHeight="1" x14ac:dyDescent="0.4"/>
    <row r="604" ht="14.25" customHeight="1" x14ac:dyDescent="0.4"/>
    <row r="605" ht="14.25" customHeight="1" x14ac:dyDescent="0.4"/>
    <row r="606" ht="14.25" customHeight="1" x14ac:dyDescent="0.4"/>
    <row r="607" ht="14.25" customHeight="1" x14ac:dyDescent="0.4"/>
    <row r="608" ht="14.25" customHeight="1" x14ac:dyDescent="0.4"/>
    <row r="609" ht="14.25" customHeight="1" x14ac:dyDescent="0.4"/>
    <row r="610" ht="14.25" customHeight="1" x14ac:dyDescent="0.4"/>
    <row r="611" ht="14.25" customHeight="1" x14ac:dyDescent="0.4"/>
    <row r="612" ht="14.25" customHeight="1" x14ac:dyDescent="0.4"/>
    <row r="613" ht="14.25" customHeight="1" x14ac:dyDescent="0.4"/>
    <row r="614" ht="14.25" customHeight="1" x14ac:dyDescent="0.4"/>
    <row r="615" ht="14.25" customHeight="1" x14ac:dyDescent="0.4"/>
    <row r="616" ht="14.25" customHeight="1" x14ac:dyDescent="0.4"/>
    <row r="617" ht="14.25" customHeight="1" x14ac:dyDescent="0.4"/>
    <row r="618" ht="14.25" customHeight="1" x14ac:dyDescent="0.4"/>
    <row r="619" ht="14.25" customHeight="1" x14ac:dyDescent="0.4"/>
    <row r="620" ht="14.25" customHeight="1" x14ac:dyDescent="0.4"/>
    <row r="621" ht="14.25" customHeight="1" x14ac:dyDescent="0.4"/>
    <row r="622" ht="14.25" customHeight="1" x14ac:dyDescent="0.4"/>
    <row r="623" ht="14.25" customHeight="1" x14ac:dyDescent="0.4"/>
    <row r="624" ht="14.25" customHeight="1" x14ac:dyDescent="0.4"/>
    <row r="625" ht="14.25" customHeight="1" x14ac:dyDescent="0.4"/>
    <row r="626" ht="14.25" customHeight="1" x14ac:dyDescent="0.4"/>
    <row r="627" ht="14.25" customHeight="1" x14ac:dyDescent="0.4"/>
    <row r="628" ht="14.25" customHeight="1" x14ac:dyDescent="0.4"/>
    <row r="629" ht="14.25" customHeight="1" x14ac:dyDescent="0.4"/>
    <row r="630" ht="14.25" customHeight="1" x14ac:dyDescent="0.4"/>
    <row r="631" ht="14.25" customHeight="1" x14ac:dyDescent="0.4"/>
    <row r="632" ht="14.25" customHeight="1" x14ac:dyDescent="0.4"/>
    <row r="633" ht="14.25" customHeight="1" x14ac:dyDescent="0.4"/>
    <row r="634" ht="14.25" customHeight="1" x14ac:dyDescent="0.4"/>
    <row r="635" ht="14.25" customHeight="1" x14ac:dyDescent="0.4"/>
    <row r="636" ht="14.25" customHeight="1" x14ac:dyDescent="0.4"/>
    <row r="637" ht="14.25" customHeight="1" x14ac:dyDescent="0.4"/>
    <row r="638" ht="14.25" customHeight="1" x14ac:dyDescent="0.4"/>
    <row r="639" ht="14.25" customHeight="1" x14ac:dyDescent="0.4"/>
    <row r="640" ht="14.25" customHeight="1" x14ac:dyDescent="0.4"/>
    <row r="641" ht="14.25" customHeight="1" x14ac:dyDescent="0.4"/>
    <row r="642" ht="14.25" customHeight="1" x14ac:dyDescent="0.4"/>
    <row r="643" ht="14.25" customHeight="1" x14ac:dyDescent="0.4"/>
    <row r="644" ht="14.25" customHeight="1" x14ac:dyDescent="0.4"/>
    <row r="645" ht="14.25" customHeight="1" x14ac:dyDescent="0.4"/>
    <row r="646" ht="14.25" customHeight="1" x14ac:dyDescent="0.4"/>
    <row r="647" ht="14.25" customHeight="1" x14ac:dyDescent="0.4"/>
    <row r="648" ht="14.25" customHeight="1" x14ac:dyDescent="0.4"/>
    <row r="649" ht="14.25" customHeight="1" x14ac:dyDescent="0.4"/>
    <row r="650" ht="14.25" customHeight="1" x14ac:dyDescent="0.4"/>
    <row r="651" ht="14.25" customHeight="1" x14ac:dyDescent="0.4"/>
    <row r="652" ht="14.25" customHeight="1" x14ac:dyDescent="0.4"/>
    <row r="653" ht="14.25" customHeight="1" x14ac:dyDescent="0.4"/>
    <row r="654" ht="14.25" customHeight="1" x14ac:dyDescent="0.4"/>
    <row r="655" ht="14.25" customHeight="1" x14ac:dyDescent="0.4"/>
    <row r="656" ht="14.25" customHeight="1" x14ac:dyDescent="0.4"/>
    <row r="657" ht="14.25" customHeight="1" x14ac:dyDescent="0.4"/>
    <row r="658" ht="14.25" customHeight="1" x14ac:dyDescent="0.4"/>
    <row r="659" ht="14.25" customHeight="1" x14ac:dyDescent="0.4"/>
    <row r="660" ht="14.25" customHeight="1" x14ac:dyDescent="0.4"/>
    <row r="661" ht="14.25" customHeight="1" x14ac:dyDescent="0.4"/>
    <row r="662" ht="14.25" customHeight="1" x14ac:dyDescent="0.4"/>
    <row r="663" ht="14.25" customHeight="1" x14ac:dyDescent="0.4"/>
    <row r="664" ht="14.25" customHeight="1" x14ac:dyDescent="0.4"/>
    <row r="665" ht="14.25" customHeight="1" x14ac:dyDescent="0.4"/>
    <row r="666" ht="14.25" customHeight="1" x14ac:dyDescent="0.4"/>
    <row r="667" ht="14.25" customHeight="1" x14ac:dyDescent="0.4"/>
    <row r="668" ht="14.25" customHeight="1" x14ac:dyDescent="0.4"/>
    <row r="669" ht="14.25" customHeight="1" x14ac:dyDescent="0.4"/>
    <row r="670" ht="14.25" customHeight="1" x14ac:dyDescent="0.4"/>
    <row r="671" ht="14.25" customHeight="1" x14ac:dyDescent="0.4"/>
    <row r="672" ht="14.25" customHeight="1" x14ac:dyDescent="0.4"/>
    <row r="673" ht="14.25" customHeight="1" x14ac:dyDescent="0.4"/>
    <row r="674" ht="14.25" customHeight="1" x14ac:dyDescent="0.4"/>
    <row r="675" ht="14.25" customHeight="1" x14ac:dyDescent="0.4"/>
    <row r="676" ht="14.25" customHeight="1" x14ac:dyDescent="0.4"/>
    <row r="677" ht="14.25" customHeight="1" x14ac:dyDescent="0.4"/>
    <row r="678" ht="14.25" customHeight="1" x14ac:dyDescent="0.4"/>
    <row r="679" ht="14.25" customHeight="1" x14ac:dyDescent="0.4"/>
    <row r="680" ht="14.25" customHeight="1" x14ac:dyDescent="0.4"/>
    <row r="681" ht="14.25" customHeight="1" x14ac:dyDescent="0.4"/>
    <row r="682" ht="14.25" customHeight="1" x14ac:dyDescent="0.4"/>
    <row r="683" ht="14.25" customHeight="1" x14ac:dyDescent="0.4"/>
    <row r="684" ht="14.25" customHeight="1" x14ac:dyDescent="0.4"/>
    <row r="685" ht="14.25" customHeight="1" x14ac:dyDescent="0.4"/>
    <row r="686" ht="14.25" customHeight="1" x14ac:dyDescent="0.4"/>
    <row r="687" ht="14.25" customHeight="1" x14ac:dyDescent="0.4"/>
    <row r="688" ht="14.25" customHeight="1" x14ac:dyDescent="0.4"/>
    <row r="689" ht="14.25" customHeight="1" x14ac:dyDescent="0.4"/>
    <row r="690" ht="14.25" customHeight="1" x14ac:dyDescent="0.4"/>
    <row r="691" ht="14.25" customHeight="1" x14ac:dyDescent="0.4"/>
    <row r="692" ht="14.25" customHeight="1" x14ac:dyDescent="0.4"/>
    <row r="693" ht="14.25" customHeight="1" x14ac:dyDescent="0.4"/>
    <row r="694" ht="14.25" customHeight="1" x14ac:dyDescent="0.4"/>
    <row r="695" ht="14.25" customHeight="1" x14ac:dyDescent="0.4"/>
    <row r="696" ht="14.25" customHeight="1" x14ac:dyDescent="0.4"/>
    <row r="697" ht="14.25" customHeight="1" x14ac:dyDescent="0.4"/>
    <row r="698" ht="14.25" customHeight="1" x14ac:dyDescent="0.4"/>
    <row r="699" ht="14.25" customHeight="1" x14ac:dyDescent="0.4"/>
    <row r="700" ht="14.25" customHeight="1" x14ac:dyDescent="0.4"/>
    <row r="701" ht="14.25" customHeight="1" x14ac:dyDescent="0.4"/>
    <row r="702" ht="14.25" customHeight="1" x14ac:dyDescent="0.4"/>
    <row r="703" ht="14.25" customHeight="1" x14ac:dyDescent="0.4"/>
    <row r="704" ht="14.25" customHeight="1" x14ac:dyDescent="0.4"/>
    <row r="705" ht="14.25" customHeight="1" x14ac:dyDescent="0.4"/>
    <row r="706" ht="14.25" customHeight="1" x14ac:dyDescent="0.4"/>
    <row r="707" ht="14.25" customHeight="1" x14ac:dyDescent="0.4"/>
    <row r="708" ht="14.25" customHeight="1" x14ac:dyDescent="0.4"/>
    <row r="709" ht="14.25" customHeight="1" x14ac:dyDescent="0.4"/>
    <row r="710" ht="14.25" customHeight="1" x14ac:dyDescent="0.4"/>
    <row r="711" ht="14.25" customHeight="1" x14ac:dyDescent="0.4"/>
    <row r="712" ht="14.25" customHeight="1" x14ac:dyDescent="0.4"/>
    <row r="713" ht="14.25" customHeight="1" x14ac:dyDescent="0.4"/>
    <row r="714" ht="14.25" customHeight="1" x14ac:dyDescent="0.4"/>
    <row r="715" ht="14.25" customHeight="1" x14ac:dyDescent="0.4"/>
    <row r="716" ht="14.25" customHeight="1" x14ac:dyDescent="0.4"/>
    <row r="717" ht="14.25" customHeight="1" x14ac:dyDescent="0.4"/>
    <row r="718" ht="14.25" customHeight="1" x14ac:dyDescent="0.4"/>
    <row r="719" ht="14.25" customHeight="1" x14ac:dyDescent="0.4"/>
    <row r="720" ht="14.25" customHeight="1" x14ac:dyDescent="0.4"/>
    <row r="721" ht="14.25" customHeight="1" x14ac:dyDescent="0.4"/>
    <row r="722" ht="14.25" customHeight="1" x14ac:dyDescent="0.4"/>
    <row r="723" ht="14.25" customHeight="1" x14ac:dyDescent="0.4"/>
    <row r="724" ht="14.25" customHeight="1" x14ac:dyDescent="0.4"/>
    <row r="725" ht="14.25" customHeight="1" x14ac:dyDescent="0.4"/>
    <row r="726" ht="14.25" customHeight="1" x14ac:dyDescent="0.4"/>
    <row r="727" ht="14.25" customHeight="1" x14ac:dyDescent="0.4"/>
    <row r="728" ht="14.25" customHeight="1" x14ac:dyDescent="0.4"/>
    <row r="729" ht="14.25" customHeight="1" x14ac:dyDescent="0.4"/>
    <row r="730" ht="14.25" customHeight="1" x14ac:dyDescent="0.4"/>
    <row r="731" ht="14.25" customHeight="1" x14ac:dyDescent="0.4"/>
    <row r="732" ht="14.25" customHeight="1" x14ac:dyDescent="0.4"/>
    <row r="733" ht="14.25" customHeight="1" x14ac:dyDescent="0.4"/>
    <row r="734" ht="14.25" customHeight="1" x14ac:dyDescent="0.4"/>
    <row r="735" ht="14.25" customHeight="1" x14ac:dyDescent="0.4"/>
    <row r="736" ht="14.25" customHeight="1" x14ac:dyDescent="0.4"/>
    <row r="737" ht="14.25" customHeight="1" x14ac:dyDescent="0.4"/>
    <row r="738" ht="14.25" customHeight="1" x14ac:dyDescent="0.4"/>
    <row r="739" ht="14.25" customHeight="1" x14ac:dyDescent="0.4"/>
    <row r="740" ht="14.25" customHeight="1" x14ac:dyDescent="0.4"/>
    <row r="741" ht="14.25" customHeight="1" x14ac:dyDescent="0.4"/>
    <row r="742" ht="14.25" customHeight="1" x14ac:dyDescent="0.4"/>
    <row r="743" ht="14.25" customHeight="1" x14ac:dyDescent="0.4"/>
    <row r="744" ht="14.25" customHeight="1" x14ac:dyDescent="0.4"/>
    <row r="745" ht="14.25" customHeight="1" x14ac:dyDescent="0.4"/>
    <row r="746" ht="14.25" customHeight="1" x14ac:dyDescent="0.4"/>
    <row r="747" ht="14.25" customHeight="1" x14ac:dyDescent="0.4"/>
    <row r="748" ht="14.25" customHeight="1" x14ac:dyDescent="0.4"/>
    <row r="749" ht="14.25" customHeight="1" x14ac:dyDescent="0.4"/>
    <row r="750" ht="14.25" customHeight="1" x14ac:dyDescent="0.4"/>
    <row r="751" ht="14.25" customHeight="1" x14ac:dyDescent="0.4"/>
    <row r="752" ht="14.25" customHeight="1" x14ac:dyDescent="0.4"/>
    <row r="753" ht="14.25" customHeight="1" x14ac:dyDescent="0.4"/>
    <row r="754" ht="14.25" customHeight="1" x14ac:dyDescent="0.4"/>
    <row r="755" ht="14.25" customHeight="1" x14ac:dyDescent="0.4"/>
    <row r="756" ht="14.25" customHeight="1" x14ac:dyDescent="0.4"/>
    <row r="757" ht="14.25" customHeight="1" x14ac:dyDescent="0.4"/>
    <row r="758" ht="14.25" customHeight="1" x14ac:dyDescent="0.4"/>
    <row r="759" ht="14.25" customHeight="1" x14ac:dyDescent="0.4"/>
    <row r="760" ht="14.25" customHeight="1" x14ac:dyDescent="0.4"/>
    <row r="761" ht="14.25" customHeight="1" x14ac:dyDescent="0.4"/>
    <row r="762" ht="14.25" customHeight="1" x14ac:dyDescent="0.4"/>
    <row r="763" ht="14.25" customHeight="1" x14ac:dyDescent="0.4"/>
    <row r="764" ht="14.25" customHeight="1" x14ac:dyDescent="0.4"/>
    <row r="765" ht="14.25" customHeight="1" x14ac:dyDescent="0.4"/>
    <row r="766" ht="14.25" customHeight="1" x14ac:dyDescent="0.4"/>
    <row r="767" ht="14.25" customHeight="1" x14ac:dyDescent="0.4"/>
    <row r="768" ht="14.25" customHeight="1" x14ac:dyDescent="0.4"/>
    <row r="769" ht="14.25" customHeight="1" x14ac:dyDescent="0.4"/>
    <row r="770" ht="14.25" customHeight="1" x14ac:dyDescent="0.4"/>
    <row r="771" ht="14.25" customHeight="1" x14ac:dyDescent="0.4"/>
    <row r="772" ht="14.25" customHeight="1" x14ac:dyDescent="0.4"/>
    <row r="773" ht="14.25" customHeight="1" x14ac:dyDescent="0.4"/>
    <row r="774" ht="14.25" customHeight="1" x14ac:dyDescent="0.4"/>
    <row r="775" ht="14.25" customHeight="1" x14ac:dyDescent="0.4"/>
    <row r="776" ht="14.25" customHeight="1" x14ac:dyDescent="0.4"/>
    <row r="777" ht="14.25" customHeight="1" x14ac:dyDescent="0.4"/>
    <row r="778" ht="14.25" customHeight="1" x14ac:dyDescent="0.4"/>
    <row r="779" ht="14.25" customHeight="1" x14ac:dyDescent="0.4"/>
    <row r="780" ht="14.25" customHeight="1" x14ac:dyDescent="0.4"/>
    <row r="781" ht="14.25" customHeight="1" x14ac:dyDescent="0.4"/>
    <row r="782" ht="14.25" customHeight="1" x14ac:dyDescent="0.4"/>
    <row r="783" ht="14.25" customHeight="1" x14ac:dyDescent="0.4"/>
    <row r="784" ht="14.25" customHeight="1" x14ac:dyDescent="0.4"/>
    <row r="785" ht="14.25" customHeight="1" x14ac:dyDescent="0.4"/>
    <row r="786" ht="14.25" customHeight="1" x14ac:dyDescent="0.4"/>
    <row r="787" ht="14.25" customHeight="1" x14ac:dyDescent="0.4"/>
    <row r="788" ht="14.25" customHeight="1" x14ac:dyDescent="0.4"/>
    <row r="789" ht="14.25" customHeight="1" x14ac:dyDescent="0.4"/>
    <row r="790" ht="14.25" customHeight="1" x14ac:dyDescent="0.4"/>
    <row r="791" ht="14.25" customHeight="1" x14ac:dyDescent="0.4"/>
    <row r="792" ht="14.25" customHeight="1" x14ac:dyDescent="0.4"/>
    <row r="793" ht="14.25" customHeight="1" x14ac:dyDescent="0.4"/>
    <row r="794" ht="14.25" customHeight="1" x14ac:dyDescent="0.4"/>
    <row r="795" ht="14.25" customHeight="1" x14ac:dyDescent="0.4"/>
    <row r="796" ht="14.25" customHeight="1" x14ac:dyDescent="0.4"/>
    <row r="797" ht="14.25" customHeight="1" x14ac:dyDescent="0.4"/>
    <row r="798" ht="14.25" customHeight="1" x14ac:dyDescent="0.4"/>
    <row r="799" ht="14.25" customHeight="1" x14ac:dyDescent="0.4"/>
    <row r="800" ht="14.25" customHeight="1" x14ac:dyDescent="0.4"/>
    <row r="801" ht="14.25" customHeight="1" x14ac:dyDescent="0.4"/>
    <row r="802" ht="14.25" customHeight="1" x14ac:dyDescent="0.4"/>
    <row r="803" ht="14.25" customHeight="1" x14ac:dyDescent="0.4"/>
    <row r="804" ht="14.25" customHeight="1" x14ac:dyDescent="0.4"/>
    <row r="805" ht="14.25" customHeight="1" x14ac:dyDescent="0.4"/>
    <row r="806" ht="14.25" customHeight="1" x14ac:dyDescent="0.4"/>
    <row r="807" ht="14.25" customHeight="1" x14ac:dyDescent="0.4"/>
    <row r="808" ht="14.25" customHeight="1" x14ac:dyDescent="0.4"/>
    <row r="809" ht="14.25" customHeight="1" x14ac:dyDescent="0.4"/>
    <row r="810" ht="14.25" customHeight="1" x14ac:dyDescent="0.4"/>
    <row r="811" ht="14.25" customHeight="1" x14ac:dyDescent="0.4"/>
    <row r="812" ht="14.25" customHeight="1" x14ac:dyDescent="0.4"/>
    <row r="813" ht="14.25" customHeight="1" x14ac:dyDescent="0.4"/>
    <row r="814" ht="14.25" customHeight="1" x14ac:dyDescent="0.4"/>
    <row r="815" ht="14.25" customHeight="1" x14ac:dyDescent="0.4"/>
    <row r="816" ht="14.25" customHeight="1" x14ac:dyDescent="0.4"/>
    <row r="817" ht="14.25" customHeight="1" x14ac:dyDescent="0.4"/>
    <row r="818" ht="14.25" customHeight="1" x14ac:dyDescent="0.4"/>
    <row r="819" ht="14.25" customHeight="1" x14ac:dyDescent="0.4"/>
    <row r="820" ht="14.25" customHeight="1" x14ac:dyDescent="0.4"/>
    <row r="821" ht="14.25" customHeight="1" x14ac:dyDescent="0.4"/>
    <row r="822" ht="14.25" customHeight="1" x14ac:dyDescent="0.4"/>
    <row r="823" ht="14.25" customHeight="1" x14ac:dyDescent="0.4"/>
    <row r="824" ht="14.25" customHeight="1" x14ac:dyDescent="0.4"/>
    <row r="825" ht="14.25" customHeight="1" x14ac:dyDescent="0.4"/>
    <row r="826" ht="14.25" customHeight="1" x14ac:dyDescent="0.4"/>
    <row r="827" ht="14.25" customHeight="1" x14ac:dyDescent="0.4"/>
    <row r="828" ht="14.25" customHeight="1" x14ac:dyDescent="0.4"/>
    <row r="829" ht="14.25" customHeight="1" x14ac:dyDescent="0.4"/>
    <row r="830" ht="14.25" customHeight="1" x14ac:dyDescent="0.4"/>
    <row r="831" ht="14.25" customHeight="1" x14ac:dyDescent="0.4"/>
    <row r="832" ht="14.25" customHeight="1" x14ac:dyDescent="0.4"/>
    <row r="833" ht="14.25" customHeight="1" x14ac:dyDescent="0.4"/>
    <row r="834" ht="14.25" customHeight="1" x14ac:dyDescent="0.4"/>
    <row r="835" ht="14.25" customHeight="1" x14ac:dyDescent="0.4"/>
    <row r="836" ht="14.25" customHeight="1" x14ac:dyDescent="0.4"/>
    <row r="837" ht="14.25" customHeight="1" x14ac:dyDescent="0.4"/>
    <row r="838" ht="14.25" customHeight="1" x14ac:dyDescent="0.4"/>
    <row r="839" ht="14.25" customHeight="1" x14ac:dyDescent="0.4"/>
    <row r="840" ht="14.25" customHeight="1" x14ac:dyDescent="0.4"/>
    <row r="841" ht="14.25" customHeight="1" x14ac:dyDescent="0.4"/>
    <row r="842" ht="14.25" customHeight="1" x14ac:dyDescent="0.4"/>
    <row r="843" ht="14.25" customHeight="1" x14ac:dyDescent="0.4"/>
    <row r="844" ht="14.25" customHeight="1" x14ac:dyDescent="0.4"/>
    <row r="845" ht="14.25" customHeight="1" x14ac:dyDescent="0.4"/>
    <row r="846" ht="14.25" customHeight="1" x14ac:dyDescent="0.4"/>
    <row r="847" ht="14.25" customHeight="1" x14ac:dyDescent="0.4"/>
    <row r="848" ht="14.25" customHeight="1" x14ac:dyDescent="0.4"/>
    <row r="849" ht="14.25" customHeight="1" x14ac:dyDescent="0.4"/>
    <row r="850" ht="14.25" customHeight="1" x14ac:dyDescent="0.4"/>
    <row r="851" ht="14.25" customHeight="1" x14ac:dyDescent="0.4"/>
    <row r="852" ht="14.25" customHeight="1" x14ac:dyDescent="0.4"/>
    <row r="853" ht="14.25" customHeight="1" x14ac:dyDescent="0.4"/>
    <row r="854" ht="14.25" customHeight="1" x14ac:dyDescent="0.4"/>
    <row r="855" ht="14.25" customHeight="1" x14ac:dyDescent="0.4"/>
    <row r="856" ht="14.25" customHeight="1" x14ac:dyDescent="0.4"/>
    <row r="857" ht="14.25" customHeight="1" x14ac:dyDescent="0.4"/>
    <row r="858" ht="14.25" customHeight="1" x14ac:dyDescent="0.4"/>
    <row r="859" ht="14.25" customHeight="1" x14ac:dyDescent="0.4"/>
    <row r="860" ht="14.25" customHeight="1" x14ac:dyDescent="0.4"/>
    <row r="861" ht="14.25" customHeight="1" x14ac:dyDescent="0.4"/>
    <row r="862" ht="14.25" customHeight="1" x14ac:dyDescent="0.4"/>
    <row r="863" ht="14.25" customHeight="1" x14ac:dyDescent="0.4"/>
    <row r="864" ht="14.25" customHeight="1" x14ac:dyDescent="0.4"/>
    <row r="865" ht="14.25" customHeight="1" x14ac:dyDescent="0.4"/>
    <row r="866" ht="14.25" customHeight="1" x14ac:dyDescent="0.4"/>
    <row r="867" ht="14.25" customHeight="1" x14ac:dyDescent="0.4"/>
    <row r="868" ht="14.25" customHeight="1" x14ac:dyDescent="0.4"/>
    <row r="869" ht="14.25" customHeight="1" x14ac:dyDescent="0.4"/>
    <row r="870" ht="14.25" customHeight="1" x14ac:dyDescent="0.4"/>
    <row r="871" ht="14.25" customHeight="1" x14ac:dyDescent="0.4"/>
    <row r="872" ht="14.25" customHeight="1" x14ac:dyDescent="0.4"/>
    <row r="873" ht="14.25" customHeight="1" x14ac:dyDescent="0.4"/>
    <row r="874" ht="14.25" customHeight="1" x14ac:dyDescent="0.4"/>
    <row r="875" ht="14.25" customHeight="1" x14ac:dyDescent="0.4"/>
    <row r="876" ht="14.25" customHeight="1" x14ac:dyDescent="0.4"/>
    <row r="877" ht="14.25" customHeight="1" x14ac:dyDescent="0.4"/>
    <row r="878" ht="14.25" customHeight="1" x14ac:dyDescent="0.4"/>
    <row r="879" ht="14.25" customHeight="1" x14ac:dyDescent="0.4"/>
    <row r="880" ht="14.25" customHeight="1" x14ac:dyDescent="0.4"/>
    <row r="881" ht="14.25" customHeight="1" x14ac:dyDescent="0.4"/>
    <row r="882" ht="14.25" customHeight="1" x14ac:dyDescent="0.4"/>
    <row r="883" ht="14.25" customHeight="1" x14ac:dyDescent="0.4"/>
    <row r="884" ht="14.25" customHeight="1" x14ac:dyDescent="0.4"/>
    <row r="885" ht="14.25" customHeight="1" x14ac:dyDescent="0.4"/>
    <row r="886" ht="14.25" customHeight="1" x14ac:dyDescent="0.4"/>
    <row r="887" ht="14.25" customHeight="1" x14ac:dyDescent="0.4"/>
    <row r="888" ht="14.25" customHeight="1" x14ac:dyDescent="0.4"/>
    <row r="889" ht="14.25" customHeight="1" x14ac:dyDescent="0.4"/>
    <row r="890" ht="14.25" customHeight="1" x14ac:dyDescent="0.4"/>
    <row r="891" ht="14.25" customHeight="1" x14ac:dyDescent="0.4"/>
    <row r="892" ht="14.25" customHeight="1" x14ac:dyDescent="0.4"/>
    <row r="893" ht="14.25" customHeight="1" x14ac:dyDescent="0.4"/>
    <row r="894" ht="14.25" customHeight="1" x14ac:dyDescent="0.4"/>
    <row r="895" ht="14.25" customHeight="1" x14ac:dyDescent="0.4"/>
    <row r="896" ht="14.25" customHeight="1" x14ac:dyDescent="0.4"/>
    <row r="897" ht="14.25" customHeight="1" x14ac:dyDescent="0.4"/>
    <row r="898" ht="14.25" customHeight="1" x14ac:dyDescent="0.4"/>
    <row r="899" ht="14.25" customHeight="1" x14ac:dyDescent="0.4"/>
    <row r="900" ht="14.25" customHeight="1" x14ac:dyDescent="0.4"/>
    <row r="901" ht="14.25" customHeight="1" x14ac:dyDescent="0.4"/>
    <row r="902" ht="14.25" customHeight="1" x14ac:dyDescent="0.4"/>
    <row r="903" ht="14.25" customHeight="1" x14ac:dyDescent="0.4"/>
    <row r="904" ht="14.25" customHeight="1" x14ac:dyDescent="0.4"/>
    <row r="905" ht="14.25" customHeight="1" x14ac:dyDescent="0.4"/>
    <row r="906" ht="14.25" customHeight="1" x14ac:dyDescent="0.4"/>
    <row r="907" ht="14.25" customHeight="1" x14ac:dyDescent="0.4"/>
    <row r="908" ht="14.25" customHeight="1" x14ac:dyDescent="0.4"/>
    <row r="909" ht="14.25" customHeight="1" x14ac:dyDescent="0.4"/>
    <row r="910" ht="14.25" customHeight="1" x14ac:dyDescent="0.4"/>
    <row r="911" ht="14.25" customHeight="1" x14ac:dyDescent="0.4"/>
    <row r="912" ht="14.25" customHeight="1" x14ac:dyDescent="0.4"/>
    <row r="913" ht="14.25" customHeight="1" x14ac:dyDescent="0.4"/>
    <row r="914" ht="14.25" customHeight="1" x14ac:dyDescent="0.4"/>
    <row r="915" ht="14.25" customHeight="1" x14ac:dyDescent="0.4"/>
    <row r="916" ht="14.25" customHeight="1" x14ac:dyDescent="0.4"/>
    <row r="917" ht="14.25" customHeight="1" x14ac:dyDescent="0.4"/>
    <row r="918" ht="14.25" customHeight="1" x14ac:dyDescent="0.4"/>
    <row r="919" ht="14.25" customHeight="1" x14ac:dyDescent="0.4"/>
    <row r="920" ht="14.25" customHeight="1" x14ac:dyDescent="0.4"/>
    <row r="921" ht="14.25" customHeight="1" x14ac:dyDescent="0.4"/>
    <row r="922" ht="14.25" customHeight="1" x14ac:dyDescent="0.4"/>
    <row r="923" ht="14.25" customHeight="1" x14ac:dyDescent="0.4"/>
    <row r="924" ht="14.25" customHeight="1" x14ac:dyDescent="0.4"/>
    <row r="925" ht="14.25" customHeight="1" x14ac:dyDescent="0.4"/>
    <row r="926" ht="14.25" customHeight="1" x14ac:dyDescent="0.4"/>
    <row r="927" ht="14.25" customHeight="1" x14ac:dyDescent="0.4"/>
    <row r="928" ht="14.25" customHeight="1" x14ac:dyDescent="0.4"/>
    <row r="929" ht="14.25" customHeight="1" x14ac:dyDescent="0.4"/>
    <row r="930" ht="14.25" customHeight="1" x14ac:dyDescent="0.4"/>
    <row r="931" ht="14.25" customHeight="1" x14ac:dyDescent="0.4"/>
    <row r="932" ht="14.25" customHeight="1" x14ac:dyDescent="0.4"/>
    <row r="933" ht="14.25" customHeight="1" x14ac:dyDescent="0.4"/>
    <row r="934" ht="14.25" customHeight="1" x14ac:dyDescent="0.4"/>
    <row r="935" ht="14.25" customHeight="1" x14ac:dyDescent="0.4"/>
    <row r="936" ht="14.25" customHeight="1" x14ac:dyDescent="0.4"/>
    <row r="937" ht="14.25" customHeight="1" x14ac:dyDescent="0.4"/>
    <row r="938" ht="14.25" customHeight="1" x14ac:dyDescent="0.4"/>
    <row r="939" ht="14.25" customHeight="1" x14ac:dyDescent="0.4"/>
    <row r="940" ht="14.25" customHeight="1" x14ac:dyDescent="0.4"/>
    <row r="941" ht="14.25" customHeight="1" x14ac:dyDescent="0.4"/>
    <row r="942" ht="14.25" customHeight="1" x14ac:dyDescent="0.4"/>
    <row r="943" ht="14.25" customHeight="1" x14ac:dyDescent="0.4"/>
    <row r="944" ht="14.25" customHeight="1" x14ac:dyDescent="0.4"/>
    <row r="945" ht="14.25" customHeight="1" x14ac:dyDescent="0.4"/>
    <row r="946" ht="14.25" customHeight="1" x14ac:dyDescent="0.4"/>
    <row r="947" ht="14.25" customHeight="1" x14ac:dyDescent="0.4"/>
    <row r="948" ht="14.25" customHeight="1" x14ac:dyDescent="0.4"/>
    <row r="949" ht="14.25" customHeight="1" x14ac:dyDescent="0.4"/>
    <row r="950" ht="14.25" customHeight="1" x14ac:dyDescent="0.4"/>
    <row r="951" ht="14.25" customHeight="1" x14ac:dyDescent="0.4"/>
    <row r="952" ht="14.25" customHeight="1" x14ac:dyDescent="0.4"/>
    <row r="953" ht="14.25" customHeight="1" x14ac:dyDescent="0.4"/>
    <row r="954" ht="14.25" customHeight="1" x14ac:dyDescent="0.4"/>
    <row r="955" ht="14.25" customHeight="1" x14ac:dyDescent="0.4"/>
    <row r="956" ht="14.25" customHeight="1" x14ac:dyDescent="0.4"/>
    <row r="957" ht="14.25" customHeight="1" x14ac:dyDescent="0.4"/>
    <row r="958" ht="14.25" customHeight="1" x14ac:dyDescent="0.4"/>
    <row r="959" ht="14.25" customHeight="1" x14ac:dyDescent="0.4"/>
    <row r="960" ht="14.25" customHeight="1" x14ac:dyDescent="0.4"/>
    <row r="961" ht="14.25" customHeight="1" x14ac:dyDescent="0.4"/>
    <row r="962" ht="14.25" customHeight="1" x14ac:dyDescent="0.4"/>
    <row r="963" ht="14.25" customHeight="1" x14ac:dyDescent="0.4"/>
    <row r="964" ht="14.25" customHeight="1" x14ac:dyDescent="0.4"/>
    <row r="965" ht="14.25" customHeight="1" x14ac:dyDescent="0.4"/>
    <row r="966" ht="14.25" customHeight="1" x14ac:dyDescent="0.4"/>
    <row r="967" ht="14.25" customHeight="1" x14ac:dyDescent="0.4"/>
    <row r="968" ht="14.25" customHeight="1" x14ac:dyDescent="0.4"/>
    <row r="969" ht="14.25" customHeight="1" x14ac:dyDescent="0.4"/>
    <row r="970" ht="14.25" customHeight="1" x14ac:dyDescent="0.4"/>
    <row r="971" ht="14.25" customHeight="1" x14ac:dyDescent="0.4"/>
    <row r="972" ht="14.25" customHeight="1" x14ac:dyDescent="0.4"/>
    <row r="973" ht="14.25" customHeight="1" x14ac:dyDescent="0.4"/>
    <row r="974" ht="14.25" customHeight="1" x14ac:dyDescent="0.4"/>
    <row r="975" ht="14.25" customHeight="1" x14ac:dyDescent="0.4"/>
    <row r="976" ht="14.25" customHeight="1" x14ac:dyDescent="0.4"/>
    <row r="977" ht="14.25" customHeight="1" x14ac:dyDescent="0.4"/>
    <row r="978" ht="14.25" customHeight="1" x14ac:dyDescent="0.4"/>
    <row r="979" ht="14.25" customHeight="1" x14ac:dyDescent="0.4"/>
    <row r="980" ht="14.25" customHeight="1" x14ac:dyDescent="0.4"/>
    <row r="981" ht="14.25" customHeight="1" x14ac:dyDescent="0.4"/>
    <row r="982" ht="14.25" customHeight="1" x14ac:dyDescent="0.4"/>
    <row r="983" ht="14.25" customHeight="1" x14ac:dyDescent="0.4"/>
    <row r="984" ht="14.25" customHeight="1" x14ac:dyDescent="0.4"/>
    <row r="985" ht="14.25" customHeight="1" x14ac:dyDescent="0.4"/>
    <row r="986" ht="14.25" customHeight="1" x14ac:dyDescent="0.4"/>
    <row r="987" ht="14.25" customHeight="1" x14ac:dyDescent="0.4"/>
    <row r="988" ht="14.25" customHeight="1" x14ac:dyDescent="0.4"/>
    <row r="989" ht="14.25" customHeight="1" x14ac:dyDescent="0.4"/>
    <row r="990" ht="14.25" customHeight="1" x14ac:dyDescent="0.4"/>
    <row r="991" ht="14.25" customHeight="1" x14ac:dyDescent="0.4"/>
    <row r="992" ht="14.25" customHeight="1" x14ac:dyDescent="0.4"/>
    <row r="993" ht="14.25" customHeight="1" x14ac:dyDescent="0.4"/>
    <row r="994" ht="14.25" customHeight="1" x14ac:dyDescent="0.4"/>
    <row r="995" ht="14.25" customHeight="1" x14ac:dyDescent="0.4"/>
    <row r="996" ht="14.25" customHeight="1" x14ac:dyDescent="0.4"/>
    <row r="997" ht="14.25" customHeight="1" x14ac:dyDescent="0.4"/>
    <row r="998" ht="14.25" customHeight="1" x14ac:dyDescent="0.4"/>
    <row r="999" ht="14.25" customHeight="1" x14ac:dyDescent="0.4"/>
    <row r="1000" ht="14.25" customHeight="1" x14ac:dyDescent="0.4"/>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00"/>
  <sheetViews>
    <sheetView showGridLines="0" zoomScale="57" workbookViewId="0"/>
  </sheetViews>
  <sheetFormatPr defaultColWidth="14.42578125" defaultRowHeight="15.75" customHeight="1" x14ac:dyDescent="0.4"/>
  <cols>
    <col min="1" max="1" width="13.7109375" customWidth="1"/>
    <col min="2" max="2" width="32.28515625" customWidth="1"/>
    <col min="3" max="3" width="24.42578125" customWidth="1"/>
    <col min="4" max="4" width="17" customWidth="1"/>
    <col min="5" max="5" width="20.140625" customWidth="1"/>
    <col min="6" max="6" width="19.5703125" customWidth="1"/>
    <col min="7" max="7" width="24.85546875" customWidth="1"/>
    <col min="8" max="8" width="32.42578125" customWidth="1"/>
    <col min="9" max="9" width="23" customWidth="1"/>
    <col min="10" max="10" width="32.42578125" customWidth="1"/>
    <col min="11" max="11" width="31.85546875" customWidth="1"/>
    <col min="12" max="12" width="17.85546875" customWidth="1"/>
    <col min="13" max="26" width="8.7109375" customWidth="1"/>
  </cols>
  <sheetData>
    <row r="1" spans="1:12" ht="14.25" customHeight="1" x14ac:dyDescent="0.4">
      <c r="A1" s="27" t="s">
        <v>62</v>
      </c>
      <c r="B1" s="28" t="s">
        <v>63</v>
      </c>
      <c r="C1" s="28" t="s">
        <v>64</v>
      </c>
      <c r="D1" s="28" t="s">
        <v>65</v>
      </c>
      <c r="E1" s="28" t="s">
        <v>66</v>
      </c>
      <c r="F1" s="28" t="s">
        <v>67</v>
      </c>
      <c r="G1" s="28" t="s">
        <v>68</v>
      </c>
      <c r="H1" s="28" t="s">
        <v>69</v>
      </c>
      <c r="I1" s="28" t="s">
        <v>70</v>
      </c>
      <c r="J1" s="28" t="s">
        <v>71</v>
      </c>
      <c r="K1" s="27" t="s">
        <v>72</v>
      </c>
    </row>
    <row r="2" spans="1:12" ht="14.25" customHeight="1" x14ac:dyDescent="0.45">
      <c r="A2" s="29">
        <v>1</v>
      </c>
      <c r="B2" s="30" t="s">
        <v>73</v>
      </c>
      <c r="C2" s="31">
        <v>0.08</v>
      </c>
      <c r="D2" s="30" t="s">
        <v>74</v>
      </c>
      <c r="E2" s="31">
        <v>7.7899999999999997E-2</v>
      </c>
      <c r="F2" s="30" t="s">
        <v>75</v>
      </c>
      <c r="G2" s="32">
        <v>100000</v>
      </c>
      <c r="H2" s="33">
        <v>100843.13045083542</v>
      </c>
      <c r="I2" s="34">
        <v>4.3153164539599498</v>
      </c>
      <c r="J2" s="29">
        <v>94.764015057068804</v>
      </c>
      <c r="K2" s="35">
        <f t="shared" ref="K2:K4" si="0">J2*H2</f>
        <v>9556299.9324449208</v>
      </c>
    </row>
    <row r="3" spans="1:12" ht="14.25" customHeight="1" x14ac:dyDescent="0.5">
      <c r="A3" s="29">
        <v>2</v>
      </c>
      <c r="B3" s="30" t="s">
        <v>76</v>
      </c>
      <c r="C3" s="31">
        <v>8.9499999999999996E-2</v>
      </c>
      <c r="D3" s="30" t="s">
        <v>77</v>
      </c>
      <c r="E3" s="31">
        <v>9.1399999999999995E-2</v>
      </c>
      <c r="F3" s="30" t="s">
        <v>78</v>
      </c>
      <c r="G3" s="32">
        <v>100000</v>
      </c>
      <c r="H3" s="33">
        <v>98842.899142679846</v>
      </c>
      <c r="I3" s="34">
        <v>25.019992684130585</v>
      </c>
      <c r="J3" s="29">
        <v>-3175.2160175362019</v>
      </c>
      <c r="K3" s="35">
        <f t="shared" si="0"/>
        <v>-313847556.57755238</v>
      </c>
      <c r="L3" s="36" t="s">
        <v>79</v>
      </c>
    </row>
    <row r="4" spans="1:12" ht="14.25" customHeight="1" x14ac:dyDescent="0.45">
      <c r="A4" s="29">
        <v>3</v>
      </c>
      <c r="B4" s="30" t="s">
        <v>80</v>
      </c>
      <c r="C4" s="31">
        <v>7.0900000000000005E-2</v>
      </c>
      <c r="D4" s="30" t="s">
        <v>81</v>
      </c>
      <c r="E4" s="31">
        <v>7.0599999999999996E-2</v>
      </c>
      <c r="F4" s="30" t="s">
        <v>82</v>
      </c>
      <c r="G4" s="32">
        <v>100000</v>
      </c>
      <c r="H4" s="33">
        <v>100371.92089841836</v>
      </c>
      <c r="I4" s="34">
        <v>25.651850086347793</v>
      </c>
      <c r="J4" s="29">
        <v>3081.4520024791327</v>
      </c>
      <c r="K4" s="35">
        <f t="shared" si="0"/>
        <v>309291256.6451084</v>
      </c>
    </row>
    <row r="5" spans="1:12" ht="14.25" customHeight="1" x14ac:dyDescent="0.45">
      <c r="I5" s="37">
        <f t="array" ref="I5">SUM(I2:I4*J2:J4)</f>
        <v>9.9999999999708962</v>
      </c>
      <c r="J5" s="37">
        <f>SUM(J2:J4)</f>
        <v>0.99999999999954525</v>
      </c>
      <c r="K5" s="38">
        <f t="array" ref="K5">SUM(J2:J4*H2:H4)</f>
        <v>5000000.0000009537</v>
      </c>
    </row>
    <row r="6" spans="1:12" ht="14.25" customHeight="1" x14ac:dyDescent="0.4"/>
    <row r="7" spans="1:12" ht="14.25" customHeight="1" x14ac:dyDescent="0.4">
      <c r="A7" s="52" t="s">
        <v>73</v>
      </c>
      <c r="B7" s="53"/>
      <c r="C7" s="53"/>
      <c r="D7" s="53"/>
      <c r="E7" s="54"/>
      <c r="G7" s="55" t="s">
        <v>80</v>
      </c>
      <c r="H7" s="56"/>
      <c r="I7" s="56"/>
      <c r="J7" s="56"/>
      <c r="K7" s="57"/>
    </row>
    <row r="8" spans="1:12" ht="14.25" customHeight="1" x14ac:dyDescent="0.45">
      <c r="A8" s="39" t="s">
        <v>83</v>
      </c>
      <c r="B8" s="40" t="s">
        <v>84</v>
      </c>
      <c r="C8" s="40" t="s">
        <v>85</v>
      </c>
      <c r="D8" s="15" t="s">
        <v>86</v>
      </c>
      <c r="E8" s="15" t="s">
        <v>87</v>
      </c>
      <c r="G8" s="15" t="s">
        <v>83</v>
      </c>
      <c r="H8" s="40" t="s">
        <v>84</v>
      </c>
      <c r="I8" s="40" t="s">
        <v>85</v>
      </c>
      <c r="J8" s="15" t="s">
        <v>86</v>
      </c>
      <c r="K8" s="15" t="s">
        <v>87</v>
      </c>
    </row>
    <row r="9" spans="1:12" ht="14.25" customHeight="1" x14ac:dyDescent="0.45">
      <c r="A9" s="15">
        <v>1</v>
      </c>
      <c r="B9" s="41">
        <f t="shared" ref="B9:B12" si="1">$C$2*$G$2</f>
        <v>8000</v>
      </c>
      <c r="C9" s="42">
        <f t="shared" ref="C9:C13" si="2">B9/ (1 + $E$2)^A9</f>
        <v>7421.838760552926</v>
      </c>
      <c r="D9" s="42">
        <f t="shared" ref="D9:D13" si="3">A9*C9</f>
        <v>7421.838760552926</v>
      </c>
      <c r="E9" s="15">
        <f t="shared" ref="E9:E13" si="4">D9/$C$14</f>
        <v>7.3597861623021843E-2</v>
      </c>
      <c r="G9" s="15">
        <v>1</v>
      </c>
      <c r="H9" s="41">
        <f t="shared" ref="H9:H67" si="5">($C$4/2)*$G$4</f>
        <v>3545.0000000000005</v>
      </c>
      <c r="I9" s="41">
        <f t="shared" ref="I9:I68" si="6">H9 / (1 + ($E$4/2))^G9</f>
        <v>3424.1282719984551</v>
      </c>
      <c r="J9" s="41">
        <f t="shared" ref="J9:J68" si="7">G9*I9</f>
        <v>3424.1282719984551</v>
      </c>
      <c r="K9" s="15">
        <f t="shared" ref="K9:K68" si="8">J9/$I$69</f>
        <v>3.4114404121685107E-2</v>
      </c>
    </row>
    <row r="10" spans="1:12" ht="14.25" customHeight="1" x14ac:dyDescent="0.45">
      <c r="A10" s="15">
        <v>2</v>
      </c>
      <c r="B10" s="41">
        <f t="shared" si="1"/>
        <v>8000</v>
      </c>
      <c r="C10" s="42">
        <f t="shared" si="2"/>
        <v>6885.4613234557255</v>
      </c>
      <c r="D10" s="42">
        <f t="shared" si="3"/>
        <v>13770.922646911451</v>
      </c>
      <c r="E10" s="15">
        <f t="shared" si="4"/>
        <v>0.13655786552188859</v>
      </c>
      <c r="G10" s="15">
        <v>2</v>
      </c>
      <c r="H10" s="41">
        <f t="shared" si="5"/>
        <v>3545.0000000000005</v>
      </c>
      <c r="I10" s="41">
        <f t="shared" si="6"/>
        <v>3307.377834442631</v>
      </c>
      <c r="J10" s="41">
        <f t="shared" si="7"/>
        <v>6614.7556688852619</v>
      </c>
      <c r="K10" s="15">
        <f t="shared" si="8"/>
        <v>6.5902451698416145E-2</v>
      </c>
    </row>
    <row r="11" spans="1:12" ht="14.25" customHeight="1" x14ac:dyDescent="0.45">
      <c r="A11" s="15">
        <v>3</v>
      </c>
      <c r="B11" s="41">
        <f t="shared" si="1"/>
        <v>8000</v>
      </c>
      <c r="C11" s="42">
        <f t="shared" si="2"/>
        <v>6387.84796683897</v>
      </c>
      <c r="D11" s="42">
        <f t="shared" si="3"/>
        <v>19163.54390051691</v>
      </c>
      <c r="E11" s="15">
        <f t="shared" si="4"/>
        <v>0.19003321113538629</v>
      </c>
      <c r="G11" s="15">
        <v>3</v>
      </c>
      <c r="H11" s="41">
        <f t="shared" si="5"/>
        <v>3545.0000000000005</v>
      </c>
      <c r="I11" s="41">
        <f t="shared" si="6"/>
        <v>3194.6081661765975</v>
      </c>
      <c r="J11" s="41">
        <f t="shared" si="7"/>
        <v>9583.8244985297933</v>
      </c>
      <c r="K11" s="15">
        <f t="shared" si="8"/>
        <v>9.5483123295300135E-2</v>
      </c>
    </row>
    <row r="12" spans="1:12" ht="14.25" customHeight="1" x14ac:dyDescent="0.45">
      <c r="A12" s="15">
        <v>4</v>
      </c>
      <c r="B12" s="41">
        <f t="shared" si="1"/>
        <v>8000</v>
      </c>
      <c r="C12" s="42">
        <f t="shared" si="2"/>
        <v>5926.197204600584</v>
      </c>
      <c r="D12" s="42">
        <f t="shared" si="3"/>
        <v>23704.788818402336</v>
      </c>
      <c r="E12" s="15">
        <f t="shared" si="4"/>
        <v>0.23506597536615798</v>
      </c>
      <c r="G12" s="15">
        <v>4</v>
      </c>
      <c r="H12" s="41">
        <f t="shared" si="5"/>
        <v>3545.0000000000005</v>
      </c>
      <c r="I12" s="41">
        <f t="shared" si="6"/>
        <v>3085.6835373095696</v>
      </c>
      <c r="J12" s="41">
        <f t="shared" si="7"/>
        <v>12342.734149238278</v>
      </c>
      <c r="K12" s="15">
        <f t="shared" si="8"/>
        <v>0.12296999039930472</v>
      </c>
    </row>
    <row r="13" spans="1:12" ht="14.25" customHeight="1" x14ac:dyDescent="0.45">
      <c r="A13" s="15">
        <v>5</v>
      </c>
      <c r="B13" s="41">
        <v>108000</v>
      </c>
      <c r="C13" s="42">
        <f t="shared" si="2"/>
        <v>74221.785195387216</v>
      </c>
      <c r="D13" s="42">
        <f t="shared" si="3"/>
        <v>371108.92597693607</v>
      </c>
      <c r="E13" s="15">
        <f t="shared" si="4"/>
        <v>3.6800615403134946</v>
      </c>
      <c r="G13" s="15">
        <v>5</v>
      </c>
      <c r="H13" s="41">
        <f t="shared" si="5"/>
        <v>3545.0000000000005</v>
      </c>
      <c r="I13" s="41">
        <f t="shared" si="6"/>
        <v>2980.4728458510285</v>
      </c>
      <c r="J13" s="41">
        <f t="shared" si="7"/>
        <v>14902.364229255143</v>
      </c>
      <c r="K13" s="15">
        <f t="shared" si="8"/>
        <v>0.14847144595685396</v>
      </c>
    </row>
    <row r="14" spans="1:12" ht="14.25" customHeight="1" x14ac:dyDescent="0.45">
      <c r="A14" s="15"/>
      <c r="B14" s="17" t="s">
        <v>88</v>
      </c>
      <c r="C14" s="43">
        <f t="shared" ref="C14:E14" si="9">SUM(C9:C13)</f>
        <v>100843.13045083542</v>
      </c>
      <c r="D14" s="43">
        <f t="shared" si="9"/>
        <v>435170.02010331966</v>
      </c>
      <c r="E14" s="44">
        <f t="shared" si="9"/>
        <v>4.3153164539599498</v>
      </c>
      <c r="G14" s="15">
        <v>6</v>
      </c>
      <c r="H14" s="41">
        <f t="shared" si="5"/>
        <v>3545.0000000000005</v>
      </c>
      <c r="I14" s="41">
        <f t="shared" si="6"/>
        <v>2878.8494599159944</v>
      </c>
      <c r="J14" s="41">
        <f t="shared" si="7"/>
        <v>17273.096759495966</v>
      </c>
      <c r="K14" s="15">
        <f t="shared" si="8"/>
        <v>0.17209092547882235</v>
      </c>
    </row>
    <row r="15" spans="1:12" ht="14.25" customHeight="1" x14ac:dyDescent="0.45">
      <c r="G15" s="15">
        <v>7</v>
      </c>
      <c r="H15" s="41">
        <f t="shared" si="5"/>
        <v>3545.0000000000005</v>
      </c>
      <c r="I15" s="41">
        <f t="shared" si="6"/>
        <v>2780.6910653105333</v>
      </c>
      <c r="J15" s="41">
        <f t="shared" si="7"/>
        <v>19464.837457173733</v>
      </c>
      <c r="K15" s="15">
        <f t="shared" si="8"/>
        <v>0.19392711908814783</v>
      </c>
    </row>
    <row r="16" spans="1:12" ht="14.25" customHeight="1" x14ac:dyDescent="0.45">
      <c r="A16" s="58" t="s">
        <v>76</v>
      </c>
      <c r="B16" s="53"/>
      <c r="C16" s="53"/>
      <c r="D16" s="53"/>
      <c r="E16" s="54"/>
      <c r="G16" s="15">
        <v>8</v>
      </c>
      <c r="H16" s="41">
        <f t="shared" si="5"/>
        <v>3545.0000000000005</v>
      </c>
      <c r="I16" s="41">
        <f t="shared" si="6"/>
        <v>2685.8795183140473</v>
      </c>
      <c r="J16" s="41">
        <f t="shared" si="7"/>
        <v>21487.036146512379</v>
      </c>
      <c r="K16" s="15">
        <f t="shared" si="8"/>
        <v>0.21407417487066313</v>
      </c>
    </row>
    <row r="17" spans="1:11" ht="14.25" customHeight="1" x14ac:dyDescent="0.45">
      <c r="A17" s="15" t="s">
        <v>83</v>
      </c>
      <c r="B17" s="40" t="s">
        <v>84</v>
      </c>
      <c r="C17" s="40" t="s">
        <v>85</v>
      </c>
      <c r="D17" s="15" t="s">
        <v>86</v>
      </c>
      <c r="E17" s="15" t="s">
        <v>87</v>
      </c>
      <c r="G17" s="15">
        <v>9</v>
      </c>
      <c r="H17" s="41">
        <f t="shared" si="5"/>
        <v>3545.0000000000005</v>
      </c>
      <c r="I17" s="41">
        <f t="shared" si="6"/>
        <v>2594.3007034811621</v>
      </c>
      <c r="J17" s="41">
        <f t="shared" si="7"/>
        <v>23348.706331330461</v>
      </c>
      <c r="K17" s="15">
        <f t="shared" si="8"/>
        <v>0.23262189387568435</v>
      </c>
    </row>
    <row r="18" spans="1:11" ht="14.25" customHeight="1" x14ac:dyDescent="0.45">
      <c r="A18" s="15">
        <v>1</v>
      </c>
      <c r="B18" s="41">
        <f t="shared" ref="B18:B52" si="10">($C$3/4)*$G$2</f>
        <v>2237.5</v>
      </c>
      <c r="C18" s="41">
        <f t="shared" ref="C18:C53" si="11">B18 / (1 + ($E$3/4))^A18</f>
        <v>2187.5152759446642</v>
      </c>
      <c r="D18" s="41">
        <f t="shared" ref="D18:D53" si="12">A18*C18</f>
        <v>2187.5152759446642</v>
      </c>
      <c r="E18" s="15">
        <f t="shared" ref="E18:E53" si="13">D18/$C$54</f>
        <v>2.2131233451448882E-2</v>
      </c>
      <c r="G18" s="15">
        <v>10</v>
      </c>
      <c r="H18" s="41">
        <f t="shared" si="5"/>
        <v>3545.0000000000005</v>
      </c>
      <c r="I18" s="41">
        <f t="shared" si="6"/>
        <v>2505.8443962920533</v>
      </c>
      <c r="J18" s="41">
        <f t="shared" si="7"/>
        <v>25058.443962920534</v>
      </c>
      <c r="K18" s="15">
        <f t="shared" si="8"/>
        <v>0.24965591709937474</v>
      </c>
    </row>
    <row r="19" spans="1:11" ht="14.25" customHeight="1" x14ac:dyDescent="0.45">
      <c r="A19" s="15">
        <v>2</v>
      </c>
      <c r="B19" s="41">
        <f t="shared" si="10"/>
        <v>2237.5</v>
      </c>
      <c r="C19" s="41">
        <f t="shared" si="11"/>
        <v>2138.6471877055915</v>
      </c>
      <c r="D19" s="41">
        <f t="shared" si="12"/>
        <v>4277.294375411183</v>
      </c>
      <c r="E19" s="15">
        <f t="shared" si="13"/>
        <v>4.32736636876353E-2</v>
      </c>
      <c r="G19" s="15">
        <v>11</v>
      </c>
      <c r="H19" s="41">
        <f t="shared" si="5"/>
        <v>3545.0000000000005</v>
      </c>
      <c r="I19" s="41">
        <f t="shared" si="6"/>
        <v>2420.4041304859015</v>
      </c>
      <c r="J19" s="41">
        <f t="shared" si="7"/>
        <v>26624.445435344918</v>
      </c>
      <c r="K19" s="15">
        <f t="shared" si="8"/>
        <v>0.2652579047708995</v>
      </c>
    </row>
    <row r="20" spans="1:11" ht="14.25" customHeight="1" x14ac:dyDescent="0.45">
      <c r="A20" s="15">
        <v>3</v>
      </c>
      <c r="B20" s="41">
        <f t="shared" si="10"/>
        <v>2237.5</v>
      </c>
      <c r="C20" s="41">
        <f t="shared" si="11"/>
        <v>2090.8707901506491</v>
      </c>
      <c r="D20" s="41">
        <f t="shared" si="12"/>
        <v>6272.6123704519468</v>
      </c>
      <c r="E20" s="15">
        <f t="shared" si="13"/>
        <v>6.3460424824219527E-2</v>
      </c>
      <c r="G20" s="15">
        <v>12</v>
      </c>
      <c r="H20" s="41">
        <f t="shared" si="5"/>
        <v>3545.0000000000005</v>
      </c>
      <c r="I20" s="41">
        <f t="shared" si="6"/>
        <v>2337.8770699178031</v>
      </c>
      <c r="J20" s="41">
        <f t="shared" si="7"/>
        <v>28054.524839013637</v>
      </c>
      <c r="K20" s="15">
        <f t="shared" si="8"/>
        <v>0.27950570824888649</v>
      </c>
    </row>
    <row r="21" spans="1:11" ht="14.25" customHeight="1" x14ac:dyDescent="0.45">
      <c r="A21" s="15">
        <v>4</v>
      </c>
      <c r="B21" s="41">
        <f t="shared" si="10"/>
        <v>2237.5</v>
      </c>
      <c r="C21" s="41">
        <f t="shared" si="11"/>
        <v>2044.1616954105184</v>
      </c>
      <c r="D21" s="41">
        <f t="shared" si="12"/>
        <v>8176.6467816420736</v>
      </c>
      <c r="E21" s="15">
        <f t="shared" si="13"/>
        <v>8.2723664042260378E-2</v>
      </c>
      <c r="G21" s="15">
        <v>13</v>
      </c>
      <c r="H21" s="41">
        <f t="shared" si="5"/>
        <v>3545.0000000000005</v>
      </c>
      <c r="I21" s="41">
        <f t="shared" si="6"/>
        <v>2258.1638847848963</v>
      </c>
      <c r="J21" s="41">
        <f t="shared" si="7"/>
        <v>29356.13050220365</v>
      </c>
      <c r="K21" s="15">
        <f t="shared" si="8"/>
        <v>0.29247353482368432</v>
      </c>
    </row>
    <row r="22" spans="1:11" ht="14.25" customHeight="1" x14ac:dyDescent="0.45">
      <c r="A22" s="15">
        <v>5</v>
      </c>
      <c r="B22" s="41">
        <f t="shared" si="10"/>
        <v>2237.5</v>
      </c>
      <c r="C22" s="41">
        <f t="shared" si="11"/>
        <v>1998.4960604296998</v>
      </c>
      <c r="D22" s="41">
        <f t="shared" si="12"/>
        <v>9992.4803021484986</v>
      </c>
      <c r="E22" s="15">
        <f t="shared" si="13"/>
        <v>0.10109456914779828</v>
      </c>
      <c r="G22" s="15">
        <v>14</v>
      </c>
      <c r="H22" s="41">
        <f t="shared" si="5"/>
        <v>3545.0000000000005</v>
      </c>
      <c r="I22" s="41">
        <f t="shared" si="6"/>
        <v>2181.168632072729</v>
      </c>
      <c r="J22" s="41">
        <f t="shared" si="7"/>
        <v>30536.360849018205</v>
      </c>
      <c r="K22" s="15">
        <f t="shared" si="8"/>
        <v>0.30423210570935072</v>
      </c>
    </row>
    <row r="23" spans="1:11" ht="14.25" customHeight="1" x14ac:dyDescent="0.45">
      <c r="A23" s="15">
        <v>6</v>
      </c>
      <c r="B23" s="41">
        <f t="shared" si="10"/>
        <v>2237.5</v>
      </c>
      <c r="C23" s="41">
        <f t="shared" si="11"/>
        <v>1953.8505747956194</v>
      </c>
      <c r="D23" s="41">
        <f t="shared" si="12"/>
        <v>11723.103448773716</v>
      </c>
      <c r="E23" s="15">
        <f t="shared" si="13"/>
        <v>0.11860339539263616</v>
      </c>
      <c r="G23" s="15">
        <v>15</v>
      </c>
      <c r="H23" s="41">
        <f t="shared" si="5"/>
        <v>3545.0000000000005</v>
      </c>
      <c r="I23" s="41">
        <f t="shared" si="6"/>
        <v>2106.7986400779773</v>
      </c>
      <c r="J23" s="41">
        <f t="shared" si="7"/>
        <v>31601.97960116966</v>
      </c>
      <c r="K23" s="15">
        <f t="shared" si="8"/>
        <v>0.31484880749818983</v>
      </c>
    </row>
    <row r="24" spans="1:11" ht="14.25" customHeight="1" x14ac:dyDescent="0.45">
      <c r="A24" s="15">
        <v>7</v>
      </c>
      <c r="B24" s="41">
        <f t="shared" si="10"/>
        <v>2237.5</v>
      </c>
      <c r="C24" s="41">
        <f t="shared" si="11"/>
        <v>1910.2024488396339</v>
      </c>
      <c r="D24" s="41">
        <f t="shared" si="12"/>
        <v>13371.417141877437</v>
      </c>
      <c r="E24" s="15">
        <f t="shared" si="13"/>
        <v>0.13527949157557367</v>
      </c>
      <c r="G24" s="15">
        <v>16</v>
      </c>
      <c r="H24" s="41">
        <f t="shared" si="5"/>
        <v>3545.0000000000005</v>
      </c>
      <c r="I24" s="41">
        <f t="shared" si="6"/>
        <v>2034.9643968685182</v>
      </c>
      <c r="J24" s="41">
        <f t="shared" si="7"/>
        <v>32559.430349896291</v>
      </c>
      <c r="K24" s="15">
        <f t="shared" si="8"/>
        <v>0.32438783733996818</v>
      </c>
    </row>
    <row r="25" spans="1:11" ht="14.25" customHeight="1" x14ac:dyDescent="0.45">
      <c r="A25" s="15">
        <v>8</v>
      </c>
      <c r="B25" s="41">
        <f t="shared" si="10"/>
        <v>2237.5</v>
      </c>
      <c r="C25" s="41">
        <f t="shared" si="11"/>
        <v>1867.5294020038457</v>
      </c>
      <c r="D25" s="41">
        <f t="shared" si="12"/>
        <v>14940.235216030766</v>
      </c>
      <c r="E25" s="15">
        <f t="shared" si="13"/>
        <v>0.15115132544285773</v>
      </c>
      <c r="G25" s="15">
        <v>17</v>
      </c>
      <c r="H25" s="41">
        <f t="shared" si="5"/>
        <v>3545.0000000000005</v>
      </c>
      <c r="I25" s="41">
        <f t="shared" si="6"/>
        <v>1965.5794425466227</v>
      </c>
      <c r="J25" s="41">
        <f t="shared" si="7"/>
        <v>33414.850523292582</v>
      </c>
      <c r="K25" s="15">
        <f t="shared" si="8"/>
        <v>0.33291034209766851</v>
      </c>
    </row>
    <row r="26" spans="1:11" ht="14.25" customHeight="1" x14ac:dyDescent="0.45">
      <c r="A26" s="15">
        <v>9</v>
      </c>
      <c r="B26" s="41">
        <f t="shared" si="10"/>
        <v>2237.5</v>
      </c>
      <c r="C26" s="41">
        <f t="shared" si="11"/>
        <v>1825.8096514678064</v>
      </c>
      <c r="D26" s="41">
        <f t="shared" si="12"/>
        <v>16432.286863210258</v>
      </c>
      <c r="E26" s="15">
        <f t="shared" si="13"/>
        <v>0.16624650840613478</v>
      </c>
      <c r="G26" s="15">
        <v>18</v>
      </c>
      <c r="H26" s="41">
        <f t="shared" si="5"/>
        <v>3545.0000000000005</v>
      </c>
      <c r="I26" s="41">
        <f t="shared" si="6"/>
        <v>1898.5602651855722</v>
      </c>
      <c r="J26" s="41">
        <f t="shared" si="7"/>
        <v>34174.084773340299</v>
      </c>
      <c r="K26" s="15">
        <f t="shared" si="8"/>
        <v>0.34047455172175356</v>
      </c>
    </row>
    <row r="27" spans="1:11" ht="14.25" customHeight="1" x14ac:dyDescent="0.45">
      <c r="A27" s="15">
        <v>10</v>
      </c>
      <c r="B27" s="41">
        <f t="shared" si="10"/>
        <v>2237.5</v>
      </c>
      <c r="C27" s="41">
        <f t="shared" si="11"/>
        <v>1785.0219010292872</v>
      </c>
      <c r="D27" s="41">
        <f t="shared" si="12"/>
        <v>17850.219010292873</v>
      </c>
      <c r="E27" s="15">
        <f t="shared" si="13"/>
        <v>0.18059181959572088</v>
      </c>
      <c r="G27" s="15">
        <v>19</v>
      </c>
      <c r="H27" s="41">
        <f t="shared" si="5"/>
        <v>3545.0000000000005</v>
      </c>
      <c r="I27" s="41">
        <f t="shared" si="6"/>
        <v>1833.8262003144716</v>
      </c>
      <c r="J27" s="41">
        <f t="shared" si="7"/>
        <v>34842.69780597496</v>
      </c>
      <c r="K27" s="15">
        <f t="shared" si="8"/>
        <v>0.34713590707542197</v>
      </c>
    </row>
    <row r="28" spans="1:11" ht="14.25" customHeight="1" x14ac:dyDescent="0.45">
      <c r="A28" s="15">
        <v>11</v>
      </c>
      <c r="B28" s="41">
        <f t="shared" si="10"/>
        <v>2237.5</v>
      </c>
      <c r="C28" s="41">
        <f t="shared" si="11"/>
        <v>1745.1453302334526</v>
      </c>
      <c r="D28" s="41">
        <f t="shared" si="12"/>
        <v>19196.598632567977</v>
      </c>
      <c r="E28" s="15">
        <f t="shared" si="13"/>
        <v>0.19421322926655221</v>
      </c>
      <c r="G28" s="15">
        <v>20</v>
      </c>
      <c r="H28" s="41">
        <f t="shared" si="5"/>
        <v>3545.0000000000005</v>
      </c>
      <c r="I28" s="41">
        <f t="shared" si="6"/>
        <v>1771.2993338302631</v>
      </c>
      <c r="J28" s="41">
        <f t="shared" si="7"/>
        <v>35425.986676605258</v>
      </c>
      <c r="K28" s="15">
        <f t="shared" si="8"/>
        <v>0.35294718243420098</v>
      </c>
    </row>
    <row r="29" spans="1:11" ht="14.25" customHeight="1" x14ac:dyDescent="0.45">
      <c r="A29" s="15">
        <v>12</v>
      </c>
      <c r="B29" s="41">
        <f t="shared" si="10"/>
        <v>2237.5</v>
      </c>
      <c r="C29" s="41">
        <f t="shared" si="11"/>
        <v>1706.1595837448817</v>
      </c>
      <c r="D29" s="41">
        <f t="shared" si="12"/>
        <v>20473.915004938579</v>
      </c>
      <c r="E29" s="15">
        <f t="shared" si="13"/>
        <v>0.20713592157373345</v>
      </c>
      <c r="G29" s="15">
        <v>21</v>
      </c>
      <c r="H29" s="41">
        <f t="shared" si="5"/>
        <v>3545.0000000000005</v>
      </c>
      <c r="I29" s="41">
        <f t="shared" si="6"/>
        <v>1710.9044082200942</v>
      </c>
      <c r="J29" s="41">
        <f t="shared" si="7"/>
        <v>35928.992572621981</v>
      </c>
      <c r="K29" s="15">
        <f t="shared" si="8"/>
        <v>0.35795860287444337</v>
      </c>
    </row>
    <row r="30" spans="1:11" ht="14.25" customHeight="1" x14ac:dyDescent="0.45">
      <c r="A30" s="15">
        <v>13</v>
      </c>
      <c r="B30" s="41">
        <f t="shared" si="10"/>
        <v>2237.5</v>
      </c>
      <c r="C30" s="41">
        <f t="shared" si="11"/>
        <v>1668.044760957014</v>
      </c>
      <c r="D30" s="41">
        <f t="shared" si="12"/>
        <v>21684.581892441183</v>
      </c>
      <c r="E30" s="15">
        <f t="shared" si="13"/>
        <v>0.21938431673416886</v>
      </c>
      <c r="G30" s="15">
        <v>22</v>
      </c>
      <c r="H30" s="41">
        <f t="shared" si="5"/>
        <v>3545.0000000000005</v>
      </c>
      <c r="I30" s="41">
        <f t="shared" si="6"/>
        <v>1652.5687319811593</v>
      </c>
      <c r="J30" s="41">
        <f t="shared" si="7"/>
        <v>36356.512103585505</v>
      </c>
      <c r="K30" s="15">
        <f t="shared" si="8"/>
        <v>0.36221795675685231</v>
      </c>
    </row>
    <row r="31" spans="1:11" ht="14.25" customHeight="1" x14ac:dyDescent="0.45">
      <c r="A31" s="15">
        <v>14</v>
      </c>
      <c r="B31" s="41">
        <f t="shared" si="10"/>
        <v>2237.5</v>
      </c>
      <c r="C31" s="41">
        <f t="shared" si="11"/>
        <v>1630.7814058337133</v>
      </c>
      <c r="D31" s="41">
        <f t="shared" si="12"/>
        <v>22830.939681671985</v>
      </c>
      <c r="E31" s="15">
        <f t="shared" si="13"/>
        <v>0.23098209259033869</v>
      </c>
      <c r="G31" s="15">
        <v>23</v>
      </c>
      <c r="H31" s="41">
        <f t="shared" si="5"/>
        <v>3545.0000000000005</v>
      </c>
      <c r="I31" s="41">
        <f t="shared" si="6"/>
        <v>1596.2220921290059</v>
      </c>
      <c r="J31" s="41">
        <f t="shared" si="7"/>
        <v>36713.108118967139</v>
      </c>
      <c r="K31" s="15">
        <f t="shared" si="8"/>
        <v>0.36577070350305169</v>
      </c>
    </row>
    <row r="32" spans="1:11" ht="14.25" customHeight="1" x14ac:dyDescent="0.45">
      <c r="A32" s="15">
        <v>15</v>
      </c>
      <c r="B32" s="41">
        <f t="shared" si="10"/>
        <v>2237.5</v>
      </c>
      <c r="C32" s="41">
        <f t="shared" si="11"/>
        <v>1594.3504969777714</v>
      </c>
      <c r="D32" s="41">
        <f t="shared" si="12"/>
        <v>23915.257454666571</v>
      </c>
      <c r="E32" s="15">
        <f t="shared" si="13"/>
        <v>0.2419522055918743</v>
      </c>
      <c r="G32" s="15">
        <v>24</v>
      </c>
      <c r="H32" s="41">
        <f t="shared" si="5"/>
        <v>3545.0000000000005</v>
      </c>
      <c r="I32" s="41">
        <f t="shared" si="6"/>
        <v>1541.7966696889846</v>
      </c>
      <c r="J32" s="41">
        <f t="shared" si="7"/>
        <v>37003.120072535632</v>
      </c>
      <c r="K32" s="15">
        <f t="shared" si="8"/>
        <v>0.36866007685540586</v>
      </c>
    </row>
    <row r="33" spans="1:11" ht="14.25" customHeight="1" x14ac:dyDescent="0.45">
      <c r="A33" s="15">
        <v>16</v>
      </c>
      <c r="B33" s="41">
        <f t="shared" si="10"/>
        <v>2237.5</v>
      </c>
      <c r="C33" s="41">
        <f t="shared" si="11"/>
        <v>1558.7334379212703</v>
      </c>
      <c r="D33" s="41">
        <f t="shared" si="12"/>
        <v>24939.735006740324</v>
      </c>
      <c r="E33" s="15">
        <f t="shared" si="13"/>
        <v>0.25231691121017996</v>
      </c>
      <c r="G33" s="15">
        <v>25</v>
      </c>
      <c r="H33" s="41">
        <f t="shared" si="5"/>
        <v>3545.0000000000005</v>
      </c>
      <c r="I33" s="41">
        <f t="shared" si="6"/>
        <v>1489.2269580691441</v>
      </c>
      <c r="J33" s="41">
        <f t="shared" si="7"/>
        <v>37230.673951728604</v>
      </c>
      <c r="K33" s="15">
        <f t="shared" si="8"/>
        <v>0.3709271838028087</v>
      </c>
    </row>
    <row r="34" spans="1:11" ht="14.25" customHeight="1" x14ac:dyDescent="0.45">
      <c r="A34" s="15">
        <v>17</v>
      </c>
      <c r="B34" s="41">
        <f t="shared" si="10"/>
        <v>2237.5</v>
      </c>
      <c r="C34" s="41">
        <f t="shared" si="11"/>
        <v>1523.9120476328592</v>
      </c>
      <c r="D34" s="41">
        <f t="shared" si="12"/>
        <v>25906.504809758608</v>
      </c>
      <c r="E34" s="15">
        <f t="shared" si="13"/>
        <v>0.26209778380096416</v>
      </c>
      <c r="G34" s="15">
        <v>26</v>
      </c>
      <c r="H34" s="41">
        <f t="shared" si="5"/>
        <v>3545.0000000000005</v>
      </c>
      <c r="I34" s="41">
        <f t="shared" si="6"/>
        <v>1438.4496842163087</v>
      </c>
      <c r="J34" s="41">
        <f t="shared" si="7"/>
        <v>37399.691789624027</v>
      </c>
      <c r="K34" s="15">
        <f t="shared" si="8"/>
        <v>0.37261109934793885</v>
      </c>
    </row>
    <row r="35" spans="1:11" ht="14.25" customHeight="1" x14ac:dyDescent="0.45">
      <c r="A35" s="15">
        <v>18</v>
      </c>
      <c r="B35" s="41">
        <f t="shared" si="10"/>
        <v>2237.5</v>
      </c>
      <c r="C35" s="41">
        <f t="shared" si="11"/>
        <v>1489.8685512370914</v>
      </c>
      <c r="D35" s="41">
        <f t="shared" si="12"/>
        <v>26817.633922267647</v>
      </c>
      <c r="E35" s="15">
        <f t="shared" si="13"/>
        <v>0.27131573592915725</v>
      </c>
      <c r="G35" s="15">
        <v>27</v>
      </c>
      <c r="H35" s="41">
        <f t="shared" si="5"/>
        <v>3545.0000000000005</v>
      </c>
      <c r="I35" s="41">
        <f t="shared" si="6"/>
        <v>1389.4037324604546</v>
      </c>
      <c r="J35" s="41">
        <f t="shared" si="7"/>
        <v>37513.900776432274</v>
      </c>
      <c r="K35" s="15">
        <f t="shared" si="8"/>
        <v>0.37374895728456076</v>
      </c>
    </row>
    <row r="36" spans="1:11" ht="14.25" customHeight="1" x14ac:dyDescent="0.45">
      <c r="A36" s="15">
        <v>19</v>
      </c>
      <c r="B36" s="41">
        <f t="shared" si="10"/>
        <v>2237.5</v>
      </c>
      <c r="C36" s="41">
        <f t="shared" si="11"/>
        <v>1456.5855709410878</v>
      </c>
      <c r="D36" s="41">
        <f t="shared" si="12"/>
        <v>27675.125847880667</v>
      </c>
      <c r="E36" s="15">
        <f t="shared" si="13"/>
        <v>0.27999103717032409</v>
      </c>
      <c r="G36" s="15">
        <v>28</v>
      </c>
      <c r="H36" s="41">
        <f t="shared" si="5"/>
        <v>3545.0000000000005</v>
      </c>
      <c r="I36" s="41">
        <f t="shared" si="6"/>
        <v>1342.030070955718</v>
      </c>
      <c r="J36" s="41">
        <f t="shared" si="7"/>
        <v>37576.841986760104</v>
      </c>
      <c r="K36" s="15">
        <f t="shared" si="8"/>
        <v>0.37437603714678164</v>
      </c>
    </row>
    <row r="37" spans="1:11" ht="14.25" customHeight="1" x14ac:dyDescent="0.45">
      <c r="A37" s="15">
        <v>20</v>
      </c>
      <c r="B37" s="41">
        <f t="shared" si="10"/>
        <v>2237.5</v>
      </c>
      <c r="C37" s="41">
        <f t="shared" si="11"/>
        <v>1424.0461171638924</v>
      </c>
      <c r="D37" s="41">
        <f t="shared" si="12"/>
        <v>28480.922343277849</v>
      </c>
      <c r="E37" s="15">
        <f t="shared" si="13"/>
        <v>0.28814333240231654</v>
      </c>
      <c r="G37" s="15">
        <v>29</v>
      </c>
      <c r="H37" s="41">
        <f t="shared" si="5"/>
        <v>3545.0000000000005</v>
      </c>
      <c r="I37" s="41">
        <f t="shared" si="6"/>
        <v>1296.2716806294966</v>
      </c>
      <c r="J37" s="41">
        <f t="shared" si="7"/>
        <v>37591.8787382554</v>
      </c>
      <c r="K37" s="15">
        <f t="shared" si="8"/>
        <v>0.37452584748577589</v>
      </c>
    </row>
    <row r="38" spans="1:11" ht="14.25" customHeight="1" x14ac:dyDescent="0.45">
      <c r="A38" s="15">
        <v>21</v>
      </c>
      <c r="B38" s="41">
        <f t="shared" si="10"/>
        <v>2237.5</v>
      </c>
      <c r="C38" s="41">
        <f t="shared" si="11"/>
        <v>1392.2335798640001</v>
      </c>
      <c r="D38" s="41">
        <f t="shared" si="12"/>
        <v>29236.905177144003</v>
      </c>
      <c r="E38" s="15">
        <f t="shared" si="13"/>
        <v>0.29579165960055964</v>
      </c>
      <c r="G38" s="15">
        <v>30</v>
      </c>
      <c r="H38" s="41">
        <f t="shared" si="5"/>
        <v>3545.0000000000005</v>
      </c>
      <c r="I38" s="41">
        <f t="shared" si="6"/>
        <v>1252.073486554136</v>
      </c>
      <c r="J38" s="41">
        <f t="shared" si="7"/>
        <v>37562.204596624084</v>
      </c>
      <c r="K38" s="15">
        <f t="shared" si="8"/>
        <v>0.37423020562333364</v>
      </c>
    </row>
    <row r="39" spans="1:11" ht="14.25" customHeight="1" x14ac:dyDescent="0.45">
      <c r="A39" s="15">
        <v>22</v>
      </c>
      <c r="B39" s="41">
        <f t="shared" si="10"/>
        <v>2237.5</v>
      </c>
      <c r="C39" s="41">
        <f t="shared" si="11"/>
        <v>1361.131720060615</v>
      </c>
      <c r="D39" s="41">
        <f t="shared" si="12"/>
        <v>29944.897841333528</v>
      </c>
      <c r="E39" s="15">
        <f t="shared" si="13"/>
        <v>0.30295446715001784</v>
      </c>
      <c r="G39" s="15">
        <v>31</v>
      </c>
      <c r="H39" s="41">
        <f t="shared" si="5"/>
        <v>3545.0000000000005</v>
      </c>
      <c r="I39" s="41">
        <f t="shared" si="6"/>
        <v>1209.382291658588</v>
      </c>
      <c r="J39" s="41">
        <f t="shared" si="7"/>
        <v>37490.85104141623</v>
      </c>
      <c r="K39" s="15">
        <f t="shared" si="8"/>
        <v>0.3735193140256719</v>
      </c>
    </row>
    <row r="40" spans="1:11" ht="14.25" customHeight="1" x14ac:dyDescent="0.45">
      <c r="A40" s="15">
        <v>23</v>
      </c>
      <c r="B40" s="41">
        <f t="shared" si="10"/>
        <v>2237.5</v>
      </c>
      <c r="C40" s="41">
        <f t="shared" si="11"/>
        <v>1330.7246615443269</v>
      </c>
      <c r="D40" s="41">
        <f t="shared" si="12"/>
        <v>30606.667215519519</v>
      </c>
      <c r="E40" s="15">
        <f t="shared" si="13"/>
        <v>0.30964963068655804</v>
      </c>
      <c r="G40" s="15">
        <v>32</v>
      </c>
      <c r="H40" s="41">
        <f t="shared" si="5"/>
        <v>3545.0000000000005</v>
      </c>
      <c r="I40" s="41">
        <f t="shared" si="6"/>
        <v>1168.1467127002684</v>
      </c>
      <c r="J40" s="41">
        <f t="shared" si="7"/>
        <v>37380.694806408588</v>
      </c>
      <c r="K40" s="15">
        <f t="shared" si="8"/>
        <v>0.3724218334352673</v>
      </c>
    </row>
    <row r="41" spans="1:11" ht="14.25" customHeight="1" x14ac:dyDescent="0.45">
      <c r="A41" s="15">
        <v>24</v>
      </c>
      <c r="B41" s="41">
        <f t="shared" si="10"/>
        <v>2237.5</v>
      </c>
      <c r="C41" s="41">
        <f t="shared" si="11"/>
        <v>1300.9968827729647</v>
      </c>
      <c r="D41" s="41">
        <f t="shared" si="12"/>
        <v>31223.925186551154</v>
      </c>
      <c r="E41" s="15">
        <f t="shared" si="13"/>
        <v>0.31589446948009264</v>
      </c>
      <c r="G41" s="15">
        <v>33</v>
      </c>
      <c r="H41" s="41">
        <f t="shared" si="5"/>
        <v>3545.0000000000005</v>
      </c>
      <c r="I41" s="41">
        <f t="shared" si="6"/>
        <v>1128.3171184200412</v>
      </c>
      <c r="J41" s="41">
        <f t="shared" si="7"/>
        <v>37234.464907861358</v>
      </c>
      <c r="K41" s="15">
        <f t="shared" si="8"/>
        <v>0.37096495289299669</v>
      </c>
    </row>
    <row r="42" spans="1:11" ht="14.25" customHeight="1" x14ac:dyDescent="0.45">
      <c r="A42" s="15">
        <v>25</v>
      </c>
      <c r="B42" s="41">
        <f t="shared" si="10"/>
        <v>2237.5</v>
      </c>
      <c r="C42" s="41">
        <f t="shared" si="11"/>
        <v>1271.9332089484915</v>
      </c>
      <c r="D42" s="41">
        <f t="shared" si="12"/>
        <v>31798.330223712288</v>
      </c>
      <c r="E42" s="15">
        <f t="shared" si="13"/>
        <v>0.32170576237157267</v>
      </c>
      <c r="G42" s="15">
        <v>34</v>
      </c>
      <c r="H42" s="41">
        <f t="shared" si="5"/>
        <v>3545.0000000000005</v>
      </c>
      <c r="I42" s="41">
        <f t="shared" si="6"/>
        <v>1089.8455698058931</v>
      </c>
      <c r="J42" s="41">
        <f t="shared" si="7"/>
        <v>37054.749373400366</v>
      </c>
      <c r="K42" s="15">
        <f t="shared" si="8"/>
        <v>0.36917445677762517</v>
      </c>
    </row>
    <row r="43" spans="1:11" ht="14.25" customHeight="1" x14ac:dyDescent="0.45">
      <c r="A43" s="15">
        <v>26</v>
      </c>
      <c r="B43" s="41">
        <f t="shared" si="10"/>
        <v>2237.5</v>
      </c>
      <c r="C43" s="41">
        <f t="shared" si="11"/>
        <v>1243.5188042709012</v>
      </c>
      <c r="D43" s="41">
        <f t="shared" si="12"/>
        <v>32331.488911043431</v>
      </c>
      <c r="E43" s="15">
        <f t="shared" si="13"/>
        <v>0.32709976327558832</v>
      </c>
      <c r="G43" s="15">
        <v>35</v>
      </c>
      <c r="H43" s="41">
        <f t="shared" si="5"/>
        <v>3545.0000000000005</v>
      </c>
      <c r="I43" s="41">
        <f t="shared" si="6"/>
        <v>1052.6857623934063</v>
      </c>
      <c r="J43" s="41">
        <f t="shared" si="7"/>
        <v>36844.001683769224</v>
      </c>
      <c r="K43" s="15">
        <f t="shared" si="8"/>
        <v>0.36707478898463325</v>
      </c>
    </row>
    <row r="44" spans="1:11" ht="14.25" customHeight="1" x14ac:dyDescent="0.45">
      <c r="A44" s="15">
        <v>27</v>
      </c>
      <c r="B44" s="41">
        <f t="shared" si="10"/>
        <v>2237.5</v>
      </c>
      <c r="C44" s="41">
        <f t="shared" si="11"/>
        <v>1215.7391643651574</v>
      </c>
      <c r="D44" s="41">
        <f t="shared" si="12"/>
        <v>32824.957437859252</v>
      </c>
      <c r="E44" s="15">
        <f t="shared" si="13"/>
        <v>0.33209221626003083</v>
      </c>
      <c r="G44" s="15">
        <v>36</v>
      </c>
      <c r="H44" s="41">
        <f t="shared" si="5"/>
        <v>3545.0000000000005</v>
      </c>
      <c r="I44" s="41">
        <f t="shared" si="6"/>
        <v>1016.7929705335711</v>
      </c>
      <c r="J44" s="41">
        <f t="shared" si="7"/>
        <v>36604.546939208558</v>
      </c>
      <c r="K44" s="15">
        <f t="shared" si="8"/>
        <v>0.36468911436151824</v>
      </c>
    </row>
    <row r="45" spans="1:11" ht="14.25" customHeight="1" x14ac:dyDescent="0.45">
      <c r="A45" s="15">
        <v>28</v>
      </c>
      <c r="B45" s="41">
        <f t="shared" si="10"/>
        <v>2237.5</v>
      </c>
      <c r="C45" s="41">
        <f t="shared" si="11"/>
        <v>1188.5801088773107</v>
      </c>
      <c r="D45" s="41">
        <f t="shared" si="12"/>
        <v>33280.243048564698</v>
      </c>
      <c r="E45" s="15">
        <f t="shared" si="13"/>
        <v>0.33669837021397586</v>
      </c>
      <c r="G45" s="15">
        <v>37</v>
      </c>
      <c r="H45" s="41">
        <f t="shared" si="5"/>
        <v>3545.0000000000005</v>
      </c>
      <c r="I45" s="41">
        <f t="shared" si="6"/>
        <v>982.12399356087235</v>
      </c>
      <c r="J45" s="41">
        <f t="shared" si="7"/>
        <v>36338.587761752278</v>
      </c>
      <c r="K45" s="15">
        <f t="shared" si="8"/>
        <v>0.36203937751205173</v>
      </c>
    </row>
    <row r="46" spans="1:11" ht="14.25" customHeight="1" x14ac:dyDescent="0.45">
      <c r="A46" s="15">
        <v>29</v>
      </c>
      <c r="B46" s="41">
        <f t="shared" si="10"/>
        <v>2237.5</v>
      </c>
      <c r="C46" s="41">
        <f t="shared" si="11"/>
        <v>1162.0277742360176</v>
      </c>
      <c r="D46" s="41">
        <f t="shared" si="12"/>
        <v>33698.805452844514</v>
      </c>
      <c r="E46" s="15">
        <f t="shared" si="13"/>
        <v>0.34093299311466213</v>
      </c>
      <c r="G46" s="15">
        <v>38</v>
      </c>
      <c r="H46" s="41">
        <f t="shared" si="5"/>
        <v>3545.0000000000005</v>
      </c>
      <c r="I46" s="41">
        <f t="shared" si="6"/>
        <v>948.63710379684392</v>
      </c>
      <c r="J46" s="41">
        <f t="shared" si="7"/>
        <v>36048.209944280068</v>
      </c>
      <c r="K46" s="15">
        <f t="shared" si="8"/>
        <v>0.35914635907748288</v>
      </c>
    </row>
    <row r="47" spans="1:11" ht="14.25" customHeight="1" x14ac:dyDescent="0.45">
      <c r="A47" s="15">
        <v>30</v>
      </c>
      <c r="B47" s="41">
        <f t="shared" si="10"/>
        <v>2237.5</v>
      </c>
      <c r="C47" s="41">
        <f t="shared" si="11"/>
        <v>1136.0686065757614</v>
      </c>
      <c r="D47" s="41">
        <f t="shared" si="12"/>
        <v>34082.05819727284</v>
      </c>
      <c r="E47" s="15">
        <f t="shared" si="13"/>
        <v>0.3448103859041543</v>
      </c>
      <c r="G47" s="15">
        <v>39</v>
      </c>
      <c r="H47" s="41">
        <f t="shared" si="5"/>
        <v>3545.0000000000005</v>
      </c>
      <c r="I47" s="41">
        <f t="shared" si="6"/>
        <v>916.29199632651807</v>
      </c>
      <c r="J47" s="41">
        <f t="shared" si="7"/>
        <v>35735.387856734204</v>
      </c>
      <c r="K47" s="15">
        <f t="shared" si="8"/>
        <v>0.35602972959838325</v>
      </c>
    </row>
    <row r="48" spans="1:11" ht="14.25" customHeight="1" x14ac:dyDescent="0.45">
      <c r="A48" s="15">
        <v>31</v>
      </c>
      <c r="B48" s="41">
        <f t="shared" si="10"/>
        <v>2237.5</v>
      </c>
      <c r="C48" s="41">
        <f t="shared" si="11"/>
        <v>1110.6893548181663</v>
      </c>
      <c r="D48" s="41">
        <f t="shared" si="12"/>
        <v>34431.369999363153</v>
      </c>
      <c r="E48" s="15">
        <f t="shared" si="13"/>
        <v>0.34834439598601241</v>
      </c>
      <c r="G48" s="15">
        <v>40</v>
      </c>
      <c r="H48" s="41">
        <f t="shared" si="5"/>
        <v>3545.0000000000005</v>
      </c>
      <c r="I48" s="41">
        <f t="shared" si="6"/>
        <v>885.04974048731583</v>
      </c>
      <c r="J48" s="41">
        <f t="shared" si="7"/>
        <v>35401.989619492633</v>
      </c>
      <c r="K48" s="15">
        <f t="shared" si="8"/>
        <v>0.35270810105668199</v>
      </c>
    </row>
    <row r="49" spans="1:11" ht="14.25" customHeight="1" x14ac:dyDescent="0.45">
      <c r="A49" s="15">
        <v>32</v>
      </c>
      <c r="B49" s="41">
        <f t="shared" si="10"/>
        <v>2237.5</v>
      </c>
      <c r="C49" s="41">
        <f t="shared" si="11"/>
        <v>1085.8770639078714</v>
      </c>
      <c r="D49" s="41">
        <f t="shared" si="12"/>
        <v>34748.066045051884</v>
      </c>
      <c r="E49" s="15">
        <f t="shared" si="13"/>
        <v>0.3515484303520176</v>
      </c>
      <c r="G49" s="15">
        <v>41</v>
      </c>
      <c r="H49" s="41">
        <f t="shared" si="5"/>
        <v>3545.0000000000005</v>
      </c>
      <c r="I49" s="41">
        <f t="shared" si="6"/>
        <v>854.87273301199252</v>
      </c>
      <c r="J49" s="41">
        <f t="shared" si="7"/>
        <v>35049.78205349169</v>
      </c>
      <c r="K49" s="15">
        <f t="shared" si="8"/>
        <v>0.34919907619346952</v>
      </c>
    </row>
    <row r="50" spans="1:11" ht="14.25" customHeight="1" x14ac:dyDescent="0.45">
      <c r="A50" s="15">
        <v>33</v>
      </c>
      <c r="B50" s="41">
        <f t="shared" si="10"/>
        <v>2237.5</v>
      </c>
      <c r="C50" s="41">
        <f t="shared" si="11"/>
        <v>1061.6190681995124</v>
      </c>
      <c r="D50" s="41">
        <f t="shared" si="12"/>
        <v>35033.429250583911</v>
      </c>
      <c r="E50" s="15">
        <f t="shared" si="13"/>
        <v>0.35443546834874917</v>
      </c>
      <c r="G50" s="15">
        <v>42</v>
      </c>
      <c r="H50" s="41">
        <f t="shared" si="5"/>
        <v>3545.0000000000005</v>
      </c>
      <c r="I50" s="41">
        <f t="shared" si="6"/>
        <v>825.72465276923856</v>
      </c>
      <c r="J50" s="41">
        <f t="shared" si="7"/>
        <v>34680.435416308021</v>
      </c>
      <c r="K50" s="15">
        <f t="shared" si="8"/>
        <v>0.34551929569432505</v>
      </c>
    </row>
    <row r="51" spans="1:11" ht="14.25" customHeight="1" x14ac:dyDescent="0.45">
      <c r="A51" s="15">
        <v>34</v>
      </c>
      <c r="B51" s="41">
        <f t="shared" si="10"/>
        <v>2237.5</v>
      </c>
      <c r="C51" s="41">
        <f t="shared" si="11"/>
        <v>1037.9029849924354</v>
      </c>
      <c r="D51" s="41">
        <f t="shared" si="12"/>
        <v>35288.701489742802</v>
      </c>
      <c r="E51" s="15">
        <f t="shared" si="13"/>
        <v>0.35701807409355241</v>
      </c>
      <c r="G51" s="15">
        <v>43</v>
      </c>
      <c r="H51" s="41">
        <f t="shared" si="5"/>
        <v>3545.0000000000005</v>
      </c>
      <c r="I51" s="41">
        <f t="shared" si="6"/>
        <v>797.57041704746325</v>
      </c>
      <c r="J51" s="41">
        <f t="shared" si="7"/>
        <v>34295.527933040918</v>
      </c>
      <c r="K51" s="15">
        <f t="shared" si="8"/>
        <v>0.34168448333025114</v>
      </c>
    </row>
    <row r="52" spans="1:11" ht="14.25" customHeight="1" x14ac:dyDescent="0.45">
      <c r="A52" s="15">
        <v>35</v>
      </c>
      <c r="B52" s="41">
        <f t="shared" si="10"/>
        <v>2237.5</v>
      </c>
      <c r="C52" s="41">
        <f t="shared" si="11"/>
        <v>1014.7167082098404</v>
      </c>
      <c r="D52" s="41">
        <f t="shared" si="12"/>
        <v>35515.084787344415</v>
      </c>
      <c r="E52" s="15">
        <f t="shared" si="13"/>
        <v>0.35930840854919022</v>
      </c>
      <c r="G52" s="15">
        <v>44</v>
      </c>
      <c r="H52" s="41">
        <f t="shared" si="5"/>
        <v>3545.0000000000005</v>
      </c>
      <c r="I52" s="41">
        <f t="shared" si="6"/>
        <v>770.37613932914439</v>
      </c>
      <c r="J52" s="41">
        <f t="shared" si="7"/>
        <v>33896.550130482356</v>
      </c>
      <c r="K52" s="15">
        <f t="shared" si="8"/>
        <v>0.33770948913877458</v>
      </c>
    </row>
    <row r="53" spans="1:11" ht="14.25" customHeight="1" x14ac:dyDescent="0.45">
      <c r="A53" s="15">
        <v>36</v>
      </c>
      <c r="B53" s="41">
        <v>102237.5</v>
      </c>
      <c r="C53" s="41">
        <f t="shared" si="11"/>
        <v>45329.407160616145</v>
      </c>
      <c r="D53" s="41">
        <f t="shared" si="12"/>
        <v>1631858.6577821812</v>
      </c>
      <c r="E53" s="15">
        <f t="shared" si="13"/>
        <v>16.509619526907958</v>
      </c>
      <c r="G53" s="15">
        <v>45</v>
      </c>
      <c r="H53" s="41">
        <f t="shared" si="5"/>
        <v>3545.0000000000005</v>
      </c>
      <c r="I53" s="41">
        <f t="shared" si="6"/>
        <v>744.10908850492069</v>
      </c>
      <c r="J53" s="41">
        <f t="shared" si="7"/>
        <v>33484.908982721434</v>
      </c>
      <c r="K53" s="15">
        <f t="shared" si="8"/>
        <v>0.3336083307263783</v>
      </c>
    </row>
    <row r="54" spans="1:11" ht="14.25" customHeight="1" x14ac:dyDescent="0.45">
      <c r="A54" s="15"/>
      <c r="B54" s="17" t="s">
        <v>88</v>
      </c>
      <c r="C54" s="45">
        <f t="shared" ref="C54:E54" si="14">SUM(C18:C53)</f>
        <v>98842.899142679846</v>
      </c>
      <c r="D54" s="45">
        <f t="shared" si="14"/>
        <v>2473048.6134281075</v>
      </c>
      <c r="E54" s="44">
        <f t="shared" si="14"/>
        <v>25.019992684130585</v>
      </c>
      <c r="G54" s="15">
        <v>46</v>
      </c>
      <c r="H54" s="41">
        <f t="shared" si="5"/>
        <v>3545.0000000000005</v>
      </c>
      <c r="I54" s="41">
        <f t="shared" si="6"/>
        <v>718.73764947833558</v>
      </c>
      <c r="J54" s="41">
        <f t="shared" si="7"/>
        <v>33061.931876003437</v>
      </c>
      <c r="K54" s="15">
        <f t="shared" si="8"/>
        <v>0.32939423277017726</v>
      </c>
    </row>
    <row r="55" spans="1:11" ht="14.25" customHeight="1" x14ac:dyDescent="0.45">
      <c r="G55" s="15">
        <v>47</v>
      </c>
      <c r="H55" s="41">
        <f t="shared" si="5"/>
        <v>3545.0000000000005</v>
      </c>
      <c r="I55" s="41">
        <f t="shared" si="6"/>
        <v>694.23128511381799</v>
      </c>
      <c r="J55" s="41">
        <f t="shared" si="7"/>
        <v>32628.870400349446</v>
      </c>
      <c r="K55" s="15">
        <f t="shared" si="8"/>
        <v>0.32507966479361861</v>
      </c>
    </row>
    <row r="56" spans="1:11" ht="14.25" customHeight="1" x14ac:dyDescent="0.45">
      <c r="G56" s="15">
        <v>48</v>
      </c>
      <c r="H56" s="41">
        <f t="shared" si="5"/>
        <v>3545.0000000000005</v>
      </c>
      <c r="I56" s="41">
        <f t="shared" si="6"/>
        <v>670.56049948209977</v>
      </c>
      <c r="J56" s="41">
        <f t="shared" si="7"/>
        <v>32186.903975140791</v>
      </c>
      <c r="K56" s="15">
        <f t="shared" si="8"/>
        <v>0.32067637728798298</v>
      </c>
    </row>
    <row r="57" spans="1:11" ht="14.25" customHeight="1" x14ac:dyDescent="0.45">
      <c r="G57" s="15">
        <v>49</v>
      </c>
      <c r="H57" s="41">
        <f t="shared" si="5"/>
        <v>3545.0000000000005</v>
      </c>
      <c r="I57" s="41">
        <f t="shared" si="6"/>
        <v>647.69680235883311</v>
      </c>
      <c r="J57" s="41">
        <f t="shared" si="7"/>
        <v>31737.143315582824</v>
      </c>
      <c r="K57" s="15">
        <f t="shared" si="8"/>
        <v>0.31619543624857466</v>
      </c>
    </row>
    <row r="58" spans="1:11" ht="14.25" customHeight="1" x14ac:dyDescent="0.45">
      <c r="G58" s="15">
        <v>50</v>
      </c>
      <c r="H58" s="41">
        <f t="shared" si="5"/>
        <v>3545.0000000000005</v>
      </c>
      <c r="I58" s="41">
        <f t="shared" si="6"/>
        <v>625.6126749336745</v>
      </c>
      <c r="J58" s="41">
        <f t="shared" si="7"/>
        <v>31280.633746683725</v>
      </c>
      <c r="K58" s="15">
        <f t="shared" si="8"/>
        <v>0.31164725619171285</v>
      </c>
    </row>
    <row r="59" spans="1:11" ht="14.25" customHeight="1" x14ac:dyDescent="0.45">
      <c r="G59" s="15">
        <v>51</v>
      </c>
      <c r="H59" s="41">
        <f t="shared" si="5"/>
        <v>3545.0000000000005</v>
      </c>
      <c r="I59" s="41">
        <f t="shared" si="6"/>
        <v>604.28153668856805</v>
      </c>
      <c r="J59" s="41">
        <f t="shared" si="7"/>
        <v>30818.35837111697</v>
      </c>
      <c r="K59" s="15">
        <f t="shared" si="8"/>
        <v>0.30704163171597326</v>
      </c>
    </row>
    <row r="60" spans="1:11" ht="14.25" customHeight="1" x14ac:dyDescent="0.45">
      <c r="G60" s="15">
        <v>52</v>
      </c>
      <c r="H60" s="41">
        <f t="shared" si="5"/>
        <v>3545.0000000000005</v>
      </c>
      <c r="I60" s="41">
        <f t="shared" si="6"/>
        <v>583.67771340535887</v>
      </c>
      <c r="J60" s="41">
        <f t="shared" si="7"/>
        <v>30351.241097078662</v>
      </c>
      <c r="K60" s="15">
        <f t="shared" si="8"/>
        <v>0.30238776766856645</v>
      </c>
    </row>
    <row r="61" spans="1:11" ht="14.25" customHeight="1" x14ac:dyDescent="0.45">
      <c r="G61" s="15">
        <v>53</v>
      </c>
      <c r="H61" s="41">
        <f t="shared" si="5"/>
        <v>3545.0000000000005</v>
      </c>
      <c r="I61" s="41">
        <f t="shared" si="6"/>
        <v>563.77640626423158</v>
      </c>
      <c r="J61" s="41">
        <f t="shared" si="7"/>
        <v>29880.149532004274</v>
      </c>
      <c r="K61" s="15">
        <f t="shared" si="8"/>
        <v>0.29769430797528074</v>
      </c>
    </row>
    <row r="62" spans="1:11" ht="14.25" customHeight="1" x14ac:dyDescent="0.45">
      <c r="G62" s="15">
        <v>54</v>
      </c>
      <c r="H62" s="41">
        <f t="shared" si="5"/>
        <v>3545.0000000000005</v>
      </c>
      <c r="I62" s="41">
        <f t="shared" si="6"/>
        <v>544.55366199578054</v>
      </c>
      <c r="J62" s="41">
        <f t="shared" si="7"/>
        <v>29405.897747772149</v>
      </c>
      <c r="K62" s="15">
        <f t="shared" si="8"/>
        <v>0.29296936319005445</v>
      </c>
    </row>
    <row r="63" spans="1:11" ht="14.25" customHeight="1" x14ac:dyDescent="0.45">
      <c r="G63" s="15">
        <v>55</v>
      </c>
      <c r="H63" s="41">
        <f t="shared" si="5"/>
        <v>3545.0000000000005</v>
      </c>
      <c r="I63" s="41">
        <f t="shared" si="6"/>
        <v>525.98634405078792</v>
      </c>
      <c r="J63" s="41">
        <f t="shared" si="7"/>
        <v>28929.248922793337</v>
      </c>
      <c r="K63" s="15">
        <f t="shared" si="8"/>
        <v>0.28822053681797372</v>
      </c>
    </row>
    <row r="64" spans="1:11" ht="14.25" customHeight="1" x14ac:dyDescent="0.45">
      <c r="G64" s="15">
        <v>56</v>
      </c>
      <c r="H64" s="41">
        <f t="shared" si="5"/>
        <v>3545.0000000000005</v>
      </c>
      <c r="I64" s="41">
        <f t="shared" si="6"/>
        <v>508.05210475300669</v>
      </c>
      <c r="J64" s="41">
        <f t="shared" si="7"/>
        <v>28450.917866168376</v>
      </c>
      <c r="K64" s="15">
        <f t="shared" si="8"/>
        <v>0.28345495046330932</v>
      </c>
    </row>
    <row r="65" spans="7:11" ht="14.25" customHeight="1" x14ac:dyDescent="0.45">
      <c r="G65" s="15">
        <v>57</v>
      </c>
      <c r="H65" s="41">
        <f t="shared" si="5"/>
        <v>3545.0000000000005</v>
      </c>
      <c r="I65" s="41">
        <f t="shared" si="6"/>
        <v>490.72935840143606</v>
      </c>
      <c r="J65" s="41">
        <f t="shared" si="7"/>
        <v>27971.573428881857</v>
      </c>
      <c r="K65" s="15">
        <f t="shared" si="8"/>
        <v>0.27867926785211727</v>
      </c>
    </row>
    <row r="66" spans="7:11" ht="14.25" customHeight="1" x14ac:dyDescent="0.45">
      <c r="G66" s="15">
        <v>58</v>
      </c>
      <c r="H66" s="41">
        <f t="shared" si="5"/>
        <v>3545.0000000000005</v>
      </c>
      <c r="I66" s="41">
        <f t="shared" si="6"/>
        <v>473.99725528970947</v>
      </c>
      <c r="J66" s="41">
        <f t="shared" si="7"/>
        <v>27491.840806803149</v>
      </c>
      <c r="K66" s="15">
        <f t="shared" si="8"/>
        <v>0.27389971777691025</v>
      </c>
    </row>
    <row r="67" spans="7:11" ht="14.25" customHeight="1" x14ac:dyDescent="0.45">
      <c r="G67" s="15">
        <v>59</v>
      </c>
      <c r="H67" s="41">
        <f t="shared" si="5"/>
        <v>3545.0000000000005</v>
      </c>
      <c r="I67" s="41">
        <f t="shared" si="6"/>
        <v>457.83565661132951</v>
      </c>
      <c r="J67" s="41">
        <f t="shared" si="7"/>
        <v>27012.303740068441</v>
      </c>
      <c r="K67" s="15">
        <f t="shared" si="8"/>
        <v>0.26912211600898128</v>
      </c>
    </row>
    <row r="68" spans="7:11" ht="14.25" customHeight="1" x14ac:dyDescent="0.45">
      <c r="G68" s="15">
        <v>60</v>
      </c>
      <c r="H68" s="41">
        <v>103545</v>
      </c>
      <c r="I68" s="41">
        <f t="shared" si="6"/>
        <v>12916.840349163967</v>
      </c>
      <c r="J68" s="41">
        <f t="shared" si="7"/>
        <v>775010.42094983801</v>
      </c>
      <c r="K68" s="15">
        <f t="shared" si="8"/>
        <v>7.721386758495826</v>
      </c>
    </row>
    <row r="69" spans="7:11" ht="14.25" customHeight="1" x14ac:dyDescent="0.45">
      <c r="G69" s="15"/>
      <c r="H69" s="17" t="s">
        <v>88</v>
      </c>
      <c r="I69" s="45">
        <f t="shared" ref="I69:K69" si="15">SUM(I9:I68)</f>
        <v>100371.92089841836</v>
      </c>
      <c r="J69" s="45">
        <f t="shared" si="15"/>
        <v>2574725.4677649876</v>
      </c>
      <c r="K69" s="44">
        <f t="shared" si="15"/>
        <v>25.651850086347793</v>
      </c>
    </row>
    <row r="70" spans="7:11" ht="14.25" customHeight="1" x14ac:dyDescent="0.4"/>
    <row r="71" spans="7:11" ht="14.25" customHeight="1" x14ac:dyDescent="0.4"/>
    <row r="72" spans="7:11" ht="14.25" customHeight="1" x14ac:dyDescent="0.4"/>
    <row r="73" spans="7:11" ht="14.25" customHeight="1" x14ac:dyDescent="0.4"/>
    <row r="74" spans="7:11" ht="14.25" customHeight="1" x14ac:dyDescent="0.4"/>
    <row r="75" spans="7:11" ht="14.25" customHeight="1" x14ac:dyDescent="0.4"/>
    <row r="76" spans="7:11" ht="14.25" customHeight="1" x14ac:dyDescent="0.4"/>
    <row r="77" spans="7:11" ht="14.25" customHeight="1" x14ac:dyDescent="0.4"/>
    <row r="78" spans="7:11" ht="14.25" customHeight="1" x14ac:dyDescent="0.4"/>
    <row r="79" spans="7:11" ht="14.25" customHeight="1" x14ac:dyDescent="0.4"/>
    <row r="80" spans="7:11" ht="14.25" customHeight="1" x14ac:dyDescent="0.4"/>
    <row r="81" ht="14.25" customHeight="1" x14ac:dyDescent="0.4"/>
    <row r="82" ht="14.25" customHeight="1" x14ac:dyDescent="0.4"/>
    <row r="83" ht="14.25" customHeight="1" x14ac:dyDescent="0.4"/>
    <row r="84" ht="14.25" customHeight="1" x14ac:dyDescent="0.4"/>
    <row r="85" ht="14.25" customHeight="1" x14ac:dyDescent="0.4"/>
    <row r="86" ht="14.25" customHeight="1" x14ac:dyDescent="0.4"/>
    <row r="87" ht="14.25" customHeight="1" x14ac:dyDescent="0.4"/>
    <row r="88" ht="14.25" customHeight="1" x14ac:dyDescent="0.4"/>
    <row r="89" ht="14.25" customHeight="1" x14ac:dyDescent="0.4"/>
    <row r="90" ht="14.25" customHeight="1" x14ac:dyDescent="0.4"/>
    <row r="91" ht="14.25" customHeight="1" x14ac:dyDescent="0.4"/>
    <row r="92" ht="14.25" customHeight="1" x14ac:dyDescent="0.4"/>
    <row r="93" ht="14.25" customHeight="1" x14ac:dyDescent="0.4"/>
    <row r="94" ht="14.25" customHeight="1" x14ac:dyDescent="0.4"/>
    <row r="95" ht="14.25" customHeight="1" x14ac:dyDescent="0.4"/>
    <row r="96" ht="14.25" customHeight="1" x14ac:dyDescent="0.4"/>
    <row r="97" ht="14.25" customHeight="1" x14ac:dyDescent="0.4"/>
    <row r="98" ht="14.25" customHeight="1" x14ac:dyDescent="0.4"/>
    <row r="99" ht="14.25" customHeight="1" x14ac:dyDescent="0.4"/>
    <row r="100" ht="14.25" customHeight="1" x14ac:dyDescent="0.4"/>
    <row r="101" ht="14.25" customHeight="1" x14ac:dyDescent="0.4"/>
    <row r="102" ht="14.25" customHeight="1" x14ac:dyDescent="0.4"/>
    <row r="103" ht="14.25" customHeight="1" x14ac:dyDescent="0.4"/>
    <row r="104" ht="14.25" customHeight="1" x14ac:dyDescent="0.4"/>
    <row r="105" ht="14.25" customHeight="1" x14ac:dyDescent="0.4"/>
    <row r="106" ht="14.25" customHeight="1" x14ac:dyDescent="0.4"/>
    <row r="107" ht="14.25" customHeight="1" x14ac:dyDescent="0.4"/>
    <row r="108" ht="14.25" customHeight="1" x14ac:dyDescent="0.4"/>
    <row r="109" ht="14.25" customHeight="1" x14ac:dyDescent="0.4"/>
    <row r="110" ht="14.25" customHeight="1" x14ac:dyDescent="0.4"/>
    <row r="111" ht="14.25" customHeight="1" x14ac:dyDescent="0.4"/>
    <row r="112" ht="14.25" customHeight="1" x14ac:dyDescent="0.4"/>
    <row r="113" ht="14.25" customHeight="1" x14ac:dyDescent="0.4"/>
    <row r="114" ht="14.25" customHeight="1" x14ac:dyDescent="0.4"/>
    <row r="115" ht="14.25" customHeight="1" x14ac:dyDescent="0.4"/>
    <row r="116" ht="14.25" customHeight="1" x14ac:dyDescent="0.4"/>
    <row r="117" ht="14.25" customHeight="1" x14ac:dyDescent="0.4"/>
    <row r="118" ht="14.25" customHeight="1" x14ac:dyDescent="0.4"/>
    <row r="119" ht="14.25" customHeight="1" x14ac:dyDescent="0.4"/>
    <row r="120" ht="14.25" customHeight="1" x14ac:dyDescent="0.4"/>
    <row r="121" ht="14.25" customHeight="1" x14ac:dyDescent="0.4"/>
    <row r="122" ht="14.25" customHeight="1" x14ac:dyDescent="0.4"/>
    <row r="123" ht="14.25" customHeight="1" x14ac:dyDescent="0.4"/>
    <row r="124" ht="14.25" customHeight="1" x14ac:dyDescent="0.4"/>
    <row r="125" ht="14.25" customHeight="1" x14ac:dyDescent="0.4"/>
    <row r="126" ht="14.25" customHeight="1" x14ac:dyDescent="0.4"/>
    <row r="127" ht="14.25" customHeight="1" x14ac:dyDescent="0.4"/>
    <row r="128" ht="14.25" customHeight="1" x14ac:dyDescent="0.4"/>
    <row r="129" ht="14.25" customHeight="1" x14ac:dyDescent="0.4"/>
    <row r="130" ht="14.25" customHeight="1" x14ac:dyDescent="0.4"/>
    <row r="131" ht="14.25" customHeight="1" x14ac:dyDescent="0.4"/>
    <row r="132" ht="14.25" customHeight="1" x14ac:dyDescent="0.4"/>
    <row r="133" ht="14.25" customHeight="1" x14ac:dyDescent="0.4"/>
    <row r="134" ht="14.25" customHeight="1" x14ac:dyDescent="0.4"/>
    <row r="135" ht="14.25" customHeight="1" x14ac:dyDescent="0.4"/>
    <row r="136" ht="14.25" customHeight="1" x14ac:dyDescent="0.4"/>
    <row r="137" ht="14.25" customHeight="1" x14ac:dyDescent="0.4"/>
    <row r="138" ht="14.25" customHeight="1" x14ac:dyDescent="0.4"/>
    <row r="139" ht="14.25" customHeight="1" x14ac:dyDescent="0.4"/>
    <row r="140" ht="14.25" customHeight="1" x14ac:dyDescent="0.4"/>
    <row r="141" ht="14.25" customHeight="1" x14ac:dyDescent="0.4"/>
    <row r="142" ht="14.25" customHeight="1" x14ac:dyDescent="0.4"/>
    <row r="143" ht="14.25" customHeight="1" x14ac:dyDescent="0.4"/>
    <row r="144" ht="14.25" customHeight="1" x14ac:dyDescent="0.4"/>
    <row r="145" ht="14.25" customHeight="1" x14ac:dyDescent="0.4"/>
    <row r="146" ht="14.25" customHeight="1" x14ac:dyDescent="0.4"/>
    <row r="147" ht="14.25" customHeight="1" x14ac:dyDescent="0.4"/>
    <row r="148" ht="14.25" customHeight="1" x14ac:dyDescent="0.4"/>
    <row r="149" ht="14.25" customHeight="1" x14ac:dyDescent="0.4"/>
    <row r="150" ht="14.25" customHeight="1" x14ac:dyDescent="0.4"/>
    <row r="151" ht="14.25" customHeight="1" x14ac:dyDescent="0.4"/>
    <row r="152" ht="14.25" customHeight="1" x14ac:dyDescent="0.4"/>
    <row r="153" ht="14.25" customHeight="1" x14ac:dyDescent="0.4"/>
    <row r="154" ht="14.25" customHeight="1" x14ac:dyDescent="0.4"/>
    <row r="155" ht="14.25" customHeight="1" x14ac:dyDescent="0.4"/>
    <row r="156" ht="14.25" customHeight="1" x14ac:dyDescent="0.4"/>
    <row r="157" ht="14.25" customHeight="1" x14ac:dyDescent="0.4"/>
    <row r="158" ht="14.25" customHeight="1" x14ac:dyDescent="0.4"/>
    <row r="159" ht="14.25" customHeight="1" x14ac:dyDescent="0.4"/>
    <row r="160" ht="14.25" customHeight="1" x14ac:dyDescent="0.4"/>
    <row r="161" ht="14.25" customHeight="1" x14ac:dyDescent="0.4"/>
    <row r="162" ht="14.25" customHeight="1" x14ac:dyDescent="0.4"/>
    <row r="163" ht="14.25" customHeight="1" x14ac:dyDescent="0.4"/>
    <row r="164" ht="14.25" customHeight="1" x14ac:dyDescent="0.4"/>
    <row r="165" ht="14.25" customHeight="1" x14ac:dyDescent="0.4"/>
    <row r="166" ht="14.25" customHeight="1" x14ac:dyDescent="0.4"/>
    <row r="167" ht="14.25" customHeight="1" x14ac:dyDescent="0.4"/>
    <row r="168" ht="14.25" customHeight="1" x14ac:dyDescent="0.4"/>
    <row r="169" ht="14.25" customHeight="1" x14ac:dyDescent="0.4"/>
    <row r="170" ht="14.25" customHeight="1" x14ac:dyDescent="0.4"/>
    <row r="171" ht="14.25" customHeight="1" x14ac:dyDescent="0.4"/>
    <row r="172" ht="14.25" customHeight="1" x14ac:dyDescent="0.4"/>
    <row r="173" ht="14.25" customHeight="1" x14ac:dyDescent="0.4"/>
    <row r="174" ht="14.25" customHeight="1" x14ac:dyDescent="0.4"/>
    <row r="175" ht="14.25" customHeight="1" x14ac:dyDescent="0.4"/>
    <row r="176" ht="14.25" customHeight="1" x14ac:dyDescent="0.4"/>
    <row r="177" ht="14.25" customHeight="1" x14ac:dyDescent="0.4"/>
    <row r="178" ht="14.25" customHeight="1" x14ac:dyDescent="0.4"/>
    <row r="179" ht="14.25" customHeight="1" x14ac:dyDescent="0.4"/>
    <row r="180" ht="14.25" customHeight="1" x14ac:dyDescent="0.4"/>
    <row r="181" ht="14.25" customHeight="1" x14ac:dyDescent="0.4"/>
    <row r="182" ht="14.25" customHeight="1" x14ac:dyDescent="0.4"/>
    <row r="183" ht="14.25" customHeight="1" x14ac:dyDescent="0.4"/>
    <row r="184" ht="14.25" customHeight="1" x14ac:dyDescent="0.4"/>
    <row r="185" ht="14.25" customHeight="1" x14ac:dyDescent="0.4"/>
    <row r="186" ht="14.25" customHeight="1" x14ac:dyDescent="0.4"/>
    <row r="187" ht="14.25" customHeight="1" x14ac:dyDescent="0.4"/>
    <row r="188" ht="14.25" customHeight="1" x14ac:dyDescent="0.4"/>
    <row r="189" ht="14.25" customHeight="1" x14ac:dyDescent="0.4"/>
    <row r="190" ht="14.25" customHeight="1" x14ac:dyDescent="0.4"/>
    <row r="191" ht="14.25" customHeight="1" x14ac:dyDescent="0.4"/>
    <row r="192" ht="14.25" customHeight="1" x14ac:dyDescent="0.4"/>
    <row r="193" ht="14.25" customHeight="1" x14ac:dyDescent="0.4"/>
    <row r="194" ht="14.25" customHeight="1" x14ac:dyDescent="0.4"/>
    <row r="195" ht="14.25" customHeight="1" x14ac:dyDescent="0.4"/>
    <row r="196" ht="14.25" customHeight="1" x14ac:dyDescent="0.4"/>
    <row r="197" ht="14.25" customHeight="1" x14ac:dyDescent="0.4"/>
    <row r="198" ht="14.25" customHeight="1" x14ac:dyDescent="0.4"/>
    <row r="199" ht="14.25" customHeight="1" x14ac:dyDescent="0.4"/>
    <row r="200" ht="14.25" customHeight="1" x14ac:dyDescent="0.4"/>
    <row r="201" ht="14.25" customHeight="1" x14ac:dyDescent="0.4"/>
    <row r="202" ht="14.25" customHeight="1" x14ac:dyDescent="0.4"/>
    <row r="203" ht="14.25" customHeight="1" x14ac:dyDescent="0.4"/>
    <row r="204" ht="14.25" customHeight="1" x14ac:dyDescent="0.4"/>
    <row r="205" ht="14.25" customHeight="1" x14ac:dyDescent="0.4"/>
    <row r="206" ht="14.25" customHeight="1" x14ac:dyDescent="0.4"/>
    <row r="207" ht="14.25" customHeight="1" x14ac:dyDescent="0.4"/>
    <row r="208" ht="14.25" customHeight="1" x14ac:dyDescent="0.4"/>
    <row r="209" ht="14.25" customHeight="1" x14ac:dyDescent="0.4"/>
    <row r="210" ht="14.25" customHeight="1" x14ac:dyDescent="0.4"/>
    <row r="211" ht="14.25" customHeight="1" x14ac:dyDescent="0.4"/>
    <row r="212" ht="14.25" customHeight="1" x14ac:dyDescent="0.4"/>
    <row r="213" ht="14.25" customHeight="1" x14ac:dyDescent="0.4"/>
    <row r="214" ht="14.25" customHeight="1" x14ac:dyDescent="0.4"/>
    <row r="215" ht="14.25" customHeight="1" x14ac:dyDescent="0.4"/>
    <row r="216" ht="14.25" customHeight="1" x14ac:dyDescent="0.4"/>
    <row r="217" ht="14.25" customHeight="1" x14ac:dyDescent="0.4"/>
    <row r="218" ht="14.25" customHeight="1" x14ac:dyDescent="0.4"/>
    <row r="219" ht="14.25" customHeight="1" x14ac:dyDescent="0.4"/>
    <row r="220" ht="14.25" customHeight="1" x14ac:dyDescent="0.4"/>
    <row r="221" ht="14.25" customHeight="1" x14ac:dyDescent="0.4"/>
    <row r="222" ht="14.25" customHeight="1" x14ac:dyDescent="0.4"/>
    <row r="223" ht="14.25" customHeight="1" x14ac:dyDescent="0.4"/>
    <row r="224" ht="14.25" customHeight="1" x14ac:dyDescent="0.4"/>
    <row r="225" ht="14.25" customHeight="1" x14ac:dyDescent="0.4"/>
    <row r="226" ht="14.25" customHeight="1" x14ac:dyDescent="0.4"/>
    <row r="227" ht="14.25" customHeight="1" x14ac:dyDescent="0.4"/>
    <row r="228" ht="14.25" customHeight="1" x14ac:dyDescent="0.4"/>
    <row r="229" ht="14.25" customHeight="1" x14ac:dyDescent="0.4"/>
    <row r="230" ht="14.25" customHeight="1" x14ac:dyDescent="0.4"/>
    <row r="231" ht="14.25" customHeight="1" x14ac:dyDescent="0.4"/>
    <row r="232" ht="14.25" customHeight="1" x14ac:dyDescent="0.4"/>
    <row r="233" ht="14.25" customHeight="1" x14ac:dyDescent="0.4"/>
    <row r="234" ht="14.25" customHeight="1" x14ac:dyDescent="0.4"/>
    <row r="235" ht="14.25" customHeight="1" x14ac:dyDescent="0.4"/>
    <row r="236" ht="14.25" customHeight="1" x14ac:dyDescent="0.4"/>
    <row r="237" ht="14.25" customHeight="1" x14ac:dyDescent="0.4"/>
    <row r="238" ht="14.25" customHeight="1" x14ac:dyDescent="0.4"/>
    <row r="239" ht="14.25" customHeight="1" x14ac:dyDescent="0.4"/>
    <row r="240" ht="14.25" customHeight="1" x14ac:dyDescent="0.4"/>
    <row r="241" ht="14.25" customHeight="1" x14ac:dyDescent="0.4"/>
    <row r="242" ht="14.25" customHeight="1" x14ac:dyDescent="0.4"/>
    <row r="243" ht="14.25" customHeight="1" x14ac:dyDescent="0.4"/>
    <row r="244" ht="14.25" customHeight="1" x14ac:dyDescent="0.4"/>
    <row r="245" ht="14.25" customHeight="1" x14ac:dyDescent="0.4"/>
    <row r="246" ht="14.25" customHeight="1" x14ac:dyDescent="0.4"/>
    <row r="247" ht="14.25" customHeight="1" x14ac:dyDescent="0.4"/>
    <row r="248" ht="14.25" customHeight="1" x14ac:dyDescent="0.4"/>
    <row r="249" ht="14.25" customHeight="1" x14ac:dyDescent="0.4"/>
    <row r="250" ht="14.25" customHeight="1" x14ac:dyDescent="0.4"/>
    <row r="251" ht="14.25" customHeight="1" x14ac:dyDescent="0.4"/>
    <row r="252" ht="14.25" customHeight="1" x14ac:dyDescent="0.4"/>
    <row r="253" ht="14.25" customHeight="1" x14ac:dyDescent="0.4"/>
    <row r="254" ht="14.25" customHeight="1" x14ac:dyDescent="0.4"/>
    <row r="255" ht="14.25" customHeight="1" x14ac:dyDescent="0.4"/>
    <row r="256" ht="14.25" customHeight="1" x14ac:dyDescent="0.4"/>
    <row r="257" ht="14.25" customHeight="1" x14ac:dyDescent="0.4"/>
    <row r="258" ht="14.25" customHeight="1" x14ac:dyDescent="0.4"/>
    <row r="259" ht="14.25" customHeight="1" x14ac:dyDescent="0.4"/>
    <row r="260" ht="14.25" customHeight="1" x14ac:dyDescent="0.4"/>
    <row r="261" ht="14.25" customHeight="1" x14ac:dyDescent="0.4"/>
    <row r="262" ht="14.25" customHeight="1" x14ac:dyDescent="0.4"/>
    <row r="263" ht="14.25" customHeight="1" x14ac:dyDescent="0.4"/>
    <row r="264" ht="14.25" customHeight="1" x14ac:dyDescent="0.4"/>
    <row r="265" ht="14.25" customHeight="1" x14ac:dyDescent="0.4"/>
    <row r="266" ht="14.25" customHeight="1" x14ac:dyDescent="0.4"/>
    <row r="267" ht="14.25" customHeight="1" x14ac:dyDescent="0.4"/>
    <row r="268" ht="14.25" customHeight="1" x14ac:dyDescent="0.4"/>
    <row r="269" ht="14.25" customHeight="1" x14ac:dyDescent="0.4"/>
    <row r="270" ht="14.25" customHeight="1" x14ac:dyDescent="0.4"/>
    <row r="271" ht="14.25" customHeight="1" x14ac:dyDescent="0.4"/>
    <row r="272" ht="14.25" customHeight="1" x14ac:dyDescent="0.4"/>
    <row r="273" ht="14.25" customHeight="1" x14ac:dyDescent="0.4"/>
    <row r="274" ht="14.25" customHeight="1" x14ac:dyDescent="0.4"/>
    <row r="275" ht="14.25" customHeight="1" x14ac:dyDescent="0.4"/>
    <row r="276" ht="14.25" customHeight="1" x14ac:dyDescent="0.4"/>
    <row r="277" ht="14.25" customHeight="1" x14ac:dyDescent="0.4"/>
    <row r="278" ht="14.25" customHeight="1" x14ac:dyDescent="0.4"/>
    <row r="279" ht="14.25" customHeight="1" x14ac:dyDescent="0.4"/>
    <row r="280" ht="14.25" customHeight="1" x14ac:dyDescent="0.4"/>
    <row r="281" ht="14.25" customHeight="1" x14ac:dyDescent="0.4"/>
    <row r="282" ht="14.25" customHeight="1" x14ac:dyDescent="0.4"/>
    <row r="283" ht="14.25" customHeight="1" x14ac:dyDescent="0.4"/>
    <row r="284" ht="14.25" customHeight="1" x14ac:dyDescent="0.4"/>
    <row r="285" ht="14.25" customHeight="1" x14ac:dyDescent="0.4"/>
    <row r="286" ht="14.25" customHeight="1" x14ac:dyDescent="0.4"/>
    <row r="287" ht="14.25" customHeight="1" x14ac:dyDescent="0.4"/>
    <row r="288" ht="14.25" customHeight="1" x14ac:dyDescent="0.4"/>
    <row r="289" ht="14.25" customHeight="1" x14ac:dyDescent="0.4"/>
    <row r="290" ht="14.25" customHeight="1" x14ac:dyDescent="0.4"/>
    <row r="291" ht="14.25" customHeight="1" x14ac:dyDescent="0.4"/>
    <row r="292" ht="14.25" customHeight="1" x14ac:dyDescent="0.4"/>
    <row r="293" ht="14.25" customHeight="1" x14ac:dyDescent="0.4"/>
    <row r="294" ht="14.25" customHeight="1" x14ac:dyDescent="0.4"/>
    <row r="295" ht="14.25" customHeight="1" x14ac:dyDescent="0.4"/>
    <row r="296" ht="14.25" customHeight="1" x14ac:dyDescent="0.4"/>
    <row r="297" ht="14.25" customHeight="1" x14ac:dyDescent="0.4"/>
    <row r="298" ht="14.25" customHeight="1" x14ac:dyDescent="0.4"/>
    <row r="299" ht="14.25" customHeight="1" x14ac:dyDescent="0.4"/>
    <row r="300" ht="14.25" customHeight="1" x14ac:dyDescent="0.4"/>
    <row r="301" ht="14.25" customHeight="1" x14ac:dyDescent="0.4"/>
    <row r="302" ht="14.25" customHeight="1" x14ac:dyDescent="0.4"/>
    <row r="303" ht="14.25" customHeight="1" x14ac:dyDescent="0.4"/>
    <row r="304" ht="14.25" customHeight="1" x14ac:dyDescent="0.4"/>
    <row r="305" ht="14.25" customHeight="1" x14ac:dyDescent="0.4"/>
    <row r="306" ht="14.25" customHeight="1" x14ac:dyDescent="0.4"/>
    <row r="307" ht="14.25" customHeight="1" x14ac:dyDescent="0.4"/>
    <row r="308" ht="14.25" customHeight="1" x14ac:dyDescent="0.4"/>
    <row r="309" ht="14.25" customHeight="1" x14ac:dyDescent="0.4"/>
    <row r="310" ht="14.25" customHeight="1" x14ac:dyDescent="0.4"/>
    <row r="311" ht="14.25" customHeight="1" x14ac:dyDescent="0.4"/>
    <row r="312" ht="14.25" customHeight="1" x14ac:dyDescent="0.4"/>
    <row r="313" ht="14.25" customHeight="1" x14ac:dyDescent="0.4"/>
    <row r="314" ht="14.25" customHeight="1" x14ac:dyDescent="0.4"/>
    <row r="315" ht="14.25" customHeight="1" x14ac:dyDescent="0.4"/>
    <row r="316" ht="14.25" customHeight="1" x14ac:dyDescent="0.4"/>
    <row r="317" ht="14.25" customHeight="1" x14ac:dyDescent="0.4"/>
    <row r="318" ht="14.25" customHeight="1" x14ac:dyDescent="0.4"/>
    <row r="319" ht="14.25" customHeight="1" x14ac:dyDescent="0.4"/>
    <row r="320" ht="14.25" customHeight="1" x14ac:dyDescent="0.4"/>
    <row r="321" ht="14.25" customHeight="1" x14ac:dyDescent="0.4"/>
    <row r="322" ht="14.25" customHeight="1" x14ac:dyDescent="0.4"/>
    <row r="323" ht="14.25" customHeight="1" x14ac:dyDescent="0.4"/>
    <row r="324" ht="14.25" customHeight="1" x14ac:dyDescent="0.4"/>
    <row r="325" ht="14.25" customHeight="1" x14ac:dyDescent="0.4"/>
    <row r="326" ht="14.25" customHeight="1" x14ac:dyDescent="0.4"/>
    <row r="327" ht="14.25" customHeight="1" x14ac:dyDescent="0.4"/>
    <row r="328" ht="14.25" customHeight="1" x14ac:dyDescent="0.4"/>
    <row r="329" ht="14.25" customHeight="1" x14ac:dyDescent="0.4"/>
    <row r="330" ht="14.25" customHeight="1" x14ac:dyDescent="0.4"/>
    <row r="331" ht="14.25" customHeight="1" x14ac:dyDescent="0.4"/>
    <row r="332" ht="14.25" customHeight="1" x14ac:dyDescent="0.4"/>
    <row r="333" ht="14.25" customHeight="1" x14ac:dyDescent="0.4"/>
    <row r="334" ht="14.25" customHeight="1" x14ac:dyDescent="0.4"/>
    <row r="335" ht="14.25" customHeight="1" x14ac:dyDescent="0.4"/>
    <row r="336" ht="14.25" customHeight="1" x14ac:dyDescent="0.4"/>
    <row r="337" ht="14.25" customHeight="1" x14ac:dyDescent="0.4"/>
    <row r="338" ht="14.25" customHeight="1" x14ac:dyDescent="0.4"/>
    <row r="339" ht="14.25" customHeight="1" x14ac:dyDescent="0.4"/>
    <row r="340" ht="14.25" customHeight="1" x14ac:dyDescent="0.4"/>
    <row r="341" ht="14.25" customHeight="1" x14ac:dyDescent="0.4"/>
    <row r="342" ht="14.25" customHeight="1" x14ac:dyDescent="0.4"/>
    <row r="343" ht="14.25" customHeight="1" x14ac:dyDescent="0.4"/>
    <row r="344" ht="14.25" customHeight="1" x14ac:dyDescent="0.4"/>
    <row r="345" ht="14.25" customHeight="1" x14ac:dyDescent="0.4"/>
    <row r="346" ht="14.25" customHeight="1" x14ac:dyDescent="0.4"/>
    <row r="347" ht="14.25" customHeight="1" x14ac:dyDescent="0.4"/>
    <row r="348" ht="14.25" customHeight="1" x14ac:dyDescent="0.4"/>
    <row r="349" ht="14.25" customHeight="1" x14ac:dyDescent="0.4"/>
    <row r="350" ht="14.25" customHeight="1" x14ac:dyDescent="0.4"/>
    <row r="351" ht="14.25" customHeight="1" x14ac:dyDescent="0.4"/>
    <row r="352" ht="14.25" customHeight="1" x14ac:dyDescent="0.4"/>
    <row r="353" ht="14.25" customHeight="1" x14ac:dyDescent="0.4"/>
    <row r="354" ht="14.25" customHeight="1" x14ac:dyDescent="0.4"/>
    <row r="355" ht="14.25" customHeight="1" x14ac:dyDescent="0.4"/>
    <row r="356" ht="14.25" customHeight="1" x14ac:dyDescent="0.4"/>
    <row r="357" ht="14.25" customHeight="1" x14ac:dyDescent="0.4"/>
    <row r="358" ht="14.25" customHeight="1" x14ac:dyDescent="0.4"/>
    <row r="359" ht="14.25" customHeight="1" x14ac:dyDescent="0.4"/>
    <row r="360" ht="14.25" customHeight="1" x14ac:dyDescent="0.4"/>
    <row r="361" ht="14.25" customHeight="1" x14ac:dyDescent="0.4"/>
    <row r="362" ht="14.25" customHeight="1" x14ac:dyDescent="0.4"/>
    <row r="363" ht="14.25" customHeight="1" x14ac:dyDescent="0.4"/>
    <row r="364" ht="14.25" customHeight="1" x14ac:dyDescent="0.4"/>
    <row r="365" ht="14.25" customHeight="1" x14ac:dyDescent="0.4"/>
    <row r="366" ht="14.25" customHeight="1" x14ac:dyDescent="0.4"/>
    <row r="367" ht="14.25" customHeight="1" x14ac:dyDescent="0.4"/>
    <row r="368" ht="14.25" customHeight="1" x14ac:dyDescent="0.4"/>
    <row r="369" ht="14.25" customHeight="1" x14ac:dyDescent="0.4"/>
    <row r="370" ht="14.25" customHeight="1" x14ac:dyDescent="0.4"/>
    <row r="371" ht="14.25" customHeight="1" x14ac:dyDescent="0.4"/>
    <row r="372" ht="14.25" customHeight="1" x14ac:dyDescent="0.4"/>
    <row r="373" ht="14.25" customHeight="1" x14ac:dyDescent="0.4"/>
    <row r="374" ht="14.25" customHeight="1" x14ac:dyDescent="0.4"/>
    <row r="375" ht="14.25" customHeight="1" x14ac:dyDescent="0.4"/>
    <row r="376" ht="14.25" customHeight="1" x14ac:dyDescent="0.4"/>
    <row r="377" ht="14.25" customHeight="1" x14ac:dyDescent="0.4"/>
    <row r="378" ht="14.25" customHeight="1" x14ac:dyDescent="0.4"/>
    <row r="379" ht="14.25" customHeight="1" x14ac:dyDescent="0.4"/>
    <row r="380" ht="14.25" customHeight="1" x14ac:dyDescent="0.4"/>
    <row r="381" ht="14.25" customHeight="1" x14ac:dyDescent="0.4"/>
    <row r="382" ht="14.25" customHeight="1" x14ac:dyDescent="0.4"/>
    <row r="383" ht="14.25" customHeight="1" x14ac:dyDescent="0.4"/>
    <row r="384" ht="14.25" customHeight="1" x14ac:dyDescent="0.4"/>
    <row r="385" ht="14.25" customHeight="1" x14ac:dyDescent="0.4"/>
    <row r="386" ht="14.25" customHeight="1" x14ac:dyDescent="0.4"/>
    <row r="387" ht="14.25" customHeight="1" x14ac:dyDescent="0.4"/>
    <row r="388" ht="14.25" customHeight="1" x14ac:dyDescent="0.4"/>
    <row r="389" ht="14.25" customHeight="1" x14ac:dyDescent="0.4"/>
    <row r="390" ht="14.25" customHeight="1" x14ac:dyDescent="0.4"/>
    <row r="391" ht="14.25" customHeight="1" x14ac:dyDescent="0.4"/>
    <row r="392" ht="14.25" customHeight="1" x14ac:dyDescent="0.4"/>
    <row r="393" ht="14.25" customHeight="1" x14ac:dyDescent="0.4"/>
    <row r="394" ht="14.25" customHeight="1" x14ac:dyDescent="0.4"/>
    <row r="395" ht="14.25" customHeight="1" x14ac:dyDescent="0.4"/>
    <row r="396" ht="14.25" customHeight="1" x14ac:dyDescent="0.4"/>
    <row r="397" ht="14.25" customHeight="1" x14ac:dyDescent="0.4"/>
    <row r="398" ht="14.25" customHeight="1" x14ac:dyDescent="0.4"/>
    <row r="399" ht="14.25" customHeight="1" x14ac:dyDescent="0.4"/>
    <row r="400" ht="14.25" customHeight="1" x14ac:dyDescent="0.4"/>
    <row r="401" ht="14.25" customHeight="1" x14ac:dyDescent="0.4"/>
    <row r="402" ht="14.25" customHeight="1" x14ac:dyDescent="0.4"/>
    <row r="403" ht="14.25" customHeight="1" x14ac:dyDescent="0.4"/>
    <row r="404" ht="14.25" customHeight="1" x14ac:dyDescent="0.4"/>
    <row r="405" ht="14.25" customHeight="1" x14ac:dyDescent="0.4"/>
    <row r="406" ht="14.25" customHeight="1" x14ac:dyDescent="0.4"/>
    <row r="407" ht="14.25" customHeight="1" x14ac:dyDescent="0.4"/>
    <row r="408" ht="14.25" customHeight="1" x14ac:dyDescent="0.4"/>
    <row r="409" ht="14.25" customHeight="1" x14ac:dyDescent="0.4"/>
    <row r="410" ht="14.25" customHeight="1" x14ac:dyDescent="0.4"/>
    <row r="411" ht="14.25" customHeight="1" x14ac:dyDescent="0.4"/>
    <row r="412" ht="14.25" customHeight="1" x14ac:dyDescent="0.4"/>
    <row r="413" ht="14.25" customHeight="1" x14ac:dyDescent="0.4"/>
    <row r="414" ht="14.25" customHeight="1" x14ac:dyDescent="0.4"/>
    <row r="415" ht="14.25" customHeight="1" x14ac:dyDescent="0.4"/>
    <row r="416" ht="14.25" customHeight="1" x14ac:dyDescent="0.4"/>
    <row r="417" ht="14.25" customHeight="1" x14ac:dyDescent="0.4"/>
    <row r="418" ht="14.25" customHeight="1" x14ac:dyDescent="0.4"/>
    <row r="419" ht="14.25" customHeight="1" x14ac:dyDescent="0.4"/>
    <row r="420" ht="14.25" customHeight="1" x14ac:dyDescent="0.4"/>
    <row r="421" ht="14.25" customHeight="1" x14ac:dyDescent="0.4"/>
    <row r="422" ht="14.25" customHeight="1" x14ac:dyDescent="0.4"/>
    <row r="423" ht="14.25" customHeight="1" x14ac:dyDescent="0.4"/>
    <row r="424" ht="14.25" customHeight="1" x14ac:dyDescent="0.4"/>
    <row r="425" ht="14.25" customHeight="1" x14ac:dyDescent="0.4"/>
    <row r="426" ht="14.25" customHeight="1" x14ac:dyDescent="0.4"/>
    <row r="427" ht="14.25" customHeight="1" x14ac:dyDescent="0.4"/>
    <row r="428" ht="14.25" customHeight="1" x14ac:dyDescent="0.4"/>
    <row r="429" ht="14.25" customHeight="1" x14ac:dyDescent="0.4"/>
    <row r="430" ht="14.25" customHeight="1" x14ac:dyDescent="0.4"/>
    <row r="431" ht="14.25" customHeight="1" x14ac:dyDescent="0.4"/>
    <row r="432" ht="14.25" customHeight="1" x14ac:dyDescent="0.4"/>
    <row r="433" ht="14.25" customHeight="1" x14ac:dyDescent="0.4"/>
    <row r="434" ht="14.25" customHeight="1" x14ac:dyDescent="0.4"/>
    <row r="435" ht="14.25" customHeight="1" x14ac:dyDescent="0.4"/>
    <row r="436" ht="14.25" customHeight="1" x14ac:dyDescent="0.4"/>
    <row r="437" ht="14.25" customHeight="1" x14ac:dyDescent="0.4"/>
    <row r="438" ht="14.25" customHeight="1" x14ac:dyDescent="0.4"/>
    <row r="439" ht="14.25" customHeight="1" x14ac:dyDescent="0.4"/>
    <row r="440" ht="14.25" customHeight="1" x14ac:dyDescent="0.4"/>
    <row r="441" ht="14.25" customHeight="1" x14ac:dyDescent="0.4"/>
    <row r="442" ht="14.25" customHeight="1" x14ac:dyDescent="0.4"/>
    <row r="443" ht="14.25" customHeight="1" x14ac:dyDescent="0.4"/>
    <row r="444" ht="14.25" customHeight="1" x14ac:dyDescent="0.4"/>
    <row r="445" ht="14.25" customHeight="1" x14ac:dyDescent="0.4"/>
    <row r="446" ht="14.25" customHeight="1" x14ac:dyDescent="0.4"/>
    <row r="447" ht="14.25" customHeight="1" x14ac:dyDescent="0.4"/>
    <row r="448" ht="14.25" customHeight="1" x14ac:dyDescent="0.4"/>
    <row r="449" ht="14.25" customHeight="1" x14ac:dyDescent="0.4"/>
    <row r="450" ht="14.25" customHeight="1" x14ac:dyDescent="0.4"/>
    <row r="451" ht="14.25" customHeight="1" x14ac:dyDescent="0.4"/>
    <row r="452" ht="14.25" customHeight="1" x14ac:dyDescent="0.4"/>
    <row r="453" ht="14.25" customHeight="1" x14ac:dyDescent="0.4"/>
    <row r="454" ht="14.25" customHeight="1" x14ac:dyDescent="0.4"/>
    <row r="455" ht="14.25" customHeight="1" x14ac:dyDescent="0.4"/>
    <row r="456" ht="14.25" customHeight="1" x14ac:dyDescent="0.4"/>
    <row r="457" ht="14.25" customHeight="1" x14ac:dyDescent="0.4"/>
    <row r="458" ht="14.25" customHeight="1" x14ac:dyDescent="0.4"/>
    <row r="459" ht="14.25" customHeight="1" x14ac:dyDescent="0.4"/>
    <row r="460" ht="14.25" customHeight="1" x14ac:dyDescent="0.4"/>
    <row r="461" ht="14.25" customHeight="1" x14ac:dyDescent="0.4"/>
    <row r="462" ht="14.25" customHeight="1" x14ac:dyDescent="0.4"/>
    <row r="463" ht="14.25" customHeight="1" x14ac:dyDescent="0.4"/>
    <row r="464" ht="14.25" customHeight="1" x14ac:dyDescent="0.4"/>
    <row r="465" ht="14.25" customHeight="1" x14ac:dyDescent="0.4"/>
    <row r="466" ht="14.25" customHeight="1" x14ac:dyDescent="0.4"/>
    <row r="467" ht="14.25" customHeight="1" x14ac:dyDescent="0.4"/>
    <row r="468" ht="14.25" customHeight="1" x14ac:dyDescent="0.4"/>
    <row r="469" ht="14.25" customHeight="1" x14ac:dyDescent="0.4"/>
    <row r="470" ht="14.25" customHeight="1" x14ac:dyDescent="0.4"/>
    <row r="471" ht="14.25" customHeight="1" x14ac:dyDescent="0.4"/>
    <row r="472" ht="14.25" customHeight="1" x14ac:dyDescent="0.4"/>
    <row r="473" ht="14.25" customHeight="1" x14ac:dyDescent="0.4"/>
    <row r="474" ht="14.25" customHeight="1" x14ac:dyDescent="0.4"/>
    <row r="475" ht="14.25" customHeight="1" x14ac:dyDescent="0.4"/>
    <row r="476" ht="14.25" customHeight="1" x14ac:dyDescent="0.4"/>
    <row r="477" ht="14.25" customHeight="1" x14ac:dyDescent="0.4"/>
    <row r="478" ht="14.25" customHeight="1" x14ac:dyDescent="0.4"/>
    <row r="479" ht="14.25" customHeight="1" x14ac:dyDescent="0.4"/>
    <row r="480" ht="14.25" customHeight="1" x14ac:dyDescent="0.4"/>
    <row r="481" ht="14.25" customHeight="1" x14ac:dyDescent="0.4"/>
    <row r="482" ht="14.25" customHeight="1" x14ac:dyDescent="0.4"/>
    <row r="483" ht="14.25" customHeight="1" x14ac:dyDescent="0.4"/>
    <row r="484" ht="14.25" customHeight="1" x14ac:dyDescent="0.4"/>
    <row r="485" ht="14.25" customHeight="1" x14ac:dyDescent="0.4"/>
    <row r="486" ht="14.25" customHeight="1" x14ac:dyDescent="0.4"/>
    <row r="487" ht="14.25" customHeight="1" x14ac:dyDescent="0.4"/>
    <row r="488" ht="14.25" customHeight="1" x14ac:dyDescent="0.4"/>
    <row r="489" ht="14.25" customHeight="1" x14ac:dyDescent="0.4"/>
    <row r="490" ht="14.25" customHeight="1" x14ac:dyDescent="0.4"/>
    <row r="491" ht="14.25" customHeight="1" x14ac:dyDescent="0.4"/>
    <row r="492" ht="14.25" customHeight="1" x14ac:dyDescent="0.4"/>
    <row r="493" ht="14.25" customHeight="1" x14ac:dyDescent="0.4"/>
    <row r="494" ht="14.25" customHeight="1" x14ac:dyDescent="0.4"/>
    <row r="495" ht="14.25" customHeight="1" x14ac:dyDescent="0.4"/>
    <row r="496" ht="14.25" customHeight="1" x14ac:dyDescent="0.4"/>
    <row r="497" ht="14.25" customHeight="1" x14ac:dyDescent="0.4"/>
    <row r="498" ht="14.25" customHeight="1" x14ac:dyDescent="0.4"/>
    <row r="499" ht="14.25" customHeight="1" x14ac:dyDescent="0.4"/>
    <row r="500" ht="14.25" customHeight="1" x14ac:dyDescent="0.4"/>
    <row r="501" ht="14.25" customHeight="1" x14ac:dyDescent="0.4"/>
    <row r="502" ht="14.25" customHeight="1" x14ac:dyDescent="0.4"/>
    <row r="503" ht="14.25" customHeight="1" x14ac:dyDescent="0.4"/>
    <row r="504" ht="14.25" customHeight="1" x14ac:dyDescent="0.4"/>
    <row r="505" ht="14.25" customHeight="1" x14ac:dyDescent="0.4"/>
    <row r="506" ht="14.25" customHeight="1" x14ac:dyDescent="0.4"/>
    <row r="507" ht="14.25" customHeight="1" x14ac:dyDescent="0.4"/>
    <row r="508" ht="14.25" customHeight="1" x14ac:dyDescent="0.4"/>
    <row r="509" ht="14.25" customHeight="1" x14ac:dyDescent="0.4"/>
    <row r="510" ht="14.25" customHeight="1" x14ac:dyDescent="0.4"/>
    <row r="511" ht="14.25" customHeight="1" x14ac:dyDescent="0.4"/>
    <row r="512" ht="14.25" customHeight="1" x14ac:dyDescent="0.4"/>
    <row r="513" ht="14.25" customHeight="1" x14ac:dyDescent="0.4"/>
    <row r="514" ht="14.25" customHeight="1" x14ac:dyDescent="0.4"/>
    <row r="515" ht="14.25" customHeight="1" x14ac:dyDescent="0.4"/>
    <row r="516" ht="14.25" customHeight="1" x14ac:dyDescent="0.4"/>
    <row r="517" ht="14.25" customHeight="1" x14ac:dyDescent="0.4"/>
    <row r="518" ht="14.25" customHeight="1" x14ac:dyDescent="0.4"/>
    <row r="519" ht="14.25" customHeight="1" x14ac:dyDescent="0.4"/>
    <row r="520" ht="14.25" customHeight="1" x14ac:dyDescent="0.4"/>
    <row r="521" ht="14.25" customHeight="1" x14ac:dyDescent="0.4"/>
    <row r="522" ht="14.25" customHeight="1" x14ac:dyDescent="0.4"/>
    <row r="523" ht="14.25" customHeight="1" x14ac:dyDescent="0.4"/>
    <row r="524" ht="14.25" customHeight="1" x14ac:dyDescent="0.4"/>
    <row r="525" ht="14.25" customHeight="1" x14ac:dyDescent="0.4"/>
    <row r="526" ht="14.25" customHeight="1" x14ac:dyDescent="0.4"/>
    <row r="527" ht="14.25" customHeight="1" x14ac:dyDescent="0.4"/>
    <row r="528" ht="14.25" customHeight="1" x14ac:dyDescent="0.4"/>
    <row r="529" ht="14.25" customHeight="1" x14ac:dyDescent="0.4"/>
    <row r="530" ht="14.25" customHeight="1" x14ac:dyDescent="0.4"/>
    <row r="531" ht="14.25" customHeight="1" x14ac:dyDescent="0.4"/>
    <row r="532" ht="14.25" customHeight="1" x14ac:dyDescent="0.4"/>
    <row r="533" ht="14.25" customHeight="1" x14ac:dyDescent="0.4"/>
    <row r="534" ht="14.25" customHeight="1" x14ac:dyDescent="0.4"/>
    <row r="535" ht="14.25" customHeight="1" x14ac:dyDescent="0.4"/>
    <row r="536" ht="14.25" customHeight="1" x14ac:dyDescent="0.4"/>
    <row r="537" ht="14.25" customHeight="1" x14ac:dyDescent="0.4"/>
    <row r="538" ht="14.25" customHeight="1" x14ac:dyDescent="0.4"/>
    <row r="539" ht="14.25" customHeight="1" x14ac:dyDescent="0.4"/>
    <row r="540" ht="14.25" customHeight="1" x14ac:dyDescent="0.4"/>
    <row r="541" ht="14.25" customHeight="1" x14ac:dyDescent="0.4"/>
    <row r="542" ht="14.25" customHeight="1" x14ac:dyDescent="0.4"/>
    <row r="543" ht="14.25" customHeight="1" x14ac:dyDescent="0.4"/>
    <row r="544" ht="14.25" customHeight="1" x14ac:dyDescent="0.4"/>
    <row r="545" ht="14.25" customHeight="1" x14ac:dyDescent="0.4"/>
    <row r="546" ht="14.25" customHeight="1" x14ac:dyDescent="0.4"/>
    <row r="547" ht="14.25" customHeight="1" x14ac:dyDescent="0.4"/>
    <row r="548" ht="14.25" customHeight="1" x14ac:dyDescent="0.4"/>
    <row r="549" ht="14.25" customHeight="1" x14ac:dyDescent="0.4"/>
    <row r="550" ht="14.25" customHeight="1" x14ac:dyDescent="0.4"/>
    <row r="551" ht="14.25" customHeight="1" x14ac:dyDescent="0.4"/>
    <row r="552" ht="14.25" customHeight="1" x14ac:dyDescent="0.4"/>
    <row r="553" ht="14.25" customHeight="1" x14ac:dyDescent="0.4"/>
    <row r="554" ht="14.25" customHeight="1" x14ac:dyDescent="0.4"/>
    <row r="555" ht="14.25" customHeight="1" x14ac:dyDescent="0.4"/>
    <row r="556" ht="14.25" customHeight="1" x14ac:dyDescent="0.4"/>
    <row r="557" ht="14.25" customHeight="1" x14ac:dyDescent="0.4"/>
    <row r="558" ht="14.25" customHeight="1" x14ac:dyDescent="0.4"/>
    <row r="559" ht="14.25" customHeight="1" x14ac:dyDescent="0.4"/>
    <row r="560" ht="14.25" customHeight="1" x14ac:dyDescent="0.4"/>
    <row r="561" ht="14.25" customHeight="1" x14ac:dyDescent="0.4"/>
    <row r="562" ht="14.25" customHeight="1" x14ac:dyDescent="0.4"/>
    <row r="563" ht="14.25" customHeight="1" x14ac:dyDescent="0.4"/>
    <row r="564" ht="14.25" customHeight="1" x14ac:dyDescent="0.4"/>
    <row r="565" ht="14.25" customHeight="1" x14ac:dyDescent="0.4"/>
    <row r="566" ht="14.25" customHeight="1" x14ac:dyDescent="0.4"/>
    <row r="567" ht="14.25" customHeight="1" x14ac:dyDescent="0.4"/>
    <row r="568" ht="14.25" customHeight="1" x14ac:dyDescent="0.4"/>
    <row r="569" ht="14.25" customHeight="1" x14ac:dyDescent="0.4"/>
    <row r="570" ht="14.25" customHeight="1" x14ac:dyDescent="0.4"/>
    <row r="571" ht="14.25" customHeight="1" x14ac:dyDescent="0.4"/>
    <row r="572" ht="14.25" customHeight="1" x14ac:dyDescent="0.4"/>
    <row r="573" ht="14.25" customHeight="1" x14ac:dyDescent="0.4"/>
    <row r="574" ht="14.25" customHeight="1" x14ac:dyDescent="0.4"/>
    <row r="575" ht="14.25" customHeight="1" x14ac:dyDescent="0.4"/>
    <row r="576" ht="14.25" customHeight="1" x14ac:dyDescent="0.4"/>
    <row r="577" ht="14.25" customHeight="1" x14ac:dyDescent="0.4"/>
    <row r="578" ht="14.25" customHeight="1" x14ac:dyDescent="0.4"/>
    <row r="579" ht="14.25" customHeight="1" x14ac:dyDescent="0.4"/>
    <row r="580" ht="14.25" customHeight="1" x14ac:dyDescent="0.4"/>
    <row r="581" ht="14.25" customHeight="1" x14ac:dyDescent="0.4"/>
    <row r="582" ht="14.25" customHeight="1" x14ac:dyDescent="0.4"/>
    <row r="583" ht="14.25" customHeight="1" x14ac:dyDescent="0.4"/>
    <row r="584" ht="14.25" customHeight="1" x14ac:dyDescent="0.4"/>
    <row r="585" ht="14.25" customHeight="1" x14ac:dyDescent="0.4"/>
    <row r="586" ht="14.25" customHeight="1" x14ac:dyDescent="0.4"/>
    <row r="587" ht="14.25" customHeight="1" x14ac:dyDescent="0.4"/>
    <row r="588" ht="14.25" customHeight="1" x14ac:dyDescent="0.4"/>
    <row r="589" ht="14.25" customHeight="1" x14ac:dyDescent="0.4"/>
    <row r="590" ht="14.25" customHeight="1" x14ac:dyDescent="0.4"/>
    <row r="591" ht="14.25" customHeight="1" x14ac:dyDescent="0.4"/>
    <row r="592" ht="14.25" customHeight="1" x14ac:dyDescent="0.4"/>
    <row r="593" ht="14.25" customHeight="1" x14ac:dyDescent="0.4"/>
    <row r="594" ht="14.25" customHeight="1" x14ac:dyDescent="0.4"/>
    <row r="595" ht="14.25" customHeight="1" x14ac:dyDescent="0.4"/>
    <row r="596" ht="14.25" customHeight="1" x14ac:dyDescent="0.4"/>
    <row r="597" ht="14.25" customHeight="1" x14ac:dyDescent="0.4"/>
    <row r="598" ht="14.25" customHeight="1" x14ac:dyDescent="0.4"/>
    <row r="599" ht="14.25" customHeight="1" x14ac:dyDescent="0.4"/>
    <row r="600" ht="14.25" customHeight="1" x14ac:dyDescent="0.4"/>
    <row r="601" ht="14.25" customHeight="1" x14ac:dyDescent="0.4"/>
    <row r="602" ht="14.25" customHeight="1" x14ac:dyDescent="0.4"/>
    <row r="603" ht="14.25" customHeight="1" x14ac:dyDescent="0.4"/>
    <row r="604" ht="14.25" customHeight="1" x14ac:dyDescent="0.4"/>
    <row r="605" ht="14.25" customHeight="1" x14ac:dyDescent="0.4"/>
    <row r="606" ht="14.25" customHeight="1" x14ac:dyDescent="0.4"/>
    <row r="607" ht="14.25" customHeight="1" x14ac:dyDescent="0.4"/>
    <row r="608" ht="14.25" customHeight="1" x14ac:dyDescent="0.4"/>
    <row r="609" ht="14.25" customHeight="1" x14ac:dyDescent="0.4"/>
    <row r="610" ht="14.25" customHeight="1" x14ac:dyDescent="0.4"/>
    <row r="611" ht="14.25" customHeight="1" x14ac:dyDescent="0.4"/>
    <row r="612" ht="14.25" customHeight="1" x14ac:dyDescent="0.4"/>
    <row r="613" ht="14.25" customHeight="1" x14ac:dyDescent="0.4"/>
    <row r="614" ht="14.25" customHeight="1" x14ac:dyDescent="0.4"/>
    <row r="615" ht="14.25" customHeight="1" x14ac:dyDescent="0.4"/>
    <row r="616" ht="14.25" customHeight="1" x14ac:dyDescent="0.4"/>
    <row r="617" ht="14.25" customHeight="1" x14ac:dyDescent="0.4"/>
    <row r="618" ht="14.25" customHeight="1" x14ac:dyDescent="0.4"/>
    <row r="619" ht="14.25" customHeight="1" x14ac:dyDescent="0.4"/>
    <row r="620" ht="14.25" customHeight="1" x14ac:dyDescent="0.4"/>
    <row r="621" ht="14.25" customHeight="1" x14ac:dyDescent="0.4"/>
    <row r="622" ht="14.25" customHeight="1" x14ac:dyDescent="0.4"/>
    <row r="623" ht="14.25" customHeight="1" x14ac:dyDescent="0.4"/>
    <row r="624" ht="14.25" customHeight="1" x14ac:dyDescent="0.4"/>
    <row r="625" ht="14.25" customHeight="1" x14ac:dyDescent="0.4"/>
    <row r="626" ht="14.25" customHeight="1" x14ac:dyDescent="0.4"/>
    <row r="627" ht="14.25" customHeight="1" x14ac:dyDescent="0.4"/>
    <row r="628" ht="14.25" customHeight="1" x14ac:dyDescent="0.4"/>
    <row r="629" ht="14.25" customHeight="1" x14ac:dyDescent="0.4"/>
    <row r="630" ht="14.25" customHeight="1" x14ac:dyDescent="0.4"/>
    <row r="631" ht="14.25" customHeight="1" x14ac:dyDescent="0.4"/>
    <row r="632" ht="14.25" customHeight="1" x14ac:dyDescent="0.4"/>
    <row r="633" ht="14.25" customHeight="1" x14ac:dyDescent="0.4"/>
    <row r="634" ht="14.25" customHeight="1" x14ac:dyDescent="0.4"/>
    <row r="635" ht="14.25" customHeight="1" x14ac:dyDescent="0.4"/>
    <row r="636" ht="14.25" customHeight="1" x14ac:dyDescent="0.4"/>
    <row r="637" ht="14.25" customHeight="1" x14ac:dyDescent="0.4"/>
    <row r="638" ht="14.25" customHeight="1" x14ac:dyDescent="0.4"/>
    <row r="639" ht="14.25" customHeight="1" x14ac:dyDescent="0.4"/>
    <row r="640" ht="14.25" customHeight="1" x14ac:dyDescent="0.4"/>
    <row r="641" ht="14.25" customHeight="1" x14ac:dyDescent="0.4"/>
    <row r="642" ht="14.25" customHeight="1" x14ac:dyDescent="0.4"/>
    <row r="643" ht="14.25" customHeight="1" x14ac:dyDescent="0.4"/>
    <row r="644" ht="14.25" customHeight="1" x14ac:dyDescent="0.4"/>
    <row r="645" ht="14.25" customHeight="1" x14ac:dyDescent="0.4"/>
    <row r="646" ht="14.25" customHeight="1" x14ac:dyDescent="0.4"/>
    <row r="647" ht="14.25" customHeight="1" x14ac:dyDescent="0.4"/>
    <row r="648" ht="14.25" customHeight="1" x14ac:dyDescent="0.4"/>
    <row r="649" ht="14.25" customHeight="1" x14ac:dyDescent="0.4"/>
    <row r="650" ht="14.25" customHeight="1" x14ac:dyDescent="0.4"/>
    <row r="651" ht="14.25" customHeight="1" x14ac:dyDescent="0.4"/>
    <row r="652" ht="14.25" customHeight="1" x14ac:dyDescent="0.4"/>
    <row r="653" ht="14.25" customHeight="1" x14ac:dyDescent="0.4"/>
    <row r="654" ht="14.25" customHeight="1" x14ac:dyDescent="0.4"/>
    <row r="655" ht="14.25" customHeight="1" x14ac:dyDescent="0.4"/>
    <row r="656" ht="14.25" customHeight="1" x14ac:dyDescent="0.4"/>
    <row r="657" ht="14.25" customHeight="1" x14ac:dyDescent="0.4"/>
    <row r="658" ht="14.25" customHeight="1" x14ac:dyDescent="0.4"/>
    <row r="659" ht="14.25" customHeight="1" x14ac:dyDescent="0.4"/>
    <row r="660" ht="14.25" customHeight="1" x14ac:dyDescent="0.4"/>
    <row r="661" ht="14.25" customHeight="1" x14ac:dyDescent="0.4"/>
    <row r="662" ht="14.25" customHeight="1" x14ac:dyDescent="0.4"/>
    <row r="663" ht="14.25" customHeight="1" x14ac:dyDescent="0.4"/>
    <row r="664" ht="14.25" customHeight="1" x14ac:dyDescent="0.4"/>
    <row r="665" ht="14.25" customHeight="1" x14ac:dyDescent="0.4"/>
    <row r="666" ht="14.25" customHeight="1" x14ac:dyDescent="0.4"/>
    <row r="667" ht="14.25" customHeight="1" x14ac:dyDescent="0.4"/>
    <row r="668" ht="14.25" customHeight="1" x14ac:dyDescent="0.4"/>
    <row r="669" ht="14.25" customHeight="1" x14ac:dyDescent="0.4"/>
    <row r="670" ht="14.25" customHeight="1" x14ac:dyDescent="0.4"/>
    <row r="671" ht="14.25" customHeight="1" x14ac:dyDescent="0.4"/>
    <row r="672" ht="14.25" customHeight="1" x14ac:dyDescent="0.4"/>
    <row r="673" ht="14.25" customHeight="1" x14ac:dyDescent="0.4"/>
    <row r="674" ht="14.25" customHeight="1" x14ac:dyDescent="0.4"/>
    <row r="675" ht="14.25" customHeight="1" x14ac:dyDescent="0.4"/>
    <row r="676" ht="14.25" customHeight="1" x14ac:dyDescent="0.4"/>
    <row r="677" ht="14.25" customHeight="1" x14ac:dyDescent="0.4"/>
    <row r="678" ht="14.25" customHeight="1" x14ac:dyDescent="0.4"/>
    <row r="679" ht="14.25" customHeight="1" x14ac:dyDescent="0.4"/>
    <row r="680" ht="14.25" customHeight="1" x14ac:dyDescent="0.4"/>
    <row r="681" ht="14.25" customHeight="1" x14ac:dyDescent="0.4"/>
    <row r="682" ht="14.25" customHeight="1" x14ac:dyDescent="0.4"/>
    <row r="683" ht="14.25" customHeight="1" x14ac:dyDescent="0.4"/>
    <row r="684" ht="14.25" customHeight="1" x14ac:dyDescent="0.4"/>
    <row r="685" ht="14.25" customHeight="1" x14ac:dyDescent="0.4"/>
    <row r="686" ht="14.25" customHeight="1" x14ac:dyDescent="0.4"/>
    <row r="687" ht="14.25" customHeight="1" x14ac:dyDescent="0.4"/>
    <row r="688" ht="14.25" customHeight="1" x14ac:dyDescent="0.4"/>
    <row r="689" ht="14.25" customHeight="1" x14ac:dyDescent="0.4"/>
    <row r="690" ht="14.25" customHeight="1" x14ac:dyDescent="0.4"/>
    <row r="691" ht="14.25" customHeight="1" x14ac:dyDescent="0.4"/>
    <row r="692" ht="14.25" customHeight="1" x14ac:dyDescent="0.4"/>
    <row r="693" ht="14.25" customHeight="1" x14ac:dyDescent="0.4"/>
    <row r="694" ht="14.25" customHeight="1" x14ac:dyDescent="0.4"/>
    <row r="695" ht="14.25" customHeight="1" x14ac:dyDescent="0.4"/>
    <row r="696" ht="14.25" customHeight="1" x14ac:dyDescent="0.4"/>
    <row r="697" ht="14.25" customHeight="1" x14ac:dyDescent="0.4"/>
    <row r="698" ht="14.25" customHeight="1" x14ac:dyDescent="0.4"/>
    <row r="699" ht="14.25" customHeight="1" x14ac:dyDescent="0.4"/>
    <row r="700" ht="14.25" customHeight="1" x14ac:dyDescent="0.4"/>
    <row r="701" ht="14.25" customHeight="1" x14ac:dyDescent="0.4"/>
    <row r="702" ht="14.25" customHeight="1" x14ac:dyDescent="0.4"/>
    <row r="703" ht="14.25" customHeight="1" x14ac:dyDescent="0.4"/>
    <row r="704" ht="14.25" customHeight="1" x14ac:dyDescent="0.4"/>
    <row r="705" ht="14.25" customHeight="1" x14ac:dyDescent="0.4"/>
    <row r="706" ht="14.25" customHeight="1" x14ac:dyDescent="0.4"/>
    <row r="707" ht="14.25" customHeight="1" x14ac:dyDescent="0.4"/>
    <row r="708" ht="14.25" customHeight="1" x14ac:dyDescent="0.4"/>
    <row r="709" ht="14.25" customHeight="1" x14ac:dyDescent="0.4"/>
    <row r="710" ht="14.25" customHeight="1" x14ac:dyDescent="0.4"/>
    <row r="711" ht="14.25" customHeight="1" x14ac:dyDescent="0.4"/>
    <row r="712" ht="14.25" customHeight="1" x14ac:dyDescent="0.4"/>
    <row r="713" ht="14.25" customHeight="1" x14ac:dyDescent="0.4"/>
    <row r="714" ht="14.25" customHeight="1" x14ac:dyDescent="0.4"/>
    <row r="715" ht="14.25" customHeight="1" x14ac:dyDescent="0.4"/>
    <row r="716" ht="14.25" customHeight="1" x14ac:dyDescent="0.4"/>
    <row r="717" ht="14.25" customHeight="1" x14ac:dyDescent="0.4"/>
    <row r="718" ht="14.25" customHeight="1" x14ac:dyDescent="0.4"/>
    <row r="719" ht="14.25" customHeight="1" x14ac:dyDescent="0.4"/>
    <row r="720" ht="14.25" customHeight="1" x14ac:dyDescent="0.4"/>
    <row r="721" ht="14.25" customHeight="1" x14ac:dyDescent="0.4"/>
    <row r="722" ht="14.25" customHeight="1" x14ac:dyDescent="0.4"/>
    <row r="723" ht="14.25" customHeight="1" x14ac:dyDescent="0.4"/>
    <row r="724" ht="14.25" customHeight="1" x14ac:dyDescent="0.4"/>
    <row r="725" ht="14.25" customHeight="1" x14ac:dyDescent="0.4"/>
    <row r="726" ht="14.25" customHeight="1" x14ac:dyDescent="0.4"/>
    <row r="727" ht="14.25" customHeight="1" x14ac:dyDescent="0.4"/>
    <row r="728" ht="14.25" customHeight="1" x14ac:dyDescent="0.4"/>
    <row r="729" ht="14.25" customHeight="1" x14ac:dyDescent="0.4"/>
    <row r="730" ht="14.25" customHeight="1" x14ac:dyDescent="0.4"/>
    <row r="731" ht="14.25" customHeight="1" x14ac:dyDescent="0.4"/>
    <row r="732" ht="14.25" customHeight="1" x14ac:dyDescent="0.4"/>
    <row r="733" ht="14.25" customHeight="1" x14ac:dyDescent="0.4"/>
    <row r="734" ht="14.25" customHeight="1" x14ac:dyDescent="0.4"/>
    <row r="735" ht="14.25" customHeight="1" x14ac:dyDescent="0.4"/>
    <row r="736" ht="14.25" customHeight="1" x14ac:dyDescent="0.4"/>
    <row r="737" ht="14.25" customHeight="1" x14ac:dyDescent="0.4"/>
    <row r="738" ht="14.25" customHeight="1" x14ac:dyDescent="0.4"/>
    <row r="739" ht="14.25" customHeight="1" x14ac:dyDescent="0.4"/>
    <row r="740" ht="14.25" customHeight="1" x14ac:dyDescent="0.4"/>
    <row r="741" ht="14.25" customHeight="1" x14ac:dyDescent="0.4"/>
    <row r="742" ht="14.25" customHeight="1" x14ac:dyDescent="0.4"/>
    <row r="743" ht="14.25" customHeight="1" x14ac:dyDescent="0.4"/>
    <row r="744" ht="14.25" customHeight="1" x14ac:dyDescent="0.4"/>
    <row r="745" ht="14.25" customHeight="1" x14ac:dyDescent="0.4"/>
    <row r="746" ht="14.25" customHeight="1" x14ac:dyDescent="0.4"/>
    <row r="747" ht="14.25" customHeight="1" x14ac:dyDescent="0.4"/>
    <row r="748" ht="14.25" customHeight="1" x14ac:dyDescent="0.4"/>
    <row r="749" ht="14.25" customHeight="1" x14ac:dyDescent="0.4"/>
    <row r="750" ht="14.25" customHeight="1" x14ac:dyDescent="0.4"/>
    <row r="751" ht="14.25" customHeight="1" x14ac:dyDescent="0.4"/>
    <row r="752" ht="14.25" customHeight="1" x14ac:dyDescent="0.4"/>
    <row r="753" ht="14.25" customHeight="1" x14ac:dyDescent="0.4"/>
    <row r="754" ht="14.25" customHeight="1" x14ac:dyDescent="0.4"/>
    <row r="755" ht="14.25" customHeight="1" x14ac:dyDescent="0.4"/>
    <row r="756" ht="14.25" customHeight="1" x14ac:dyDescent="0.4"/>
    <row r="757" ht="14.25" customHeight="1" x14ac:dyDescent="0.4"/>
    <row r="758" ht="14.25" customHeight="1" x14ac:dyDescent="0.4"/>
    <row r="759" ht="14.25" customHeight="1" x14ac:dyDescent="0.4"/>
    <row r="760" ht="14.25" customHeight="1" x14ac:dyDescent="0.4"/>
    <row r="761" ht="14.25" customHeight="1" x14ac:dyDescent="0.4"/>
    <row r="762" ht="14.25" customHeight="1" x14ac:dyDescent="0.4"/>
    <row r="763" ht="14.25" customHeight="1" x14ac:dyDescent="0.4"/>
    <row r="764" ht="14.25" customHeight="1" x14ac:dyDescent="0.4"/>
    <row r="765" ht="14.25" customHeight="1" x14ac:dyDescent="0.4"/>
    <row r="766" ht="14.25" customHeight="1" x14ac:dyDescent="0.4"/>
    <row r="767" ht="14.25" customHeight="1" x14ac:dyDescent="0.4"/>
    <row r="768" ht="14.25" customHeight="1" x14ac:dyDescent="0.4"/>
    <row r="769" ht="14.25" customHeight="1" x14ac:dyDescent="0.4"/>
    <row r="770" ht="14.25" customHeight="1" x14ac:dyDescent="0.4"/>
    <row r="771" ht="14.25" customHeight="1" x14ac:dyDescent="0.4"/>
    <row r="772" ht="14.25" customHeight="1" x14ac:dyDescent="0.4"/>
    <row r="773" ht="14.25" customHeight="1" x14ac:dyDescent="0.4"/>
    <row r="774" ht="14.25" customHeight="1" x14ac:dyDescent="0.4"/>
    <row r="775" ht="14.25" customHeight="1" x14ac:dyDescent="0.4"/>
    <row r="776" ht="14.25" customHeight="1" x14ac:dyDescent="0.4"/>
    <row r="777" ht="14.25" customHeight="1" x14ac:dyDescent="0.4"/>
    <row r="778" ht="14.25" customHeight="1" x14ac:dyDescent="0.4"/>
    <row r="779" ht="14.25" customHeight="1" x14ac:dyDescent="0.4"/>
    <row r="780" ht="14.25" customHeight="1" x14ac:dyDescent="0.4"/>
    <row r="781" ht="14.25" customHeight="1" x14ac:dyDescent="0.4"/>
    <row r="782" ht="14.25" customHeight="1" x14ac:dyDescent="0.4"/>
    <row r="783" ht="14.25" customHeight="1" x14ac:dyDescent="0.4"/>
    <row r="784" ht="14.25" customHeight="1" x14ac:dyDescent="0.4"/>
    <row r="785" ht="14.25" customHeight="1" x14ac:dyDescent="0.4"/>
    <row r="786" ht="14.25" customHeight="1" x14ac:dyDescent="0.4"/>
    <row r="787" ht="14.25" customHeight="1" x14ac:dyDescent="0.4"/>
    <row r="788" ht="14.25" customHeight="1" x14ac:dyDescent="0.4"/>
    <row r="789" ht="14.25" customHeight="1" x14ac:dyDescent="0.4"/>
    <row r="790" ht="14.25" customHeight="1" x14ac:dyDescent="0.4"/>
    <row r="791" ht="14.25" customHeight="1" x14ac:dyDescent="0.4"/>
    <row r="792" ht="14.25" customHeight="1" x14ac:dyDescent="0.4"/>
    <row r="793" ht="14.25" customHeight="1" x14ac:dyDescent="0.4"/>
    <row r="794" ht="14.25" customHeight="1" x14ac:dyDescent="0.4"/>
    <row r="795" ht="14.25" customHeight="1" x14ac:dyDescent="0.4"/>
    <row r="796" ht="14.25" customHeight="1" x14ac:dyDescent="0.4"/>
    <row r="797" ht="14.25" customHeight="1" x14ac:dyDescent="0.4"/>
    <row r="798" ht="14.25" customHeight="1" x14ac:dyDescent="0.4"/>
    <row r="799" ht="14.25" customHeight="1" x14ac:dyDescent="0.4"/>
    <row r="800" ht="14.25" customHeight="1" x14ac:dyDescent="0.4"/>
    <row r="801" ht="14.25" customHeight="1" x14ac:dyDescent="0.4"/>
    <row r="802" ht="14.25" customHeight="1" x14ac:dyDescent="0.4"/>
    <row r="803" ht="14.25" customHeight="1" x14ac:dyDescent="0.4"/>
    <row r="804" ht="14.25" customHeight="1" x14ac:dyDescent="0.4"/>
    <row r="805" ht="14.25" customHeight="1" x14ac:dyDescent="0.4"/>
    <row r="806" ht="14.25" customHeight="1" x14ac:dyDescent="0.4"/>
    <row r="807" ht="14.25" customHeight="1" x14ac:dyDescent="0.4"/>
    <row r="808" ht="14.25" customHeight="1" x14ac:dyDescent="0.4"/>
    <row r="809" ht="14.25" customHeight="1" x14ac:dyDescent="0.4"/>
    <row r="810" ht="14.25" customHeight="1" x14ac:dyDescent="0.4"/>
    <row r="811" ht="14.25" customHeight="1" x14ac:dyDescent="0.4"/>
    <row r="812" ht="14.25" customHeight="1" x14ac:dyDescent="0.4"/>
    <row r="813" ht="14.25" customHeight="1" x14ac:dyDescent="0.4"/>
    <row r="814" ht="14.25" customHeight="1" x14ac:dyDescent="0.4"/>
    <row r="815" ht="14.25" customHeight="1" x14ac:dyDescent="0.4"/>
    <row r="816" ht="14.25" customHeight="1" x14ac:dyDescent="0.4"/>
    <row r="817" ht="14.25" customHeight="1" x14ac:dyDescent="0.4"/>
    <row r="818" ht="14.25" customHeight="1" x14ac:dyDescent="0.4"/>
    <row r="819" ht="14.25" customHeight="1" x14ac:dyDescent="0.4"/>
    <row r="820" ht="14.25" customHeight="1" x14ac:dyDescent="0.4"/>
    <row r="821" ht="14.25" customHeight="1" x14ac:dyDescent="0.4"/>
    <row r="822" ht="14.25" customHeight="1" x14ac:dyDescent="0.4"/>
    <row r="823" ht="14.25" customHeight="1" x14ac:dyDescent="0.4"/>
    <row r="824" ht="14.25" customHeight="1" x14ac:dyDescent="0.4"/>
    <row r="825" ht="14.25" customHeight="1" x14ac:dyDescent="0.4"/>
    <row r="826" ht="14.25" customHeight="1" x14ac:dyDescent="0.4"/>
    <row r="827" ht="14.25" customHeight="1" x14ac:dyDescent="0.4"/>
    <row r="828" ht="14.25" customHeight="1" x14ac:dyDescent="0.4"/>
    <row r="829" ht="14.25" customHeight="1" x14ac:dyDescent="0.4"/>
    <row r="830" ht="14.25" customHeight="1" x14ac:dyDescent="0.4"/>
    <row r="831" ht="14.25" customHeight="1" x14ac:dyDescent="0.4"/>
    <row r="832" ht="14.25" customHeight="1" x14ac:dyDescent="0.4"/>
    <row r="833" ht="14.25" customHeight="1" x14ac:dyDescent="0.4"/>
    <row r="834" ht="14.25" customHeight="1" x14ac:dyDescent="0.4"/>
    <row r="835" ht="14.25" customHeight="1" x14ac:dyDescent="0.4"/>
    <row r="836" ht="14.25" customHeight="1" x14ac:dyDescent="0.4"/>
    <row r="837" ht="14.25" customHeight="1" x14ac:dyDescent="0.4"/>
    <row r="838" ht="14.25" customHeight="1" x14ac:dyDescent="0.4"/>
    <row r="839" ht="14.25" customHeight="1" x14ac:dyDescent="0.4"/>
    <row r="840" ht="14.25" customHeight="1" x14ac:dyDescent="0.4"/>
    <row r="841" ht="14.25" customHeight="1" x14ac:dyDescent="0.4"/>
    <row r="842" ht="14.25" customHeight="1" x14ac:dyDescent="0.4"/>
    <row r="843" ht="14.25" customHeight="1" x14ac:dyDescent="0.4"/>
    <row r="844" ht="14.25" customHeight="1" x14ac:dyDescent="0.4"/>
    <row r="845" ht="14.25" customHeight="1" x14ac:dyDescent="0.4"/>
    <row r="846" ht="14.25" customHeight="1" x14ac:dyDescent="0.4"/>
    <row r="847" ht="14.25" customHeight="1" x14ac:dyDescent="0.4"/>
    <row r="848" ht="14.25" customHeight="1" x14ac:dyDescent="0.4"/>
    <row r="849" ht="14.25" customHeight="1" x14ac:dyDescent="0.4"/>
    <row r="850" ht="14.25" customHeight="1" x14ac:dyDescent="0.4"/>
    <row r="851" ht="14.25" customHeight="1" x14ac:dyDescent="0.4"/>
    <row r="852" ht="14.25" customHeight="1" x14ac:dyDescent="0.4"/>
    <row r="853" ht="14.25" customHeight="1" x14ac:dyDescent="0.4"/>
    <row r="854" ht="14.25" customHeight="1" x14ac:dyDescent="0.4"/>
    <row r="855" ht="14.25" customHeight="1" x14ac:dyDescent="0.4"/>
    <row r="856" ht="14.25" customHeight="1" x14ac:dyDescent="0.4"/>
    <row r="857" ht="14.25" customHeight="1" x14ac:dyDescent="0.4"/>
    <row r="858" ht="14.25" customHeight="1" x14ac:dyDescent="0.4"/>
    <row r="859" ht="14.25" customHeight="1" x14ac:dyDescent="0.4"/>
    <row r="860" ht="14.25" customHeight="1" x14ac:dyDescent="0.4"/>
    <row r="861" ht="14.25" customHeight="1" x14ac:dyDescent="0.4"/>
    <row r="862" ht="14.25" customHeight="1" x14ac:dyDescent="0.4"/>
    <row r="863" ht="14.25" customHeight="1" x14ac:dyDescent="0.4"/>
    <row r="864" ht="14.25" customHeight="1" x14ac:dyDescent="0.4"/>
    <row r="865" ht="14.25" customHeight="1" x14ac:dyDescent="0.4"/>
    <row r="866" ht="14.25" customHeight="1" x14ac:dyDescent="0.4"/>
    <row r="867" ht="14.25" customHeight="1" x14ac:dyDescent="0.4"/>
    <row r="868" ht="14.25" customHeight="1" x14ac:dyDescent="0.4"/>
    <row r="869" ht="14.25" customHeight="1" x14ac:dyDescent="0.4"/>
    <row r="870" ht="14.25" customHeight="1" x14ac:dyDescent="0.4"/>
    <row r="871" ht="14.25" customHeight="1" x14ac:dyDescent="0.4"/>
    <row r="872" ht="14.25" customHeight="1" x14ac:dyDescent="0.4"/>
    <row r="873" ht="14.25" customHeight="1" x14ac:dyDescent="0.4"/>
    <row r="874" ht="14.25" customHeight="1" x14ac:dyDescent="0.4"/>
    <row r="875" ht="14.25" customHeight="1" x14ac:dyDescent="0.4"/>
    <row r="876" ht="14.25" customHeight="1" x14ac:dyDescent="0.4"/>
    <row r="877" ht="14.25" customHeight="1" x14ac:dyDescent="0.4"/>
    <row r="878" ht="14.25" customHeight="1" x14ac:dyDescent="0.4"/>
    <row r="879" ht="14.25" customHeight="1" x14ac:dyDescent="0.4"/>
    <row r="880" ht="14.25" customHeight="1" x14ac:dyDescent="0.4"/>
    <row r="881" ht="14.25" customHeight="1" x14ac:dyDescent="0.4"/>
    <row r="882" ht="14.25" customHeight="1" x14ac:dyDescent="0.4"/>
    <row r="883" ht="14.25" customHeight="1" x14ac:dyDescent="0.4"/>
    <row r="884" ht="14.25" customHeight="1" x14ac:dyDescent="0.4"/>
    <row r="885" ht="14.25" customHeight="1" x14ac:dyDescent="0.4"/>
    <row r="886" ht="14.25" customHeight="1" x14ac:dyDescent="0.4"/>
    <row r="887" ht="14.25" customHeight="1" x14ac:dyDescent="0.4"/>
    <row r="888" ht="14.25" customHeight="1" x14ac:dyDescent="0.4"/>
    <row r="889" ht="14.25" customHeight="1" x14ac:dyDescent="0.4"/>
    <row r="890" ht="14.25" customHeight="1" x14ac:dyDescent="0.4"/>
    <row r="891" ht="14.25" customHeight="1" x14ac:dyDescent="0.4"/>
    <row r="892" ht="14.25" customHeight="1" x14ac:dyDescent="0.4"/>
    <row r="893" ht="14.25" customHeight="1" x14ac:dyDescent="0.4"/>
    <row r="894" ht="14.25" customHeight="1" x14ac:dyDescent="0.4"/>
    <row r="895" ht="14.25" customHeight="1" x14ac:dyDescent="0.4"/>
    <row r="896" ht="14.25" customHeight="1" x14ac:dyDescent="0.4"/>
    <row r="897" ht="14.25" customHeight="1" x14ac:dyDescent="0.4"/>
    <row r="898" ht="14.25" customHeight="1" x14ac:dyDescent="0.4"/>
    <row r="899" ht="14.25" customHeight="1" x14ac:dyDescent="0.4"/>
    <row r="900" ht="14.25" customHeight="1" x14ac:dyDescent="0.4"/>
    <row r="901" ht="14.25" customHeight="1" x14ac:dyDescent="0.4"/>
    <row r="902" ht="14.25" customHeight="1" x14ac:dyDescent="0.4"/>
    <row r="903" ht="14.25" customHeight="1" x14ac:dyDescent="0.4"/>
    <row r="904" ht="14.25" customHeight="1" x14ac:dyDescent="0.4"/>
    <row r="905" ht="14.25" customHeight="1" x14ac:dyDescent="0.4"/>
    <row r="906" ht="14.25" customHeight="1" x14ac:dyDescent="0.4"/>
    <row r="907" ht="14.25" customHeight="1" x14ac:dyDescent="0.4"/>
    <row r="908" ht="14.25" customHeight="1" x14ac:dyDescent="0.4"/>
    <row r="909" ht="14.25" customHeight="1" x14ac:dyDescent="0.4"/>
    <row r="910" ht="14.25" customHeight="1" x14ac:dyDescent="0.4"/>
    <row r="911" ht="14.25" customHeight="1" x14ac:dyDescent="0.4"/>
    <row r="912" ht="14.25" customHeight="1" x14ac:dyDescent="0.4"/>
    <row r="913" ht="14.25" customHeight="1" x14ac:dyDescent="0.4"/>
    <row r="914" ht="14.25" customHeight="1" x14ac:dyDescent="0.4"/>
    <row r="915" ht="14.25" customHeight="1" x14ac:dyDescent="0.4"/>
    <row r="916" ht="14.25" customHeight="1" x14ac:dyDescent="0.4"/>
    <row r="917" ht="14.25" customHeight="1" x14ac:dyDescent="0.4"/>
    <row r="918" ht="14.25" customHeight="1" x14ac:dyDescent="0.4"/>
    <row r="919" ht="14.25" customHeight="1" x14ac:dyDescent="0.4"/>
    <row r="920" ht="14.25" customHeight="1" x14ac:dyDescent="0.4"/>
    <row r="921" ht="14.25" customHeight="1" x14ac:dyDescent="0.4"/>
    <row r="922" ht="14.25" customHeight="1" x14ac:dyDescent="0.4"/>
    <row r="923" ht="14.25" customHeight="1" x14ac:dyDescent="0.4"/>
    <row r="924" ht="14.25" customHeight="1" x14ac:dyDescent="0.4"/>
    <row r="925" ht="14.25" customHeight="1" x14ac:dyDescent="0.4"/>
    <row r="926" ht="14.25" customHeight="1" x14ac:dyDescent="0.4"/>
    <row r="927" ht="14.25" customHeight="1" x14ac:dyDescent="0.4"/>
    <row r="928" ht="14.25" customHeight="1" x14ac:dyDescent="0.4"/>
    <row r="929" ht="14.25" customHeight="1" x14ac:dyDescent="0.4"/>
    <row r="930" ht="14.25" customHeight="1" x14ac:dyDescent="0.4"/>
    <row r="931" ht="14.25" customHeight="1" x14ac:dyDescent="0.4"/>
    <row r="932" ht="14.25" customHeight="1" x14ac:dyDescent="0.4"/>
    <row r="933" ht="14.25" customHeight="1" x14ac:dyDescent="0.4"/>
    <row r="934" ht="14.25" customHeight="1" x14ac:dyDescent="0.4"/>
    <row r="935" ht="14.25" customHeight="1" x14ac:dyDescent="0.4"/>
    <row r="936" ht="14.25" customHeight="1" x14ac:dyDescent="0.4"/>
    <row r="937" ht="14.25" customHeight="1" x14ac:dyDescent="0.4"/>
    <row r="938" ht="14.25" customHeight="1" x14ac:dyDescent="0.4"/>
    <row r="939" ht="14.25" customHeight="1" x14ac:dyDescent="0.4"/>
    <row r="940" ht="14.25" customHeight="1" x14ac:dyDescent="0.4"/>
    <row r="941" ht="14.25" customHeight="1" x14ac:dyDescent="0.4"/>
    <row r="942" ht="14.25" customHeight="1" x14ac:dyDescent="0.4"/>
    <row r="943" ht="14.25" customHeight="1" x14ac:dyDescent="0.4"/>
    <row r="944" ht="14.25" customHeight="1" x14ac:dyDescent="0.4"/>
    <row r="945" ht="14.25" customHeight="1" x14ac:dyDescent="0.4"/>
    <row r="946" ht="14.25" customHeight="1" x14ac:dyDescent="0.4"/>
    <row r="947" ht="14.25" customHeight="1" x14ac:dyDescent="0.4"/>
    <row r="948" ht="14.25" customHeight="1" x14ac:dyDescent="0.4"/>
    <row r="949" ht="14.25" customHeight="1" x14ac:dyDescent="0.4"/>
    <row r="950" ht="14.25" customHeight="1" x14ac:dyDescent="0.4"/>
    <row r="951" ht="14.25" customHeight="1" x14ac:dyDescent="0.4"/>
    <row r="952" ht="14.25" customHeight="1" x14ac:dyDescent="0.4"/>
    <row r="953" ht="14.25" customHeight="1" x14ac:dyDescent="0.4"/>
    <row r="954" ht="14.25" customHeight="1" x14ac:dyDescent="0.4"/>
    <row r="955" ht="14.25" customHeight="1" x14ac:dyDescent="0.4"/>
    <row r="956" ht="14.25" customHeight="1" x14ac:dyDescent="0.4"/>
    <row r="957" ht="14.25" customHeight="1" x14ac:dyDescent="0.4"/>
    <row r="958" ht="14.25" customHeight="1" x14ac:dyDescent="0.4"/>
    <row r="959" ht="14.25" customHeight="1" x14ac:dyDescent="0.4"/>
    <row r="960" ht="14.25" customHeight="1" x14ac:dyDescent="0.4"/>
    <row r="961" ht="14.25" customHeight="1" x14ac:dyDescent="0.4"/>
    <row r="962" ht="14.25" customHeight="1" x14ac:dyDescent="0.4"/>
    <row r="963" ht="14.25" customHeight="1" x14ac:dyDescent="0.4"/>
    <row r="964" ht="14.25" customHeight="1" x14ac:dyDescent="0.4"/>
    <row r="965" ht="14.25" customHeight="1" x14ac:dyDescent="0.4"/>
    <row r="966" ht="14.25" customHeight="1" x14ac:dyDescent="0.4"/>
    <row r="967" ht="14.25" customHeight="1" x14ac:dyDescent="0.4"/>
    <row r="968" ht="14.25" customHeight="1" x14ac:dyDescent="0.4"/>
    <row r="969" ht="14.25" customHeight="1" x14ac:dyDescent="0.4"/>
    <row r="970" ht="14.25" customHeight="1" x14ac:dyDescent="0.4"/>
    <row r="971" ht="14.25" customHeight="1" x14ac:dyDescent="0.4"/>
    <row r="972" ht="14.25" customHeight="1" x14ac:dyDescent="0.4"/>
    <row r="973" ht="14.25" customHeight="1" x14ac:dyDescent="0.4"/>
    <row r="974" ht="14.25" customHeight="1" x14ac:dyDescent="0.4"/>
    <row r="975" ht="14.25" customHeight="1" x14ac:dyDescent="0.4"/>
    <row r="976" ht="14.25" customHeight="1" x14ac:dyDescent="0.4"/>
    <row r="977" ht="14.25" customHeight="1" x14ac:dyDescent="0.4"/>
    <row r="978" ht="14.25" customHeight="1" x14ac:dyDescent="0.4"/>
    <row r="979" ht="14.25" customHeight="1" x14ac:dyDescent="0.4"/>
    <row r="980" ht="14.25" customHeight="1" x14ac:dyDescent="0.4"/>
    <row r="981" ht="14.25" customHeight="1" x14ac:dyDescent="0.4"/>
    <row r="982" ht="14.25" customHeight="1" x14ac:dyDescent="0.4"/>
    <row r="983" ht="14.25" customHeight="1" x14ac:dyDescent="0.4"/>
    <row r="984" ht="14.25" customHeight="1" x14ac:dyDescent="0.4"/>
    <row r="985" ht="14.25" customHeight="1" x14ac:dyDescent="0.4"/>
    <row r="986" ht="14.25" customHeight="1" x14ac:dyDescent="0.4"/>
    <row r="987" ht="14.25" customHeight="1" x14ac:dyDescent="0.4"/>
    <row r="988" ht="14.25" customHeight="1" x14ac:dyDescent="0.4"/>
    <row r="989" ht="14.25" customHeight="1" x14ac:dyDescent="0.4"/>
    <row r="990" ht="14.25" customHeight="1" x14ac:dyDescent="0.4"/>
    <row r="991" ht="14.25" customHeight="1" x14ac:dyDescent="0.4"/>
    <row r="992" ht="14.25" customHeight="1" x14ac:dyDescent="0.4"/>
    <row r="993" ht="14.25" customHeight="1" x14ac:dyDescent="0.4"/>
    <row r="994" ht="14.25" customHeight="1" x14ac:dyDescent="0.4"/>
    <row r="995" ht="14.25" customHeight="1" x14ac:dyDescent="0.4"/>
    <row r="996" ht="14.25" customHeight="1" x14ac:dyDescent="0.4"/>
    <row r="997" ht="14.25" customHeight="1" x14ac:dyDescent="0.4"/>
    <row r="998" ht="14.25" customHeight="1" x14ac:dyDescent="0.4"/>
    <row r="999" ht="14.25" customHeight="1" x14ac:dyDescent="0.4"/>
    <row r="1000" ht="14.25" customHeight="1" x14ac:dyDescent="0.4"/>
  </sheetData>
  <mergeCells count="3">
    <mergeCell ref="A7:E7"/>
    <mergeCell ref="G7:K7"/>
    <mergeCell ref="A16:E16"/>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000"/>
  <sheetViews>
    <sheetView showGridLines="0" zoomScale="47" workbookViewId="0">
      <selection activeCell="I5" sqref="I5"/>
    </sheetView>
  </sheetViews>
  <sheetFormatPr defaultColWidth="14.42578125" defaultRowHeight="15.75" customHeight="1" x14ac:dyDescent="0.4"/>
  <cols>
    <col min="1" max="1" width="13.7109375" customWidth="1"/>
    <col min="2" max="2" width="32.28515625" customWidth="1"/>
    <col min="3" max="3" width="24.42578125" customWidth="1"/>
    <col min="4" max="4" width="17" customWidth="1"/>
    <col min="5" max="5" width="20.140625" customWidth="1"/>
    <col min="6" max="6" width="19.5703125" customWidth="1"/>
    <col min="7" max="7" width="24.85546875" customWidth="1"/>
    <col min="8" max="8" width="32.42578125" customWidth="1"/>
    <col min="9" max="9" width="23" customWidth="1"/>
    <col min="10" max="10" width="32.42578125" customWidth="1"/>
    <col min="11" max="11" width="31.85546875" customWidth="1"/>
    <col min="12" max="12" width="17.85546875" customWidth="1"/>
    <col min="13" max="26" width="8.7109375" customWidth="1"/>
  </cols>
  <sheetData>
    <row r="1" spans="1:12" ht="14.25" customHeight="1" x14ac:dyDescent="0.4">
      <c r="A1" s="27" t="s">
        <v>62</v>
      </c>
      <c r="B1" s="28" t="s">
        <v>63</v>
      </c>
      <c r="C1" s="28" t="s">
        <v>64</v>
      </c>
      <c r="D1" s="28" t="s">
        <v>65</v>
      </c>
      <c r="E1" s="28" t="s">
        <v>66</v>
      </c>
      <c r="F1" s="28" t="s">
        <v>67</v>
      </c>
      <c r="G1" s="28" t="s">
        <v>68</v>
      </c>
      <c r="H1" s="28" t="s">
        <v>69</v>
      </c>
      <c r="I1" s="28" t="s">
        <v>70</v>
      </c>
      <c r="J1" s="28" t="s">
        <v>71</v>
      </c>
      <c r="K1" s="27" t="s">
        <v>72</v>
      </c>
    </row>
    <row r="2" spans="1:12" ht="14.25" customHeight="1" x14ac:dyDescent="0.45">
      <c r="A2" s="29">
        <v>1</v>
      </c>
      <c r="B2" s="30" t="s">
        <v>73</v>
      </c>
      <c r="C2" s="31">
        <v>0.08</v>
      </c>
      <c r="D2" s="30" t="s">
        <v>74</v>
      </c>
      <c r="E2" s="31">
        <v>0.06</v>
      </c>
      <c r="F2" s="30" t="s">
        <v>75</v>
      </c>
      <c r="G2" s="32">
        <v>100000</v>
      </c>
      <c r="H2" s="33">
        <f>C14</f>
        <v>108424.72757113139</v>
      </c>
      <c r="I2" s="34">
        <f>E14</f>
        <v>4.3422233724935371</v>
      </c>
      <c r="J2" s="29">
        <v>5.6106523026409851</v>
      </c>
      <c r="K2" s="35">
        <f t="shared" ref="K2:K4" si="0">H2*J2</f>
        <v>608333.44741018978</v>
      </c>
    </row>
    <row r="3" spans="1:12" ht="14.25" customHeight="1" x14ac:dyDescent="0.45">
      <c r="A3" s="29">
        <v>2</v>
      </c>
      <c r="B3" s="30" t="s">
        <v>76</v>
      </c>
      <c r="C3" s="31">
        <v>8.9499999999999996E-2</v>
      </c>
      <c r="D3" s="30" t="s">
        <v>77</v>
      </c>
      <c r="E3" s="31">
        <v>8.5000000000000006E-2</v>
      </c>
      <c r="F3" s="30" t="s">
        <v>78</v>
      </c>
      <c r="G3" s="32">
        <v>100000</v>
      </c>
      <c r="H3" s="33">
        <f>C54</f>
        <v>102810.76106058742</v>
      </c>
      <c r="I3" s="34">
        <f>E54</f>
        <v>25.262214143078005</v>
      </c>
      <c r="J3" s="29">
        <v>830.70668410202961</v>
      </c>
      <c r="K3" s="35">
        <f t="shared" si="0"/>
        <v>85405586.410646647</v>
      </c>
    </row>
    <row r="4" spans="1:12" ht="14.25" customHeight="1" x14ac:dyDescent="0.5">
      <c r="A4" s="29">
        <v>3</v>
      </c>
      <c r="B4" s="30" t="s">
        <v>80</v>
      </c>
      <c r="C4" s="31">
        <v>7.0900000000000005E-2</v>
      </c>
      <c r="D4" s="30" t="s">
        <v>81</v>
      </c>
      <c r="E4" s="31">
        <v>7.3400000000000007E-2</v>
      </c>
      <c r="F4" s="30" t="s">
        <v>82</v>
      </c>
      <c r="G4" s="32">
        <v>100000</v>
      </c>
      <c r="H4" s="33">
        <f>I69</f>
        <v>96985.79968033878</v>
      </c>
      <c r="I4" s="34">
        <f>K69</f>
        <v>25.13996729186043</v>
      </c>
      <c r="J4" s="29">
        <v>-835.31733640466598</v>
      </c>
      <c r="K4" s="35">
        <f t="shared" si="0"/>
        <v>-81013919.858057097</v>
      </c>
      <c r="L4" s="36" t="s">
        <v>79</v>
      </c>
    </row>
    <row r="5" spans="1:12" ht="14.25" customHeight="1" x14ac:dyDescent="0.45">
      <c r="I5" s="47">
        <f t="array" ref="I5">SUM(I2:I4*J2:J4)</f>
        <v>10.002333897908102</v>
      </c>
      <c r="J5" s="37">
        <f>SUM(J2:J4)</f>
        <v>1.0000000000046612</v>
      </c>
      <c r="K5" s="38">
        <f t="array" ref="K5">SUM(J2:J4*H2:H4)</f>
        <v>4999999.9999997467</v>
      </c>
    </row>
    <row r="6" spans="1:12" ht="14.25" customHeight="1" x14ac:dyDescent="0.4"/>
    <row r="7" spans="1:12" ht="14.25" customHeight="1" x14ac:dyDescent="0.4">
      <c r="A7" s="52" t="s">
        <v>73</v>
      </c>
      <c r="B7" s="53"/>
      <c r="C7" s="53"/>
      <c r="D7" s="53"/>
      <c r="E7" s="54"/>
      <c r="G7" s="55" t="s">
        <v>80</v>
      </c>
      <c r="H7" s="56"/>
      <c r="I7" s="56"/>
      <c r="J7" s="56"/>
      <c r="K7" s="57"/>
    </row>
    <row r="8" spans="1:12" ht="14.25" customHeight="1" x14ac:dyDescent="0.45">
      <c r="A8" s="39" t="s">
        <v>83</v>
      </c>
      <c r="B8" s="40" t="s">
        <v>84</v>
      </c>
      <c r="C8" s="40" t="s">
        <v>85</v>
      </c>
      <c r="D8" s="15" t="s">
        <v>86</v>
      </c>
      <c r="E8" s="15" t="s">
        <v>87</v>
      </c>
      <c r="G8" s="15" t="s">
        <v>83</v>
      </c>
      <c r="H8" s="40" t="s">
        <v>84</v>
      </c>
      <c r="I8" s="40" t="s">
        <v>85</v>
      </c>
      <c r="J8" s="15" t="s">
        <v>86</v>
      </c>
      <c r="K8" s="15" t="s">
        <v>87</v>
      </c>
    </row>
    <row r="9" spans="1:12" ht="14.25" customHeight="1" x14ac:dyDescent="0.45">
      <c r="A9" s="15">
        <v>1</v>
      </c>
      <c r="B9" s="41">
        <f t="shared" ref="B9:B12" si="1">$C$2*$G$2</f>
        <v>8000</v>
      </c>
      <c r="C9" s="42">
        <f t="shared" ref="C9:C13" si="2">B9/ (1 + $E$2)^A9</f>
        <v>7547.169811320754</v>
      </c>
      <c r="D9" s="42">
        <f t="shared" ref="D9:D13" si="3">A9*C9</f>
        <v>7547.169811320754</v>
      </c>
      <c r="E9" s="15">
        <f t="shared" ref="E9:E13" si="4">D9/$C$14</f>
        <v>6.9607459298152069E-2</v>
      </c>
      <c r="G9" s="15">
        <v>1</v>
      </c>
      <c r="H9" s="41">
        <f t="shared" ref="H9:H67" si="5">($C$4/2)*$G$4</f>
        <v>3545.0000000000005</v>
      </c>
      <c r="I9" s="41">
        <f t="shared" ref="I9:I68" si="6">H9 / (1 + ($E$4/2))^G9</f>
        <v>3419.5041960065601</v>
      </c>
      <c r="J9" s="41">
        <f t="shared" ref="J9:J68" si="7">G9*I9</f>
        <v>3419.5041960065601</v>
      </c>
      <c r="K9" s="15">
        <f t="shared" ref="K9:K68" si="8">J9/$I$69</f>
        <v>3.5257782142098182E-2</v>
      </c>
    </row>
    <row r="10" spans="1:12" ht="14.25" customHeight="1" x14ac:dyDescent="0.45">
      <c r="A10" s="15">
        <v>2</v>
      </c>
      <c r="B10" s="41">
        <f t="shared" si="1"/>
        <v>8000</v>
      </c>
      <c r="C10" s="42">
        <f t="shared" si="2"/>
        <v>7119.9715201139188</v>
      </c>
      <c r="D10" s="42">
        <f t="shared" si="3"/>
        <v>14239.943040227838</v>
      </c>
      <c r="E10" s="15">
        <f t="shared" si="4"/>
        <v>0.13133482886443787</v>
      </c>
      <c r="G10" s="15">
        <v>2</v>
      </c>
      <c r="H10" s="41">
        <f t="shared" si="5"/>
        <v>3545.0000000000005</v>
      </c>
      <c r="I10" s="41">
        <f t="shared" si="6"/>
        <v>3298.4510427380728</v>
      </c>
      <c r="J10" s="41">
        <f t="shared" si="7"/>
        <v>6596.9020854761457</v>
      </c>
      <c r="K10" s="15">
        <f t="shared" si="8"/>
        <v>6.801925753274464E-2</v>
      </c>
    </row>
    <row r="11" spans="1:12" ht="14.25" customHeight="1" x14ac:dyDescent="0.45">
      <c r="A11" s="15">
        <v>3</v>
      </c>
      <c r="B11" s="41">
        <f t="shared" si="1"/>
        <v>8000</v>
      </c>
      <c r="C11" s="42">
        <f t="shared" si="2"/>
        <v>6716.9542642584129</v>
      </c>
      <c r="D11" s="42">
        <f t="shared" si="3"/>
        <v>20150.862792775239</v>
      </c>
      <c r="E11" s="15">
        <f t="shared" si="4"/>
        <v>0.18585117292137429</v>
      </c>
      <c r="G11" s="15">
        <v>3</v>
      </c>
      <c r="H11" s="41">
        <f t="shared" si="5"/>
        <v>3545.0000000000005</v>
      </c>
      <c r="I11" s="41">
        <f t="shared" si="6"/>
        <v>3181.6832668448665</v>
      </c>
      <c r="J11" s="41">
        <f t="shared" si="7"/>
        <v>9545.0498005345999</v>
      </c>
      <c r="K11" s="15">
        <f t="shared" si="8"/>
        <v>9.8416983022202142E-2</v>
      </c>
    </row>
    <row r="12" spans="1:12" ht="14.25" customHeight="1" x14ac:dyDescent="0.45">
      <c r="A12" s="15">
        <v>4</v>
      </c>
      <c r="B12" s="41">
        <f t="shared" si="1"/>
        <v>8000</v>
      </c>
      <c r="C12" s="42">
        <f t="shared" si="2"/>
        <v>6336.7493059041635</v>
      </c>
      <c r="D12" s="42">
        <f t="shared" si="3"/>
        <v>25346.997223616654</v>
      </c>
      <c r="E12" s="15">
        <f t="shared" si="4"/>
        <v>0.23377506027845826</v>
      </c>
      <c r="G12" s="15">
        <v>4</v>
      </c>
      <c r="H12" s="41">
        <f t="shared" si="5"/>
        <v>3545.0000000000005</v>
      </c>
      <c r="I12" s="41">
        <f t="shared" si="6"/>
        <v>3069.0491625782447</v>
      </c>
      <c r="J12" s="41">
        <f t="shared" si="7"/>
        <v>12276.196650312979</v>
      </c>
      <c r="K12" s="15">
        <f t="shared" si="8"/>
        <v>0.12657725863760283</v>
      </c>
    </row>
    <row r="13" spans="1:12" ht="14.25" customHeight="1" x14ac:dyDescent="0.45">
      <c r="A13" s="15">
        <v>5</v>
      </c>
      <c r="B13" s="41">
        <v>108000</v>
      </c>
      <c r="C13" s="42">
        <f t="shared" si="2"/>
        <v>80703.882669534141</v>
      </c>
      <c r="D13" s="42">
        <f t="shared" si="3"/>
        <v>403519.41334767069</v>
      </c>
      <c r="E13" s="15">
        <f t="shared" si="4"/>
        <v>3.7216548511311149</v>
      </c>
      <c r="G13" s="15">
        <v>5</v>
      </c>
      <c r="H13" s="41">
        <f t="shared" si="5"/>
        <v>3545.0000000000005</v>
      </c>
      <c r="I13" s="41">
        <f t="shared" si="6"/>
        <v>2960.4023946930115</v>
      </c>
      <c r="J13" s="41">
        <f t="shared" si="7"/>
        <v>14802.011973465058</v>
      </c>
      <c r="K13" s="15">
        <f t="shared" si="8"/>
        <v>0.15262040445355798</v>
      </c>
    </row>
    <row r="14" spans="1:12" ht="14.25" customHeight="1" x14ac:dyDescent="0.45">
      <c r="A14" s="15"/>
      <c r="B14" s="17" t="s">
        <v>88</v>
      </c>
      <c r="C14" s="43">
        <f t="shared" ref="C14:E14" si="9">SUM(C9:C13)</f>
        <v>108424.72757113139</v>
      </c>
      <c r="D14" s="43">
        <f t="shared" si="9"/>
        <v>470804.38621561119</v>
      </c>
      <c r="E14" s="43">
        <f t="shared" si="9"/>
        <v>4.3422233724935371</v>
      </c>
      <c r="G14" s="15">
        <v>6</v>
      </c>
      <c r="H14" s="41">
        <f t="shared" si="5"/>
        <v>3545.0000000000005</v>
      </c>
      <c r="I14" s="41">
        <f t="shared" si="6"/>
        <v>2855.6018083273962</v>
      </c>
      <c r="J14" s="41">
        <f t="shared" si="7"/>
        <v>17133.610849964378</v>
      </c>
      <c r="K14" s="15">
        <f t="shared" si="8"/>
        <v>0.17666102570104136</v>
      </c>
    </row>
    <row r="15" spans="1:12" ht="14.25" customHeight="1" x14ac:dyDescent="0.45">
      <c r="G15" s="15">
        <v>7</v>
      </c>
      <c r="H15" s="41">
        <f t="shared" si="5"/>
        <v>3545.0000000000005</v>
      </c>
      <c r="I15" s="41">
        <f t="shared" si="6"/>
        <v>2754.5112456133852</v>
      </c>
      <c r="J15" s="41">
        <f t="shared" si="7"/>
        <v>19281.578719293695</v>
      </c>
      <c r="K15" s="15">
        <f t="shared" si="8"/>
        <v>0.19880826660031661</v>
      </c>
    </row>
    <row r="16" spans="1:12" ht="14.25" customHeight="1" x14ac:dyDescent="0.45">
      <c r="A16" s="58" t="s">
        <v>76</v>
      </c>
      <c r="B16" s="53"/>
      <c r="C16" s="53"/>
      <c r="D16" s="53"/>
      <c r="E16" s="54"/>
      <c r="G16" s="15">
        <v>8</v>
      </c>
      <c r="H16" s="41">
        <f t="shared" si="5"/>
        <v>3545.0000000000005</v>
      </c>
      <c r="I16" s="41">
        <f t="shared" si="6"/>
        <v>2656.9993687791889</v>
      </c>
      <c r="J16" s="41">
        <f t="shared" si="7"/>
        <v>21255.994950233511</v>
      </c>
      <c r="K16" s="15">
        <f t="shared" si="8"/>
        <v>0.21916605338402528</v>
      </c>
    </row>
    <row r="17" spans="1:11" ht="14.25" customHeight="1" x14ac:dyDescent="0.45">
      <c r="A17" s="15" t="s">
        <v>83</v>
      </c>
      <c r="B17" s="40" t="s">
        <v>84</v>
      </c>
      <c r="C17" s="40" t="s">
        <v>85</v>
      </c>
      <c r="D17" s="15" t="s">
        <v>86</v>
      </c>
      <c r="E17" s="15" t="s">
        <v>87</v>
      </c>
      <c r="G17" s="15">
        <v>9</v>
      </c>
      <c r="H17" s="41">
        <f t="shared" si="5"/>
        <v>3545.0000000000005</v>
      </c>
      <c r="I17" s="41">
        <f t="shared" si="6"/>
        <v>2562.9394895140244</v>
      </c>
      <c r="J17" s="41">
        <f t="shared" si="7"/>
        <v>23066.45540562622</v>
      </c>
      <c r="K17" s="15">
        <f t="shared" si="8"/>
        <v>0.23783332695768156</v>
      </c>
    </row>
    <row r="18" spans="1:11" ht="14.25" customHeight="1" x14ac:dyDescent="0.45">
      <c r="A18" s="15">
        <v>1</v>
      </c>
      <c r="B18" s="41">
        <f t="shared" ref="B18:B52" si="10">($C$3/4)*$G$2</f>
        <v>2237.5</v>
      </c>
      <c r="C18" s="41">
        <f t="shared" ref="C18:C53" si="11">B18 / (1 + ($E$3/4))^A18</f>
        <v>2190.9424724602204</v>
      </c>
      <c r="D18" s="41">
        <f t="shared" ref="D18:D53" si="12">A18*C18</f>
        <v>2190.9424724602204</v>
      </c>
      <c r="E18" s="15">
        <f t="shared" ref="E18:E53" si="13">D18/$C$54</f>
        <v>2.1310439197790548E-2</v>
      </c>
      <c r="G18" s="15">
        <v>10</v>
      </c>
      <c r="H18" s="41">
        <f t="shared" si="5"/>
        <v>3545.0000000000005</v>
      </c>
      <c r="I18" s="41">
        <f t="shared" si="6"/>
        <v>2472.2094043735165</v>
      </c>
      <c r="J18" s="41">
        <f t="shared" si="7"/>
        <v>24722.094043735164</v>
      </c>
      <c r="K18" s="15">
        <f t="shared" si="8"/>
        <v>0.25490426562670176</v>
      </c>
    </row>
    <row r="19" spans="1:11" ht="14.25" customHeight="1" x14ac:dyDescent="0.45">
      <c r="A19" s="15">
        <v>2</v>
      </c>
      <c r="B19" s="41">
        <f t="shared" si="10"/>
        <v>2237.5</v>
      </c>
      <c r="C19" s="41">
        <f t="shared" si="11"/>
        <v>2145.3537062033984</v>
      </c>
      <c r="D19" s="41">
        <f t="shared" si="12"/>
        <v>4290.7074124067967</v>
      </c>
      <c r="E19" s="15">
        <f t="shared" si="13"/>
        <v>4.1734030252710989E-2</v>
      </c>
      <c r="G19" s="15">
        <v>11</v>
      </c>
      <c r="H19" s="41">
        <f t="shared" si="5"/>
        <v>3545.0000000000005</v>
      </c>
      <c r="I19" s="41">
        <f t="shared" si="6"/>
        <v>2384.6912360118808</v>
      </c>
      <c r="J19" s="41">
        <f t="shared" si="7"/>
        <v>26231.603596130688</v>
      </c>
      <c r="K19" s="15">
        <f t="shared" si="8"/>
        <v>0.27046849830169961</v>
      </c>
    </row>
    <row r="20" spans="1:11" ht="14.25" customHeight="1" x14ac:dyDescent="0.45">
      <c r="A20" s="15">
        <v>3</v>
      </c>
      <c r="B20" s="41">
        <f t="shared" si="10"/>
        <v>2237.5</v>
      </c>
      <c r="C20" s="41">
        <f t="shared" si="11"/>
        <v>2100.7135434060206</v>
      </c>
      <c r="D20" s="41">
        <f t="shared" si="12"/>
        <v>6302.1406302180621</v>
      </c>
      <c r="E20" s="15">
        <f t="shared" si="13"/>
        <v>6.1298453247555937E-2</v>
      </c>
      <c r="G20" s="15">
        <v>12</v>
      </c>
      <c r="H20" s="41">
        <f t="shared" si="5"/>
        <v>3545.0000000000005</v>
      </c>
      <c r="I20" s="41">
        <f t="shared" si="6"/>
        <v>2300.2712800346103</v>
      </c>
      <c r="J20" s="41">
        <f t="shared" si="7"/>
        <v>27603.255360415322</v>
      </c>
      <c r="K20" s="15">
        <f t="shared" si="8"/>
        <v>0.28461130857707539</v>
      </c>
    </row>
    <row r="21" spans="1:11" ht="14.25" customHeight="1" x14ac:dyDescent="0.45">
      <c r="A21" s="15">
        <v>4</v>
      </c>
      <c r="B21" s="41">
        <f t="shared" si="10"/>
        <v>2237.5</v>
      </c>
      <c r="C21" s="41">
        <f t="shared" si="11"/>
        <v>2057.0022456852098</v>
      </c>
      <c r="D21" s="41">
        <f t="shared" si="12"/>
        <v>8228.0089827408392</v>
      </c>
      <c r="E21" s="15">
        <f t="shared" si="13"/>
        <v>8.00306203150465E-2</v>
      </c>
      <c r="G21" s="15">
        <v>13</v>
      </c>
      <c r="H21" s="41">
        <f t="shared" si="5"/>
        <v>3545.0000000000005</v>
      </c>
      <c r="I21" s="41">
        <f t="shared" si="6"/>
        <v>2218.8398572727024</v>
      </c>
      <c r="J21" s="41">
        <f t="shared" si="7"/>
        <v>28844.918144545132</v>
      </c>
      <c r="K21" s="15">
        <f t="shared" si="8"/>
        <v>0.29741383006189359</v>
      </c>
    </row>
    <row r="22" spans="1:11" ht="14.25" customHeight="1" x14ac:dyDescent="0.45">
      <c r="A22" s="15">
        <v>5</v>
      </c>
      <c r="B22" s="41">
        <f t="shared" si="10"/>
        <v>2237.5</v>
      </c>
      <c r="C22" s="41">
        <f t="shared" si="11"/>
        <v>2014.2004853710746</v>
      </c>
      <c r="D22" s="41">
        <f t="shared" si="12"/>
        <v>10071.002426855373</v>
      </c>
      <c r="E22" s="15">
        <f t="shared" si="13"/>
        <v>9.795669561205203E-2</v>
      </c>
      <c r="G22" s="15">
        <v>14</v>
      </c>
      <c r="H22" s="41">
        <f t="shared" si="5"/>
        <v>3545.0000000000005</v>
      </c>
      <c r="I22" s="41">
        <f t="shared" si="6"/>
        <v>2140.2911712864884</v>
      </c>
      <c r="J22" s="41">
        <f t="shared" si="7"/>
        <v>29964.076398010839</v>
      </c>
      <c r="K22" s="15">
        <f t="shared" si="8"/>
        <v>0.30895323332664376</v>
      </c>
    </row>
    <row r="23" spans="1:11" ht="14.25" customHeight="1" x14ac:dyDescent="0.45">
      <c r="A23" s="15">
        <v>6</v>
      </c>
      <c r="B23" s="41">
        <f t="shared" si="10"/>
        <v>2237.5</v>
      </c>
      <c r="C23" s="41">
        <f t="shared" si="11"/>
        <v>1972.2893369606606</v>
      </c>
      <c r="D23" s="41">
        <f t="shared" si="12"/>
        <v>11833.736021763963</v>
      </c>
      <c r="E23" s="15">
        <f t="shared" si="13"/>
        <v>0.11510211479506725</v>
      </c>
      <c r="G23" s="15">
        <v>15</v>
      </c>
      <c r="H23" s="41">
        <f t="shared" si="5"/>
        <v>3545.0000000000005</v>
      </c>
      <c r="I23" s="41">
        <f t="shared" si="6"/>
        <v>2064.5231709139466</v>
      </c>
      <c r="J23" s="41">
        <f t="shared" si="7"/>
        <v>30967.847563709198</v>
      </c>
      <c r="K23" s="15">
        <f t="shared" si="8"/>
        <v>0.31930290481470436</v>
      </c>
    </row>
    <row r="24" spans="1:11" ht="14.25" customHeight="1" x14ac:dyDescent="0.45">
      <c r="A24" s="15">
        <v>7</v>
      </c>
      <c r="B24" s="41">
        <f t="shared" si="10"/>
        <v>2237.5</v>
      </c>
      <c r="C24" s="41">
        <f t="shared" si="11"/>
        <v>1931.250268749729</v>
      </c>
      <c r="D24" s="41">
        <f t="shared" si="12"/>
        <v>13518.751881248103</v>
      </c>
      <c r="E24" s="15">
        <f t="shared" si="13"/>
        <v>0.13149160400905277</v>
      </c>
      <c r="G24" s="15">
        <v>16</v>
      </c>
      <c r="H24" s="41">
        <f t="shared" si="5"/>
        <v>3545.0000000000005</v>
      </c>
      <c r="I24" s="41">
        <f t="shared" si="6"/>
        <v>1991.4374176849103</v>
      </c>
      <c r="J24" s="41">
        <f t="shared" si="7"/>
        <v>31862.998682958565</v>
      </c>
      <c r="K24" s="15">
        <f t="shared" si="8"/>
        <v>0.32853261805313461</v>
      </c>
    </row>
    <row r="25" spans="1:11" ht="14.25" customHeight="1" x14ac:dyDescent="0.45">
      <c r="A25" s="15">
        <v>8</v>
      </c>
      <c r="B25" s="41">
        <f t="shared" si="10"/>
        <v>2237.5</v>
      </c>
      <c r="C25" s="41">
        <f t="shared" si="11"/>
        <v>1891.0651346386576</v>
      </c>
      <c r="D25" s="41">
        <f t="shared" si="12"/>
        <v>15128.521077109261</v>
      </c>
      <c r="E25" s="15">
        <f t="shared" si="13"/>
        <v>0.1471491984014579</v>
      </c>
      <c r="G25" s="15">
        <v>17</v>
      </c>
      <c r="H25" s="41">
        <f t="shared" si="5"/>
        <v>3545.0000000000005</v>
      </c>
      <c r="I25" s="41">
        <f t="shared" si="6"/>
        <v>1920.9389579289191</v>
      </c>
      <c r="J25" s="41">
        <f t="shared" si="7"/>
        <v>32655.962284791625</v>
      </c>
      <c r="K25" s="15">
        <f t="shared" si="8"/>
        <v>0.33670869748380011</v>
      </c>
    </row>
    <row r="26" spans="1:11" ht="14.25" customHeight="1" x14ac:dyDescent="0.45">
      <c r="A26" s="15">
        <v>9</v>
      </c>
      <c r="B26" s="41">
        <f t="shared" si="10"/>
        <v>2237.5</v>
      </c>
      <c r="C26" s="41">
        <f t="shared" si="11"/>
        <v>1851.7161661088446</v>
      </c>
      <c r="D26" s="41">
        <f t="shared" si="12"/>
        <v>16665.445494979602</v>
      </c>
      <c r="E26" s="15">
        <f t="shared" si="13"/>
        <v>0.16209826017296464</v>
      </c>
      <c r="G26" s="15">
        <v>18</v>
      </c>
      <c r="H26" s="41">
        <f t="shared" si="5"/>
        <v>3545.0000000000005</v>
      </c>
      <c r="I26" s="41">
        <f t="shared" si="6"/>
        <v>1852.9361994105518</v>
      </c>
      <c r="J26" s="41">
        <f t="shared" si="7"/>
        <v>33352.851589389931</v>
      </c>
      <c r="K26" s="15">
        <f t="shared" si="8"/>
        <v>0.34389417522276006</v>
      </c>
    </row>
    <row r="27" spans="1:11" ht="14.25" customHeight="1" x14ac:dyDescent="0.45">
      <c r="A27" s="15">
        <v>10</v>
      </c>
      <c r="B27" s="41">
        <f t="shared" si="10"/>
        <v>2237.5</v>
      </c>
      <c r="C27" s="41">
        <f t="shared" si="11"/>
        <v>1813.1859643660662</v>
      </c>
      <c r="D27" s="41">
        <f t="shared" si="12"/>
        <v>18131.85964366066</v>
      </c>
      <c r="E27" s="15">
        <f t="shared" si="13"/>
        <v>0.17636149617621616</v>
      </c>
      <c r="G27" s="15">
        <v>19</v>
      </c>
      <c r="H27" s="41">
        <f t="shared" si="5"/>
        <v>3545.0000000000005</v>
      </c>
      <c r="I27" s="41">
        <f t="shared" si="6"/>
        <v>1787.3407923319689</v>
      </c>
      <c r="J27" s="41">
        <f t="shared" si="7"/>
        <v>33959.475054307411</v>
      </c>
      <c r="K27" s="15">
        <f t="shared" si="8"/>
        <v>0.35014894104329136</v>
      </c>
    </row>
    <row r="28" spans="1:11" ht="14.25" customHeight="1" x14ac:dyDescent="0.45">
      <c r="A28" s="15">
        <v>11</v>
      </c>
      <c r="B28" s="41">
        <f t="shared" si="10"/>
        <v>2237.5</v>
      </c>
      <c r="C28" s="41">
        <f t="shared" si="11"/>
        <v>1775.4574926473106</v>
      </c>
      <c r="D28" s="41">
        <f t="shared" si="12"/>
        <v>19530.032419120416</v>
      </c>
      <c r="E28" s="15">
        <f t="shared" si="13"/>
        <v>0.18996097507352533</v>
      </c>
      <c r="G28" s="15">
        <v>20</v>
      </c>
      <c r="H28" s="41">
        <f t="shared" si="5"/>
        <v>3545.0000000000005</v>
      </c>
      <c r="I28" s="41">
        <f t="shared" si="6"/>
        <v>1724.067514548055</v>
      </c>
      <c r="J28" s="41">
        <f t="shared" si="7"/>
        <v>34481.350290961098</v>
      </c>
      <c r="K28" s="15">
        <f t="shared" si="8"/>
        <v>0.35552988586587125</v>
      </c>
    </row>
    <row r="29" spans="1:11" ht="14.25" customHeight="1" x14ac:dyDescent="0.45">
      <c r="A29" s="15">
        <v>12</v>
      </c>
      <c r="B29" s="41">
        <f t="shared" si="10"/>
        <v>2237.5</v>
      </c>
      <c r="C29" s="41">
        <f t="shared" si="11"/>
        <v>1738.5140686876975</v>
      </c>
      <c r="D29" s="41">
        <f t="shared" si="12"/>
        <v>20862.168824252371</v>
      </c>
      <c r="E29" s="15">
        <f t="shared" si="13"/>
        <v>0.20291814406429773</v>
      </c>
      <c r="G29" s="15">
        <v>21</v>
      </c>
      <c r="H29" s="41">
        <f t="shared" si="5"/>
        <v>3545.0000000000005</v>
      </c>
      <c r="I29" s="41">
        <f t="shared" si="6"/>
        <v>1663.0341608450424</v>
      </c>
      <c r="J29" s="41">
        <f t="shared" si="7"/>
        <v>34923.717377745888</v>
      </c>
      <c r="K29" s="15">
        <f t="shared" si="8"/>
        <v>0.36009103902687845</v>
      </c>
    </row>
    <row r="30" spans="1:11" ht="14.25" customHeight="1" x14ac:dyDescent="0.45">
      <c r="A30" s="15">
        <v>13</v>
      </c>
      <c r="B30" s="41">
        <f t="shared" si="10"/>
        <v>2237.5</v>
      </c>
      <c r="C30" s="41">
        <f t="shared" si="11"/>
        <v>1702.3393573441344</v>
      </c>
      <c r="D30" s="41">
        <f t="shared" si="12"/>
        <v>22130.411645473749</v>
      </c>
      <c r="E30" s="15">
        <f t="shared" si="13"/>
        <v>0.21525384519264548</v>
      </c>
      <c r="G30" s="15">
        <v>22</v>
      </c>
      <c r="H30" s="41">
        <f t="shared" si="5"/>
        <v>3545.0000000000005</v>
      </c>
      <c r="I30" s="41">
        <f t="shared" si="6"/>
        <v>1604.1614361387503</v>
      </c>
      <c r="J30" s="41">
        <f t="shared" si="7"/>
        <v>35291.551595052508</v>
      </c>
      <c r="K30" s="15">
        <f t="shared" si="8"/>
        <v>0.36388369958666128</v>
      </c>
    </row>
    <row r="31" spans="1:11" ht="14.25" customHeight="1" x14ac:dyDescent="0.45">
      <c r="A31" s="15">
        <v>14</v>
      </c>
      <c r="B31" s="41">
        <f t="shared" si="10"/>
        <v>2237.5</v>
      </c>
      <c r="C31" s="41">
        <f t="shared" si="11"/>
        <v>1666.9173633724697</v>
      </c>
      <c r="D31" s="41">
        <f t="shared" si="12"/>
        <v>23336.843087214576</v>
      </c>
      <c r="E31" s="15">
        <f t="shared" si="13"/>
        <v>0.22698833124542225</v>
      </c>
      <c r="G31" s="15">
        <v>23</v>
      </c>
      <c r="H31" s="41">
        <f t="shared" si="5"/>
        <v>3545.0000000000005</v>
      </c>
      <c r="I31" s="41">
        <f t="shared" si="6"/>
        <v>1547.3728524536994</v>
      </c>
      <c r="J31" s="41">
        <f t="shared" si="7"/>
        <v>35589.575606435086</v>
      </c>
      <c r="K31" s="15">
        <f t="shared" si="8"/>
        <v>0.36695656192697146</v>
      </c>
    </row>
    <row r="32" spans="1:11" ht="14.25" customHeight="1" x14ac:dyDescent="0.45">
      <c r="A32" s="15">
        <v>15</v>
      </c>
      <c r="B32" s="41">
        <f t="shared" si="10"/>
        <v>2237.5</v>
      </c>
      <c r="C32" s="41">
        <f t="shared" si="11"/>
        <v>1632.2324243549274</v>
      </c>
      <c r="D32" s="41">
        <f t="shared" si="12"/>
        <v>24483.486365323912</v>
      </c>
      <c r="E32" s="15">
        <f t="shared" si="13"/>
        <v>0.23814128125066156</v>
      </c>
      <c r="G32" s="15">
        <v>24</v>
      </c>
      <c r="H32" s="41">
        <f t="shared" si="5"/>
        <v>3545.0000000000005</v>
      </c>
      <c r="I32" s="41">
        <f t="shared" si="6"/>
        <v>1492.5946295492422</v>
      </c>
      <c r="J32" s="41">
        <f t="shared" si="7"/>
        <v>35822.271109181813</v>
      </c>
      <c r="K32" s="15">
        <f t="shared" si="8"/>
        <v>0.36935583587752591</v>
      </c>
    </row>
    <row r="33" spans="1:11" ht="14.25" customHeight="1" x14ac:dyDescent="0.45">
      <c r="A33" s="15">
        <v>16</v>
      </c>
      <c r="B33" s="41">
        <f t="shared" si="10"/>
        <v>2237.5</v>
      </c>
      <c r="C33" s="41">
        <f t="shared" si="11"/>
        <v>1598.2692037747149</v>
      </c>
      <c r="D33" s="41">
        <f t="shared" si="12"/>
        <v>25572.307260395439</v>
      </c>
      <c r="E33" s="15">
        <f t="shared" si="13"/>
        <v>0.2487318155861663</v>
      </c>
      <c r="G33" s="15">
        <v>25</v>
      </c>
      <c r="H33" s="41">
        <f t="shared" si="5"/>
        <v>3545.0000000000005</v>
      </c>
      <c r="I33" s="41">
        <f t="shared" si="6"/>
        <v>1439.7555990636081</v>
      </c>
      <c r="J33" s="41">
        <f t="shared" si="7"/>
        <v>35993.889976590202</v>
      </c>
      <c r="K33" s="15">
        <f t="shared" si="8"/>
        <v>0.37112536160164261</v>
      </c>
    </row>
    <row r="34" spans="1:11" ht="14.25" customHeight="1" x14ac:dyDescent="0.45">
      <c r="A34" s="15">
        <v>17</v>
      </c>
      <c r="B34" s="41">
        <f t="shared" si="10"/>
        <v>2237.5</v>
      </c>
      <c r="C34" s="41">
        <f t="shared" si="11"/>
        <v>1565.0126842347267</v>
      </c>
      <c r="D34" s="41">
        <f t="shared" si="12"/>
        <v>26605.215631990355</v>
      </c>
      <c r="E34" s="15">
        <f t="shared" si="13"/>
        <v>0.25877851070776176</v>
      </c>
      <c r="G34" s="15">
        <v>26</v>
      </c>
      <c r="H34" s="41">
        <f t="shared" si="5"/>
        <v>3545.0000000000005</v>
      </c>
      <c r="I34" s="41">
        <f t="shared" si="6"/>
        <v>1388.7871120513244</v>
      </c>
      <c r="J34" s="41">
        <f t="shared" si="7"/>
        <v>36108.464913334436</v>
      </c>
      <c r="K34" s="15">
        <f t="shared" si="8"/>
        <v>0.37230671946147226</v>
      </c>
    </row>
    <row r="35" spans="1:11" ht="14.25" customHeight="1" x14ac:dyDescent="0.45">
      <c r="A35" s="15">
        <v>18</v>
      </c>
      <c r="B35" s="41">
        <f t="shared" si="10"/>
        <v>2237.5</v>
      </c>
      <c r="C35" s="41">
        <f t="shared" si="11"/>
        <v>1532.4481608173583</v>
      </c>
      <c r="D35" s="41">
        <f t="shared" si="12"/>
        <v>27584.06689471245</v>
      </c>
      <c r="E35" s="15">
        <f t="shared" si="13"/>
        <v>0.26829941350649938</v>
      </c>
      <c r="G35" s="15">
        <v>27</v>
      </c>
      <c r="H35" s="41">
        <f t="shared" si="5"/>
        <v>3545.0000000000005</v>
      </c>
      <c r="I35" s="41">
        <f t="shared" si="6"/>
        <v>1339.6229497938891</v>
      </c>
      <c r="J35" s="41">
        <f t="shared" si="7"/>
        <v>36169.819644435003</v>
      </c>
      <c r="K35" s="15">
        <f t="shared" si="8"/>
        <v>0.3729393350743021</v>
      </c>
    </row>
    <row r="36" spans="1:11" ht="14.25" customHeight="1" x14ac:dyDescent="0.45">
      <c r="A36" s="15">
        <v>19</v>
      </c>
      <c r="B36" s="41">
        <f t="shared" si="10"/>
        <v>2237.5</v>
      </c>
      <c r="C36" s="41">
        <f t="shared" si="11"/>
        <v>1500.5612345824807</v>
      </c>
      <c r="D36" s="41">
        <f t="shared" si="12"/>
        <v>28510.663457067134</v>
      </c>
      <c r="E36" s="15">
        <f t="shared" si="13"/>
        <v>0.27731205530387537</v>
      </c>
      <c r="G36" s="15">
        <v>28</v>
      </c>
      <c r="H36" s="41">
        <f t="shared" si="5"/>
        <v>3545.0000000000005</v>
      </c>
      <c r="I36" s="41">
        <f t="shared" si="6"/>
        <v>1292.19923776781</v>
      </c>
      <c r="J36" s="41">
        <f t="shared" si="7"/>
        <v>36181.578657498678</v>
      </c>
      <c r="K36" s="15">
        <f t="shared" si="8"/>
        <v>0.37306057976272483</v>
      </c>
    </row>
    <row r="37" spans="1:11" ht="14.25" customHeight="1" x14ac:dyDescent="0.45">
      <c r="A37" s="15">
        <v>20</v>
      </c>
      <c r="B37" s="41">
        <f t="shared" si="10"/>
        <v>2237.5</v>
      </c>
      <c r="C37" s="41">
        <f t="shared" si="11"/>
        <v>1469.3378062007155</v>
      </c>
      <c r="D37" s="41">
        <f t="shared" si="12"/>
        <v>29386.756124014311</v>
      </c>
      <c r="E37" s="15">
        <f t="shared" si="13"/>
        <v>0.28583346549391264</v>
      </c>
      <c r="G37" s="15">
        <v>29</v>
      </c>
      <c r="H37" s="41">
        <f t="shared" si="5"/>
        <v>3545.0000000000005</v>
      </c>
      <c r="I37" s="41">
        <f t="shared" si="6"/>
        <v>1246.4543626582524</v>
      </c>
      <c r="J37" s="41">
        <f t="shared" si="7"/>
        <v>36147.17651708932</v>
      </c>
      <c r="K37" s="15">
        <f t="shared" si="8"/>
        <v>0.37270586659313976</v>
      </c>
    </row>
    <row r="38" spans="1:11" ht="14.25" customHeight="1" x14ac:dyDescent="0.45">
      <c r="A38" s="15">
        <v>21</v>
      </c>
      <c r="B38" s="41">
        <f t="shared" si="10"/>
        <v>2237.5</v>
      </c>
      <c r="C38" s="41">
        <f t="shared" si="11"/>
        <v>1438.7640697191828</v>
      </c>
      <c r="D38" s="41">
        <f t="shared" si="12"/>
        <v>30214.045464102837</v>
      </c>
      <c r="E38" s="15">
        <f t="shared" si="13"/>
        <v>0.29388018484074246</v>
      </c>
      <c r="G38" s="15">
        <v>30</v>
      </c>
      <c r="H38" s="41">
        <f t="shared" si="5"/>
        <v>3545.0000000000005</v>
      </c>
      <c r="I38" s="41">
        <f t="shared" si="6"/>
        <v>1202.3288923104585</v>
      </c>
      <c r="J38" s="41">
        <f t="shared" si="7"/>
        <v>36069.866769313754</v>
      </c>
      <c r="K38" s="15">
        <f t="shared" si="8"/>
        <v>0.37190874218904785</v>
      </c>
    </row>
    <row r="39" spans="1:11" ht="14.25" customHeight="1" x14ac:dyDescent="0.45">
      <c r="A39" s="15">
        <v>22</v>
      </c>
      <c r="B39" s="41">
        <f t="shared" si="10"/>
        <v>2237.5</v>
      </c>
      <c r="C39" s="41">
        <f t="shared" si="11"/>
        <v>1408.8265064569723</v>
      </c>
      <c r="D39" s="41">
        <f t="shared" si="12"/>
        <v>30994.183142053393</v>
      </c>
      <c r="E39" s="15">
        <f t="shared" si="13"/>
        <v>0.30146827844011587</v>
      </c>
      <c r="G39" s="15">
        <v>31</v>
      </c>
      <c r="H39" s="41">
        <f t="shared" si="5"/>
        <v>3545.0000000000005</v>
      </c>
      <c r="I39" s="41">
        <f t="shared" si="6"/>
        <v>1159.7654985149597</v>
      </c>
      <c r="J39" s="41">
        <f t="shared" si="7"/>
        <v>35952.730453963755</v>
      </c>
      <c r="K39" s="15">
        <f t="shared" si="8"/>
        <v>0.37070097449794176</v>
      </c>
    </row>
    <row r="40" spans="1:11" ht="14.25" customHeight="1" x14ac:dyDescent="0.45">
      <c r="A40" s="15">
        <v>23</v>
      </c>
      <c r="B40" s="41">
        <f t="shared" si="10"/>
        <v>2237.5</v>
      </c>
      <c r="C40" s="41">
        <f t="shared" si="11"/>
        <v>1379.5118790276349</v>
      </c>
      <c r="D40" s="41">
        <f t="shared" si="12"/>
        <v>31728.773217635604</v>
      </c>
      <c r="E40" s="15">
        <f t="shared" si="13"/>
        <v>0.30861334835307286</v>
      </c>
      <c r="G40" s="15">
        <v>32</v>
      </c>
      <c r="H40" s="41">
        <f t="shared" si="5"/>
        <v>3545.0000000000005</v>
      </c>
      <c r="I40" s="41">
        <f t="shared" si="6"/>
        <v>1118.7088825262463</v>
      </c>
      <c r="J40" s="41">
        <f t="shared" si="7"/>
        <v>35798.684240839881</v>
      </c>
      <c r="K40" s="15">
        <f t="shared" si="8"/>
        <v>0.3691126366832142</v>
      </c>
    </row>
    <row r="41" spans="1:11" ht="14.25" customHeight="1" x14ac:dyDescent="0.45">
      <c r="A41" s="15">
        <v>24</v>
      </c>
      <c r="B41" s="41">
        <f t="shared" si="10"/>
        <v>2237.5</v>
      </c>
      <c r="C41" s="41">
        <f t="shared" si="11"/>
        <v>1350.8072254860565</v>
      </c>
      <c r="D41" s="41">
        <f t="shared" si="12"/>
        <v>32419.373411665358</v>
      </c>
      <c r="E41" s="15">
        <f t="shared" si="13"/>
        <v>0.31533054591980203</v>
      </c>
      <c r="G41" s="15">
        <v>33</v>
      </c>
      <c r="H41" s="41">
        <f t="shared" si="5"/>
        <v>3545.0000000000005</v>
      </c>
      <c r="I41" s="41">
        <f t="shared" si="6"/>
        <v>1079.1057032181407</v>
      </c>
      <c r="J41" s="41">
        <f t="shared" si="7"/>
        <v>35610.488206198643</v>
      </c>
      <c r="K41" s="15">
        <f t="shared" si="8"/>
        <v>0.36717218730545453</v>
      </c>
    </row>
    <row r="42" spans="1:11" ht="14.25" customHeight="1" x14ac:dyDescent="0.45">
      <c r="A42" s="15">
        <v>25</v>
      </c>
      <c r="B42" s="41">
        <f t="shared" si="10"/>
        <v>2237.5</v>
      </c>
      <c r="C42" s="41">
        <f t="shared" si="11"/>
        <v>1322.6998535971177</v>
      </c>
      <c r="D42" s="41">
        <f t="shared" si="12"/>
        <v>33067.496339927944</v>
      </c>
      <c r="E42" s="15">
        <f t="shared" si="13"/>
        <v>0.32163458376152798</v>
      </c>
      <c r="G42" s="15">
        <v>34</v>
      </c>
      <c r="H42" s="41">
        <f t="shared" si="5"/>
        <v>3545.0000000000005</v>
      </c>
      <c r="I42" s="41">
        <f t="shared" si="6"/>
        <v>1040.9045077825222</v>
      </c>
      <c r="J42" s="41">
        <f t="shared" si="7"/>
        <v>35390.753264605752</v>
      </c>
      <c r="K42" s="15">
        <f t="shared" si="8"/>
        <v>0.36490654695071056</v>
      </c>
    </row>
    <row r="43" spans="1:11" ht="14.25" customHeight="1" x14ac:dyDescent="0.45">
      <c r="A43" s="15">
        <v>26</v>
      </c>
      <c r="B43" s="41">
        <f t="shared" si="10"/>
        <v>2237.5</v>
      </c>
      <c r="C43" s="41">
        <f t="shared" si="11"/>
        <v>1295.177335223616</v>
      </c>
      <c r="D43" s="41">
        <f t="shared" si="12"/>
        <v>33674.610715814015</v>
      </c>
      <c r="E43" s="15">
        <f t="shared" si="13"/>
        <v>0.3275397474780799</v>
      </c>
      <c r="G43" s="15">
        <v>35</v>
      </c>
      <c r="H43" s="41">
        <f t="shared" si="5"/>
        <v>3545.0000000000005</v>
      </c>
      <c r="I43" s="41">
        <f t="shared" si="6"/>
        <v>1004.0556648813758</v>
      </c>
      <c r="J43" s="41">
        <f t="shared" si="7"/>
        <v>35141.948270848152</v>
      </c>
      <c r="K43" s="15">
        <f t="shared" si="8"/>
        <v>0.36234117145679651</v>
      </c>
    </row>
    <row r="44" spans="1:11" ht="14.25" customHeight="1" x14ac:dyDescent="0.45">
      <c r="A44" s="15">
        <v>27</v>
      </c>
      <c r="B44" s="41">
        <f t="shared" si="10"/>
        <v>2237.5</v>
      </c>
      <c r="C44" s="41">
        <f t="shared" si="11"/>
        <v>1268.227500830958</v>
      </c>
      <c r="D44" s="41">
        <f t="shared" si="12"/>
        <v>34242.142522435868</v>
      </c>
      <c r="E44" s="15">
        <f t="shared" si="13"/>
        <v>0.33305990704860777</v>
      </c>
      <c r="G44" s="15">
        <v>36</v>
      </c>
      <c r="H44" s="41">
        <f t="shared" si="5"/>
        <v>3545.0000000000005</v>
      </c>
      <c r="I44" s="41">
        <f t="shared" si="6"/>
        <v>968.51130016530885</v>
      </c>
      <c r="J44" s="41">
        <f t="shared" si="7"/>
        <v>34866.406805951119</v>
      </c>
      <c r="K44" s="15">
        <f t="shared" si="8"/>
        <v>0.35950012188247521</v>
      </c>
    </row>
    <row r="45" spans="1:11" ht="14.25" customHeight="1" x14ac:dyDescent="0.45">
      <c r="A45" s="15">
        <v>28</v>
      </c>
      <c r="B45" s="41">
        <f t="shared" si="10"/>
        <v>2237.5</v>
      </c>
      <c r="C45" s="41">
        <f t="shared" si="11"/>
        <v>1241.8384341062017</v>
      </c>
      <c r="D45" s="41">
        <f t="shared" si="12"/>
        <v>34771.47615497365</v>
      </c>
      <c r="E45" s="15">
        <f t="shared" si="13"/>
        <v>0.33820852794273615</v>
      </c>
      <c r="G45" s="15">
        <v>37</v>
      </c>
      <c r="H45" s="41">
        <f t="shared" si="5"/>
        <v>3545.0000000000005</v>
      </c>
      <c r="I45" s="41">
        <f t="shared" si="6"/>
        <v>934.22523407476513</v>
      </c>
      <c r="J45" s="41">
        <f t="shared" si="7"/>
        <v>34566.333660766308</v>
      </c>
      <c r="K45" s="15">
        <f t="shared" si="8"/>
        <v>0.35640613135835891</v>
      </c>
    </row>
    <row r="46" spans="1:11" ht="14.25" customHeight="1" x14ac:dyDescent="0.45">
      <c r="A46" s="15">
        <v>29</v>
      </c>
      <c r="B46" s="41">
        <f t="shared" si="10"/>
        <v>2237.5</v>
      </c>
      <c r="C46" s="41">
        <f t="shared" si="11"/>
        <v>1215.9984666890589</v>
      </c>
      <c r="D46" s="41">
        <f t="shared" si="12"/>
        <v>35263.955533982706</v>
      </c>
      <c r="E46" s="15">
        <f t="shared" si="13"/>
        <v>0.34299868194926891</v>
      </c>
      <c r="G46" s="15">
        <v>38</v>
      </c>
      <c r="H46" s="41">
        <f t="shared" si="5"/>
        <v>3545.0000000000005</v>
      </c>
      <c r="I46" s="41">
        <f t="shared" si="6"/>
        <v>901.1529218431225</v>
      </c>
      <c r="J46" s="41">
        <f t="shared" si="7"/>
        <v>34243.811030038654</v>
      </c>
      <c r="K46" s="15">
        <f t="shared" si="8"/>
        <v>0.35308066895261836</v>
      </c>
    </row>
    <row r="47" spans="1:11" ht="14.25" customHeight="1" x14ac:dyDescent="0.45">
      <c r="A47" s="15">
        <v>30</v>
      </c>
      <c r="B47" s="41">
        <f t="shared" si="10"/>
        <v>2237.5</v>
      </c>
      <c r="C47" s="41">
        <f t="shared" si="11"/>
        <v>1190.6961730125424</v>
      </c>
      <c r="D47" s="41">
        <f t="shared" si="12"/>
        <v>35720.88519037627</v>
      </c>
      <c r="E47" s="15">
        <f t="shared" si="13"/>
        <v>0.34744305772939071</v>
      </c>
      <c r="G47" s="15">
        <v>39</v>
      </c>
      <c r="H47" s="41">
        <f t="shared" si="5"/>
        <v>3545.0000000000005</v>
      </c>
      <c r="I47" s="41">
        <f t="shared" si="6"/>
        <v>869.25139562373158</v>
      </c>
      <c r="J47" s="41">
        <f t="shared" si="7"/>
        <v>33900.80442932553</v>
      </c>
      <c r="K47" s="15">
        <f t="shared" si="8"/>
        <v>0.34954400067908076</v>
      </c>
    </row>
    <row r="48" spans="1:11" ht="14.25" customHeight="1" x14ac:dyDescent="0.45">
      <c r="A48" s="15">
        <v>31</v>
      </c>
      <c r="B48" s="41">
        <f t="shared" si="10"/>
        <v>2237.5</v>
      </c>
      <c r="C48" s="41">
        <f t="shared" si="11"/>
        <v>1165.9203652509598</v>
      </c>
      <c r="D48" s="41">
        <f t="shared" si="12"/>
        <v>36143.531322779752</v>
      </c>
      <c r="E48" s="15">
        <f t="shared" si="13"/>
        <v>0.35155397110113801</v>
      </c>
      <c r="G48" s="15">
        <v>40</v>
      </c>
      <c r="H48" s="41">
        <f t="shared" si="5"/>
        <v>3545.0000000000005</v>
      </c>
      <c r="I48" s="41">
        <f t="shared" si="6"/>
        <v>838.4792086657003</v>
      </c>
      <c r="J48" s="41">
        <f t="shared" si="7"/>
        <v>33539.168346628008</v>
      </c>
      <c r="K48" s="15">
        <f t="shared" si="8"/>
        <v>0.34581524777000067</v>
      </c>
    </row>
    <row r="49" spans="1:11" ht="14.25" customHeight="1" x14ac:dyDescent="0.45">
      <c r="A49" s="15">
        <v>32</v>
      </c>
      <c r="B49" s="41">
        <f t="shared" si="10"/>
        <v>2237.5</v>
      </c>
      <c r="C49" s="41">
        <f t="shared" si="11"/>
        <v>1141.6600883730327</v>
      </c>
      <c r="D49" s="41">
        <f t="shared" si="12"/>
        <v>36533.122827937048</v>
      </c>
      <c r="E49" s="15">
        <f t="shared" si="13"/>
        <v>0.3553433750617575</v>
      </c>
      <c r="G49" s="15">
        <v>41</v>
      </c>
      <c r="H49" s="41">
        <f t="shared" si="5"/>
        <v>3545.0000000000005</v>
      </c>
      <c r="I49" s="41">
        <f t="shared" si="6"/>
        <v>808.79638146590196</v>
      </c>
      <c r="J49" s="41">
        <f t="shared" si="7"/>
        <v>33160.651640101984</v>
      </c>
      <c r="K49" s="15">
        <f t="shared" si="8"/>
        <v>0.34191244233071372</v>
      </c>
    </row>
    <row r="50" spans="1:11" ht="14.25" customHeight="1" x14ac:dyDescent="0.45">
      <c r="A50" s="15">
        <v>33</v>
      </c>
      <c r="B50" s="41">
        <f t="shared" si="10"/>
        <v>2237.5</v>
      </c>
      <c r="C50" s="41">
        <f t="shared" si="11"/>
        <v>1117.9046152979515</v>
      </c>
      <c r="D50" s="41">
        <f t="shared" si="12"/>
        <v>36890.852304832399</v>
      </c>
      <c r="E50" s="15">
        <f t="shared" si="13"/>
        <v>0.35882286955440634</v>
      </c>
      <c r="G50" s="15">
        <v>42</v>
      </c>
      <c r="H50" s="41">
        <f t="shared" si="5"/>
        <v>3545.0000000000005</v>
      </c>
      <c r="I50" s="41">
        <f t="shared" si="6"/>
        <v>780.16434982724206</v>
      </c>
      <c r="J50" s="41">
        <f t="shared" si="7"/>
        <v>32766.902692744166</v>
      </c>
      <c r="K50" s="15">
        <f t="shared" si="8"/>
        <v>0.33785258048851002</v>
      </c>
    </row>
    <row r="51" spans="1:11" ht="14.25" customHeight="1" x14ac:dyDescent="0.45">
      <c r="A51" s="15">
        <v>34</v>
      </c>
      <c r="B51" s="41">
        <f t="shared" si="10"/>
        <v>2237.5</v>
      </c>
      <c r="C51" s="41">
        <f t="shared" si="11"/>
        <v>1094.6434421522167</v>
      </c>
      <c r="D51" s="41">
        <f t="shared" si="12"/>
        <v>37217.877033175369</v>
      </c>
      <c r="E51" s="15">
        <f t="shared" si="13"/>
        <v>0.36200371098549206</v>
      </c>
      <c r="G51" s="15">
        <v>43</v>
      </c>
      <c r="H51" s="41">
        <f t="shared" si="5"/>
        <v>3545.0000000000005</v>
      </c>
      <c r="I51" s="41">
        <f t="shared" si="6"/>
        <v>752.54591475570771</v>
      </c>
      <c r="J51" s="41">
        <f t="shared" si="7"/>
        <v>32359.474334495433</v>
      </c>
      <c r="K51" s="15">
        <f t="shared" si="8"/>
        <v>0.33365167314339761</v>
      </c>
    </row>
    <row r="52" spans="1:11" ht="14.25" customHeight="1" x14ac:dyDescent="0.45">
      <c r="A52" s="15">
        <v>35</v>
      </c>
      <c r="B52" s="41">
        <f t="shared" si="10"/>
        <v>2237.5</v>
      </c>
      <c r="C52" s="41">
        <f t="shared" si="11"/>
        <v>1071.8662836251817</v>
      </c>
      <c r="D52" s="41">
        <f t="shared" si="12"/>
        <v>37515.319926881362</v>
      </c>
      <c r="E52" s="15">
        <f t="shared" si="13"/>
        <v>0.36489682149880404</v>
      </c>
      <c r="G52" s="15">
        <v>44</v>
      </c>
      <c r="H52" s="41">
        <f t="shared" si="5"/>
        <v>3545.0000000000005</v>
      </c>
      <c r="I52" s="41">
        <f t="shared" si="6"/>
        <v>725.90519413109632</v>
      </c>
      <c r="J52" s="41">
        <f t="shared" si="7"/>
        <v>31939.828541768238</v>
      </c>
      <c r="K52" s="15">
        <f t="shared" si="8"/>
        <v>0.3293247944239322</v>
      </c>
    </row>
    <row r="53" spans="1:11" ht="14.25" customHeight="1" x14ac:dyDescent="0.45">
      <c r="A53" s="15">
        <v>36</v>
      </c>
      <c r="B53" s="41">
        <v>102237.5</v>
      </c>
      <c r="C53" s="41">
        <f t="shared" si="11"/>
        <v>47957.409701772325</v>
      </c>
      <c r="D53" s="41">
        <f t="shared" si="12"/>
        <v>1726466.7492638037</v>
      </c>
      <c r="E53" s="15">
        <f t="shared" si="13"/>
        <v>16.792665781808378</v>
      </c>
      <c r="G53" s="15">
        <v>45</v>
      </c>
      <c r="H53" s="41">
        <f t="shared" si="5"/>
        <v>3545.0000000000005</v>
      </c>
      <c r="I53" s="41">
        <f t="shared" si="6"/>
        <v>700.20757608864335</v>
      </c>
      <c r="J53" s="41">
        <f t="shared" si="7"/>
        <v>31509.340923988952</v>
      </c>
      <c r="K53" s="15">
        <f t="shared" si="8"/>
        <v>0.32488612794700306</v>
      </c>
    </row>
    <row r="54" spans="1:11" ht="14.25" customHeight="1" x14ac:dyDescent="0.45">
      <c r="A54" s="15"/>
      <c r="B54" s="17" t="s">
        <v>88</v>
      </c>
      <c r="C54" s="45">
        <f t="shared" ref="C54:E54" si="14">SUM(C18:C53)</f>
        <v>102810.76106058742</v>
      </c>
      <c r="D54" s="45">
        <f t="shared" si="14"/>
        <v>2597227.4621253847</v>
      </c>
      <c r="E54" s="44">
        <f t="shared" si="14"/>
        <v>25.262214143078005</v>
      </c>
      <c r="G54" s="15">
        <v>46</v>
      </c>
      <c r="H54" s="41">
        <f t="shared" si="5"/>
        <v>3545.0000000000005</v>
      </c>
      <c r="I54" s="41">
        <f t="shared" si="6"/>
        <v>675.41967405097262</v>
      </c>
      <c r="J54" s="41">
        <f t="shared" si="7"/>
        <v>31069.305006344741</v>
      </c>
      <c r="K54" s="15">
        <f t="shared" si="8"/>
        <v>0.32034901097632745</v>
      </c>
    </row>
    <row r="55" spans="1:11" ht="14.25" customHeight="1" x14ac:dyDescent="0.45">
      <c r="G55" s="15">
        <v>47</v>
      </c>
      <c r="H55" s="41">
        <f t="shared" si="5"/>
        <v>3545.0000000000005</v>
      </c>
      <c r="I55" s="41">
        <f t="shared" si="6"/>
        <v>651.5092833519559</v>
      </c>
      <c r="J55" s="41">
        <f t="shared" si="7"/>
        <v>30620.936317541928</v>
      </c>
      <c r="K55" s="15">
        <f t="shared" si="8"/>
        <v>0.31572597657045959</v>
      </c>
    </row>
    <row r="56" spans="1:11" ht="14.25" customHeight="1" x14ac:dyDescent="0.45">
      <c r="G56" s="15">
        <v>48</v>
      </c>
      <c r="H56" s="41">
        <f t="shared" si="5"/>
        <v>3545.0000000000005</v>
      </c>
      <c r="I56" s="41">
        <f t="shared" si="6"/>
        <v>628.44533939611836</v>
      </c>
      <c r="J56" s="41">
        <f t="shared" si="7"/>
        <v>30165.376291013679</v>
      </c>
      <c r="K56" s="15">
        <f t="shared" si="8"/>
        <v>0.31102879380731535</v>
      </c>
    </row>
    <row r="57" spans="1:11" ht="14.25" customHeight="1" x14ac:dyDescent="0.45">
      <c r="G57" s="15">
        <v>49</v>
      </c>
      <c r="H57" s="41">
        <f t="shared" si="5"/>
        <v>3545.0000000000005</v>
      </c>
      <c r="I57" s="41">
        <f t="shared" si="6"/>
        <v>606.19787729923632</v>
      </c>
      <c r="J57" s="41">
        <f t="shared" si="7"/>
        <v>29703.695987662581</v>
      </c>
      <c r="K57" s="15">
        <f t="shared" si="8"/>
        <v>0.30626850616858081</v>
      </c>
    </row>
    <row r="58" spans="1:11" ht="14.25" customHeight="1" x14ac:dyDescent="0.45">
      <c r="G58" s="15">
        <v>50</v>
      </c>
      <c r="H58" s="41">
        <f t="shared" si="5"/>
        <v>3545.0000000000005</v>
      </c>
      <c r="I58" s="41">
        <f t="shared" si="6"/>
        <v>584.73799295768913</v>
      </c>
      <c r="J58" s="41">
        <f t="shared" si="7"/>
        <v>29236.899647884456</v>
      </c>
      <c r="K58" s="15">
        <f t="shared" si="8"/>
        <v>0.30145546816387636</v>
      </c>
    </row>
    <row r="59" spans="1:11" ht="14.25" customHeight="1" x14ac:dyDescent="0.45">
      <c r="G59" s="15">
        <v>51</v>
      </c>
      <c r="H59" s="41">
        <f t="shared" si="5"/>
        <v>3545.0000000000005</v>
      </c>
      <c r="I59" s="41">
        <f t="shared" si="6"/>
        <v>564.0378054959865</v>
      </c>
      <c r="J59" s="41">
        <f t="shared" si="7"/>
        <v>28765.928080295311</v>
      </c>
      <c r="K59" s="15">
        <f t="shared" si="8"/>
        <v>0.29659938027120086</v>
      </c>
    </row>
    <row r="60" spans="1:11" ht="14.25" customHeight="1" x14ac:dyDescent="0.45">
      <c r="G60" s="15">
        <v>52</v>
      </c>
      <c r="H60" s="41">
        <f t="shared" si="5"/>
        <v>3545.0000000000005</v>
      </c>
      <c r="I60" s="41">
        <f t="shared" si="6"/>
        <v>544.07042104368327</v>
      </c>
      <c r="J60" s="41">
        <f t="shared" si="7"/>
        <v>28291.661894271529</v>
      </c>
      <c r="K60" s="15">
        <f t="shared" si="8"/>
        <v>0.29170932226696783</v>
      </c>
    </row>
    <row r="61" spans="1:11" ht="14.25" customHeight="1" x14ac:dyDescent="0.45">
      <c r="G61" s="15">
        <v>53</v>
      </c>
      <c r="H61" s="41">
        <f t="shared" si="5"/>
        <v>3545.0000000000005</v>
      </c>
      <c r="I61" s="41">
        <f t="shared" si="6"/>
        <v>524.80989779462084</v>
      </c>
      <c r="J61" s="41">
        <f t="shared" si="7"/>
        <v>27814.924583114906</v>
      </c>
      <c r="K61" s="15">
        <f t="shared" si="8"/>
        <v>0.28679378501586578</v>
      </c>
    </row>
    <row r="62" spans="1:11" ht="14.25" customHeight="1" x14ac:dyDescent="0.45">
      <c r="G62" s="15">
        <v>54</v>
      </c>
      <c r="H62" s="41">
        <f t="shared" si="5"/>
        <v>3545.0000000000005</v>
      </c>
      <c r="I62" s="41">
        <f t="shared" si="6"/>
        <v>506.23121230309727</v>
      </c>
      <c r="J62" s="41">
        <f t="shared" si="7"/>
        <v>27336.485464367252</v>
      </c>
      <c r="K62" s="15">
        <f t="shared" si="8"/>
        <v>0.28186070078781827</v>
      </c>
    </row>
    <row r="63" spans="1:11" ht="14.25" customHeight="1" x14ac:dyDescent="0.45">
      <c r="G63" s="15">
        <v>55</v>
      </c>
      <c r="H63" s="41">
        <f t="shared" si="5"/>
        <v>3545.0000000000005</v>
      </c>
      <c r="I63" s="41">
        <f t="shared" si="6"/>
        <v>488.31022697318139</v>
      </c>
      <c r="J63" s="41">
        <f t="shared" si="7"/>
        <v>26857.062483524976</v>
      </c>
      <c r="K63" s="15">
        <f t="shared" si="8"/>
        <v>0.27691747216648988</v>
      </c>
    </row>
    <row r="64" spans="1:11" ht="14.25" customHeight="1" x14ac:dyDescent="0.45">
      <c r="G64" s="15">
        <v>56</v>
      </c>
      <c r="H64" s="41">
        <f t="shared" si="5"/>
        <v>3545.0000000000005</v>
      </c>
      <c r="I64" s="41">
        <f t="shared" si="6"/>
        <v>471.02365869893066</v>
      </c>
      <c r="J64" s="41">
        <f t="shared" si="7"/>
        <v>26377.324887140116</v>
      </c>
      <c r="K64" s="15">
        <f t="shared" si="8"/>
        <v>0.27197099961106364</v>
      </c>
    </row>
    <row r="65" spans="7:11" ht="14.25" customHeight="1" x14ac:dyDescent="0.45">
      <c r="G65" s="15">
        <v>57</v>
      </c>
      <c r="H65" s="41">
        <f t="shared" si="5"/>
        <v>3545.0000000000005</v>
      </c>
      <c r="I65" s="41">
        <f t="shared" si="6"/>
        <v>454.34904861476872</v>
      </c>
      <c r="J65" s="41">
        <f t="shared" si="7"/>
        <v>25897.895771041818</v>
      </c>
      <c r="K65" s="15">
        <f t="shared" si="8"/>
        <v>0.26702770773041229</v>
      </c>
    </row>
    <row r="66" spans="7:11" ht="14.25" customHeight="1" x14ac:dyDescent="0.45">
      <c r="G66" s="15">
        <v>58</v>
      </c>
      <c r="H66" s="41">
        <f t="shared" si="5"/>
        <v>3545.0000000000005</v>
      </c>
      <c r="I66" s="41">
        <f t="shared" si="6"/>
        <v>438.26473291672494</v>
      </c>
      <c r="J66" s="41">
        <f t="shared" si="7"/>
        <v>25419.354509170047</v>
      </c>
      <c r="K66" s="15">
        <f t="shared" si="8"/>
        <v>0.26209357032628694</v>
      </c>
    </row>
    <row r="67" spans="7:11" ht="14.25" customHeight="1" x14ac:dyDescent="0.45">
      <c r="G67" s="15">
        <v>59</v>
      </c>
      <c r="H67" s="41">
        <f t="shared" si="5"/>
        <v>3545.0000000000005</v>
      </c>
      <c r="I67" s="41">
        <f t="shared" si="6"/>
        <v>422.74981471662488</v>
      </c>
      <c r="J67" s="41">
        <f t="shared" si="7"/>
        <v>24942.239068280869</v>
      </c>
      <c r="K67" s="15">
        <f t="shared" si="8"/>
        <v>0.25717413425975211</v>
      </c>
    </row>
    <row r="68" spans="7:11" ht="14.25" customHeight="1" x14ac:dyDescent="0.45">
      <c r="G68" s="15">
        <v>60</v>
      </c>
      <c r="H68" s="41">
        <v>103545</v>
      </c>
      <c r="I68" s="41">
        <f t="shared" si="6"/>
        <v>11910.862751636359</v>
      </c>
      <c r="J68" s="41">
        <f t="shared" si="7"/>
        <v>714651.76509818155</v>
      </c>
      <c r="K68" s="15">
        <f t="shared" si="8"/>
        <v>7.3686226999585971</v>
      </c>
    </row>
    <row r="69" spans="7:11" ht="14.25" customHeight="1" x14ac:dyDescent="0.45">
      <c r="G69" s="15"/>
      <c r="H69" s="17" t="s">
        <v>88</v>
      </c>
      <c r="I69" s="45">
        <f t="shared" ref="I69:K69" si="15">SUM(I9:I68)</f>
        <v>96985.79968033878</v>
      </c>
      <c r="J69" s="45">
        <f t="shared" si="15"/>
        <v>2438219.8317386452</v>
      </c>
      <c r="K69" s="44">
        <f t="shared" si="15"/>
        <v>25.13996729186043</v>
      </c>
    </row>
    <row r="70" spans="7:11" ht="14.25" customHeight="1" x14ac:dyDescent="0.4"/>
    <row r="71" spans="7:11" ht="14.25" customHeight="1" x14ac:dyDescent="0.4"/>
    <row r="72" spans="7:11" ht="14.25" customHeight="1" x14ac:dyDescent="0.4"/>
    <row r="73" spans="7:11" ht="14.25" customHeight="1" x14ac:dyDescent="0.4"/>
    <row r="74" spans="7:11" ht="14.25" customHeight="1" x14ac:dyDescent="0.4"/>
    <row r="75" spans="7:11" ht="14.25" customHeight="1" x14ac:dyDescent="0.4"/>
    <row r="76" spans="7:11" ht="14.25" customHeight="1" x14ac:dyDescent="0.4"/>
    <row r="77" spans="7:11" ht="14.25" customHeight="1" x14ac:dyDescent="0.4"/>
    <row r="78" spans="7:11" ht="14.25" customHeight="1" x14ac:dyDescent="0.4"/>
    <row r="79" spans="7:11" ht="14.25" customHeight="1" x14ac:dyDescent="0.4"/>
    <row r="80" spans="7:11" ht="14.25" customHeight="1" x14ac:dyDescent="0.4"/>
    <row r="81" ht="14.25" customHeight="1" x14ac:dyDescent="0.4"/>
    <row r="82" ht="14.25" customHeight="1" x14ac:dyDescent="0.4"/>
    <row r="83" ht="14.25" customHeight="1" x14ac:dyDescent="0.4"/>
    <row r="84" ht="14.25" customHeight="1" x14ac:dyDescent="0.4"/>
    <row r="85" ht="14.25" customHeight="1" x14ac:dyDescent="0.4"/>
    <row r="86" ht="14.25" customHeight="1" x14ac:dyDescent="0.4"/>
    <row r="87" ht="14.25" customHeight="1" x14ac:dyDescent="0.4"/>
    <row r="88" ht="14.25" customHeight="1" x14ac:dyDescent="0.4"/>
    <row r="89" ht="14.25" customHeight="1" x14ac:dyDescent="0.4"/>
    <row r="90" ht="14.25" customHeight="1" x14ac:dyDescent="0.4"/>
    <row r="91" ht="14.25" customHeight="1" x14ac:dyDescent="0.4"/>
    <row r="92" ht="14.25" customHeight="1" x14ac:dyDescent="0.4"/>
    <row r="93" ht="14.25" customHeight="1" x14ac:dyDescent="0.4"/>
    <row r="94" ht="14.25" customHeight="1" x14ac:dyDescent="0.4"/>
    <row r="95" ht="14.25" customHeight="1" x14ac:dyDescent="0.4"/>
    <row r="96" ht="14.25" customHeight="1" x14ac:dyDescent="0.4"/>
    <row r="97" ht="14.25" customHeight="1" x14ac:dyDescent="0.4"/>
    <row r="98" ht="14.25" customHeight="1" x14ac:dyDescent="0.4"/>
    <row r="99" ht="14.25" customHeight="1" x14ac:dyDescent="0.4"/>
    <row r="100" ht="14.25" customHeight="1" x14ac:dyDescent="0.4"/>
    <row r="101" ht="14.25" customHeight="1" x14ac:dyDescent="0.4"/>
    <row r="102" ht="14.25" customHeight="1" x14ac:dyDescent="0.4"/>
    <row r="103" ht="14.25" customHeight="1" x14ac:dyDescent="0.4"/>
    <row r="104" ht="14.25" customHeight="1" x14ac:dyDescent="0.4"/>
    <row r="105" ht="14.25" customHeight="1" x14ac:dyDescent="0.4"/>
    <row r="106" ht="14.25" customHeight="1" x14ac:dyDescent="0.4"/>
    <row r="107" ht="14.25" customHeight="1" x14ac:dyDescent="0.4"/>
    <row r="108" ht="14.25" customHeight="1" x14ac:dyDescent="0.4"/>
    <row r="109" ht="14.25" customHeight="1" x14ac:dyDescent="0.4"/>
    <row r="110" ht="14.25" customHeight="1" x14ac:dyDescent="0.4"/>
    <row r="111" ht="14.25" customHeight="1" x14ac:dyDescent="0.4"/>
    <row r="112" ht="14.25" customHeight="1" x14ac:dyDescent="0.4"/>
    <row r="113" ht="14.25" customHeight="1" x14ac:dyDescent="0.4"/>
    <row r="114" ht="14.25" customHeight="1" x14ac:dyDescent="0.4"/>
    <row r="115" ht="14.25" customHeight="1" x14ac:dyDescent="0.4"/>
    <row r="116" ht="14.25" customHeight="1" x14ac:dyDescent="0.4"/>
    <row r="117" ht="14.25" customHeight="1" x14ac:dyDescent="0.4"/>
    <row r="118" ht="14.25" customHeight="1" x14ac:dyDescent="0.4"/>
    <row r="119" ht="14.25" customHeight="1" x14ac:dyDescent="0.4"/>
    <row r="120" ht="14.25" customHeight="1" x14ac:dyDescent="0.4"/>
    <row r="121" ht="14.25" customHeight="1" x14ac:dyDescent="0.4"/>
    <row r="122" ht="14.25" customHeight="1" x14ac:dyDescent="0.4"/>
    <row r="123" ht="14.25" customHeight="1" x14ac:dyDescent="0.4"/>
    <row r="124" ht="14.25" customHeight="1" x14ac:dyDescent="0.4"/>
    <row r="125" ht="14.25" customHeight="1" x14ac:dyDescent="0.4"/>
    <row r="126" ht="14.25" customHeight="1" x14ac:dyDescent="0.4"/>
    <row r="127" ht="14.25" customHeight="1" x14ac:dyDescent="0.4"/>
    <row r="128" ht="14.25" customHeight="1" x14ac:dyDescent="0.4"/>
    <row r="129" ht="14.25" customHeight="1" x14ac:dyDescent="0.4"/>
    <row r="130" ht="14.25" customHeight="1" x14ac:dyDescent="0.4"/>
    <row r="131" ht="14.25" customHeight="1" x14ac:dyDescent="0.4"/>
    <row r="132" ht="14.25" customHeight="1" x14ac:dyDescent="0.4"/>
    <row r="133" ht="14.25" customHeight="1" x14ac:dyDescent="0.4"/>
    <row r="134" ht="14.25" customHeight="1" x14ac:dyDescent="0.4"/>
    <row r="135" ht="14.25" customHeight="1" x14ac:dyDescent="0.4"/>
    <row r="136" ht="14.25" customHeight="1" x14ac:dyDescent="0.4"/>
    <row r="137" ht="14.25" customHeight="1" x14ac:dyDescent="0.4"/>
    <row r="138" ht="14.25" customHeight="1" x14ac:dyDescent="0.4"/>
    <row r="139" ht="14.25" customHeight="1" x14ac:dyDescent="0.4"/>
    <row r="140" ht="14.25" customHeight="1" x14ac:dyDescent="0.4"/>
    <row r="141" ht="14.25" customHeight="1" x14ac:dyDescent="0.4"/>
    <row r="142" ht="14.25" customHeight="1" x14ac:dyDescent="0.4"/>
    <row r="143" ht="14.25" customHeight="1" x14ac:dyDescent="0.4"/>
    <row r="144" ht="14.25" customHeight="1" x14ac:dyDescent="0.4"/>
    <row r="145" ht="14.25" customHeight="1" x14ac:dyDescent="0.4"/>
    <row r="146" ht="14.25" customHeight="1" x14ac:dyDescent="0.4"/>
    <row r="147" ht="14.25" customHeight="1" x14ac:dyDescent="0.4"/>
    <row r="148" ht="14.25" customHeight="1" x14ac:dyDescent="0.4"/>
    <row r="149" ht="14.25" customHeight="1" x14ac:dyDescent="0.4"/>
    <row r="150" ht="14.25" customHeight="1" x14ac:dyDescent="0.4"/>
    <row r="151" ht="14.25" customHeight="1" x14ac:dyDescent="0.4"/>
    <row r="152" ht="14.25" customHeight="1" x14ac:dyDescent="0.4"/>
    <row r="153" ht="14.25" customHeight="1" x14ac:dyDescent="0.4"/>
    <row r="154" ht="14.25" customHeight="1" x14ac:dyDescent="0.4"/>
    <row r="155" ht="14.25" customHeight="1" x14ac:dyDescent="0.4"/>
    <row r="156" ht="14.25" customHeight="1" x14ac:dyDescent="0.4"/>
    <row r="157" ht="14.25" customHeight="1" x14ac:dyDescent="0.4"/>
    <row r="158" ht="14.25" customHeight="1" x14ac:dyDescent="0.4"/>
    <row r="159" ht="14.25" customHeight="1" x14ac:dyDescent="0.4"/>
    <row r="160" ht="14.25" customHeight="1" x14ac:dyDescent="0.4"/>
    <row r="161" ht="14.25" customHeight="1" x14ac:dyDescent="0.4"/>
    <row r="162" ht="14.25" customHeight="1" x14ac:dyDescent="0.4"/>
    <row r="163" ht="14.25" customHeight="1" x14ac:dyDescent="0.4"/>
    <row r="164" ht="14.25" customHeight="1" x14ac:dyDescent="0.4"/>
    <row r="165" ht="14.25" customHeight="1" x14ac:dyDescent="0.4"/>
    <row r="166" ht="14.25" customHeight="1" x14ac:dyDescent="0.4"/>
    <row r="167" ht="14.25" customHeight="1" x14ac:dyDescent="0.4"/>
    <row r="168" ht="14.25" customHeight="1" x14ac:dyDescent="0.4"/>
    <row r="169" ht="14.25" customHeight="1" x14ac:dyDescent="0.4"/>
    <row r="170" ht="14.25" customHeight="1" x14ac:dyDescent="0.4"/>
    <row r="171" ht="14.25" customHeight="1" x14ac:dyDescent="0.4"/>
    <row r="172" ht="14.25" customHeight="1" x14ac:dyDescent="0.4"/>
    <row r="173" ht="14.25" customHeight="1" x14ac:dyDescent="0.4"/>
    <row r="174" ht="14.25" customHeight="1" x14ac:dyDescent="0.4"/>
    <row r="175" ht="14.25" customHeight="1" x14ac:dyDescent="0.4"/>
    <row r="176" ht="14.25" customHeight="1" x14ac:dyDescent="0.4"/>
    <row r="177" ht="14.25" customHeight="1" x14ac:dyDescent="0.4"/>
    <row r="178" ht="14.25" customHeight="1" x14ac:dyDescent="0.4"/>
    <row r="179" ht="14.25" customHeight="1" x14ac:dyDescent="0.4"/>
    <row r="180" ht="14.25" customHeight="1" x14ac:dyDescent="0.4"/>
    <row r="181" ht="14.25" customHeight="1" x14ac:dyDescent="0.4"/>
    <row r="182" ht="14.25" customHeight="1" x14ac:dyDescent="0.4"/>
    <row r="183" ht="14.25" customHeight="1" x14ac:dyDescent="0.4"/>
    <row r="184" ht="14.25" customHeight="1" x14ac:dyDescent="0.4"/>
    <row r="185" ht="14.25" customHeight="1" x14ac:dyDescent="0.4"/>
    <row r="186" ht="14.25" customHeight="1" x14ac:dyDescent="0.4"/>
    <row r="187" ht="14.25" customHeight="1" x14ac:dyDescent="0.4"/>
    <row r="188" ht="14.25" customHeight="1" x14ac:dyDescent="0.4"/>
    <row r="189" ht="14.25" customHeight="1" x14ac:dyDescent="0.4"/>
    <row r="190" ht="14.25" customHeight="1" x14ac:dyDescent="0.4"/>
    <row r="191" ht="14.25" customHeight="1" x14ac:dyDescent="0.4"/>
    <row r="192" ht="14.25" customHeight="1" x14ac:dyDescent="0.4"/>
    <row r="193" ht="14.25" customHeight="1" x14ac:dyDescent="0.4"/>
    <row r="194" ht="14.25" customHeight="1" x14ac:dyDescent="0.4"/>
    <row r="195" ht="14.25" customHeight="1" x14ac:dyDescent="0.4"/>
    <row r="196" ht="14.25" customHeight="1" x14ac:dyDescent="0.4"/>
    <row r="197" ht="14.25" customHeight="1" x14ac:dyDescent="0.4"/>
    <row r="198" ht="14.25" customHeight="1" x14ac:dyDescent="0.4"/>
    <row r="199" ht="14.25" customHeight="1" x14ac:dyDescent="0.4"/>
    <row r="200" ht="14.25" customHeight="1" x14ac:dyDescent="0.4"/>
    <row r="201" ht="14.25" customHeight="1" x14ac:dyDescent="0.4"/>
    <row r="202" ht="14.25" customHeight="1" x14ac:dyDescent="0.4"/>
    <row r="203" ht="14.25" customHeight="1" x14ac:dyDescent="0.4"/>
    <row r="204" ht="14.25" customHeight="1" x14ac:dyDescent="0.4"/>
    <row r="205" ht="14.25" customHeight="1" x14ac:dyDescent="0.4"/>
    <row r="206" ht="14.25" customHeight="1" x14ac:dyDescent="0.4"/>
    <row r="207" ht="14.25" customHeight="1" x14ac:dyDescent="0.4"/>
    <row r="208" ht="14.25" customHeight="1" x14ac:dyDescent="0.4"/>
    <row r="209" ht="14.25" customHeight="1" x14ac:dyDescent="0.4"/>
    <row r="210" ht="14.25" customHeight="1" x14ac:dyDescent="0.4"/>
    <row r="211" ht="14.25" customHeight="1" x14ac:dyDescent="0.4"/>
    <row r="212" ht="14.25" customHeight="1" x14ac:dyDescent="0.4"/>
    <row r="213" ht="14.25" customHeight="1" x14ac:dyDescent="0.4"/>
    <row r="214" ht="14.25" customHeight="1" x14ac:dyDescent="0.4"/>
    <row r="215" ht="14.25" customHeight="1" x14ac:dyDescent="0.4"/>
    <row r="216" ht="14.25" customHeight="1" x14ac:dyDescent="0.4"/>
    <row r="217" ht="14.25" customHeight="1" x14ac:dyDescent="0.4"/>
    <row r="218" ht="14.25" customHeight="1" x14ac:dyDescent="0.4"/>
    <row r="219" ht="14.25" customHeight="1" x14ac:dyDescent="0.4"/>
    <row r="220" ht="14.25" customHeight="1" x14ac:dyDescent="0.4"/>
    <row r="221" ht="14.25" customHeight="1" x14ac:dyDescent="0.4"/>
    <row r="222" ht="14.25" customHeight="1" x14ac:dyDescent="0.4"/>
    <row r="223" ht="14.25" customHeight="1" x14ac:dyDescent="0.4"/>
    <row r="224" ht="14.25" customHeight="1" x14ac:dyDescent="0.4"/>
    <row r="225" ht="14.25" customHeight="1" x14ac:dyDescent="0.4"/>
    <row r="226" ht="14.25" customHeight="1" x14ac:dyDescent="0.4"/>
    <row r="227" ht="14.25" customHeight="1" x14ac:dyDescent="0.4"/>
    <row r="228" ht="14.25" customHeight="1" x14ac:dyDescent="0.4"/>
    <row r="229" ht="14.25" customHeight="1" x14ac:dyDescent="0.4"/>
    <row r="230" ht="14.25" customHeight="1" x14ac:dyDescent="0.4"/>
    <row r="231" ht="14.25" customHeight="1" x14ac:dyDescent="0.4"/>
    <row r="232" ht="14.25" customHeight="1" x14ac:dyDescent="0.4"/>
    <row r="233" ht="14.25" customHeight="1" x14ac:dyDescent="0.4"/>
    <row r="234" ht="14.25" customHeight="1" x14ac:dyDescent="0.4"/>
    <row r="235" ht="14.25" customHeight="1" x14ac:dyDescent="0.4"/>
    <row r="236" ht="14.25" customHeight="1" x14ac:dyDescent="0.4"/>
    <row r="237" ht="14.25" customHeight="1" x14ac:dyDescent="0.4"/>
    <row r="238" ht="14.25" customHeight="1" x14ac:dyDescent="0.4"/>
    <row r="239" ht="14.25" customHeight="1" x14ac:dyDescent="0.4"/>
    <row r="240" ht="14.25" customHeight="1" x14ac:dyDescent="0.4"/>
    <row r="241" ht="14.25" customHeight="1" x14ac:dyDescent="0.4"/>
    <row r="242" ht="14.25" customHeight="1" x14ac:dyDescent="0.4"/>
    <row r="243" ht="14.25" customHeight="1" x14ac:dyDescent="0.4"/>
    <row r="244" ht="14.25" customHeight="1" x14ac:dyDescent="0.4"/>
    <row r="245" ht="14.25" customHeight="1" x14ac:dyDescent="0.4"/>
    <row r="246" ht="14.25" customHeight="1" x14ac:dyDescent="0.4"/>
    <row r="247" ht="14.25" customHeight="1" x14ac:dyDescent="0.4"/>
    <row r="248" ht="14.25" customHeight="1" x14ac:dyDescent="0.4"/>
    <row r="249" ht="14.25" customHeight="1" x14ac:dyDescent="0.4"/>
    <row r="250" ht="14.25" customHeight="1" x14ac:dyDescent="0.4"/>
    <row r="251" ht="14.25" customHeight="1" x14ac:dyDescent="0.4"/>
    <row r="252" ht="14.25" customHeight="1" x14ac:dyDescent="0.4"/>
    <row r="253" ht="14.25" customHeight="1" x14ac:dyDescent="0.4"/>
    <row r="254" ht="14.25" customHeight="1" x14ac:dyDescent="0.4"/>
    <row r="255" ht="14.25" customHeight="1" x14ac:dyDescent="0.4"/>
    <row r="256" ht="14.25" customHeight="1" x14ac:dyDescent="0.4"/>
    <row r="257" ht="14.25" customHeight="1" x14ac:dyDescent="0.4"/>
    <row r="258" ht="14.25" customHeight="1" x14ac:dyDescent="0.4"/>
    <row r="259" ht="14.25" customHeight="1" x14ac:dyDescent="0.4"/>
    <row r="260" ht="14.25" customHeight="1" x14ac:dyDescent="0.4"/>
    <row r="261" ht="14.25" customHeight="1" x14ac:dyDescent="0.4"/>
    <row r="262" ht="14.25" customHeight="1" x14ac:dyDescent="0.4"/>
    <row r="263" ht="14.25" customHeight="1" x14ac:dyDescent="0.4"/>
    <row r="264" ht="14.25" customHeight="1" x14ac:dyDescent="0.4"/>
    <row r="265" ht="14.25" customHeight="1" x14ac:dyDescent="0.4"/>
    <row r="266" ht="14.25" customHeight="1" x14ac:dyDescent="0.4"/>
    <row r="267" ht="14.25" customHeight="1" x14ac:dyDescent="0.4"/>
    <row r="268" ht="14.25" customHeight="1" x14ac:dyDescent="0.4"/>
    <row r="269" ht="14.25" customHeight="1" x14ac:dyDescent="0.4"/>
    <row r="270" ht="14.25" customHeight="1" x14ac:dyDescent="0.4"/>
    <row r="271" ht="14.25" customHeight="1" x14ac:dyDescent="0.4"/>
    <row r="272" ht="14.25" customHeight="1" x14ac:dyDescent="0.4"/>
    <row r="273" ht="14.25" customHeight="1" x14ac:dyDescent="0.4"/>
    <row r="274" ht="14.25" customHeight="1" x14ac:dyDescent="0.4"/>
    <row r="275" ht="14.25" customHeight="1" x14ac:dyDescent="0.4"/>
    <row r="276" ht="14.25" customHeight="1" x14ac:dyDescent="0.4"/>
    <row r="277" ht="14.25" customHeight="1" x14ac:dyDescent="0.4"/>
    <row r="278" ht="14.25" customHeight="1" x14ac:dyDescent="0.4"/>
    <row r="279" ht="14.25" customHeight="1" x14ac:dyDescent="0.4"/>
    <row r="280" ht="14.25" customHeight="1" x14ac:dyDescent="0.4"/>
    <row r="281" ht="14.25" customHeight="1" x14ac:dyDescent="0.4"/>
    <row r="282" ht="14.25" customHeight="1" x14ac:dyDescent="0.4"/>
    <row r="283" ht="14.25" customHeight="1" x14ac:dyDescent="0.4"/>
    <row r="284" ht="14.25" customHeight="1" x14ac:dyDescent="0.4"/>
    <row r="285" ht="14.25" customHeight="1" x14ac:dyDescent="0.4"/>
    <row r="286" ht="14.25" customHeight="1" x14ac:dyDescent="0.4"/>
    <row r="287" ht="14.25" customHeight="1" x14ac:dyDescent="0.4"/>
    <row r="288" ht="14.25" customHeight="1" x14ac:dyDescent="0.4"/>
    <row r="289" ht="14.25" customHeight="1" x14ac:dyDescent="0.4"/>
    <row r="290" ht="14.25" customHeight="1" x14ac:dyDescent="0.4"/>
    <row r="291" ht="14.25" customHeight="1" x14ac:dyDescent="0.4"/>
    <row r="292" ht="14.25" customHeight="1" x14ac:dyDescent="0.4"/>
    <row r="293" ht="14.25" customHeight="1" x14ac:dyDescent="0.4"/>
    <row r="294" ht="14.25" customHeight="1" x14ac:dyDescent="0.4"/>
    <row r="295" ht="14.25" customHeight="1" x14ac:dyDescent="0.4"/>
    <row r="296" ht="14.25" customHeight="1" x14ac:dyDescent="0.4"/>
    <row r="297" ht="14.25" customHeight="1" x14ac:dyDescent="0.4"/>
    <row r="298" ht="14.25" customHeight="1" x14ac:dyDescent="0.4"/>
    <row r="299" ht="14.25" customHeight="1" x14ac:dyDescent="0.4"/>
    <row r="300" ht="14.25" customHeight="1" x14ac:dyDescent="0.4"/>
    <row r="301" ht="14.25" customHeight="1" x14ac:dyDescent="0.4"/>
    <row r="302" ht="14.25" customHeight="1" x14ac:dyDescent="0.4"/>
    <row r="303" ht="14.25" customHeight="1" x14ac:dyDescent="0.4"/>
    <row r="304" ht="14.25" customHeight="1" x14ac:dyDescent="0.4"/>
    <row r="305" ht="14.25" customHeight="1" x14ac:dyDescent="0.4"/>
    <row r="306" ht="14.25" customHeight="1" x14ac:dyDescent="0.4"/>
    <row r="307" ht="14.25" customHeight="1" x14ac:dyDescent="0.4"/>
    <row r="308" ht="14.25" customHeight="1" x14ac:dyDescent="0.4"/>
    <row r="309" ht="14.25" customHeight="1" x14ac:dyDescent="0.4"/>
    <row r="310" ht="14.25" customHeight="1" x14ac:dyDescent="0.4"/>
    <row r="311" ht="14.25" customHeight="1" x14ac:dyDescent="0.4"/>
    <row r="312" ht="14.25" customHeight="1" x14ac:dyDescent="0.4"/>
    <row r="313" ht="14.25" customHeight="1" x14ac:dyDescent="0.4"/>
    <row r="314" ht="14.25" customHeight="1" x14ac:dyDescent="0.4"/>
    <row r="315" ht="14.25" customHeight="1" x14ac:dyDescent="0.4"/>
    <row r="316" ht="14.25" customHeight="1" x14ac:dyDescent="0.4"/>
    <row r="317" ht="14.25" customHeight="1" x14ac:dyDescent="0.4"/>
    <row r="318" ht="14.25" customHeight="1" x14ac:dyDescent="0.4"/>
    <row r="319" ht="14.25" customHeight="1" x14ac:dyDescent="0.4"/>
    <row r="320" ht="14.25" customHeight="1" x14ac:dyDescent="0.4"/>
    <row r="321" ht="14.25" customHeight="1" x14ac:dyDescent="0.4"/>
    <row r="322" ht="14.25" customHeight="1" x14ac:dyDescent="0.4"/>
    <row r="323" ht="14.25" customHeight="1" x14ac:dyDescent="0.4"/>
    <row r="324" ht="14.25" customHeight="1" x14ac:dyDescent="0.4"/>
    <row r="325" ht="14.25" customHeight="1" x14ac:dyDescent="0.4"/>
    <row r="326" ht="14.25" customHeight="1" x14ac:dyDescent="0.4"/>
    <row r="327" ht="14.25" customHeight="1" x14ac:dyDescent="0.4"/>
    <row r="328" ht="14.25" customHeight="1" x14ac:dyDescent="0.4"/>
    <row r="329" ht="14.25" customHeight="1" x14ac:dyDescent="0.4"/>
    <row r="330" ht="14.25" customHeight="1" x14ac:dyDescent="0.4"/>
    <row r="331" ht="14.25" customHeight="1" x14ac:dyDescent="0.4"/>
    <row r="332" ht="14.25" customHeight="1" x14ac:dyDescent="0.4"/>
    <row r="333" ht="14.25" customHeight="1" x14ac:dyDescent="0.4"/>
    <row r="334" ht="14.25" customHeight="1" x14ac:dyDescent="0.4"/>
    <row r="335" ht="14.25" customHeight="1" x14ac:dyDescent="0.4"/>
    <row r="336" ht="14.25" customHeight="1" x14ac:dyDescent="0.4"/>
    <row r="337" ht="14.25" customHeight="1" x14ac:dyDescent="0.4"/>
    <row r="338" ht="14.25" customHeight="1" x14ac:dyDescent="0.4"/>
    <row r="339" ht="14.25" customHeight="1" x14ac:dyDescent="0.4"/>
    <row r="340" ht="14.25" customHeight="1" x14ac:dyDescent="0.4"/>
    <row r="341" ht="14.25" customHeight="1" x14ac:dyDescent="0.4"/>
    <row r="342" ht="14.25" customHeight="1" x14ac:dyDescent="0.4"/>
    <row r="343" ht="14.25" customHeight="1" x14ac:dyDescent="0.4"/>
    <row r="344" ht="14.25" customHeight="1" x14ac:dyDescent="0.4"/>
    <row r="345" ht="14.25" customHeight="1" x14ac:dyDescent="0.4"/>
    <row r="346" ht="14.25" customHeight="1" x14ac:dyDescent="0.4"/>
    <row r="347" ht="14.25" customHeight="1" x14ac:dyDescent="0.4"/>
    <row r="348" ht="14.25" customHeight="1" x14ac:dyDescent="0.4"/>
    <row r="349" ht="14.25" customHeight="1" x14ac:dyDescent="0.4"/>
    <row r="350" ht="14.25" customHeight="1" x14ac:dyDescent="0.4"/>
    <row r="351" ht="14.25" customHeight="1" x14ac:dyDescent="0.4"/>
    <row r="352" ht="14.25" customHeight="1" x14ac:dyDescent="0.4"/>
    <row r="353" ht="14.25" customHeight="1" x14ac:dyDescent="0.4"/>
    <row r="354" ht="14.25" customHeight="1" x14ac:dyDescent="0.4"/>
    <row r="355" ht="14.25" customHeight="1" x14ac:dyDescent="0.4"/>
    <row r="356" ht="14.25" customHeight="1" x14ac:dyDescent="0.4"/>
    <row r="357" ht="14.25" customHeight="1" x14ac:dyDescent="0.4"/>
    <row r="358" ht="14.25" customHeight="1" x14ac:dyDescent="0.4"/>
    <row r="359" ht="14.25" customHeight="1" x14ac:dyDescent="0.4"/>
    <row r="360" ht="14.25" customHeight="1" x14ac:dyDescent="0.4"/>
    <row r="361" ht="14.25" customHeight="1" x14ac:dyDescent="0.4"/>
    <row r="362" ht="14.25" customHeight="1" x14ac:dyDescent="0.4"/>
    <row r="363" ht="14.25" customHeight="1" x14ac:dyDescent="0.4"/>
    <row r="364" ht="14.25" customHeight="1" x14ac:dyDescent="0.4"/>
    <row r="365" ht="14.25" customHeight="1" x14ac:dyDescent="0.4"/>
    <row r="366" ht="14.25" customHeight="1" x14ac:dyDescent="0.4"/>
    <row r="367" ht="14.25" customHeight="1" x14ac:dyDescent="0.4"/>
    <row r="368" ht="14.25" customHeight="1" x14ac:dyDescent="0.4"/>
    <row r="369" ht="14.25" customHeight="1" x14ac:dyDescent="0.4"/>
    <row r="370" ht="14.25" customHeight="1" x14ac:dyDescent="0.4"/>
    <row r="371" ht="14.25" customHeight="1" x14ac:dyDescent="0.4"/>
    <row r="372" ht="14.25" customHeight="1" x14ac:dyDescent="0.4"/>
    <row r="373" ht="14.25" customHeight="1" x14ac:dyDescent="0.4"/>
    <row r="374" ht="14.25" customHeight="1" x14ac:dyDescent="0.4"/>
    <row r="375" ht="14.25" customHeight="1" x14ac:dyDescent="0.4"/>
    <row r="376" ht="14.25" customHeight="1" x14ac:dyDescent="0.4"/>
    <row r="377" ht="14.25" customHeight="1" x14ac:dyDescent="0.4"/>
    <row r="378" ht="14.25" customHeight="1" x14ac:dyDescent="0.4"/>
    <row r="379" ht="14.25" customHeight="1" x14ac:dyDescent="0.4"/>
    <row r="380" ht="14.25" customHeight="1" x14ac:dyDescent="0.4"/>
    <row r="381" ht="14.25" customHeight="1" x14ac:dyDescent="0.4"/>
    <row r="382" ht="14.25" customHeight="1" x14ac:dyDescent="0.4"/>
    <row r="383" ht="14.25" customHeight="1" x14ac:dyDescent="0.4"/>
    <row r="384" ht="14.25" customHeight="1" x14ac:dyDescent="0.4"/>
    <row r="385" ht="14.25" customHeight="1" x14ac:dyDescent="0.4"/>
    <row r="386" ht="14.25" customHeight="1" x14ac:dyDescent="0.4"/>
    <row r="387" ht="14.25" customHeight="1" x14ac:dyDescent="0.4"/>
    <row r="388" ht="14.25" customHeight="1" x14ac:dyDescent="0.4"/>
    <row r="389" ht="14.25" customHeight="1" x14ac:dyDescent="0.4"/>
    <row r="390" ht="14.25" customHeight="1" x14ac:dyDescent="0.4"/>
    <row r="391" ht="14.25" customHeight="1" x14ac:dyDescent="0.4"/>
    <row r="392" ht="14.25" customHeight="1" x14ac:dyDescent="0.4"/>
    <row r="393" ht="14.25" customHeight="1" x14ac:dyDescent="0.4"/>
    <row r="394" ht="14.25" customHeight="1" x14ac:dyDescent="0.4"/>
    <row r="395" ht="14.25" customHeight="1" x14ac:dyDescent="0.4"/>
    <row r="396" ht="14.25" customHeight="1" x14ac:dyDescent="0.4"/>
    <row r="397" ht="14.25" customHeight="1" x14ac:dyDescent="0.4"/>
    <row r="398" ht="14.25" customHeight="1" x14ac:dyDescent="0.4"/>
    <row r="399" ht="14.25" customHeight="1" x14ac:dyDescent="0.4"/>
    <row r="400" ht="14.25" customHeight="1" x14ac:dyDescent="0.4"/>
    <row r="401" ht="14.25" customHeight="1" x14ac:dyDescent="0.4"/>
    <row r="402" ht="14.25" customHeight="1" x14ac:dyDescent="0.4"/>
    <row r="403" ht="14.25" customHeight="1" x14ac:dyDescent="0.4"/>
    <row r="404" ht="14.25" customHeight="1" x14ac:dyDescent="0.4"/>
    <row r="405" ht="14.25" customHeight="1" x14ac:dyDescent="0.4"/>
    <row r="406" ht="14.25" customHeight="1" x14ac:dyDescent="0.4"/>
    <row r="407" ht="14.25" customHeight="1" x14ac:dyDescent="0.4"/>
    <row r="408" ht="14.25" customHeight="1" x14ac:dyDescent="0.4"/>
    <row r="409" ht="14.25" customHeight="1" x14ac:dyDescent="0.4"/>
    <row r="410" ht="14.25" customHeight="1" x14ac:dyDescent="0.4"/>
    <row r="411" ht="14.25" customHeight="1" x14ac:dyDescent="0.4"/>
    <row r="412" ht="14.25" customHeight="1" x14ac:dyDescent="0.4"/>
    <row r="413" ht="14.25" customHeight="1" x14ac:dyDescent="0.4"/>
    <row r="414" ht="14.25" customHeight="1" x14ac:dyDescent="0.4"/>
    <row r="415" ht="14.25" customHeight="1" x14ac:dyDescent="0.4"/>
    <row r="416" ht="14.25" customHeight="1" x14ac:dyDescent="0.4"/>
    <row r="417" ht="14.25" customHeight="1" x14ac:dyDescent="0.4"/>
    <row r="418" ht="14.25" customHeight="1" x14ac:dyDescent="0.4"/>
    <row r="419" ht="14.25" customHeight="1" x14ac:dyDescent="0.4"/>
    <row r="420" ht="14.25" customHeight="1" x14ac:dyDescent="0.4"/>
    <row r="421" ht="14.25" customHeight="1" x14ac:dyDescent="0.4"/>
    <row r="422" ht="14.25" customHeight="1" x14ac:dyDescent="0.4"/>
    <row r="423" ht="14.25" customHeight="1" x14ac:dyDescent="0.4"/>
    <row r="424" ht="14.25" customHeight="1" x14ac:dyDescent="0.4"/>
    <row r="425" ht="14.25" customHeight="1" x14ac:dyDescent="0.4"/>
    <row r="426" ht="14.25" customHeight="1" x14ac:dyDescent="0.4"/>
    <row r="427" ht="14.25" customHeight="1" x14ac:dyDescent="0.4"/>
    <row r="428" ht="14.25" customHeight="1" x14ac:dyDescent="0.4"/>
    <row r="429" ht="14.25" customHeight="1" x14ac:dyDescent="0.4"/>
    <row r="430" ht="14.25" customHeight="1" x14ac:dyDescent="0.4"/>
    <row r="431" ht="14.25" customHeight="1" x14ac:dyDescent="0.4"/>
    <row r="432" ht="14.25" customHeight="1" x14ac:dyDescent="0.4"/>
    <row r="433" ht="14.25" customHeight="1" x14ac:dyDescent="0.4"/>
    <row r="434" ht="14.25" customHeight="1" x14ac:dyDescent="0.4"/>
    <row r="435" ht="14.25" customHeight="1" x14ac:dyDescent="0.4"/>
    <row r="436" ht="14.25" customHeight="1" x14ac:dyDescent="0.4"/>
    <row r="437" ht="14.25" customHeight="1" x14ac:dyDescent="0.4"/>
    <row r="438" ht="14.25" customHeight="1" x14ac:dyDescent="0.4"/>
    <row r="439" ht="14.25" customHeight="1" x14ac:dyDescent="0.4"/>
    <row r="440" ht="14.25" customHeight="1" x14ac:dyDescent="0.4"/>
    <row r="441" ht="14.25" customHeight="1" x14ac:dyDescent="0.4"/>
    <row r="442" ht="14.25" customHeight="1" x14ac:dyDescent="0.4"/>
    <row r="443" ht="14.25" customHeight="1" x14ac:dyDescent="0.4"/>
    <row r="444" ht="14.25" customHeight="1" x14ac:dyDescent="0.4"/>
    <row r="445" ht="14.25" customHeight="1" x14ac:dyDescent="0.4"/>
    <row r="446" ht="14.25" customHeight="1" x14ac:dyDescent="0.4"/>
    <row r="447" ht="14.25" customHeight="1" x14ac:dyDescent="0.4"/>
    <row r="448" ht="14.25" customHeight="1" x14ac:dyDescent="0.4"/>
    <row r="449" ht="14.25" customHeight="1" x14ac:dyDescent="0.4"/>
    <row r="450" ht="14.25" customHeight="1" x14ac:dyDescent="0.4"/>
    <row r="451" ht="14.25" customHeight="1" x14ac:dyDescent="0.4"/>
    <row r="452" ht="14.25" customHeight="1" x14ac:dyDescent="0.4"/>
    <row r="453" ht="14.25" customHeight="1" x14ac:dyDescent="0.4"/>
    <row r="454" ht="14.25" customHeight="1" x14ac:dyDescent="0.4"/>
    <row r="455" ht="14.25" customHeight="1" x14ac:dyDescent="0.4"/>
    <row r="456" ht="14.25" customHeight="1" x14ac:dyDescent="0.4"/>
    <row r="457" ht="14.25" customHeight="1" x14ac:dyDescent="0.4"/>
    <row r="458" ht="14.25" customHeight="1" x14ac:dyDescent="0.4"/>
    <row r="459" ht="14.25" customHeight="1" x14ac:dyDescent="0.4"/>
    <row r="460" ht="14.25" customHeight="1" x14ac:dyDescent="0.4"/>
    <row r="461" ht="14.25" customHeight="1" x14ac:dyDescent="0.4"/>
    <row r="462" ht="14.25" customHeight="1" x14ac:dyDescent="0.4"/>
    <row r="463" ht="14.25" customHeight="1" x14ac:dyDescent="0.4"/>
    <row r="464" ht="14.25" customHeight="1" x14ac:dyDescent="0.4"/>
    <row r="465" ht="14.25" customHeight="1" x14ac:dyDescent="0.4"/>
    <row r="466" ht="14.25" customHeight="1" x14ac:dyDescent="0.4"/>
    <row r="467" ht="14.25" customHeight="1" x14ac:dyDescent="0.4"/>
    <row r="468" ht="14.25" customHeight="1" x14ac:dyDescent="0.4"/>
    <row r="469" ht="14.25" customHeight="1" x14ac:dyDescent="0.4"/>
    <row r="470" ht="14.25" customHeight="1" x14ac:dyDescent="0.4"/>
    <row r="471" ht="14.25" customHeight="1" x14ac:dyDescent="0.4"/>
    <row r="472" ht="14.25" customHeight="1" x14ac:dyDescent="0.4"/>
    <row r="473" ht="14.25" customHeight="1" x14ac:dyDescent="0.4"/>
    <row r="474" ht="14.25" customHeight="1" x14ac:dyDescent="0.4"/>
    <row r="475" ht="14.25" customHeight="1" x14ac:dyDescent="0.4"/>
    <row r="476" ht="14.25" customHeight="1" x14ac:dyDescent="0.4"/>
    <row r="477" ht="14.25" customHeight="1" x14ac:dyDescent="0.4"/>
    <row r="478" ht="14.25" customHeight="1" x14ac:dyDescent="0.4"/>
    <row r="479" ht="14.25" customHeight="1" x14ac:dyDescent="0.4"/>
    <row r="480" ht="14.25" customHeight="1" x14ac:dyDescent="0.4"/>
    <row r="481" ht="14.25" customHeight="1" x14ac:dyDescent="0.4"/>
    <row r="482" ht="14.25" customHeight="1" x14ac:dyDescent="0.4"/>
    <row r="483" ht="14.25" customHeight="1" x14ac:dyDescent="0.4"/>
    <row r="484" ht="14.25" customHeight="1" x14ac:dyDescent="0.4"/>
    <row r="485" ht="14.25" customHeight="1" x14ac:dyDescent="0.4"/>
    <row r="486" ht="14.25" customHeight="1" x14ac:dyDescent="0.4"/>
    <row r="487" ht="14.25" customHeight="1" x14ac:dyDescent="0.4"/>
    <row r="488" ht="14.25" customHeight="1" x14ac:dyDescent="0.4"/>
    <row r="489" ht="14.25" customHeight="1" x14ac:dyDescent="0.4"/>
    <row r="490" ht="14.25" customHeight="1" x14ac:dyDescent="0.4"/>
    <row r="491" ht="14.25" customHeight="1" x14ac:dyDescent="0.4"/>
    <row r="492" ht="14.25" customHeight="1" x14ac:dyDescent="0.4"/>
    <row r="493" ht="14.25" customHeight="1" x14ac:dyDescent="0.4"/>
    <row r="494" ht="14.25" customHeight="1" x14ac:dyDescent="0.4"/>
    <row r="495" ht="14.25" customHeight="1" x14ac:dyDescent="0.4"/>
    <row r="496" ht="14.25" customHeight="1" x14ac:dyDescent="0.4"/>
    <row r="497" ht="14.25" customHeight="1" x14ac:dyDescent="0.4"/>
    <row r="498" ht="14.25" customHeight="1" x14ac:dyDescent="0.4"/>
    <row r="499" ht="14.25" customHeight="1" x14ac:dyDescent="0.4"/>
    <row r="500" ht="14.25" customHeight="1" x14ac:dyDescent="0.4"/>
    <row r="501" ht="14.25" customHeight="1" x14ac:dyDescent="0.4"/>
    <row r="502" ht="14.25" customHeight="1" x14ac:dyDescent="0.4"/>
    <row r="503" ht="14.25" customHeight="1" x14ac:dyDescent="0.4"/>
    <row r="504" ht="14.25" customHeight="1" x14ac:dyDescent="0.4"/>
    <row r="505" ht="14.25" customHeight="1" x14ac:dyDescent="0.4"/>
    <row r="506" ht="14.25" customHeight="1" x14ac:dyDescent="0.4"/>
    <row r="507" ht="14.25" customHeight="1" x14ac:dyDescent="0.4"/>
    <row r="508" ht="14.25" customHeight="1" x14ac:dyDescent="0.4"/>
    <row r="509" ht="14.25" customHeight="1" x14ac:dyDescent="0.4"/>
    <row r="510" ht="14.25" customHeight="1" x14ac:dyDescent="0.4"/>
    <row r="511" ht="14.25" customHeight="1" x14ac:dyDescent="0.4"/>
    <row r="512" ht="14.25" customHeight="1" x14ac:dyDescent="0.4"/>
    <row r="513" ht="14.25" customHeight="1" x14ac:dyDescent="0.4"/>
    <row r="514" ht="14.25" customHeight="1" x14ac:dyDescent="0.4"/>
    <row r="515" ht="14.25" customHeight="1" x14ac:dyDescent="0.4"/>
    <row r="516" ht="14.25" customHeight="1" x14ac:dyDescent="0.4"/>
    <row r="517" ht="14.25" customHeight="1" x14ac:dyDescent="0.4"/>
    <row r="518" ht="14.25" customHeight="1" x14ac:dyDescent="0.4"/>
    <row r="519" ht="14.25" customHeight="1" x14ac:dyDescent="0.4"/>
    <row r="520" ht="14.25" customHeight="1" x14ac:dyDescent="0.4"/>
    <row r="521" ht="14.25" customHeight="1" x14ac:dyDescent="0.4"/>
    <row r="522" ht="14.25" customHeight="1" x14ac:dyDescent="0.4"/>
    <row r="523" ht="14.25" customHeight="1" x14ac:dyDescent="0.4"/>
    <row r="524" ht="14.25" customHeight="1" x14ac:dyDescent="0.4"/>
    <row r="525" ht="14.25" customHeight="1" x14ac:dyDescent="0.4"/>
    <row r="526" ht="14.25" customHeight="1" x14ac:dyDescent="0.4"/>
    <row r="527" ht="14.25" customHeight="1" x14ac:dyDescent="0.4"/>
    <row r="528" ht="14.25" customHeight="1" x14ac:dyDescent="0.4"/>
    <row r="529" ht="14.25" customHeight="1" x14ac:dyDescent="0.4"/>
    <row r="530" ht="14.25" customHeight="1" x14ac:dyDescent="0.4"/>
    <row r="531" ht="14.25" customHeight="1" x14ac:dyDescent="0.4"/>
    <row r="532" ht="14.25" customHeight="1" x14ac:dyDescent="0.4"/>
    <row r="533" ht="14.25" customHeight="1" x14ac:dyDescent="0.4"/>
    <row r="534" ht="14.25" customHeight="1" x14ac:dyDescent="0.4"/>
    <row r="535" ht="14.25" customHeight="1" x14ac:dyDescent="0.4"/>
    <row r="536" ht="14.25" customHeight="1" x14ac:dyDescent="0.4"/>
    <row r="537" ht="14.25" customHeight="1" x14ac:dyDescent="0.4"/>
    <row r="538" ht="14.25" customHeight="1" x14ac:dyDescent="0.4"/>
    <row r="539" ht="14.25" customHeight="1" x14ac:dyDescent="0.4"/>
    <row r="540" ht="14.25" customHeight="1" x14ac:dyDescent="0.4"/>
    <row r="541" ht="14.25" customHeight="1" x14ac:dyDescent="0.4"/>
    <row r="542" ht="14.25" customHeight="1" x14ac:dyDescent="0.4"/>
    <row r="543" ht="14.25" customHeight="1" x14ac:dyDescent="0.4"/>
    <row r="544" ht="14.25" customHeight="1" x14ac:dyDescent="0.4"/>
    <row r="545" ht="14.25" customHeight="1" x14ac:dyDescent="0.4"/>
    <row r="546" ht="14.25" customHeight="1" x14ac:dyDescent="0.4"/>
    <row r="547" ht="14.25" customHeight="1" x14ac:dyDescent="0.4"/>
    <row r="548" ht="14.25" customHeight="1" x14ac:dyDescent="0.4"/>
    <row r="549" ht="14.25" customHeight="1" x14ac:dyDescent="0.4"/>
    <row r="550" ht="14.25" customHeight="1" x14ac:dyDescent="0.4"/>
    <row r="551" ht="14.25" customHeight="1" x14ac:dyDescent="0.4"/>
    <row r="552" ht="14.25" customHeight="1" x14ac:dyDescent="0.4"/>
    <row r="553" ht="14.25" customHeight="1" x14ac:dyDescent="0.4"/>
    <row r="554" ht="14.25" customHeight="1" x14ac:dyDescent="0.4"/>
    <row r="555" ht="14.25" customHeight="1" x14ac:dyDescent="0.4"/>
    <row r="556" ht="14.25" customHeight="1" x14ac:dyDescent="0.4"/>
    <row r="557" ht="14.25" customHeight="1" x14ac:dyDescent="0.4"/>
    <row r="558" ht="14.25" customHeight="1" x14ac:dyDescent="0.4"/>
    <row r="559" ht="14.25" customHeight="1" x14ac:dyDescent="0.4"/>
    <row r="560" ht="14.25" customHeight="1" x14ac:dyDescent="0.4"/>
    <row r="561" ht="14.25" customHeight="1" x14ac:dyDescent="0.4"/>
    <row r="562" ht="14.25" customHeight="1" x14ac:dyDescent="0.4"/>
    <row r="563" ht="14.25" customHeight="1" x14ac:dyDescent="0.4"/>
    <row r="564" ht="14.25" customHeight="1" x14ac:dyDescent="0.4"/>
    <row r="565" ht="14.25" customHeight="1" x14ac:dyDescent="0.4"/>
    <row r="566" ht="14.25" customHeight="1" x14ac:dyDescent="0.4"/>
    <row r="567" ht="14.25" customHeight="1" x14ac:dyDescent="0.4"/>
    <row r="568" ht="14.25" customHeight="1" x14ac:dyDescent="0.4"/>
    <row r="569" ht="14.25" customHeight="1" x14ac:dyDescent="0.4"/>
    <row r="570" ht="14.25" customHeight="1" x14ac:dyDescent="0.4"/>
    <row r="571" ht="14.25" customHeight="1" x14ac:dyDescent="0.4"/>
    <row r="572" ht="14.25" customHeight="1" x14ac:dyDescent="0.4"/>
    <row r="573" ht="14.25" customHeight="1" x14ac:dyDescent="0.4"/>
    <row r="574" ht="14.25" customHeight="1" x14ac:dyDescent="0.4"/>
    <row r="575" ht="14.25" customHeight="1" x14ac:dyDescent="0.4"/>
    <row r="576" ht="14.25" customHeight="1" x14ac:dyDescent="0.4"/>
    <row r="577" ht="14.25" customHeight="1" x14ac:dyDescent="0.4"/>
    <row r="578" ht="14.25" customHeight="1" x14ac:dyDescent="0.4"/>
    <row r="579" ht="14.25" customHeight="1" x14ac:dyDescent="0.4"/>
    <row r="580" ht="14.25" customHeight="1" x14ac:dyDescent="0.4"/>
    <row r="581" ht="14.25" customHeight="1" x14ac:dyDescent="0.4"/>
    <row r="582" ht="14.25" customHeight="1" x14ac:dyDescent="0.4"/>
    <row r="583" ht="14.25" customHeight="1" x14ac:dyDescent="0.4"/>
    <row r="584" ht="14.25" customHeight="1" x14ac:dyDescent="0.4"/>
    <row r="585" ht="14.25" customHeight="1" x14ac:dyDescent="0.4"/>
    <row r="586" ht="14.25" customHeight="1" x14ac:dyDescent="0.4"/>
    <row r="587" ht="14.25" customHeight="1" x14ac:dyDescent="0.4"/>
    <row r="588" ht="14.25" customHeight="1" x14ac:dyDescent="0.4"/>
    <row r="589" ht="14.25" customHeight="1" x14ac:dyDescent="0.4"/>
    <row r="590" ht="14.25" customHeight="1" x14ac:dyDescent="0.4"/>
    <row r="591" ht="14.25" customHeight="1" x14ac:dyDescent="0.4"/>
    <row r="592" ht="14.25" customHeight="1" x14ac:dyDescent="0.4"/>
    <row r="593" ht="14.25" customHeight="1" x14ac:dyDescent="0.4"/>
    <row r="594" ht="14.25" customHeight="1" x14ac:dyDescent="0.4"/>
    <row r="595" ht="14.25" customHeight="1" x14ac:dyDescent="0.4"/>
    <row r="596" ht="14.25" customHeight="1" x14ac:dyDescent="0.4"/>
    <row r="597" ht="14.25" customHeight="1" x14ac:dyDescent="0.4"/>
    <row r="598" ht="14.25" customHeight="1" x14ac:dyDescent="0.4"/>
    <row r="599" ht="14.25" customHeight="1" x14ac:dyDescent="0.4"/>
    <row r="600" ht="14.25" customHeight="1" x14ac:dyDescent="0.4"/>
    <row r="601" ht="14.25" customHeight="1" x14ac:dyDescent="0.4"/>
    <row r="602" ht="14.25" customHeight="1" x14ac:dyDescent="0.4"/>
    <row r="603" ht="14.25" customHeight="1" x14ac:dyDescent="0.4"/>
    <row r="604" ht="14.25" customHeight="1" x14ac:dyDescent="0.4"/>
    <row r="605" ht="14.25" customHeight="1" x14ac:dyDescent="0.4"/>
    <row r="606" ht="14.25" customHeight="1" x14ac:dyDescent="0.4"/>
    <row r="607" ht="14.25" customHeight="1" x14ac:dyDescent="0.4"/>
    <row r="608" ht="14.25" customHeight="1" x14ac:dyDescent="0.4"/>
    <row r="609" ht="14.25" customHeight="1" x14ac:dyDescent="0.4"/>
    <row r="610" ht="14.25" customHeight="1" x14ac:dyDescent="0.4"/>
    <row r="611" ht="14.25" customHeight="1" x14ac:dyDescent="0.4"/>
    <row r="612" ht="14.25" customHeight="1" x14ac:dyDescent="0.4"/>
    <row r="613" ht="14.25" customHeight="1" x14ac:dyDescent="0.4"/>
    <row r="614" ht="14.25" customHeight="1" x14ac:dyDescent="0.4"/>
    <row r="615" ht="14.25" customHeight="1" x14ac:dyDescent="0.4"/>
    <row r="616" ht="14.25" customHeight="1" x14ac:dyDescent="0.4"/>
    <row r="617" ht="14.25" customHeight="1" x14ac:dyDescent="0.4"/>
    <row r="618" ht="14.25" customHeight="1" x14ac:dyDescent="0.4"/>
    <row r="619" ht="14.25" customHeight="1" x14ac:dyDescent="0.4"/>
    <row r="620" ht="14.25" customHeight="1" x14ac:dyDescent="0.4"/>
    <row r="621" ht="14.25" customHeight="1" x14ac:dyDescent="0.4"/>
    <row r="622" ht="14.25" customHeight="1" x14ac:dyDescent="0.4"/>
    <row r="623" ht="14.25" customHeight="1" x14ac:dyDescent="0.4"/>
    <row r="624" ht="14.25" customHeight="1" x14ac:dyDescent="0.4"/>
    <row r="625" ht="14.25" customHeight="1" x14ac:dyDescent="0.4"/>
    <row r="626" ht="14.25" customHeight="1" x14ac:dyDescent="0.4"/>
    <row r="627" ht="14.25" customHeight="1" x14ac:dyDescent="0.4"/>
    <row r="628" ht="14.25" customHeight="1" x14ac:dyDescent="0.4"/>
    <row r="629" ht="14.25" customHeight="1" x14ac:dyDescent="0.4"/>
    <row r="630" ht="14.25" customHeight="1" x14ac:dyDescent="0.4"/>
    <row r="631" ht="14.25" customHeight="1" x14ac:dyDescent="0.4"/>
    <row r="632" ht="14.25" customHeight="1" x14ac:dyDescent="0.4"/>
    <row r="633" ht="14.25" customHeight="1" x14ac:dyDescent="0.4"/>
    <row r="634" ht="14.25" customHeight="1" x14ac:dyDescent="0.4"/>
    <row r="635" ht="14.25" customHeight="1" x14ac:dyDescent="0.4"/>
    <row r="636" ht="14.25" customHeight="1" x14ac:dyDescent="0.4"/>
    <row r="637" ht="14.25" customHeight="1" x14ac:dyDescent="0.4"/>
    <row r="638" ht="14.25" customHeight="1" x14ac:dyDescent="0.4"/>
    <row r="639" ht="14.25" customHeight="1" x14ac:dyDescent="0.4"/>
    <row r="640" ht="14.25" customHeight="1" x14ac:dyDescent="0.4"/>
    <row r="641" ht="14.25" customHeight="1" x14ac:dyDescent="0.4"/>
    <row r="642" ht="14.25" customHeight="1" x14ac:dyDescent="0.4"/>
    <row r="643" ht="14.25" customHeight="1" x14ac:dyDescent="0.4"/>
    <row r="644" ht="14.25" customHeight="1" x14ac:dyDescent="0.4"/>
    <row r="645" ht="14.25" customHeight="1" x14ac:dyDescent="0.4"/>
    <row r="646" ht="14.25" customHeight="1" x14ac:dyDescent="0.4"/>
    <row r="647" ht="14.25" customHeight="1" x14ac:dyDescent="0.4"/>
    <row r="648" ht="14.25" customHeight="1" x14ac:dyDescent="0.4"/>
    <row r="649" ht="14.25" customHeight="1" x14ac:dyDescent="0.4"/>
    <row r="650" ht="14.25" customHeight="1" x14ac:dyDescent="0.4"/>
    <row r="651" ht="14.25" customHeight="1" x14ac:dyDescent="0.4"/>
    <row r="652" ht="14.25" customHeight="1" x14ac:dyDescent="0.4"/>
    <row r="653" ht="14.25" customHeight="1" x14ac:dyDescent="0.4"/>
    <row r="654" ht="14.25" customHeight="1" x14ac:dyDescent="0.4"/>
    <row r="655" ht="14.25" customHeight="1" x14ac:dyDescent="0.4"/>
    <row r="656" ht="14.25" customHeight="1" x14ac:dyDescent="0.4"/>
    <row r="657" ht="14.25" customHeight="1" x14ac:dyDescent="0.4"/>
    <row r="658" ht="14.25" customHeight="1" x14ac:dyDescent="0.4"/>
    <row r="659" ht="14.25" customHeight="1" x14ac:dyDescent="0.4"/>
    <row r="660" ht="14.25" customHeight="1" x14ac:dyDescent="0.4"/>
    <row r="661" ht="14.25" customHeight="1" x14ac:dyDescent="0.4"/>
    <row r="662" ht="14.25" customHeight="1" x14ac:dyDescent="0.4"/>
    <row r="663" ht="14.25" customHeight="1" x14ac:dyDescent="0.4"/>
    <row r="664" ht="14.25" customHeight="1" x14ac:dyDescent="0.4"/>
    <row r="665" ht="14.25" customHeight="1" x14ac:dyDescent="0.4"/>
    <row r="666" ht="14.25" customHeight="1" x14ac:dyDescent="0.4"/>
    <row r="667" ht="14.25" customHeight="1" x14ac:dyDescent="0.4"/>
    <row r="668" ht="14.25" customHeight="1" x14ac:dyDescent="0.4"/>
    <row r="669" ht="14.25" customHeight="1" x14ac:dyDescent="0.4"/>
    <row r="670" ht="14.25" customHeight="1" x14ac:dyDescent="0.4"/>
    <row r="671" ht="14.25" customHeight="1" x14ac:dyDescent="0.4"/>
    <row r="672" ht="14.25" customHeight="1" x14ac:dyDescent="0.4"/>
    <row r="673" ht="14.25" customHeight="1" x14ac:dyDescent="0.4"/>
    <row r="674" ht="14.25" customHeight="1" x14ac:dyDescent="0.4"/>
    <row r="675" ht="14.25" customHeight="1" x14ac:dyDescent="0.4"/>
    <row r="676" ht="14.25" customHeight="1" x14ac:dyDescent="0.4"/>
    <row r="677" ht="14.25" customHeight="1" x14ac:dyDescent="0.4"/>
    <row r="678" ht="14.25" customHeight="1" x14ac:dyDescent="0.4"/>
    <row r="679" ht="14.25" customHeight="1" x14ac:dyDescent="0.4"/>
    <row r="680" ht="14.25" customHeight="1" x14ac:dyDescent="0.4"/>
    <row r="681" ht="14.25" customHeight="1" x14ac:dyDescent="0.4"/>
    <row r="682" ht="14.25" customHeight="1" x14ac:dyDescent="0.4"/>
    <row r="683" ht="14.25" customHeight="1" x14ac:dyDescent="0.4"/>
    <row r="684" ht="14.25" customHeight="1" x14ac:dyDescent="0.4"/>
    <row r="685" ht="14.25" customHeight="1" x14ac:dyDescent="0.4"/>
    <row r="686" ht="14.25" customHeight="1" x14ac:dyDescent="0.4"/>
    <row r="687" ht="14.25" customHeight="1" x14ac:dyDescent="0.4"/>
    <row r="688" ht="14.25" customHeight="1" x14ac:dyDescent="0.4"/>
    <row r="689" ht="14.25" customHeight="1" x14ac:dyDescent="0.4"/>
    <row r="690" ht="14.25" customHeight="1" x14ac:dyDescent="0.4"/>
    <row r="691" ht="14.25" customHeight="1" x14ac:dyDescent="0.4"/>
    <row r="692" ht="14.25" customHeight="1" x14ac:dyDescent="0.4"/>
    <row r="693" ht="14.25" customHeight="1" x14ac:dyDescent="0.4"/>
    <row r="694" ht="14.25" customHeight="1" x14ac:dyDescent="0.4"/>
    <row r="695" ht="14.25" customHeight="1" x14ac:dyDescent="0.4"/>
    <row r="696" ht="14.25" customHeight="1" x14ac:dyDescent="0.4"/>
    <row r="697" ht="14.25" customHeight="1" x14ac:dyDescent="0.4"/>
    <row r="698" ht="14.25" customHeight="1" x14ac:dyDescent="0.4"/>
    <row r="699" ht="14.25" customHeight="1" x14ac:dyDescent="0.4"/>
    <row r="700" ht="14.25" customHeight="1" x14ac:dyDescent="0.4"/>
    <row r="701" ht="14.25" customHeight="1" x14ac:dyDescent="0.4"/>
    <row r="702" ht="14.25" customHeight="1" x14ac:dyDescent="0.4"/>
    <row r="703" ht="14.25" customHeight="1" x14ac:dyDescent="0.4"/>
    <row r="704" ht="14.25" customHeight="1" x14ac:dyDescent="0.4"/>
    <row r="705" ht="14.25" customHeight="1" x14ac:dyDescent="0.4"/>
    <row r="706" ht="14.25" customHeight="1" x14ac:dyDescent="0.4"/>
    <row r="707" ht="14.25" customHeight="1" x14ac:dyDescent="0.4"/>
    <row r="708" ht="14.25" customHeight="1" x14ac:dyDescent="0.4"/>
    <row r="709" ht="14.25" customHeight="1" x14ac:dyDescent="0.4"/>
    <row r="710" ht="14.25" customHeight="1" x14ac:dyDescent="0.4"/>
    <row r="711" ht="14.25" customHeight="1" x14ac:dyDescent="0.4"/>
    <row r="712" ht="14.25" customHeight="1" x14ac:dyDescent="0.4"/>
    <row r="713" ht="14.25" customHeight="1" x14ac:dyDescent="0.4"/>
    <row r="714" ht="14.25" customHeight="1" x14ac:dyDescent="0.4"/>
    <row r="715" ht="14.25" customHeight="1" x14ac:dyDescent="0.4"/>
    <row r="716" ht="14.25" customHeight="1" x14ac:dyDescent="0.4"/>
    <row r="717" ht="14.25" customHeight="1" x14ac:dyDescent="0.4"/>
    <row r="718" ht="14.25" customHeight="1" x14ac:dyDescent="0.4"/>
    <row r="719" ht="14.25" customHeight="1" x14ac:dyDescent="0.4"/>
    <row r="720" ht="14.25" customHeight="1" x14ac:dyDescent="0.4"/>
    <row r="721" ht="14.25" customHeight="1" x14ac:dyDescent="0.4"/>
    <row r="722" ht="14.25" customHeight="1" x14ac:dyDescent="0.4"/>
    <row r="723" ht="14.25" customHeight="1" x14ac:dyDescent="0.4"/>
    <row r="724" ht="14.25" customHeight="1" x14ac:dyDescent="0.4"/>
    <row r="725" ht="14.25" customHeight="1" x14ac:dyDescent="0.4"/>
    <row r="726" ht="14.25" customHeight="1" x14ac:dyDescent="0.4"/>
    <row r="727" ht="14.25" customHeight="1" x14ac:dyDescent="0.4"/>
    <row r="728" ht="14.25" customHeight="1" x14ac:dyDescent="0.4"/>
    <row r="729" ht="14.25" customHeight="1" x14ac:dyDescent="0.4"/>
    <row r="730" ht="14.25" customHeight="1" x14ac:dyDescent="0.4"/>
    <row r="731" ht="14.25" customHeight="1" x14ac:dyDescent="0.4"/>
    <row r="732" ht="14.25" customHeight="1" x14ac:dyDescent="0.4"/>
    <row r="733" ht="14.25" customHeight="1" x14ac:dyDescent="0.4"/>
    <row r="734" ht="14.25" customHeight="1" x14ac:dyDescent="0.4"/>
    <row r="735" ht="14.25" customHeight="1" x14ac:dyDescent="0.4"/>
    <row r="736" ht="14.25" customHeight="1" x14ac:dyDescent="0.4"/>
    <row r="737" ht="14.25" customHeight="1" x14ac:dyDescent="0.4"/>
    <row r="738" ht="14.25" customHeight="1" x14ac:dyDescent="0.4"/>
    <row r="739" ht="14.25" customHeight="1" x14ac:dyDescent="0.4"/>
    <row r="740" ht="14.25" customHeight="1" x14ac:dyDescent="0.4"/>
    <row r="741" ht="14.25" customHeight="1" x14ac:dyDescent="0.4"/>
    <row r="742" ht="14.25" customHeight="1" x14ac:dyDescent="0.4"/>
    <row r="743" ht="14.25" customHeight="1" x14ac:dyDescent="0.4"/>
    <row r="744" ht="14.25" customHeight="1" x14ac:dyDescent="0.4"/>
    <row r="745" ht="14.25" customHeight="1" x14ac:dyDescent="0.4"/>
    <row r="746" ht="14.25" customHeight="1" x14ac:dyDescent="0.4"/>
    <row r="747" ht="14.25" customHeight="1" x14ac:dyDescent="0.4"/>
    <row r="748" ht="14.25" customHeight="1" x14ac:dyDescent="0.4"/>
    <row r="749" ht="14.25" customHeight="1" x14ac:dyDescent="0.4"/>
    <row r="750" ht="14.25" customHeight="1" x14ac:dyDescent="0.4"/>
    <row r="751" ht="14.25" customHeight="1" x14ac:dyDescent="0.4"/>
    <row r="752" ht="14.25" customHeight="1" x14ac:dyDescent="0.4"/>
    <row r="753" ht="14.25" customHeight="1" x14ac:dyDescent="0.4"/>
    <row r="754" ht="14.25" customHeight="1" x14ac:dyDescent="0.4"/>
    <row r="755" ht="14.25" customHeight="1" x14ac:dyDescent="0.4"/>
    <row r="756" ht="14.25" customHeight="1" x14ac:dyDescent="0.4"/>
    <row r="757" ht="14.25" customHeight="1" x14ac:dyDescent="0.4"/>
    <row r="758" ht="14.25" customHeight="1" x14ac:dyDescent="0.4"/>
    <row r="759" ht="14.25" customHeight="1" x14ac:dyDescent="0.4"/>
    <row r="760" ht="14.25" customHeight="1" x14ac:dyDescent="0.4"/>
    <row r="761" ht="14.25" customHeight="1" x14ac:dyDescent="0.4"/>
    <row r="762" ht="14.25" customHeight="1" x14ac:dyDescent="0.4"/>
    <row r="763" ht="14.25" customHeight="1" x14ac:dyDescent="0.4"/>
    <row r="764" ht="14.25" customHeight="1" x14ac:dyDescent="0.4"/>
    <row r="765" ht="14.25" customHeight="1" x14ac:dyDescent="0.4"/>
    <row r="766" ht="14.25" customHeight="1" x14ac:dyDescent="0.4"/>
    <row r="767" ht="14.25" customHeight="1" x14ac:dyDescent="0.4"/>
    <row r="768" ht="14.25" customHeight="1" x14ac:dyDescent="0.4"/>
    <row r="769" ht="14.25" customHeight="1" x14ac:dyDescent="0.4"/>
    <row r="770" ht="14.25" customHeight="1" x14ac:dyDescent="0.4"/>
    <row r="771" ht="14.25" customHeight="1" x14ac:dyDescent="0.4"/>
    <row r="772" ht="14.25" customHeight="1" x14ac:dyDescent="0.4"/>
    <row r="773" ht="14.25" customHeight="1" x14ac:dyDescent="0.4"/>
    <row r="774" ht="14.25" customHeight="1" x14ac:dyDescent="0.4"/>
    <row r="775" ht="14.25" customHeight="1" x14ac:dyDescent="0.4"/>
    <row r="776" ht="14.25" customHeight="1" x14ac:dyDescent="0.4"/>
    <row r="777" ht="14.25" customHeight="1" x14ac:dyDescent="0.4"/>
    <row r="778" ht="14.25" customHeight="1" x14ac:dyDescent="0.4"/>
    <row r="779" ht="14.25" customHeight="1" x14ac:dyDescent="0.4"/>
    <row r="780" ht="14.25" customHeight="1" x14ac:dyDescent="0.4"/>
    <row r="781" ht="14.25" customHeight="1" x14ac:dyDescent="0.4"/>
    <row r="782" ht="14.25" customHeight="1" x14ac:dyDescent="0.4"/>
    <row r="783" ht="14.25" customHeight="1" x14ac:dyDescent="0.4"/>
    <row r="784" ht="14.25" customHeight="1" x14ac:dyDescent="0.4"/>
    <row r="785" ht="14.25" customHeight="1" x14ac:dyDescent="0.4"/>
    <row r="786" ht="14.25" customHeight="1" x14ac:dyDescent="0.4"/>
    <row r="787" ht="14.25" customHeight="1" x14ac:dyDescent="0.4"/>
    <row r="788" ht="14.25" customHeight="1" x14ac:dyDescent="0.4"/>
    <row r="789" ht="14.25" customHeight="1" x14ac:dyDescent="0.4"/>
    <row r="790" ht="14.25" customHeight="1" x14ac:dyDescent="0.4"/>
    <row r="791" ht="14.25" customHeight="1" x14ac:dyDescent="0.4"/>
    <row r="792" ht="14.25" customHeight="1" x14ac:dyDescent="0.4"/>
    <row r="793" ht="14.25" customHeight="1" x14ac:dyDescent="0.4"/>
    <row r="794" ht="14.25" customHeight="1" x14ac:dyDescent="0.4"/>
    <row r="795" ht="14.25" customHeight="1" x14ac:dyDescent="0.4"/>
    <row r="796" ht="14.25" customHeight="1" x14ac:dyDescent="0.4"/>
    <row r="797" ht="14.25" customHeight="1" x14ac:dyDescent="0.4"/>
    <row r="798" ht="14.25" customHeight="1" x14ac:dyDescent="0.4"/>
    <row r="799" ht="14.25" customHeight="1" x14ac:dyDescent="0.4"/>
    <row r="800" ht="14.25" customHeight="1" x14ac:dyDescent="0.4"/>
    <row r="801" ht="14.25" customHeight="1" x14ac:dyDescent="0.4"/>
    <row r="802" ht="14.25" customHeight="1" x14ac:dyDescent="0.4"/>
    <row r="803" ht="14.25" customHeight="1" x14ac:dyDescent="0.4"/>
    <row r="804" ht="14.25" customHeight="1" x14ac:dyDescent="0.4"/>
    <row r="805" ht="14.25" customHeight="1" x14ac:dyDescent="0.4"/>
    <row r="806" ht="14.25" customHeight="1" x14ac:dyDescent="0.4"/>
    <row r="807" ht="14.25" customHeight="1" x14ac:dyDescent="0.4"/>
    <row r="808" ht="14.25" customHeight="1" x14ac:dyDescent="0.4"/>
    <row r="809" ht="14.25" customHeight="1" x14ac:dyDescent="0.4"/>
    <row r="810" ht="14.25" customHeight="1" x14ac:dyDescent="0.4"/>
    <row r="811" ht="14.25" customHeight="1" x14ac:dyDescent="0.4"/>
    <row r="812" ht="14.25" customHeight="1" x14ac:dyDescent="0.4"/>
    <row r="813" ht="14.25" customHeight="1" x14ac:dyDescent="0.4"/>
    <row r="814" ht="14.25" customHeight="1" x14ac:dyDescent="0.4"/>
    <row r="815" ht="14.25" customHeight="1" x14ac:dyDescent="0.4"/>
    <row r="816" ht="14.25" customHeight="1" x14ac:dyDescent="0.4"/>
    <row r="817" ht="14.25" customHeight="1" x14ac:dyDescent="0.4"/>
    <row r="818" ht="14.25" customHeight="1" x14ac:dyDescent="0.4"/>
    <row r="819" ht="14.25" customHeight="1" x14ac:dyDescent="0.4"/>
    <row r="820" ht="14.25" customHeight="1" x14ac:dyDescent="0.4"/>
    <row r="821" ht="14.25" customHeight="1" x14ac:dyDescent="0.4"/>
    <row r="822" ht="14.25" customHeight="1" x14ac:dyDescent="0.4"/>
    <row r="823" ht="14.25" customHeight="1" x14ac:dyDescent="0.4"/>
    <row r="824" ht="14.25" customHeight="1" x14ac:dyDescent="0.4"/>
    <row r="825" ht="14.25" customHeight="1" x14ac:dyDescent="0.4"/>
    <row r="826" ht="14.25" customHeight="1" x14ac:dyDescent="0.4"/>
    <row r="827" ht="14.25" customHeight="1" x14ac:dyDescent="0.4"/>
    <row r="828" ht="14.25" customHeight="1" x14ac:dyDescent="0.4"/>
    <row r="829" ht="14.25" customHeight="1" x14ac:dyDescent="0.4"/>
    <row r="830" ht="14.25" customHeight="1" x14ac:dyDescent="0.4"/>
    <row r="831" ht="14.25" customHeight="1" x14ac:dyDescent="0.4"/>
    <row r="832" ht="14.25" customHeight="1" x14ac:dyDescent="0.4"/>
    <row r="833" ht="14.25" customHeight="1" x14ac:dyDescent="0.4"/>
    <row r="834" ht="14.25" customHeight="1" x14ac:dyDescent="0.4"/>
    <row r="835" ht="14.25" customHeight="1" x14ac:dyDescent="0.4"/>
    <row r="836" ht="14.25" customHeight="1" x14ac:dyDescent="0.4"/>
    <row r="837" ht="14.25" customHeight="1" x14ac:dyDescent="0.4"/>
    <row r="838" ht="14.25" customHeight="1" x14ac:dyDescent="0.4"/>
    <row r="839" ht="14.25" customHeight="1" x14ac:dyDescent="0.4"/>
    <row r="840" ht="14.25" customHeight="1" x14ac:dyDescent="0.4"/>
    <row r="841" ht="14.25" customHeight="1" x14ac:dyDescent="0.4"/>
    <row r="842" ht="14.25" customHeight="1" x14ac:dyDescent="0.4"/>
    <row r="843" ht="14.25" customHeight="1" x14ac:dyDescent="0.4"/>
    <row r="844" ht="14.25" customHeight="1" x14ac:dyDescent="0.4"/>
    <row r="845" ht="14.25" customHeight="1" x14ac:dyDescent="0.4"/>
    <row r="846" ht="14.25" customHeight="1" x14ac:dyDescent="0.4"/>
    <row r="847" ht="14.25" customHeight="1" x14ac:dyDescent="0.4"/>
    <row r="848" ht="14.25" customHeight="1" x14ac:dyDescent="0.4"/>
    <row r="849" ht="14.25" customHeight="1" x14ac:dyDescent="0.4"/>
    <row r="850" ht="14.25" customHeight="1" x14ac:dyDescent="0.4"/>
    <row r="851" ht="14.25" customHeight="1" x14ac:dyDescent="0.4"/>
    <row r="852" ht="14.25" customHeight="1" x14ac:dyDescent="0.4"/>
    <row r="853" ht="14.25" customHeight="1" x14ac:dyDescent="0.4"/>
    <row r="854" ht="14.25" customHeight="1" x14ac:dyDescent="0.4"/>
    <row r="855" ht="14.25" customHeight="1" x14ac:dyDescent="0.4"/>
    <row r="856" ht="14.25" customHeight="1" x14ac:dyDescent="0.4"/>
    <row r="857" ht="14.25" customHeight="1" x14ac:dyDescent="0.4"/>
    <row r="858" ht="14.25" customHeight="1" x14ac:dyDescent="0.4"/>
    <row r="859" ht="14.25" customHeight="1" x14ac:dyDescent="0.4"/>
    <row r="860" ht="14.25" customHeight="1" x14ac:dyDescent="0.4"/>
    <row r="861" ht="14.25" customHeight="1" x14ac:dyDescent="0.4"/>
    <row r="862" ht="14.25" customHeight="1" x14ac:dyDescent="0.4"/>
    <row r="863" ht="14.25" customHeight="1" x14ac:dyDescent="0.4"/>
    <row r="864" ht="14.25" customHeight="1" x14ac:dyDescent="0.4"/>
    <row r="865" ht="14.25" customHeight="1" x14ac:dyDescent="0.4"/>
    <row r="866" ht="14.25" customHeight="1" x14ac:dyDescent="0.4"/>
    <row r="867" ht="14.25" customHeight="1" x14ac:dyDescent="0.4"/>
    <row r="868" ht="14.25" customHeight="1" x14ac:dyDescent="0.4"/>
    <row r="869" ht="14.25" customHeight="1" x14ac:dyDescent="0.4"/>
    <row r="870" ht="14.25" customHeight="1" x14ac:dyDescent="0.4"/>
    <row r="871" ht="14.25" customHeight="1" x14ac:dyDescent="0.4"/>
    <row r="872" ht="14.25" customHeight="1" x14ac:dyDescent="0.4"/>
    <row r="873" ht="14.25" customHeight="1" x14ac:dyDescent="0.4"/>
    <row r="874" ht="14.25" customHeight="1" x14ac:dyDescent="0.4"/>
    <row r="875" ht="14.25" customHeight="1" x14ac:dyDescent="0.4"/>
    <row r="876" ht="14.25" customHeight="1" x14ac:dyDescent="0.4"/>
    <row r="877" ht="14.25" customHeight="1" x14ac:dyDescent="0.4"/>
    <row r="878" ht="14.25" customHeight="1" x14ac:dyDescent="0.4"/>
    <row r="879" ht="14.25" customHeight="1" x14ac:dyDescent="0.4"/>
    <row r="880" ht="14.25" customHeight="1" x14ac:dyDescent="0.4"/>
    <row r="881" ht="14.25" customHeight="1" x14ac:dyDescent="0.4"/>
    <row r="882" ht="14.25" customHeight="1" x14ac:dyDescent="0.4"/>
    <row r="883" ht="14.25" customHeight="1" x14ac:dyDescent="0.4"/>
    <row r="884" ht="14.25" customHeight="1" x14ac:dyDescent="0.4"/>
    <row r="885" ht="14.25" customHeight="1" x14ac:dyDescent="0.4"/>
    <row r="886" ht="14.25" customHeight="1" x14ac:dyDescent="0.4"/>
    <row r="887" ht="14.25" customHeight="1" x14ac:dyDescent="0.4"/>
    <row r="888" ht="14.25" customHeight="1" x14ac:dyDescent="0.4"/>
    <row r="889" ht="14.25" customHeight="1" x14ac:dyDescent="0.4"/>
    <row r="890" ht="14.25" customHeight="1" x14ac:dyDescent="0.4"/>
    <row r="891" ht="14.25" customHeight="1" x14ac:dyDescent="0.4"/>
    <row r="892" ht="14.25" customHeight="1" x14ac:dyDescent="0.4"/>
    <row r="893" ht="14.25" customHeight="1" x14ac:dyDescent="0.4"/>
    <row r="894" ht="14.25" customHeight="1" x14ac:dyDescent="0.4"/>
    <row r="895" ht="14.25" customHeight="1" x14ac:dyDescent="0.4"/>
    <row r="896" ht="14.25" customHeight="1" x14ac:dyDescent="0.4"/>
    <row r="897" ht="14.25" customHeight="1" x14ac:dyDescent="0.4"/>
    <row r="898" ht="14.25" customHeight="1" x14ac:dyDescent="0.4"/>
    <row r="899" ht="14.25" customHeight="1" x14ac:dyDescent="0.4"/>
    <row r="900" ht="14.25" customHeight="1" x14ac:dyDescent="0.4"/>
    <row r="901" ht="14.25" customHeight="1" x14ac:dyDescent="0.4"/>
    <row r="902" ht="14.25" customHeight="1" x14ac:dyDescent="0.4"/>
    <row r="903" ht="14.25" customHeight="1" x14ac:dyDescent="0.4"/>
    <row r="904" ht="14.25" customHeight="1" x14ac:dyDescent="0.4"/>
    <row r="905" ht="14.25" customHeight="1" x14ac:dyDescent="0.4"/>
    <row r="906" ht="14.25" customHeight="1" x14ac:dyDescent="0.4"/>
    <row r="907" ht="14.25" customHeight="1" x14ac:dyDescent="0.4"/>
    <row r="908" ht="14.25" customHeight="1" x14ac:dyDescent="0.4"/>
    <row r="909" ht="14.25" customHeight="1" x14ac:dyDescent="0.4"/>
    <row r="910" ht="14.25" customHeight="1" x14ac:dyDescent="0.4"/>
    <row r="911" ht="14.25" customHeight="1" x14ac:dyDescent="0.4"/>
    <row r="912" ht="14.25" customHeight="1" x14ac:dyDescent="0.4"/>
    <row r="913" ht="14.25" customHeight="1" x14ac:dyDescent="0.4"/>
    <row r="914" ht="14.25" customHeight="1" x14ac:dyDescent="0.4"/>
    <row r="915" ht="14.25" customHeight="1" x14ac:dyDescent="0.4"/>
    <row r="916" ht="14.25" customHeight="1" x14ac:dyDescent="0.4"/>
    <row r="917" ht="14.25" customHeight="1" x14ac:dyDescent="0.4"/>
    <row r="918" ht="14.25" customHeight="1" x14ac:dyDescent="0.4"/>
    <row r="919" ht="14.25" customHeight="1" x14ac:dyDescent="0.4"/>
    <row r="920" ht="14.25" customHeight="1" x14ac:dyDescent="0.4"/>
    <row r="921" ht="14.25" customHeight="1" x14ac:dyDescent="0.4"/>
    <row r="922" ht="14.25" customHeight="1" x14ac:dyDescent="0.4"/>
    <row r="923" ht="14.25" customHeight="1" x14ac:dyDescent="0.4"/>
    <row r="924" ht="14.25" customHeight="1" x14ac:dyDescent="0.4"/>
    <row r="925" ht="14.25" customHeight="1" x14ac:dyDescent="0.4"/>
    <row r="926" ht="14.25" customHeight="1" x14ac:dyDescent="0.4"/>
    <row r="927" ht="14.25" customHeight="1" x14ac:dyDescent="0.4"/>
    <row r="928" ht="14.25" customHeight="1" x14ac:dyDescent="0.4"/>
    <row r="929" ht="14.25" customHeight="1" x14ac:dyDescent="0.4"/>
    <row r="930" ht="14.25" customHeight="1" x14ac:dyDescent="0.4"/>
    <row r="931" ht="14.25" customHeight="1" x14ac:dyDescent="0.4"/>
    <row r="932" ht="14.25" customHeight="1" x14ac:dyDescent="0.4"/>
    <row r="933" ht="14.25" customHeight="1" x14ac:dyDescent="0.4"/>
    <row r="934" ht="14.25" customHeight="1" x14ac:dyDescent="0.4"/>
    <row r="935" ht="14.25" customHeight="1" x14ac:dyDescent="0.4"/>
    <row r="936" ht="14.25" customHeight="1" x14ac:dyDescent="0.4"/>
    <row r="937" ht="14.25" customHeight="1" x14ac:dyDescent="0.4"/>
    <row r="938" ht="14.25" customHeight="1" x14ac:dyDescent="0.4"/>
    <row r="939" ht="14.25" customHeight="1" x14ac:dyDescent="0.4"/>
    <row r="940" ht="14.25" customHeight="1" x14ac:dyDescent="0.4"/>
    <row r="941" ht="14.25" customHeight="1" x14ac:dyDescent="0.4"/>
    <row r="942" ht="14.25" customHeight="1" x14ac:dyDescent="0.4"/>
    <row r="943" ht="14.25" customHeight="1" x14ac:dyDescent="0.4"/>
    <row r="944" ht="14.25" customHeight="1" x14ac:dyDescent="0.4"/>
    <row r="945" ht="14.25" customHeight="1" x14ac:dyDescent="0.4"/>
    <row r="946" ht="14.25" customHeight="1" x14ac:dyDescent="0.4"/>
    <row r="947" ht="14.25" customHeight="1" x14ac:dyDescent="0.4"/>
    <row r="948" ht="14.25" customHeight="1" x14ac:dyDescent="0.4"/>
    <row r="949" ht="14.25" customHeight="1" x14ac:dyDescent="0.4"/>
    <row r="950" ht="14.25" customHeight="1" x14ac:dyDescent="0.4"/>
    <row r="951" ht="14.25" customHeight="1" x14ac:dyDescent="0.4"/>
    <row r="952" ht="14.25" customHeight="1" x14ac:dyDescent="0.4"/>
    <row r="953" ht="14.25" customHeight="1" x14ac:dyDescent="0.4"/>
    <row r="954" ht="14.25" customHeight="1" x14ac:dyDescent="0.4"/>
    <row r="955" ht="14.25" customHeight="1" x14ac:dyDescent="0.4"/>
    <row r="956" ht="14.25" customHeight="1" x14ac:dyDescent="0.4"/>
    <row r="957" ht="14.25" customHeight="1" x14ac:dyDescent="0.4"/>
    <row r="958" ht="14.25" customHeight="1" x14ac:dyDescent="0.4"/>
    <row r="959" ht="14.25" customHeight="1" x14ac:dyDescent="0.4"/>
    <row r="960" ht="14.25" customHeight="1" x14ac:dyDescent="0.4"/>
    <row r="961" ht="14.25" customHeight="1" x14ac:dyDescent="0.4"/>
    <row r="962" ht="14.25" customHeight="1" x14ac:dyDescent="0.4"/>
    <row r="963" ht="14.25" customHeight="1" x14ac:dyDescent="0.4"/>
    <row r="964" ht="14.25" customHeight="1" x14ac:dyDescent="0.4"/>
    <row r="965" ht="14.25" customHeight="1" x14ac:dyDescent="0.4"/>
    <row r="966" ht="14.25" customHeight="1" x14ac:dyDescent="0.4"/>
    <row r="967" ht="14.25" customHeight="1" x14ac:dyDescent="0.4"/>
    <row r="968" ht="14.25" customHeight="1" x14ac:dyDescent="0.4"/>
    <row r="969" ht="14.25" customHeight="1" x14ac:dyDescent="0.4"/>
    <row r="970" ht="14.25" customHeight="1" x14ac:dyDescent="0.4"/>
    <row r="971" ht="14.25" customHeight="1" x14ac:dyDescent="0.4"/>
    <row r="972" ht="14.25" customHeight="1" x14ac:dyDescent="0.4"/>
    <row r="973" ht="14.25" customHeight="1" x14ac:dyDescent="0.4"/>
    <row r="974" ht="14.25" customHeight="1" x14ac:dyDescent="0.4"/>
    <row r="975" ht="14.25" customHeight="1" x14ac:dyDescent="0.4"/>
    <row r="976" ht="14.25" customHeight="1" x14ac:dyDescent="0.4"/>
    <row r="977" ht="14.25" customHeight="1" x14ac:dyDescent="0.4"/>
    <row r="978" ht="14.25" customHeight="1" x14ac:dyDescent="0.4"/>
    <row r="979" ht="14.25" customHeight="1" x14ac:dyDescent="0.4"/>
    <row r="980" ht="14.25" customHeight="1" x14ac:dyDescent="0.4"/>
    <row r="981" ht="14.25" customHeight="1" x14ac:dyDescent="0.4"/>
    <row r="982" ht="14.25" customHeight="1" x14ac:dyDescent="0.4"/>
    <row r="983" ht="14.25" customHeight="1" x14ac:dyDescent="0.4"/>
    <row r="984" ht="14.25" customHeight="1" x14ac:dyDescent="0.4"/>
    <row r="985" ht="14.25" customHeight="1" x14ac:dyDescent="0.4"/>
    <row r="986" ht="14.25" customHeight="1" x14ac:dyDescent="0.4"/>
    <row r="987" ht="14.25" customHeight="1" x14ac:dyDescent="0.4"/>
    <row r="988" ht="14.25" customHeight="1" x14ac:dyDescent="0.4"/>
    <row r="989" ht="14.25" customHeight="1" x14ac:dyDescent="0.4"/>
    <row r="990" ht="14.25" customHeight="1" x14ac:dyDescent="0.4"/>
    <row r="991" ht="14.25" customHeight="1" x14ac:dyDescent="0.4"/>
    <row r="992" ht="14.25" customHeight="1" x14ac:dyDescent="0.4"/>
    <row r="993" ht="14.25" customHeight="1" x14ac:dyDescent="0.4"/>
    <row r="994" ht="14.25" customHeight="1" x14ac:dyDescent="0.4"/>
    <row r="995" ht="14.25" customHeight="1" x14ac:dyDescent="0.4"/>
    <row r="996" ht="14.25" customHeight="1" x14ac:dyDescent="0.4"/>
    <row r="997" ht="14.25" customHeight="1" x14ac:dyDescent="0.4"/>
    <row r="998" ht="14.25" customHeight="1" x14ac:dyDescent="0.4"/>
    <row r="999" ht="14.25" customHeight="1" x14ac:dyDescent="0.4"/>
    <row r="1000" ht="14.25" customHeight="1" x14ac:dyDescent="0.4"/>
  </sheetData>
  <mergeCells count="3">
    <mergeCell ref="A7:E7"/>
    <mergeCell ref="G7:K7"/>
    <mergeCell ref="A16:E1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000"/>
  <sheetViews>
    <sheetView showGridLines="0" tabSelected="1" zoomScale="56" workbookViewId="0"/>
  </sheetViews>
  <sheetFormatPr defaultColWidth="14.42578125" defaultRowHeight="15.75" customHeight="1" x14ac:dyDescent="0.4"/>
  <cols>
    <col min="1" max="1" width="13.7109375" customWidth="1"/>
    <col min="2" max="2" width="32.28515625" customWidth="1"/>
    <col min="3" max="3" width="24.42578125" customWidth="1"/>
    <col min="4" max="4" width="17" customWidth="1"/>
    <col min="5" max="5" width="20.140625" customWidth="1"/>
    <col min="6" max="6" width="19.5703125" customWidth="1"/>
    <col min="7" max="7" width="24.85546875" customWidth="1"/>
    <col min="8" max="8" width="32.42578125" customWidth="1"/>
    <col min="9" max="9" width="23" customWidth="1"/>
    <col min="10" max="10" width="32.42578125" customWidth="1"/>
    <col min="11" max="11" width="31.85546875" customWidth="1"/>
    <col min="12" max="12" width="17.85546875" customWidth="1"/>
    <col min="13" max="26" width="8.7109375" customWidth="1"/>
  </cols>
  <sheetData>
    <row r="1" spans="1:12" ht="14.25" customHeight="1" x14ac:dyDescent="0.4">
      <c r="A1" s="27" t="s">
        <v>62</v>
      </c>
      <c r="B1" s="28" t="s">
        <v>63</v>
      </c>
      <c r="C1" s="28" t="s">
        <v>64</v>
      </c>
      <c r="D1" s="28" t="s">
        <v>65</v>
      </c>
      <c r="E1" s="28" t="s">
        <v>66</v>
      </c>
      <c r="F1" s="28" t="s">
        <v>67</v>
      </c>
      <c r="G1" s="28" t="s">
        <v>68</v>
      </c>
      <c r="H1" s="28" t="s">
        <v>69</v>
      </c>
      <c r="I1" s="28" t="s">
        <v>70</v>
      </c>
      <c r="J1" s="28" t="s">
        <v>71</v>
      </c>
      <c r="K1" s="27" t="s">
        <v>72</v>
      </c>
    </row>
    <row r="2" spans="1:12" ht="14.25" customHeight="1" x14ac:dyDescent="0.45">
      <c r="A2" s="29">
        <v>1</v>
      </c>
      <c r="B2" s="30" t="s">
        <v>73</v>
      </c>
      <c r="C2" s="31">
        <v>0.08</v>
      </c>
      <c r="D2" s="30" t="s">
        <v>74</v>
      </c>
      <c r="E2" s="31">
        <v>0.08</v>
      </c>
      <c r="F2" s="30" t="s">
        <v>75</v>
      </c>
      <c r="G2" s="32">
        <v>100000</v>
      </c>
      <c r="H2" s="33">
        <f>C14</f>
        <v>99999.999999999971</v>
      </c>
      <c r="I2" s="34">
        <f>E14</f>
        <v>4.312126840044332</v>
      </c>
      <c r="J2" s="29">
        <v>33.970397092168398</v>
      </c>
      <c r="K2" s="35">
        <f t="shared" ref="K2:K4" si="0">H2*J2</f>
        <v>3397039.7092168387</v>
      </c>
    </row>
    <row r="3" spans="1:12" ht="14.25" customHeight="1" x14ac:dyDescent="0.5">
      <c r="A3" s="29">
        <v>2</v>
      </c>
      <c r="B3" s="30" t="s">
        <v>76</v>
      </c>
      <c r="C3" s="31">
        <v>8.9499999999999996E-2</v>
      </c>
      <c r="D3" s="30" t="s">
        <v>77</v>
      </c>
      <c r="E3" s="31">
        <v>0.1</v>
      </c>
      <c r="F3" s="30" t="s">
        <v>78</v>
      </c>
      <c r="G3" s="32">
        <v>100000</v>
      </c>
      <c r="H3" s="33">
        <f>C54</f>
        <v>93816.484094662155</v>
      </c>
      <c r="I3" s="34">
        <f>E54</f>
        <v>24.690597096103247</v>
      </c>
      <c r="J3" s="29">
        <v>-370.13372840413507</v>
      </c>
      <c r="K3" s="35">
        <f t="shared" si="0"/>
        <v>-34724645.043724537</v>
      </c>
      <c r="L3" s="36" t="s">
        <v>79</v>
      </c>
    </row>
    <row r="4" spans="1:12" ht="14.25" customHeight="1" x14ac:dyDescent="0.45">
      <c r="A4" s="29">
        <v>3</v>
      </c>
      <c r="B4" s="30" t="s">
        <v>80</v>
      </c>
      <c r="C4" s="31">
        <v>7.0900000000000005E-2</v>
      </c>
      <c r="D4" s="30" t="s">
        <v>81</v>
      </c>
      <c r="E4" s="31">
        <v>6.5000000000000002E-2</v>
      </c>
      <c r="F4" s="30" t="s">
        <v>82</v>
      </c>
      <c r="G4" s="32">
        <v>100000</v>
      </c>
      <c r="H4" s="33">
        <f>I69</f>
        <v>107744.82857655884</v>
      </c>
      <c r="I4" s="34">
        <f>K69</f>
        <v>26.700228828582745</v>
      </c>
      <c r="J4" s="29">
        <v>337.16333131196222</v>
      </c>
      <c r="K4" s="35">
        <f t="shared" si="0"/>
        <v>36327605.334508881</v>
      </c>
    </row>
    <row r="5" spans="1:12" ht="14.25" customHeight="1" x14ac:dyDescent="0.45">
      <c r="I5" s="46">
        <f t="array" ref="I5">SUM(I2:I4*J2:J4)</f>
        <v>9.9999999997471605</v>
      </c>
      <c r="J5" s="46">
        <f>SUM(J2:J4)</f>
        <v>0.99999999999556621</v>
      </c>
      <c r="K5" s="46">
        <f t="array" ref="K5">SUM(J2:J4*H2:H4)</f>
        <v>5000000.0000011846</v>
      </c>
    </row>
    <row r="6" spans="1:12" ht="14.25" customHeight="1" x14ac:dyDescent="0.4"/>
    <row r="7" spans="1:12" ht="14.25" customHeight="1" x14ac:dyDescent="0.4">
      <c r="A7" s="52" t="s">
        <v>73</v>
      </c>
      <c r="B7" s="53"/>
      <c r="C7" s="53"/>
      <c r="D7" s="53"/>
      <c r="E7" s="54"/>
      <c r="G7" s="55" t="s">
        <v>80</v>
      </c>
      <c r="H7" s="56"/>
      <c r="I7" s="56"/>
      <c r="J7" s="56"/>
      <c r="K7" s="57"/>
    </row>
    <row r="8" spans="1:12" ht="14.25" customHeight="1" x14ac:dyDescent="0.45">
      <c r="A8" s="39" t="s">
        <v>83</v>
      </c>
      <c r="B8" s="40" t="s">
        <v>84</v>
      </c>
      <c r="C8" s="40" t="s">
        <v>85</v>
      </c>
      <c r="D8" s="15" t="s">
        <v>86</v>
      </c>
      <c r="E8" s="15" t="s">
        <v>87</v>
      </c>
      <c r="G8" s="15" t="s">
        <v>83</v>
      </c>
      <c r="H8" s="40" t="s">
        <v>84</v>
      </c>
      <c r="I8" s="40" t="s">
        <v>85</v>
      </c>
      <c r="J8" s="15" t="s">
        <v>86</v>
      </c>
      <c r="K8" s="15" t="s">
        <v>87</v>
      </c>
    </row>
    <row r="9" spans="1:12" ht="14.25" customHeight="1" x14ac:dyDescent="0.45">
      <c r="A9" s="15">
        <v>1</v>
      </c>
      <c r="B9" s="41">
        <f t="shared" ref="B9:B12" si="1">$C$2*$G$2</f>
        <v>8000</v>
      </c>
      <c r="C9" s="42">
        <f t="shared" ref="C9:C13" si="2">B9/ (1 + $E$2)^A9</f>
        <v>7407.4074074074069</v>
      </c>
      <c r="D9" s="42">
        <f t="shared" ref="D9:D13" si="3">A9*C9</f>
        <v>7407.4074074074069</v>
      </c>
      <c r="E9" s="15">
        <f t="shared" ref="E9:E13" si="4">D9/$C$14</f>
        <v>7.4074074074074098E-2</v>
      </c>
      <c r="G9" s="15">
        <v>1</v>
      </c>
      <c r="H9" s="41">
        <f t="shared" ref="H9:H67" si="5">($C$4/2)*$G$4</f>
        <v>3545.0000000000005</v>
      </c>
      <c r="I9" s="41">
        <f t="shared" ref="I9:I68" si="6">H9 / (1 + ($E$4/2))^G9</f>
        <v>3433.4140435835357</v>
      </c>
      <c r="J9" s="41">
        <f t="shared" ref="J9:J68" si="7">G9*I9</f>
        <v>3433.4140435835357</v>
      </c>
      <c r="K9" s="15">
        <f t="shared" ref="K9:K68" si="8">J9/$I$69</f>
        <v>3.1866160900185569E-2</v>
      </c>
    </row>
    <row r="10" spans="1:12" ht="14.25" customHeight="1" x14ac:dyDescent="0.45">
      <c r="A10" s="15">
        <v>2</v>
      </c>
      <c r="B10" s="41">
        <f t="shared" si="1"/>
        <v>8000</v>
      </c>
      <c r="C10" s="42">
        <f t="shared" si="2"/>
        <v>6858.710562414266</v>
      </c>
      <c r="D10" s="42">
        <f t="shared" si="3"/>
        <v>13717.421124828532</v>
      </c>
      <c r="E10" s="15">
        <f t="shared" si="4"/>
        <v>0.13717421124828535</v>
      </c>
      <c r="G10" s="15">
        <v>2</v>
      </c>
      <c r="H10" s="41">
        <f t="shared" si="5"/>
        <v>3545.0000000000005</v>
      </c>
      <c r="I10" s="41">
        <f t="shared" si="6"/>
        <v>3325.3404780470082</v>
      </c>
      <c r="J10" s="41">
        <f t="shared" si="7"/>
        <v>6650.6809560940164</v>
      </c>
      <c r="K10" s="15">
        <f t="shared" si="8"/>
        <v>6.1726219661376404E-2</v>
      </c>
    </row>
    <row r="11" spans="1:12" ht="14.25" customHeight="1" x14ac:dyDescent="0.45">
      <c r="A11" s="15">
        <v>3</v>
      </c>
      <c r="B11" s="41">
        <f t="shared" si="1"/>
        <v>8000</v>
      </c>
      <c r="C11" s="42">
        <f t="shared" si="2"/>
        <v>6350.6579281613567</v>
      </c>
      <c r="D11" s="42">
        <f t="shared" si="3"/>
        <v>19051.973784484071</v>
      </c>
      <c r="E11" s="15">
        <f t="shared" si="4"/>
        <v>0.19051973784484078</v>
      </c>
      <c r="G11" s="15">
        <v>3</v>
      </c>
      <c r="H11" s="41">
        <f t="shared" si="5"/>
        <v>3545.0000000000005</v>
      </c>
      <c r="I11" s="41">
        <f t="shared" si="6"/>
        <v>3220.6687438711947</v>
      </c>
      <c r="J11" s="41">
        <f t="shared" si="7"/>
        <v>9662.0062316135845</v>
      </c>
      <c r="K11" s="15">
        <f t="shared" si="8"/>
        <v>8.9674895391830142E-2</v>
      </c>
    </row>
    <row r="12" spans="1:12" ht="14.25" customHeight="1" x14ac:dyDescent="0.45">
      <c r="A12" s="15">
        <v>4</v>
      </c>
      <c r="B12" s="41">
        <f t="shared" si="1"/>
        <v>8000</v>
      </c>
      <c r="C12" s="42">
        <f t="shared" si="2"/>
        <v>5880.2388223716262</v>
      </c>
      <c r="D12" s="42">
        <f t="shared" si="3"/>
        <v>23520.955289486505</v>
      </c>
      <c r="E12" s="15">
        <f t="shared" si="4"/>
        <v>0.23520955289486511</v>
      </c>
      <c r="G12" s="15">
        <v>4</v>
      </c>
      <c r="H12" s="41">
        <f t="shared" si="5"/>
        <v>3545.0000000000005</v>
      </c>
      <c r="I12" s="41">
        <f t="shared" si="6"/>
        <v>3119.29176161859</v>
      </c>
      <c r="J12" s="41">
        <f t="shared" si="7"/>
        <v>12477.16704647436</v>
      </c>
      <c r="K12" s="15">
        <f t="shared" si="8"/>
        <v>0.11580293190228265</v>
      </c>
    </row>
    <row r="13" spans="1:12" ht="14.25" customHeight="1" x14ac:dyDescent="0.45">
      <c r="A13" s="15">
        <v>5</v>
      </c>
      <c r="B13" s="41">
        <v>108000</v>
      </c>
      <c r="C13" s="42">
        <f t="shared" si="2"/>
        <v>73502.98527964532</v>
      </c>
      <c r="D13" s="42">
        <f t="shared" si="3"/>
        <v>367514.92639822658</v>
      </c>
      <c r="E13" s="15">
        <f t="shared" si="4"/>
        <v>3.6751492639822669</v>
      </c>
      <c r="G13" s="15">
        <v>5</v>
      </c>
      <c r="H13" s="41">
        <f t="shared" si="5"/>
        <v>3545.0000000000005</v>
      </c>
      <c r="I13" s="41">
        <f t="shared" si="6"/>
        <v>3021.1058223908863</v>
      </c>
      <c r="J13" s="41">
        <f t="shared" si="7"/>
        <v>15105.529111954431</v>
      </c>
      <c r="K13" s="15">
        <f t="shared" si="8"/>
        <v>0.14019725411898626</v>
      </c>
    </row>
    <row r="14" spans="1:12" ht="14.25" customHeight="1" x14ac:dyDescent="0.45">
      <c r="A14" s="15"/>
      <c r="B14" s="17" t="s">
        <v>88</v>
      </c>
      <c r="C14" s="43">
        <f t="shared" ref="C14:E14" si="9">SUM(C9:C13)</f>
        <v>99999.999999999971</v>
      </c>
      <c r="D14" s="43">
        <f t="shared" si="9"/>
        <v>431212.6840044331</v>
      </c>
      <c r="E14" s="43">
        <f t="shared" si="9"/>
        <v>4.312126840044332</v>
      </c>
      <c r="G14" s="15">
        <v>6</v>
      </c>
      <c r="H14" s="41">
        <f t="shared" si="5"/>
        <v>3545.0000000000005</v>
      </c>
      <c r="I14" s="41">
        <f t="shared" si="6"/>
        <v>2926.010481734515</v>
      </c>
      <c r="J14" s="41">
        <f t="shared" si="7"/>
        <v>17556.062890407091</v>
      </c>
      <c r="K14" s="15">
        <f t="shared" si="8"/>
        <v>0.16294111858865234</v>
      </c>
    </row>
    <row r="15" spans="1:12" ht="14.25" customHeight="1" x14ac:dyDescent="0.45">
      <c r="G15" s="15">
        <v>7</v>
      </c>
      <c r="H15" s="41">
        <f t="shared" si="5"/>
        <v>3545.0000000000005</v>
      </c>
      <c r="I15" s="41">
        <f t="shared" si="6"/>
        <v>2833.9084568857288</v>
      </c>
      <c r="J15" s="41">
        <f t="shared" si="7"/>
        <v>19837.359198200102</v>
      </c>
      <c r="K15" s="15">
        <f t="shared" si="8"/>
        <v>0.18411425829226252</v>
      </c>
    </row>
    <row r="16" spans="1:12" ht="14.25" customHeight="1" x14ac:dyDescent="0.45">
      <c r="A16" s="58" t="s">
        <v>76</v>
      </c>
      <c r="B16" s="53"/>
      <c r="C16" s="53"/>
      <c r="D16" s="53"/>
      <c r="E16" s="54"/>
      <c r="G16" s="15">
        <v>8</v>
      </c>
      <c r="H16" s="41">
        <f t="shared" si="5"/>
        <v>3545.0000000000005</v>
      </c>
      <c r="I16" s="41">
        <f t="shared" si="6"/>
        <v>2744.7055272501002</v>
      </c>
      <c r="J16" s="41">
        <f t="shared" si="7"/>
        <v>21957.644218000802</v>
      </c>
      <c r="K16" s="15">
        <f t="shared" si="8"/>
        <v>0.20379302197690763</v>
      </c>
    </row>
    <row r="17" spans="1:11" ht="14.25" customHeight="1" x14ac:dyDescent="0.45">
      <c r="A17" s="15" t="s">
        <v>83</v>
      </c>
      <c r="B17" s="40" t="s">
        <v>84</v>
      </c>
      <c r="C17" s="40" t="s">
        <v>85</v>
      </c>
      <c r="D17" s="15" t="s">
        <v>86</v>
      </c>
      <c r="E17" s="15" t="s">
        <v>87</v>
      </c>
      <c r="G17" s="15">
        <v>9</v>
      </c>
      <c r="H17" s="41">
        <f t="shared" si="5"/>
        <v>3545.0000000000005</v>
      </c>
      <c r="I17" s="41">
        <f t="shared" si="6"/>
        <v>2658.3104380146247</v>
      </c>
      <c r="J17" s="41">
        <f t="shared" si="7"/>
        <v>23924.793942131622</v>
      </c>
      <c r="K17" s="15">
        <f t="shared" si="8"/>
        <v>0.22205050820728434</v>
      </c>
    </row>
    <row r="18" spans="1:11" ht="14.25" customHeight="1" x14ac:dyDescent="0.45">
      <c r="A18" s="15">
        <v>1</v>
      </c>
      <c r="B18" s="41">
        <f t="shared" ref="B18:B52" si="10">($C$3/4)*$G$2</f>
        <v>2237.5</v>
      </c>
      <c r="C18" s="41">
        <f t="shared" ref="C18:C53" si="11">B18 / (1 + ($E$3/4))^A18</f>
        <v>2182.9268292682927</v>
      </c>
      <c r="D18" s="41">
        <f t="shared" ref="D18:D53" si="12">A18*C18</f>
        <v>2182.9268292682927</v>
      </c>
      <c r="E18" s="15">
        <f t="shared" ref="E18:E53" si="13">D18/$C$54</f>
        <v>2.3268051988237896E-2</v>
      </c>
      <c r="G18" s="15">
        <v>10</v>
      </c>
      <c r="H18" s="41">
        <f t="shared" si="5"/>
        <v>3545.0000000000005</v>
      </c>
      <c r="I18" s="41">
        <f t="shared" si="6"/>
        <v>2574.6348067938256</v>
      </c>
      <c r="J18" s="41">
        <f t="shared" si="7"/>
        <v>25746.348067938256</v>
      </c>
      <c r="K18" s="15">
        <f t="shared" si="8"/>
        <v>0.23895669433121802</v>
      </c>
    </row>
    <row r="19" spans="1:11" ht="14.25" customHeight="1" x14ac:dyDescent="0.45">
      <c r="A19" s="15">
        <v>2</v>
      </c>
      <c r="B19" s="41">
        <f t="shared" si="10"/>
        <v>2237.5</v>
      </c>
      <c r="C19" s="41">
        <f t="shared" si="11"/>
        <v>2129.6847114812613</v>
      </c>
      <c r="D19" s="41">
        <f t="shared" si="12"/>
        <v>4259.3694229625225</v>
      </c>
      <c r="E19" s="15">
        <f t="shared" si="13"/>
        <v>4.5401077050220284E-2</v>
      </c>
      <c r="G19" s="15">
        <v>11</v>
      </c>
      <c r="H19" s="41">
        <f t="shared" si="5"/>
        <v>3545.0000000000005</v>
      </c>
      <c r="I19" s="41">
        <f t="shared" si="6"/>
        <v>2493.5930332143594</v>
      </c>
      <c r="J19" s="41">
        <f t="shared" si="7"/>
        <v>27429.523365357953</v>
      </c>
      <c r="K19" s="15">
        <f t="shared" si="8"/>
        <v>0.25457856054657613</v>
      </c>
    </row>
    <row r="20" spans="1:11" ht="14.25" customHeight="1" x14ac:dyDescent="0.45">
      <c r="A20" s="15">
        <v>3</v>
      </c>
      <c r="B20" s="41">
        <f t="shared" si="10"/>
        <v>2237.5</v>
      </c>
      <c r="C20" s="41">
        <f t="shared" si="11"/>
        <v>2077.7411819329382</v>
      </c>
      <c r="D20" s="41">
        <f t="shared" si="12"/>
        <v>6233.2235457988145</v>
      </c>
      <c r="E20" s="15">
        <f t="shared" si="13"/>
        <v>6.6440600561297997E-2</v>
      </c>
      <c r="G20" s="15">
        <v>12</v>
      </c>
      <c r="H20" s="41">
        <f t="shared" si="5"/>
        <v>3545.0000000000005</v>
      </c>
      <c r="I20" s="41">
        <f t="shared" si="6"/>
        <v>2415.1022113456261</v>
      </c>
      <c r="J20" s="41">
        <f t="shared" si="7"/>
        <v>28981.226536147515</v>
      </c>
      <c r="K20" s="15">
        <f t="shared" si="8"/>
        <v>0.26898020925017951</v>
      </c>
    </row>
    <row r="21" spans="1:11" ht="14.25" customHeight="1" x14ac:dyDescent="0.45">
      <c r="A21" s="15">
        <v>4</v>
      </c>
      <c r="B21" s="41">
        <f t="shared" si="10"/>
        <v>2237.5</v>
      </c>
      <c r="C21" s="41">
        <f t="shared" si="11"/>
        <v>2027.0645677394518</v>
      </c>
      <c r="D21" s="41">
        <f t="shared" si="12"/>
        <v>8108.2582709578073</v>
      </c>
      <c r="E21" s="15">
        <f t="shared" si="13"/>
        <v>8.6426797478111203E-2</v>
      </c>
      <c r="G21" s="15">
        <v>13</v>
      </c>
      <c r="H21" s="41">
        <f t="shared" si="5"/>
        <v>3545.0000000000005</v>
      </c>
      <c r="I21" s="41">
        <f t="shared" si="6"/>
        <v>2339.0820448868053</v>
      </c>
      <c r="J21" s="41">
        <f t="shared" si="7"/>
        <v>30408.066583528467</v>
      </c>
      <c r="K21" s="15">
        <f t="shared" si="8"/>
        <v>0.28222297984280337</v>
      </c>
    </row>
    <row r="22" spans="1:11" ht="14.25" customHeight="1" x14ac:dyDescent="0.45">
      <c r="A22" s="15">
        <v>5</v>
      </c>
      <c r="B22" s="41">
        <f t="shared" si="10"/>
        <v>2237.5</v>
      </c>
      <c r="C22" s="41">
        <f t="shared" si="11"/>
        <v>1977.6239685262947</v>
      </c>
      <c r="D22" s="41">
        <f t="shared" si="12"/>
        <v>9888.1198426314731</v>
      </c>
      <c r="E22" s="15">
        <f t="shared" si="13"/>
        <v>0.10539853350989173</v>
      </c>
      <c r="G22" s="15">
        <v>14</v>
      </c>
      <c r="H22" s="41">
        <f t="shared" si="5"/>
        <v>3545.0000000000005</v>
      </c>
      <c r="I22" s="41">
        <f t="shared" si="6"/>
        <v>2265.4547650235404</v>
      </c>
      <c r="J22" s="41">
        <f t="shared" si="7"/>
        <v>31716.366710329567</v>
      </c>
      <c r="K22" s="15">
        <f t="shared" si="8"/>
        <v>0.29436555915807394</v>
      </c>
    </row>
    <row r="23" spans="1:11" ht="14.25" customHeight="1" x14ac:dyDescent="0.45">
      <c r="A23" s="15">
        <v>6</v>
      </c>
      <c r="B23" s="41">
        <f t="shared" si="10"/>
        <v>2237.5</v>
      </c>
      <c r="C23" s="41">
        <f t="shared" si="11"/>
        <v>1929.3892375866292</v>
      </c>
      <c r="D23" s="41">
        <f t="shared" si="12"/>
        <v>11576.335425519776</v>
      </c>
      <c r="E23" s="15">
        <f t="shared" si="13"/>
        <v>0.12339340508475131</v>
      </c>
      <c r="G23" s="15">
        <v>15</v>
      </c>
      <c r="H23" s="41">
        <f t="shared" si="5"/>
        <v>3545.0000000000005</v>
      </c>
      <c r="I23" s="41">
        <f t="shared" si="6"/>
        <v>2194.1450508702569</v>
      </c>
      <c r="J23" s="41">
        <f t="shared" si="7"/>
        <v>32912.175763053856</v>
      </c>
      <c r="K23" s="15">
        <f t="shared" si="8"/>
        <v>0.30546408767700511</v>
      </c>
    </row>
    <row r="24" spans="1:11" ht="14.25" customHeight="1" x14ac:dyDescent="0.45">
      <c r="A24" s="15">
        <v>7</v>
      </c>
      <c r="B24" s="41">
        <f t="shared" si="10"/>
        <v>2237.5</v>
      </c>
      <c r="C24" s="41">
        <f t="shared" si="11"/>
        <v>1882.3309634991504</v>
      </c>
      <c r="D24" s="41">
        <f t="shared" si="12"/>
        <v>13176.316744494052</v>
      </c>
      <c r="E24" s="15">
        <f t="shared" si="13"/>
        <v>0.14044777814524537</v>
      </c>
      <c r="G24" s="15">
        <v>16</v>
      </c>
      <c r="H24" s="41">
        <f t="shared" si="5"/>
        <v>3545.0000000000005</v>
      </c>
      <c r="I24" s="41">
        <f t="shared" si="6"/>
        <v>2125.0799524167137</v>
      </c>
      <c r="J24" s="41">
        <f t="shared" si="7"/>
        <v>34001.279238667419</v>
      </c>
      <c r="K24" s="15">
        <f t="shared" si="8"/>
        <v>0.31557226168407304</v>
      </c>
    </row>
    <row r="25" spans="1:11" ht="14.25" customHeight="1" x14ac:dyDescent="0.45">
      <c r="A25" s="15">
        <v>8</v>
      </c>
      <c r="B25" s="41">
        <f t="shared" si="10"/>
        <v>2237.5</v>
      </c>
      <c r="C25" s="41">
        <f t="shared" si="11"/>
        <v>1836.4204521942931</v>
      </c>
      <c r="D25" s="41">
        <f t="shared" si="12"/>
        <v>14691.363617554345</v>
      </c>
      <c r="E25" s="15">
        <f t="shared" si="13"/>
        <v>0.15659682580654538</v>
      </c>
      <c r="G25" s="15">
        <v>17</v>
      </c>
      <c r="H25" s="41">
        <f t="shared" si="5"/>
        <v>3545.0000000000005</v>
      </c>
      <c r="I25" s="41">
        <f t="shared" si="6"/>
        <v>2058.1888158999645</v>
      </c>
      <c r="J25" s="41">
        <f t="shared" si="7"/>
        <v>34989.209870299397</v>
      </c>
      <c r="K25" s="15">
        <f t="shared" si="8"/>
        <v>0.32474143151508728</v>
      </c>
    </row>
    <row r="26" spans="1:11" ht="14.25" customHeight="1" x14ac:dyDescent="0.45">
      <c r="A26" s="15">
        <v>9</v>
      </c>
      <c r="B26" s="41">
        <f t="shared" si="10"/>
        <v>2237.5</v>
      </c>
      <c r="C26" s="41">
        <f t="shared" si="11"/>
        <v>1791.6297094578472</v>
      </c>
      <c r="D26" s="41">
        <f t="shared" si="12"/>
        <v>16124.667385120625</v>
      </c>
      <c r="E26" s="15">
        <f t="shared" si="13"/>
        <v>0.171874564909623</v>
      </c>
      <c r="G26" s="15">
        <v>18</v>
      </c>
      <c r="H26" s="41">
        <f t="shared" si="5"/>
        <v>3545.0000000000005</v>
      </c>
      <c r="I26" s="41">
        <f t="shared" si="6"/>
        <v>1993.4032115253897</v>
      </c>
      <c r="J26" s="41">
        <f t="shared" si="7"/>
        <v>35881.257807457012</v>
      </c>
      <c r="K26" s="15">
        <f t="shared" si="8"/>
        <v>0.333020696041679</v>
      </c>
    </row>
    <row r="27" spans="1:11" ht="14.25" customHeight="1" x14ac:dyDescent="0.45">
      <c r="A27" s="15">
        <v>10</v>
      </c>
      <c r="B27" s="41">
        <f t="shared" si="10"/>
        <v>2237.5</v>
      </c>
      <c r="C27" s="41">
        <f t="shared" si="11"/>
        <v>1747.9314238613144</v>
      </c>
      <c r="D27" s="41">
        <f t="shared" si="12"/>
        <v>17479.314238613144</v>
      </c>
      <c r="E27" s="15">
        <f t="shared" si="13"/>
        <v>0.18631389150094635</v>
      </c>
      <c r="G27" s="15">
        <v>19</v>
      </c>
      <c r="H27" s="41">
        <f t="shared" si="5"/>
        <v>3545.0000000000005</v>
      </c>
      <c r="I27" s="41">
        <f t="shared" si="6"/>
        <v>1930.6568634628472</v>
      </c>
      <c r="J27" s="41">
        <f t="shared" si="7"/>
        <v>36682.4804057941</v>
      </c>
      <c r="K27" s="15">
        <f t="shared" si="8"/>
        <v>0.34045699353198294</v>
      </c>
    </row>
    <row r="28" spans="1:11" ht="14.25" customHeight="1" x14ac:dyDescent="0.45">
      <c r="A28" s="15">
        <v>11</v>
      </c>
      <c r="B28" s="41">
        <f t="shared" si="10"/>
        <v>2237.5</v>
      </c>
      <c r="C28" s="41">
        <f t="shared" si="11"/>
        <v>1705.2989501085995</v>
      </c>
      <c r="D28" s="41">
        <f t="shared" si="12"/>
        <v>18758.288451194596</v>
      </c>
      <c r="E28" s="15">
        <f t="shared" si="13"/>
        <v>0.19994661526930829</v>
      </c>
      <c r="G28" s="15">
        <v>20</v>
      </c>
      <c r="H28" s="41">
        <f t="shared" si="5"/>
        <v>3545.0000000000005</v>
      </c>
      <c r="I28" s="41">
        <f t="shared" si="6"/>
        <v>1869.8855820463409</v>
      </c>
      <c r="J28" s="41">
        <f t="shared" si="7"/>
        <v>37397.71164092682</v>
      </c>
      <c r="K28" s="15">
        <f t="shared" si="8"/>
        <v>0.34709518902202918</v>
      </c>
    </row>
    <row r="29" spans="1:11" ht="14.25" customHeight="1" x14ac:dyDescent="0.45">
      <c r="A29" s="15">
        <v>12</v>
      </c>
      <c r="B29" s="41">
        <f t="shared" si="10"/>
        <v>2237.5</v>
      </c>
      <c r="C29" s="41">
        <f t="shared" si="11"/>
        <v>1663.7062927888776</v>
      </c>
      <c r="D29" s="41">
        <f t="shared" si="12"/>
        <v>19964.475513466532</v>
      </c>
      <c r="E29" s="15">
        <f t="shared" si="13"/>
        <v>0.21280349296955209</v>
      </c>
      <c r="G29" s="15">
        <v>21</v>
      </c>
      <c r="H29" s="41">
        <f t="shared" si="5"/>
        <v>3545.0000000000005</v>
      </c>
      <c r="I29" s="41">
        <f t="shared" si="6"/>
        <v>1811.0271981078365</v>
      </c>
      <c r="J29" s="41">
        <f t="shared" si="7"/>
        <v>38031.571160264568</v>
      </c>
      <c r="K29" s="15">
        <f t="shared" si="8"/>
        <v>0.35297815832748736</v>
      </c>
    </row>
    <row r="30" spans="1:11" ht="14.25" customHeight="1" x14ac:dyDescent="0.45">
      <c r="A30" s="15">
        <v>13</v>
      </c>
      <c r="B30" s="41">
        <f t="shared" si="10"/>
        <v>2237.5</v>
      </c>
      <c r="C30" s="41">
        <f t="shared" si="11"/>
        <v>1623.1280905257343</v>
      </c>
      <c r="D30" s="41">
        <f t="shared" si="12"/>
        <v>21100.665176834544</v>
      </c>
      <c r="E30" s="15">
        <f t="shared" si="13"/>
        <v>0.22491426086212818</v>
      </c>
      <c r="G30" s="15">
        <v>22</v>
      </c>
      <c r="H30" s="41">
        <f t="shared" si="5"/>
        <v>3545.0000000000005</v>
      </c>
      <c r="I30" s="41">
        <f t="shared" si="6"/>
        <v>1754.0214993780501</v>
      </c>
      <c r="J30" s="41">
        <f t="shared" si="7"/>
        <v>38588.472986317101</v>
      </c>
      <c r="K30" s="15">
        <f t="shared" si="8"/>
        <v>0.35814686882069513</v>
      </c>
    </row>
    <row r="31" spans="1:11" ht="14.25" customHeight="1" x14ac:dyDescent="0.45">
      <c r="A31" s="15">
        <v>14</v>
      </c>
      <c r="B31" s="41">
        <f t="shared" si="10"/>
        <v>2237.5</v>
      </c>
      <c r="C31" s="41">
        <f t="shared" si="11"/>
        <v>1583.5396005129116</v>
      </c>
      <c r="D31" s="41">
        <f t="shared" si="12"/>
        <v>22169.554407180764</v>
      </c>
      <c r="E31" s="15">
        <f t="shared" si="13"/>
        <v>0.23630766619660754</v>
      </c>
      <c r="G31" s="15">
        <v>23</v>
      </c>
      <c r="H31" s="41">
        <f t="shared" si="5"/>
        <v>3545.0000000000005</v>
      </c>
      <c r="I31" s="41">
        <f t="shared" si="6"/>
        <v>1698.8101688891525</v>
      </c>
      <c r="J31" s="41">
        <f t="shared" si="7"/>
        <v>39072.633884450508</v>
      </c>
      <c r="K31" s="15">
        <f t="shared" si="8"/>
        <v>0.36264045709337389</v>
      </c>
    </row>
    <row r="32" spans="1:11" ht="14.25" customHeight="1" x14ac:dyDescent="0.45">
      <c r="A32" s="15">
        <v>15</v>
      </c>
      <c r="B32" s="41">
        <f t="shared" si="10"/>
        <v>2237.5</v>
      </c>
      <c r="C32" s="41">
        <f t="shared" si="11"/>
        <v>1544.9166834272307</v>
      </c>
      <c r="D32" s="41">
        <f t="shared" si="12"/>
        <v>23173.750251408463</v>
      </c>
      <c r="E32" s="15">
        <f t="shared" si="13"/>
        <v>0.2470114977664887</v>
      </c>
      <c r="G32" s="15">
        <v>24</v>
      </c>
      <c r="H32" s="41">
        <f t="shared" si="5"/>
        <v>3545.0000000000005</v>
      </c>
      <c r="I32" s="41">
        <f t="shared" si="6"/>
        <v>1645.3367253163701</v>
      </c>
      <c r="J32" s="41">
        <f t="shared" si="7"/>
        <v>39488.081407592879</v>
      </c>
      <c r="K32" s="15">
        <f t="shared" si="8"/>
        <v>0.36649630362105362</v>
      </c>
    </row>
    <row r="33" spans="1:11" ht="14.25" customHeight="1" x14ac:dyDescent="0.45">
      <c r="A33" s="15">
        <v>16</v>
      </c>
      <c r="B33" s="41">
        <f t="shared" si="10"/>
        <v>2237.5</v>
      </c>
      <c r="C33" s="41">
        <f t="shared" si="11"/>
        <v>1507.2357887094934</v>
      </c>
      <c r="D33" s="41">
        <f t="shared" si="12"/>
        <v>24115.772619351894</v>
      </c>
      <c r="E33" s="15">
        <f t="shared" si="13"/>
        <v>0.25705261556187436</v>
      </c>
      <c r="G33" s="15">
        <v>25</v>
      </c>
      <c r="H33" s="41">
        <f t="shared" si="5"/>
        <v>3545.0000000000005</v>
      </c>
      <c r="I33" s="41">
        <f t="shared" si="6"/>
        <v>1593.546465197453</v>
      </c>
      <c r="J33" s="41">
        <f t="shared" si="7"/>
        <v>39838.661629936323</v>
      </c>
      <c r="K33" s="15">
        <f t="shared" si="8"/>
        <v>0.36975010454101453</v>
      </c>
    </row>
    <row r="34" spans="1:11" ht="14.25" customHeight="1" x14ac:dyDescent="0.45">
      <c r="A34" s="15">
        <v>17</v>
      </c>
      <c r="B34" s="41">
        <f t="shared" si="10"/>
        <v>2237.5</v>
      </c>
      <c r="C34" s="41">
        <f t="shared" si="11"/>
        <v>1470.473940204384</v>
      </c>
      <c r="D34" s="41">
        <f t="shared" si="12"/>
        <v>24998.056983474529</v>
      </c>
      <c r="E34" s="15">
        <f t="shared" si="13"/>
        <v>0.26645697954584546</v>
      </c>
      <c r="G34" s="15">
        <v>26</v>
      </c>
      <c r="H34" s="41">
        <f t="shared" si="5"/>
        <v>3545.0000000000005</v>
      </c>
      <c r="I34" s="41">
        <f t="shared" si="6"/>
        <v>1543.3864069708989</v>
      </c>
      <c r="J34" s="41">
        <f t="shared" si="7"/>
        <v>40128.046581243369</v>
      </c>
      <c r="K34" s="15">
        <f t="shared" si="8"/>
        <v>0.372435940651482</v>
      </c>
    </row>
    <row r="35" spans="1:11" ht="14.25" customHeight="1" x14ac:dyDescent="0.45">
      <c r="A35" s="15">
        <v>18</v>
      </c>
      <c r="B35" s="41">
        <f t="shared" si="10"/>
        <v>2237.5</v>
      </c>
      <c r="C35" s="41">
        <f t="shared" si="11"/>
        <v>1434.6087221506186</v>
      </c>
      <c r="D35" s="41">
        <f t="shared" si="12"/>
        <v>25822.956998711135</v>
      </c>
      <c r="E35" s="15">
        <f t="shared" si="13"/>
        <v>0.27524967757963947</v>
      </c>
      <c r="G35" s="15">
        <v>27</v>
      </c>
      <c r="H35" s="41">
        <f t="shared" si="5"/>
        <v>3545.0000000000005</v>
      </c>
      <c r="I35" s="41">
        <f t="shared" si="6"/>
        <v>1494.8052367756891</v>
      </c>
      <c r="J35" s="41">
        <f t="shared" si="7"/>
        <v>40359.741392943608</v>
      </c>
      <c r="K35" s="15">
        <f t="shared" si="8"/>
        <v>0.37458634373589184</v>
      </c>
    </row>
    <row r="36" spans="1:11" ht="14.25" customHeight="1" x14ac:dyDescent="0.45">
      <c r="A36" s="15">
        <v>19</v>
      </c>
      <c r="B36" s="41">
        <f t="shared" si="10"/>
        <v>2237.5</v>
      </c>
      <c r="C36" s="41">
        <f t="shared" si="11"/>
        <v>1399.6182655127986</v>
      </c>
      <c r="D36" s="41">
        <f t="shared" si="12"/>
        <v>26592.747044743173</v>
      </c>
      <c r="E36" s="15">
        <f t="shared" si="13"/>
        <v>0.28345495252103797</v>
      </c>
      <c r="G36" s="15">
        <v>28</v>
      </c>
      <c r="H36" s="41">
        <f t="shared" si="5"/>
        <v>3545.0000000000005</v>
      </c>
      <c r="I36" s="41">
        <f t="shared" si="6"/>
        <v>1447.7532559570839</v>
      </c>
      <c r="J36" s="41">
        <f t="shared" si="7"/>
        <v>40537.091166798346</v>
      </c>
      <c r="K36" s="15">
        <f t="shared" si="8"/>
        <v>0.37623236031225787</v>
      </c>
    </row>
    <row r="37" spans="1:11" ht="14.25" customHeight="1" x14ac:dyDescent="0.45">
      <c r="A37" s="15">
        <v>20</v>
      </c>
      <c r="B37" s="41">
        <f t="shared" si="10"/>
        <v>2237.5</v>
      </c>
      <c r="C37" s="41">
        <f t="shared" si="11"/>
        <v>1365.4812346466329</v>
      </c>
      <c r="D37" s="41">
        <f t="shared" si="12"/>
        <v>27309.624692932659</v>
      </c>
      <c r="E37" s="15">
        <f t="shared" si="13"/>
        <v>0.29109622851967959</v>
      </c>
      <c r="G37" s="15">
        <v>29</v>
      </c>
      <c r="H37" s="41">
        <f t="shared" si="5"/>
        <v>3545.0000000000005</v>
      </c>
      <c r="I37" s="41">
        <f t="shared" si="6"/>
        <v>1402.1823302247788</v>
      </c>
      <c r="J37" s="41">
        <f t="shared" si="7"/>
        <v>40663.287576518582</v>
      </c>
      <c r="K37" s="15">
        <f t="shared" si="8"/>
        <v>0.37740361290402907</v>
      </c>
    </row>
    <row r="38" spans="1:11" ht="14.25" customHeight="1" x14ac:dyDescent="0.45">
      <c r="A38" s="15">
        <v>21</v>
      </c>
      <c r="B38" s="41">
        <f t="shared" si="10"/>
        <v>2237.5</v>
      </c>
      <c r="C38" s="41">
        <f t="shared" si="11"/>
        <v>1332.1768142893982</v>
      </c>
      <c r="D38" s="41">
        <f t="shared" si="12"/>
        <v>27975.713100077362</v>
      </c>
      <c r="E38" s="15">
        <f t="shared" si="13"/>
        <v>0.29819613653235472</v>
      </c>
      <c r="G38" s="15">
        <v>30</v>
      </c>
      <c r="H38" s="41">
        <f t="shared" si="5"/>
        <v>3545.0000000000005</v>
      </c>
      <c r="I38" s="41">
        <f t="shared" si="6"/>
        <v>1358.0458404114081</v>
      </c>
      <c r="J38" s="41">
        <f t="shared" si="7"/>
        <v>40741.375212342246</v>
      </c>
      <c r="K38" s="15">
        <f t="shared" si="8"/>
        <v>0.37812835892530267</v>
      </c>
    </row>
    <row r="39" spans="1:11" ht="14.25" customHeight="1" x14ac:dyDescent="0.45">
      <c r="A39" s="15">
        <v>22</v>
      </c>
      <c r="B39" s="41">
        <f t="shared" si="10"/>
        <v>2237.5</v>
      </c>
      <c r="C39" s="41">
        <f t="shared" si="11"/>
        <v>1299.6846968677055</v>
      </c>
      <c r="D39" s="41">
        <f t="shared" si="12"/>
        <v>28593.063331089521</v>
      </c>
      <c r="E39" s="15">
        <f t="shared" si="13"/>
        <v>0.30477653908068775</v>
      </c>
      <c r="G39" s="15">
        <v>31</v>
      </c>
      <c r="H39" s="41">
        <f t="shared" si="5"/>
        <v>3545.0000000000005</v>
      </c>
      <c r="I39" s="41">
        <f t="shared" si="6"/>
        <v>1315.2986347810247</v>
      </c>
      <c r="J39" s="41">
        <f t="shared" si="7"/>
        <v>40774.257678211769</v>
      </c>
      <c r="K39" s="15">
        <f t="shared" si="8"/>
        <v>0.3784335472698751</v>
      </c>
    </row>
    <row r="40" spans="1:11" ht="14.25" customHeight="1" x14ac:dyDescent="0.45">
      <c r="A40" s="15">
        <v>23</v>
      </c>
      <c r="B40" s="41">
        <f t="shared" si="10"/>
        <v>2237.5</v>
      </c>
      <c r="C40" s="41">
        <f t="shared" si="11"/>
        <v>1267.9850701148346</v>
      </c>
      <c r="D40" s="41">
        <f t="shared" si="12"/>
        <v>29163.656612641196</v>
      </c>
      <c r="E40" s="15">
        <f t="shared" si="13"/>
        <v>0.31085855427298531</v>
      </c>
      <c r="G40" s="15">
        <v>32</v>
      </c>
      <c r="H40" s="41">
        <f t="shared" si="5"/>
        <v>3545.0000000000005</v>
      </c>
      <c r="I40" s="41">
        <f t="shared" si="6"/>
        <v>1273.8969828387646</v>
      </c>
      <c r="J40" s="41">
        <f t="shared" si="7"/>
        <v>40764.703450840469</v>
      </c>
      <c r="K40" s="15">
        <f t="shared" si="8"/>
        <v>0.37834487269033823</v>
      </c>
    </row>
    <row r="41" spans="1:11" ht="14.25" customHeight="1" x14ac:dyDescent="0.45">
      <c r="A41" s="15">
        <v>24</v>
      </c>
      <c r="B41" s="41">
        <f t="shared" si="10"/>
        <v>2237.5</v>
      </c>
      <c r="C41" s="41">
        <f t="shared" si="11"/>
        <v>1237.0586049900826</v>
      </c>
      <c r="D41" s="41">
        <f t="shared" si="12"/>
        <v>29689.406519761982</v>
      </c>
      <c r="E41" s="15">
        <f t="shared" si="13"/>
        <v>0.31646257911141662</v>
      </c>
      <c r="G41" s="15">
        <v>33</v>
      </c>
      <c r="H41" s="41">
        <f t="shared" si="5"/>
        <v>3545.0000000000005</v>
      </c>
      <c r="I41" s="41">
        <f t="shared" si="6"/>
        <v>1233.7985305944451</v>
      </c>
      <c r="J41" s="41">
        <f t="shared" si="7"/>
        <v>40715.351509616688</v>
      </c>
      <c r="K41" s="15">
        <f t="shared" si="8"/>
        <v>0.37788682805027723</v>
      </c>
    </row>
    <row r="42" spans="1:11" ht="14.25" customHeight="1" x14ac:dyDescent="0.45">
      <c r="A42" s="15">
        <v>25</v>
      </c>
      <c r="B42" s="41">
        <f t="shared" si="10"/>
        <v>2237.5</v>
      </c>
      <c r="C42" s="41">
        <f t="shared" si="11"/>
        <v>1206.8864438927637</v>
      </c>
      <c r="D42" s="41">
        <f t="shared" si="12"/>
        <v>30172.161097319095</v>
      </c>
      <c r="E42" s="15">
        <f t="shared" si="13"/>
        <v>0.32160831210509827</v>
      </c>
      <c r="G42" s="15">
        <v>34</v>
      </c>
      <c r="H42" s="41">
        <f t="shared" si="5"/>
        <v>3545.0000000000005</v>
      </c>
      <c r="I42" s="41">
        <f t="shared" si="6"/>
        <v>1194.9622572343294</v>
      </c>
      <c r="J42" s="41">
        <f t="shared" si="7"/>
        <v>40628.716745967198</v>
      </c>
      <c r="K42" s="15">
        <f t="shared" si="8"/>
        <v>0.37708275452958917</v>
      </c>
    </row>
    <row r="43" spans="1:11" ht="14.25" customHeight="1" x14ac:dyDescent="0.45">
      <c r="A43" s="15">
        <v>26</v>
      </c>
      <c r="B43" s="41">
        <f t="shared" si="10"/>
        <v>2237.5</v>
      </c>
      <c r="C43" s="41">
        <f t="shared" si="11"/>
        <v>1177.4501891636721</v>
      </c>
      <c r="D43" s="41">
        <f t="shared" si="12"/>
        <v>30613.704918255477</v>
      </c>
      <c r="E43" s="15">
        <f t="shared" si="13"/>
        <v>0.32631477520907537</v>
      </c>
      <c r="G43" s="15">
        <v>35</v>
      </c>
      <c r="H43" s="41">
        <f t="shared" si="5"/>
        <v>3545.0000000000005</v>
      </c>
      <c r="I43" s="41">
        <f t="shared" si="6"/>
        <v>1157.3484331567358</v>
      </c>
      <c r="J43" s="41">
        <f t="shared" si="7"/>
        <v>40507.195160485753</v>
      </c>
      <c r="K43" s="15">
        <f t="shared" si="8"/>
        <v>0.37595488986000924</v>
      </c>
    </row>
    <row r="44" spans="1:11" ht="14.25" customHeight="1" x14ac:dyDescent="0.45">
      <c r="A44" s="15">
        <v>27</v>
      </c>
      <c r="B44" s="41">
        <f t="shared" si="10"/>
        <v>2237.5</v>
      </c>
      <c r="C44" s="41">
        <f t="shared" si="11"/>
        <v>1148.7318918669971</v>
      </c>
      <c r="D44" s="41">
        <f t="shared" si="12"/>
        <v>31015.76108040892</v>
      </c>
      <c r="E44" s="15">
        <f t="shared" si="13"/>
        <v>0.33060033510863163</v>
      </c>
      <c r="G44" s="15">
        <v>36</v>
      </c>
      <c r="H44" s="41">
        <f t="shared" si="5"/>
        <v>3545.0000000000005</v>
      </c>
      <c r="I44" s="41">
        <f t="shared" si="6"/>
        <v>1120.9185793285576</v>
      </c>
      <c r="J44" s="41">
        <f t="shared" si="7"/>
        <v>40353.068855828074</v>
      </c>
      <c r="K44" s="15">
        <f t="shared" si="8"/>
        <v>0.37452441466510777</v>
      </c>
    </row>
    <row r="45" spans="1:11" ht="14.25" customHeight="1" x14ac:dyDescent="0.45">
      <c r="A45" s="15">
        <v>28</v>
      </c>
      <c r="B45" s="41">
        <f t="shared" si="10"/>
        <v>2237.5</v>
      </c>
      <c r="C45" s="41">
        <f t="shared" si="11"/>
        <v>1120.7140408458511</v>
      </c>
      <c r="D45" s="41">
        <f t="shared" si="12"/>
        <v>31379.993143683831</v>
      </c>
      <c r="E45" s="15">
        <f t="shared" si="13"/>
        <v>0.33448272386781169</v>
      </c>
      <c r="G45" s="15">
        <v>37</v>
      </c>
      <c r="H45" s="41">
        <f t="shared" si="5"/>
        <v>3545.0000000000005</v>
      </c>
      <c r="I45" s="41">
        <f t="shared" si="6"/>
        <v>1085.6354279211212</v>
      </c>
      <c r="J45" s="41">
        <f t="shared" si="7"/>
        <v>40168.510833081484</v>
      </c>
      <c r="K45" s="15">
        <f t="shared" si="8"/>
        <v>0.37281149697629773</v>
      </c>
    </row>
    <row r="46" spans="1:11" ht="14.25" customHeight="1" x14ac:dyDescent="0.45">
      <c r="A46" s="15">
        <v>29</v>
      </c>
      <c r="B46" s="41">
        <f t="shared" si="10"/>
        <v>2237.5</v>
      </c>
      <c r="C46" s="41">
        <f t="shared" si="11"/>
        <v>1093.3795520447325</v>
      </c>
      <c r="D46" s="41">
        <f t="shared" si="12"/>
        <v>31708.007009297242</v>
      </c>
      <c r="E46" s="15">
        <f t="shared" si="13"/>
        <v>0.33797905896050651</v>
      </c>
      <c r="G46" s="15">
        <v>38</v>
      </c>
      <c r="H46" s="41">
        <f t="shared" si="5"/>
        <v>3545.0000000000005</v>
      </c>
      <c r="I46" s="41">
        <f t="shared" si="6"/>
        <v>1051.4628841851054</v>
      </c>
      <c r="J46" s="41">
        <f t="shared" si="7"/>
        <v>39955.589599034007</v>
      </c>
      <c r="K46" s="15">
        <f t="shared" si="8"/>
        <v>0.37083533499376525</v>
      </c>
    </row>
    <row r="47" spans="1:11" ht="14.25" customHeight="1" x14ac:dyDescent="0.45">
      <c r="A47" s="15">
        <v>30</v>
      </c>
      <c r="B47" s="41">
        <f t="shared" si="10"/>
        <v>2237.5</v>
      </c>
      <c r="C47" s="41">
        <f t="shared" si="11"/>
        <v>1066.7117580924223</v>
      </c>
      <c r="D47" s="41">
        <f t="shared" si="12"/>
        <v>32001.352742772669</v>
      </c>
      <c r="E47" s="15">
        <f t="shared" si="13"/>
        <v>0.3411058627019411</v>
      </c>
      <c r="G47" s="15">
        <v>39</v>
      </c>
      <c r="H47" s="41">
        <f t="shared" si="5"/>
        <v>3545.0000000000005</v>
      </c>
      <c r="I47" s="41">
        <f t="shared" si="6"/>
        <v>1018.3659895255257</v>
      </c>
      <c r="J47" s="41">
        <f t="shared" si="7"/>
        <v>39716.273591495505</v>
      </c>
      <c r="K47" s="15">
        <f t="shared" si="8"/>
        <v>0.36861419815870633</v>
      </c>
    </row>
    <row r="48" spans="1:11" ht="14.25" customHeight="1" x14ac:dyDescent="0.45">
      <c r="A48" s="15">
        <v>31</v>
      </c>
      <c r="B48" s="41">
        <f t="shared" si="10"/>
        <v>2237.5</v>
      </c>
      <c r="C48" s="41">
        <f t="shared" si="11"/>
        <v>1040.6943981389481</v>
      </c>
      <c r="D48" s="41">
        <f t="shared" si="12"/>
        <v>32261.526342307392</v>
      </c>
      <c r="E48" s="15">
        <f t="shared" si="13"/>
        <v>0.34387908109789167</v>
      </c>
      <c r="G48" s="15">
        <v>40</v>
      </c>
      <c r="H48" s="41">
        <f t="shared" si="5"/>
        <v>3545.0000000000005</v>
      </c>
      <c r="I48" s="41">
        <f t="shared" si="6"/>
        <v>986.31088573900786</v>
      </c>
      <c r="J48" s="41">
        <f t="shared" si="7"/>
        <v>39452.435429560312</v>
      </c>
      <c r="K48" s="15">
        <f t="shared" si="8"/>
        <v>0.36616546660081334</v>
      </c>
    </row>
    <row r="49" spans="1:11" ht="14.25" customHeight="1" x14ac:dyDescent="0.45">
      <c r="A49" s="15">
        <v>32</v>
      </c>
      <c r="B49" s="41">
        <f t="shared" si="10"/>
        <v>2237.5</v>
      </c>
      <c r="C49" s="41">
        <f t="shared" si="11"/>
        <v>1015.3116079404375</v>
      </c>
      <c r="D49" s="41">
        <f t="shared" si="12"/>
        <v>32489.971454094</v>
      </c>
      <c r="E49" s="15">
        <f t="shared" si="13"/>
        <v>0.34631410212848268</v>
      </c>
      <c r="G49" s="15">
        <v>41</v>
      </c>
      <c r="H49" s="41">
        <f t="shared" si="5"/>
        <v>3545.0000000000005</v>
      </c>
      <c r="I49" s="41">
        <f t="shared" si="6"/>
        <v>955.26478037676304</v>
      </c>
      <c r="J49" s="41">
        <f t="shared" si="7"/>
        <v>39165.855995447288</v>
      </c>
      <c r="K49" s="15">
        <f t="shared" si="8"/>
        <v>0.36350566902259923</v>
      </c>
    </row>
    <row r="50" spans="1:11" ht="14.25" customHeight="1" x14ac:dyDescent="0.45">
      <c r="A50" s="15">
        <v>33</v>
      </c>
      <c r="B50" s="41">
        <f t="shared" si="10"/>
        <v>2237.5</v>
      </c>
      <c r="C50" s="41">
        <f t="shared" si="11"/>
        <v>990.54791018579272</v>
      </c>
      <c r="D50" s="41">
        <f t="shared" si="12"/>
        <v>32688.08103613116</v>
      </c>
      <c r="E50" s="15">
        <f t="shared" si="13"/>
        <v>0.34842577348292464</v>
      </c>
      <c r="G50" s="15">
        <v>42</v>
      </c>
      <c r="H50" s="41">
        <f t="shared" si="5"/>
        <v>3545.0000000000005</v>
      </c>
      <c r="I50" s="41">
        <f t="shared" si="6"/>
        <v>925.19591319783342</v>
      </c>
      <c r="J50" s="41">
        <f t="shared" si="7"/>
        <v>38858.228354309002</v>
      </c>
      <c r="K50" s="15">
        <f t="shared" si="8"/>
        <v>0.36065051907988344</v>
      </c>
    </row>
    <row r="51" spans="1:11" ht="14.25" customHeight="1" x14ac:dyDescent="0.45">
      <c r="A51" s="15">
        <v>34</v>
      </c>
      <c r="B51" s="41">
        <f t="shared" si="10"/>
        <v>2237.5</v>
      </c>
      <c r="C51" s="41">
        <f t="shared" si="11"/>
        <v>966.38820505931005</v>
      </c>
      <c r="D51" s="41">
        <f t="shared" si="12"/>
        <v>32857.198972016544</v>
      </c>
      <c r="E51" s="15">
        <f t="shared" si="13"/>
        <v>0.35022841976110686</v>
      </c>
      <c r="G51" s="15">
        <v>43</v>
      </c>
      <c r="H51" s="41">
        <f t="shared" si="5"/>
        <v>3545.0000000000005</v>
      </c>
      <c r="I51" s="41">
        <f t="shared" si="6"/>
        <v>896.07352367828912</v>
      </c>
      <c r="J51" s="41">
        <f t="shared" si="7"/>
        <v>38531.161518166431</v>
      </c>
      <c r="K51" s="15">
        <f t="shared" si="8"/>
        <v>0.35761495031557683</v>
      </c>
    </row>
    <row r="52" spans="1:11" ht="14.25" customHeight="1" x14ac:dyDescent="0.45">
      <c r="A52" s="15">
        <v>35</v>
      </c>
      <c r="B52" s="41">
        <f t="shared" si="10"/>
        <v>2237.5</v>
      </c>
      <c r="C52" s="41">
        <f t="shared" si="11"/>
        <v>942.81776103347329</v>
      </c>
      <c r="D52" s="41">
        <f t="shared" si="12"/>
        <v>32998.621636171563</v>
      </c>
      <c r="E52" s="15">
        <f t="shared" si="13"/>
        <v>0.35173585915749611</v>
      </c>
      <c r="G52" s="15">
        <v>44</v>
      </c>
      <c r="H52" s="41">
        <f t="shared" si="5"/>
        <v>3545.0000000000005</v>
      </c>
      <c r="I52" s="41">
        <f t="shared" si="6"/>
        <v>867.8678195431371</v>
      </c>
      <c r="J52" s="41">
        <f t="shared" si="7"/>
        <v>38186.184059898034</v>
      </c>
      <c r="K52" s="15">
        <f t="shared" si="8"/>
        <v>0.35441314970179361</v>
      </c>
    </row>
    <row r="53" spans="1:11" ht="14.25" customHeight="1" x14ac:dyDescent="0.45">
      <c r="A53" s="15">
        <v>36</v>
      </c>
      <c r="B53" s="41">
        <v>102237.5</v>
      </c>
      <c r="C53" s="41">
        <f t="shared" si="11"/>
        <v>42029.19453600097</v>
      </c>
      <c r="D53" s="41">
        <f t="shared" si="12"/>
        <v>1513051.0032960349</v>
      </c>
      <c r="E53" s="15">
        <f t="shared" si="13"/>
        <v>16.127773470697804</v>
      </c>
      <c r="G53" s="15">
        <v>45</v>
      </c>
      <c r="H53" s="41">
        <f t="shared" si="5"/>
        <v>3545.0000000000005</v>
      </c>
      <c r="I53" s="41">
        <f t="shared" si="6"/>
        <v>840.54994628875284</v>
      </c>
      <c r="J53" s="41">
        <f t="shared" si="7"/>
        <v>37824.747582993878</v>
      </c>
      <c r="K53" s="15">
        <f t="shared" si="8"/>
        <v>0.35105858984329108</v>
      </c>
    </row>
    <row r="54" spans="1:11" ht="14.25" customHeight="1" x14ac:dyDescent="0.45">
      <c r="A54" s="15"/>
      <c r="B54" s="17" t="s">
        <v>88</v>
      </c>
      <c r="C54" s="45">
        <f t="shared" ref="C54:E54" si="14">SUM(C18:C53)</f>
        <v>93816.484094662155</v>
      </c>
      <c r="D54" s="45">
        <f t="shared" si="14"/>
        <v>2316385.009754282</v>
      </c>
      <c r="E54" s="44">
        <f t="shared" si="14"/>
        <v>24.690597096103247</v>
      </c>
      <c r="G54" s="15">
        <v>46</v>
      </c>
      <c r="H54" s="41">
        <f t="shared" si="5"/>
        <v>3545.0000000000005</v>
      </c>
      <c r="I54" s="41">
        <f t="shared" si="6"/>
        <v>814.09195766465166</v>
      </c>
      <c r="J54" s="41">
        <f t="shared" si="7"/>
        <v>37448.230052573977</v>
      </c>
      <c r="K54" s="15">
        <f t="shared" si="8"/>
        <v>0.34756405989327716</v>
      </c>
    </row>
    <row r="55" spans="1:11" ht="14.25" customHeight="1" x14ac:dyDescent="0.45">
      <c r="G55" s="15">
        <v>47</v>
      </c>
      <c r="H55" s="41">
        <f t="shared" si="5"/>
        <v>3545.0000000000005</v>
      </c>
      <c r="I55" s="41">
        <f t="shared" si="6"/>
        <v>788.46678708440845</v>
      </c>
      <c r="J55" s="41">
        <f t="shared" si="7"/>
        <v>37057.938992967196</v>
      </c>
      <c r="K55" s="15">
        <f t="shared" si="8"/>
        <v>0.34394169523074064</v>
      </c>
    </row>
    <row r="56" spans="1:11" ht="14.25" customHeight="1" x14ac:dyDescent="0.45">
      <c r="G56" s="15">
        <v>48</v>
      </c>
      <c r="H56" s="41">
        <f t="shared" si="5"/>
        <v>3545.0000000000005</v>
      </c>
      <c r="I56" s="41">
        <f t="shared" si="6"/>
        <v>763.64821993647286</v>
      </c>
      <c r="J56" s="41">
        <f t="shared" si="7"/>
        <v>36655.114556950699</v>
      </c>
      <c r="K56" s="15">
        <f t="shared" si="8"/>
        <v>0.34020300594663949</v>
      </c>
    </row>
    <row r="57" spans="1:11" ht="14.25" customHeight="1" x14ac:dyDescent="0.45">
      <c r="G57" s="15">
        <v>49</v>
      </c>
      <c r="H57" s="41">
        <f t="shared" si="5"/>
        <v>3545.0000000000005</v>
      </c>
      <c r="I57" s="41">
        <f t="shared" si="6"/>
        <v>739.61086676655975</v>
      </c>
      <c r="J57" s="41">
        <f t="shared" si="7"/>
        <v>36240.932471561428</v>
      </c>
      <c r="K57" s="15">
        <f t="shared" si="8"/>
        <v>0.33635890418453057</v>
      </c>
    </row>
    <row r="58" spans="1:11" ht="14.25" customHeight="1" x14ac:dyDescent="0.45">
      <c r="G58" s="15">
        <v>50</v>
      </c>
      <c r="H58" s="41">
        <f t="shared" si="5"/>
        <v>3545.0000000000005</v>
      </c>
      <c r="I58" s="41">
        <f t="shared" si="6"/>
        <v>716.33013730417406</v>
      </c>
      <c r="J58" s="41">
        <f t="shared" si="7"/>
        <v>35816.506865208707</v>
      </c>
      <c r="K58" s="15">
        <f t="shared" si="8"/>
        <v>0.33241973037953315</v>
      </c>
    </row>
    <row r="59" spans="1:11" ht="14.25" customHeight="1" x14ac:dyDescent="0.45">
      <c r="G59" s="15">
        <v>51</v>
      </c>
      <c r="H59" s="41">
        <f t="shared" si="5"/>
        <v>3545.0000000000005</v>
      </c>
      <c r="I59" s="41">
        <f t="shared" si="6"/>
        <v>693.78221530670612</v>
      </c>
      <c r="J59" s="41">
        <f t="shared" si="7"/>
        <v>35382.892980642013</v>
      </c>
      <c r="K59" s="15">
        <f t="shared" si="8"/>
        <v>0.32839527843789229</v>
      </c>
    </row>
    <row r="60" spans="1:11" ht="14.25" customHeight="1" x14ac:dyDescent="0.45">
      <c r="G60" s="15">
        <v>52</v>
      </c>
      <c r="H60" s="41">
        <f t="shared" si="5"/>
        <v>3545.0000000000005</v>
      </c>
      <c r="I60" s="41">
        <f t="shared" si="6"/>
        <v>671.94403419535695</v>
      </c>
      <c r="J60" s="41">
        <f t="shared" si="7"/>
        <v>34941.089778158559</v>
      </c>
      <c r="K60" s="15">
        <f t="shared" si="8"/>
        <v>0.32429481989783782</v>
      </c>
    </row>
    <row r="61" spans="1:11" ht="14.25" customHeight="1" x14ac:dyDescent="0.45">
      <c r="G61" s="15">
        <v>53</v>
      </c>
      <c r="H61" s="41">
        <f t="shared" si="5"/>
        <v>3545.0000000000005</v>
      </c>
      <c r="I61" s="41">
        <f t="shared" si="6"/>
        <v>650.79325345797292</v>
      </c>
      <c r="J61" s="41">
        <f t="shared" si="7"/>
        <v>34492.042433272567</v>
      </c>
      <c r="K61" s="15">
        <f t="shared" si="8"/>
        <v>0.32012712711092212</v>
      </c>
    </row>
    <row r="62" spans="1:11" ht="14.25" customHeight="1" x14ac:dyDescent="0.45">
      <c r="G62" s="15">
        <v>54</v>
      </c>
      <c r="H62" s="41">
        <f t="shared" si="5"/>
        <v>3545.0000000000005</v>
      </c>
      <c r="I62" s="41">
        <f t="shared" si="6"/>
        <v>630.30823579464698</v>
      </c>
      <c r="J62" s="41">
        <f t="shared" si="7"/>
        <v>34036.644732910936</v>
      </c>
      <c r="K62" s="15">
        <f t="shared" si="8"/>
        <v>0.31590049548156235</v>
      </c>
    </row>
    <row r="63" spans="1:11" ht="14.25" customHeight="1" x14ac:dyDescent="0.45">
      <c r="G63" s="15">
        <v>55</v>
      </c>
      <c r="H63" s="41">
        <f t="shared" si="5"/>
        <v>3545.0000000000005</v>
      </c>
      <c r="I63" s="41">
        <f t="shared" si="6"/>
        <v>610.46802498270893</v>
      </c>
      <c r="J63" s="41">
        <f t="shared" si="7"/>
        <v>33575.741374048994</v>
      </c>
      <c r="K63" s="15">
        <f t="shared" si="8"/>
        <v>0.31162276480111079</v>
      </c>
    </row>
    <row r="64" spans="1:11" ht="14.25" customHeight="1" x14ac:dyDescent="0.45">
      <c r="G64" s="15">
        <v>56</v>
      </c>
      <c r="H64" s="41">
        <f t="shared" si="5"/>
        <v>3545.0000000000005</v>
      </c>
      <c r="I64" s="41">
        <f t="shared" si="6"/>
        <v>591.25232443845891</v>
      </c>
      <c r="J64" s="41">
        <f t="shared" si="7"/>
        <v>33110.130168553696</v>
      </c>
      <c r="K64" s="15">
        <f t="shared" si="8"/>
        <v>0.30730133971141887</v>
      </c>
    </row>
    <row r="65" spans="7:11" ht="14.25" customHeight="1" x14ac:dyDescent="0.45">
      <c r="G65" s="15">
        <v>57</v>
      </c>
      <c r="H65" s="41">
        <f t="shared" si="5"/>
        <v>3545.0000000000005</v>
      </c>
      <c r="I65" s="41">
        <f t="shared" si="6"/>
        <v>572.64147645371327</v>
      </c>
      <c r="J65" s="41">
        <f t="shared" si="7"/>
        <v>32640.564157861656</v>
      </c>
      <c r="K65" s="15">
        <f t="shared" si="8"/>
        <v>0.30294320933156133</v>
      </c>
    </row>
    <row r="66" spans="7:11" ht="14.25" customHeight="1" x14ac:dyDescent="0.45">
      <c r="G66" s="15">
        <v>58</v>
      </c>
      <c r="H66" s="41">
        <f t="shared" si="5"/>
        <v>3545.0000000000005</v>
      </c>
      <c r="I66" s="41">
        <f t="shared" si="6"/>
        <v>554.61644208592088</v>
      </c>
      <c r="J66" s="41">
        <f t="shared" si="7"/>
        <v>32167.75364098341</v>
      </c>
      <c r="K66" s="15">
        <f t="shared" si="8"/>
        <v>0.29855496608012505</v>
      </c>
    </row>
    <row r="67" spans="7:11" ht="14.25" customHeight="1" x14ac:dyDescent="0.45">
      <c r="G67" s="15">
        <v>59</v>
      </c>
      <c r="H67" s="41">
        <f t="shared" si="5"/>
        <v>3545.0000000000005</v>
      </c>
      <c r="I67" s="41">
        <f t="shared" si="6"/>
        <v>537.15878168127938</v>
      </c>
      <c r="J67" s="41">
        <f t="shared" si="7"/>
        <v>31692.368119195482</v>
      </c>
      <c r="K67" s="15">
        <f t="shared" si="8"/>
        <v>0.29414282372426115</v>
      </c>
    </row>
    <row r="68" spans="7:11" ht="14.25" customHeight="1" x14ac:dyDescent="0.45">
      <c r="G68" s="15">
        <v>60</v>
      </c>
      <c r="H68" s="41">
        <v>103545</v>
      </c>
      <c r="I68" s="41">
        <f t="shared" si="6"/>
        <v>15195.868012905823</v>
      </c>
      <c r="J68" s="41">
        <f t="shared" si="7"/>
        <v>911752.08077434939</v>
      </c>
      <c r="K68" s="15">
        <f t="shared" si="8"/>
        <v>8.4621423860403429</v>
      </c>
    </row>
    <row r="69" spans="7:11" ht="14.25" customHeight="1" x14ac:dyDescent="0.45">
      <c r="G69" s="15"/>
      <c r="H69" s="17" t="s">
        <v>88</v>
      </c>
      <c r="I69" s="45">
        <f t="shared" ref="I69:K69" si="15">SUM(I9:I68)</f>
        <v>107744.82857655884</v>
      </c>
      <c r="J69" s="45">
        <f t="shared" si="15"/>
        <v>2876811.5780905429</v>
      </c>
      <c r="K69" s="44">
        <f t="shared" si="15"/>
        <v>26.700228828582745</v>
      </c>
    </row>
    <row r="70" spans="7:11" ht="14.25" customHeight="1" x14ac:dyDescent="0.4"/>
    <row r="71" spans="7:11" ht="14.25" customHeight="1" x14ac:dyDescent="0.4"/>
    <row r="72" spans="7:11" ht="14.25" customHeight="1" x14ac:dyDescent="0.4"/>
    <row r="73" spans="7:11" ht="14.25" customHeight="1" x14ac:dyDescent="0.4"/>
    <row r="74" spans="7:11" ht="14.25" customHeight="1" x14ac:dyDescent="0.4"/>
    <row r="75" spans="7:11" ht="14.25" customHeight="1" x14ac:dyDescent="0.4"/>
    <row r="76" spans="7:11" ht="14.25" customHeight="1" x14ac:dyDescent="0.4"/>
    <row r="77" spans="7:11" ht="14.25" customHeight="1" x14ac:dyDescent="0.4"/>
    <row r="78" spans="7:11" ht="14.25" customHeight="1" x14ac:dyDescent="0.4"/>
    <row r="79" spans="7:11" ht="14.25" customHeight="1" x14ac:dyDescent="0.4"/>
    <row r="80" spans="7:11" ht="14.25" customHeight="1" x14ac:dyDescent="0.4"/>
    <row r="81" ht="14.25" customHeight="1" x14ac:dyDescent="0.4"/>
    <row r="82" ht="14.25" customHeight="1" x14ac:dyDescent="0.4"/>
    <row r="83" ht="14.25" customHeight="1" x14ac:dyDescent="0.4"/>
    <row r="84" ht="14.25" customHeight="1" x14ac:dyDescent="0.4"/>
    <row r="85" ht="14.25" customHeight="1" x14ac:dyDescent="0.4"/>
    <row r="86" ht="14.25" customHeight="1" x14ac:dyDescent="0.4"/>
    <row r="87" ht="14.25" customHeight="1" x14ac:dyDescent="0.4"/>
    <row r="88" ht="14.25" customHeight="1" x14ac:dyDescent="0.4"/>
    <row r="89" ht="14.25" customHeight="1" x14ac:dyDescent="0.4"/>
    <row r="90" ht="14.25" customHeight="1" x14ac:dyDescent="0.4"/>
    <row r="91" ht="14.25" customHeight="1" x14ac:dyDescent="0.4"/>
    <row r="92" ht="14.25" customHeight="1" x14ac:dyDescent="0.4"/>
    <row r="93" ht="14.25" customHeight="1" x14ac:dyDescent="0.4"/>
    <row r="94" ht="14.25" customHeight="1" x14ac:dyDescent="0.4"/>
    <row r="95" ht="14.25" customHeight="1" x14ac:dyDescent="0.4"/>
    <row r="96" ht="14.25" customHeight="1" x14ac:dyDescent="0.4"/>
    <row r="97" ht="14.25" customHeight="1" x14ac:dyDescent="0.4"/>
    <row r="98" ht="14.25" customHeight="1" x14ac:dyDescent="0.4"/>
    <row r="99" ht="14.25" customHeight="1" x14ac:dyDescent="0.4"/>
    <row r="100" ht="14.25" customHeight="1" x14ac:dyDescent="0.4"/>
    <row r="101" ht="14.25" customHeight="1" x14ac:dyDescent="0.4"/>
    <row r="102" ht="14.25" customHeight="1" x14ac:dyDescent="0.4"/>
    <row r="103" ht="14.25" customHeight="1" x14ac:dyDescent="0.4"/>
    <row r="104" ht="14.25" customHeight="1" x14ac:dyDescent="0.4"/>
    <row r="105" ht="14.25" customHeight="1" x14ac:dyDescent="0.4"/>
    <row r="106" ht="14.25" customHeight="1" x14ac:dyDescent="0.4"/>
    <row r="107" ht="14.25" customHeight="1" x14ac:dyDescent="0.4"/>
    <row r="108" ht="14.25" customHeight="1" x14ac:dyDescent="0.4"/>
    <row r="109" ht="14.25" customHeight="1" x14ac:dyDescent="0.4"/>
    <row r="110" ht="14.25" customHeight="1" x14ac:dyDescent="0.4"/>
    <row r="111" ht="14.25" customHeight="1" x14ac:dyDescent="0.4"/>
    <row r="112" ht="14.25" customHeight="1" x14ac:dyDescent="0.4"/>
    <row r="113" ht="14.25" customHeight="1" x14ac:dyDescent="0.4"/>
    <row r="114" ht="14.25" customHeight="1" x14ac:dyDescent="0.4"/>
    <row r="115" ht="14.25" customHeight="1" x14ac:dyDescent="0.4"/>
    <row r="116" ht="14.25" customHeight="1" x14ac:dyDescent="0.4"/>
    <row r="117" ht="14.25" customHeight="1" x14ac:dyDescent="0.4"/>
    <row r="118" ht="14.25" customHeight="1" x14ac:dyDescent="0.4"/>
    <row r="119" ht="14.25" customHeight="1" x14ac:dyDescent="0.4"/>
    <row r="120" ht="14.25" customHeight="1" x14ac:dyDescent="0.4"/>
    <row r="121" ht="14.25" customHeight="1" x14ac:dyDescent="0.4"/>
    <row r="122" ht="14.25" customHeight="1" x14ac:dyDescent="0.4"/>
    <row r="123" ht="14.25" customHeight="1" x14ac:dyDescent="0.4"/>
    <row r="124" ht="14.25" customHeight="1" x14ac:dyDescent="0.4"/>
    <row r="125" ht="14.25" customHeight="1" x14ac:dyDescent="0.4"/>
    <row r="126" ht="14.25" customHeight="1" x14ac:dyDescent="0.4"/>
    <row r="127" ht="14.25" customHeight="1" x14ac:dyDescent="0.4"/>
    <row r="128" ht="14.25" customHeight="1" x14ac:dyDescent="0.4"/>
    <row r="129" ht="14.25" customHeight="1" x14ac:dyDescent="0.4"/>
    <row r="130" ht="14.25" customHeight="1" x14ac:dyDescent="0.4"/>
    <row r="131" ht="14.25" customHeight="1" x14ac:dyDescent="0.4"/>
    <row r="132" ht="14.25" customHeight="1" x14ac:dyDescent="0.4"/>
    <row r="133" ht="14.25" customHeight="1" x14ac:dyDescent="0.4"/>
    <row r="134" ht="14.25" customHeight="1" x14ac:dyDescent="0.4"/>
    <row r="135" ht="14.25" customHeight="1" x14ac:dyDescent="0.4"/>
    <row r="136" ht="14.25" customHeight="1" x14ac:dyDescent="0.4"/>
    <row r="137" ht="14.25" customHeight="1" x14ac:dyDescent="0.4"/>
    <row r="138" ht="14.25" customHeight="1" x14ac:dyDescent="0.4"/>
    <row r="139" ht="14.25" customHeight="1" x14ac:dyDescent="0.4"/>
    <row r="140" ht="14.25" customHeight="1" x14ac:dyDescent="0.4"/>
    <row r="141" ht="14.25" customHeight="1" x14ac:dyDescent="0.4"/>
    <row r="142" ht="14.25" customHeight="1" x14ac:dyDescent="0.4"/>
    <row r="143" ht="14.25" customHeight="1" x14ac:dyDescent="0.4"/>
    <row r="144" ht="14.25" customHeight="1" x14ac:dyDescent="0.4"/>
    <row r="145" ht="14.25" customHeight="1" x14ac:dyDescent="0.4"/>
    <row r="146" ht="14.25" customHeight="1" x14ac:dyDescent="0.4"/>
    <row r="147" ht="14.25" customHeight="1" x14ac:dyDescent="0.4"/>
    <row r="148" ht="14.25" customHeight="1" x14ac:dyDescent="0.4"/>
    <row r="149" ht="14.25" customHeight="1" x14ac:dyDescent="0.4"/>
    <row r="150" ht="14.25" customHeight="1" x14ac:dyDescent="0.4"/>
    <row r="151" ht="14.25" customHeight="1" x14ac:dyDescent="0.4"/>
    <row r="152" ht="14.25" customHeight="1" x14ac:dyDescent="0.4"/>
    <row r="153" ht="14.25" customHeight="1" x14ac:dyDescent="0.4"/>
    <row r="154" ht="14.25" customHeight="1" x14ac:dyDescent="0.4"/>
    <row r="155" ht="14.25" customHeight="1" x14ac:dyDescent="0.4"/>
    <row r="156" ht="14.25" customHeight="1" x14ac:dyDescent="0.4"/>
    <row r="157" ht="14.25" customHeight="1" x14ac:dyDescent="0.4"/>
    <row r="158" ht="14.25" customHeight="1" x14ac:dyDescent="0.4"/>
    <row r="159" ht="14.25" customHeight="1" x14ac:dyDescent="0.4"/>
    <row r="160" ht="14.25" customHeight="1" x14ac:dyDescent="0.4"/>
    <row r="161" ht="14.25" customHeight="1" x14ac:dyDescent="0.4"/>
    <row r="162" ht="14.25" customHeight="1" x14ac:dyDescent="0.4"/>
    <row r="163" ht="14.25" customHeight="1" x14ac:dyDescent="0.4"/>
    <row r="164" ht="14.25" customHeight="1" x14ac:dyDescent="0.4"/>
    <row r="165" ht="14.25" customHeight="1" x14ac:dyDescent="0.4"/>
    <row r="166" ht="14.25" customHeight="1" x14ac:dyDescent="0.4"/>
    <row r="167" ht="14.25" customHeight="1" x14ac:dyDescent="0.4"/>
    <row r="168" ht="14.25" customHeight="1" x14ac:dyDescent="0.4"/>
    <row r="169" ht="14.25" customHeight="1" x14ac:dyDescent="0.4"/>
    <row r="170" ht="14.25" customHeight="1" x14ac:dyDescent="0.4"/>
    <row r="171" ht="14.25" customHeight="1" x14ac:dyDescent="0.4"/>
    <row r="172" ht="14.25" customHeight="1" x14ac:dyDescent="0.4"/>
    <row r="173" ht="14.25" customHeight="1" x14ac:dyDescent="0.4"/>
    <row r="174" ht="14.25" customHeight="1" x14ac:dyDescent="0.4"/>
    <row r="175" ht="14.25" customHeight="1" x14ac:dyDescent="0.4"/>
    <row r="176" ht="14.25" customHeight="1" x14ac:dyDescent="0.4"/>
    <row r="177" ht="14.25" customHeight="1" x14ac:dyDescent="0.4"/>
    <row r="178" ht="14.25" customHeight="1" x14ac:dyDescent="0.4"/>
    <row r="179" ht="14.25" customHeight="1" x14ac:dyDescent="0.4"/>
    <row r="180" ht="14.25" customHeight="1" x14ac:dyDescent="0.4"/>
    <row r="181" ht="14.25" customHeight="1" x14ac:dyDescent="0.4"/>
    <row r="182" ht="14.25" customHeight="1" x14ac:dyDescent="0.4"/>
    <row r="183" ht="14.25" customHeight="1" x14ac:dyDescent="0.4"/>
    <row r="184" ht="14.25" customHeight="1" x14ac:dyDescent="0.4"/>
    <row r="185" ht="14.25" customHeight="1" x14ac:dyDescent="0.4"/>
    <row r="186" ht="14.25" customHeight="1" x14ac:dyDescent="0.4"/>
    <row r="187" ht="14.25" customHeight="1" x14ac:dyDescent="0.4"/>
    <row r="188" ht="14.25" customHeight="1" x14ac:dyDescent="0.4"/>
    <row r="189" ht="14.25" customHeight="1" x14ac:dyDescent="0.4"/>
    <row r="190" ht="14.25" customHeight="1" x14ac:dyDescent="0.4"/>
    <row r="191" ht="14.25" customHeight="1" x14ac:dyDescent="0.4"/>
    <row r="192" ht="14.25" customHeight="1" x14ac:dyDescent="0.4"/>
    <row r="193" ht="14.25" customHeight="1" x14ac:dyDescent="0.4"/>
    <row r="194" ht="14.25" customHeight="1" x14ac:dyDescent="0.4"/>
    <row r="195" ht="14.25" customHeight="1" x14ac:dyDescent="0.4"/>
    <row r="196" ht="14.25" customHeight="1" x14ac:dyDescent="0.4"/>
    <row r="197" ht="14.25" customHeight="1" x14ac:dyDescent="0.4"/>
    <row r="198" ht="14.25" customHeight="1" x14ac:dyDescent="0.4"/>
    <row r="199" ht="14.25" customHeight="1" x14ac:dyDescent="0.4"/>
    <row r="200" ht="14.25" customHeight="1" x14ac:dyDescent="0.4"/>
    <row r="201" ht="14.25" customHeight="1" x14ac:dyDescent="0.4"/>
    <row r="202" ht="14.25" customHeight="1" x14ac:dyDescent="0.4"/>
    <row r="203" ht="14.25" customHeight="1" x14ac:dyDescent="0.4"/>
    <row r="204" ht="14.25" customHeight="1" x14ac:dyDescent="0.4"/>
    <row r="205" ht="14.25" customHeight="1" x14ac:dyDescent="0.4"/>
    <row r="206" ht="14.25" customHeight="1" x14ac:dyDescent="0.4"/>
    <row r="207" ht="14.25" customHeight="1" x14ac:dyDescent="0.4"/>
    <row r="208" ht="14.25" customHeight="1" x14ac:dyDescent="0.4"/>
    <row r="209" ht="14.25" customHeight="1" x14ac:dyDescent="0.4"/>
    <row r="210" ht="14.25" customHeight="1" x14ac:dyDescent="0.4"/>
    <row r="211" ht="14.25" customHeight="1" x14ac:dyDescent="0.4"/>
    <row r="212" ht="14.25" customHeight="1" x14ac:dyDescent="0.4"/>
    <row r="213" ht="14.25" customHeight="1" x14ac:dyDescent="0.4"/>
    <row r="214" ht="14.25" customHeight="1" x14ac:dyDescent="0.4"/>
    <row r="215" ht="14.25" customHeight="1" x14ac:dyDescent="0.4"/>
    <row r="216" ht="14.25" customHeight="1" x14ac:dyDescent="0.4"/>
    <row r="217" ht="14.25" customHeight="1" x14ac:dyDescent="0.4"/>
    <row r="218" ht="14.25" customHeight="1" x14ac:dyDescent="0.4"/>
    <row r="219" ht="14.25" customHeight="1" x14ac:dyDescent="0.4"/>
    <row r="220" ht="14.25" customHeight="1" x14ac:dyDescent="0.4"/>
    <row r="221" ht="14.25" customHeight="1" x14ac:dyDescent="0.4"/>
    <row r="222" ht="14.25" customHeight="1" x14ac:dyDescent="0.4"/>
    <row r="223" ht="14.25" customHeight="1" x14ac:dyDescent="0.4"/>
    <row r="224" ht="14.25" customHeight="1" x14ac:dyDescent="0.4"/>
    <row r="225" ht="14.25" customHeight="1" x14ac:dyDescent="0.4"/>
    <row r="226" ht="14.25" customHeight="1" x14ac:dyDescent="0.4"/>
    <row r="227" ht="14.25" customHeight="1" x14ac:dyDescent="0.4"/>
    <row r="228" ht="14.25" customHeight="1" x14ac:dyDescent="0.4"/>
    <row r="229" ht="14.25" customHeight="1" x14ac:dyDescent="0.4"/>
    <row r="230" ht="14.25" customHeight="1" x14ac:dyDescent="0.4"/>
    <row r="231" ht="14.25" customHeight="1" x14ac:dyDescent="0.4"/>
    <row r="232" ht="14.25" customHeight="1" x14ac:dyDescent="0.4"/>
    <row r="233" ht="14.25" customHeight="1" x14ac:dyDescent="0.4"/>
    <row r="234" ht="14.25" customHeight="1" x14ac:dyDescent="0.4"/>
    <row r="235" ht="14.25" customHeight="1" x14ac:dyDescent="0.4"/>
    <row r="236" ht="14.25" customHeight="1" x14ac:dyDescent="0.4"/>
    <row r="237" ht="14.25" customHeight="1" x14ac:dyDescent="0.4"/>
    <row r="238" ht="14.25" customHeight="1" x14ac:dyDescent="0.4"/>
    <row r="239" ht="14.25" customHeight="1" x14ac:dyDescent="0.4"/>
    <row r="240" ht="14.25" customHeight="1" x14ac:dyDescent="0.4"/>
    <row r="241" ht="14.25" customHeight="1" x14ac:dyDescent="0.4"/>
    <row r="242" ht="14.25" customHeight="1" x14ac:dyDescent="0.4"/>
    <row r="243" ht="14.25" customHeight="1" x14ac:dyDescent="0.4"/>
    <row r="244" ht="14.25" customHeight="1" x14ac:dyDescent="0.4"/>
    <row r="245" ht="14.25" customHeight="1" x14ac:dyDescent="0.4"/>
    <row r="246" ht="14.25" customHeight="1" x14ac:dyDescent="0.4"/>
    <row r="247" ht="14.25" customHeight="1" x14ac:dyDescent="0.4"/>
    <row r="248" ht="14.25" customHeight="1" x14ac:dyDescent="0.4"/>
    <row r="249" ht="14.25" customHeight="1" x14ac:dyDescent="0.4"/>
    <row r="250" ht="14.25" customHeight="1" x14ac:dyDescent="0.4"/>
    <row r="251" ht="14.25" customHeight="1" x14ac:dyDescent="0.4"/>
    <row r="252" ht="14.25" customHeight="1" x14ac:dyDescent="0.4"/>
    <row r="253" ht="14.25" customHeight="1" x14ac:dyDescent="0.4"/>
    <row r="254" ht="14.25" customHeight="1" x14ac:dyDescent="0.4"/>
    <row r="255" ht="14.25" customHeight="1" x14ac:dyDescent="0.4"/>
    <row r="256" ht="14.25" customHeight="1" x14ac:dyDescent="0.4"/>
    <row r="257" ht="14.25" customHeight="1" x14ac:dyDescent="0.4"/>
    <row r="258" ht="14.25" customHeight="1" x14ac:dyDescent="0.4"/>
    <row r="259" ht="14.25" customHeight="1" x14ac:dyDescent="0.4"/>
    <row r="260" ht="14.25" customHeight="1" x14ac:dyDescent="0.4"/>
    <row r="261" ht="14.25" customHeight="1" x14ac:dyDescent="0.4"/>
    <row r="262" ht="14.25" customHeight="1" x14ac:dyDescent="0.4"/>
    <row r="263" ht="14.25" customHeight="1" x14ac:dyDescent="0.4"/>
    <row r="264" ht="14.25" customHeight="1" x14ac:dyDescent="0.4"/>
    <row r="265" ht="14.25" customHeight="1" x14ac:dyDescent="0.4"/>
    <row r="266" ht="14.25" customHeight="1" x14ac:dyDescent="0.4"/>
    <row r="267" ht="14.25" customHeight="1" x14ac:dyDescent="0.4"/>
    <row r="268" ht="14.25" customHeight="1" x14ac:dyDescent="0.4"/>
    <row r="269" ht="14.25" customHeight="1" x14ac:dyDescent="0.4"/>
    <row r="270" ht="14.25" customHeight="1" x14ac:dyDescent="0.4"/>
    <row r="271" ht="14.25" customHeight="1" x14ac:dyDescent="0.4"/>
    <row r="272" ht="14.25" customHeight="1" x14ac:dyDescent="0.4"/>
    <row r="273" ht="14.25" customHeight="1" x14ac:dyDescent="0.4"/>
    <row r="274" ht="14.25" customHeight="1" x14ac:dyDescent="0.4"/>
    <row r="275" ht="14.25" customHeight="1" x14ac:dyDescent="0.4"/>
    <row r="276" ht="14.25" customHeight="1" x14ac:dyDescent="0.4"/>
    <row r="277" ht="14.25" customHeight="1" x14ac:dyDescent="0.4"/>
    <row r="278" ht="14.25" customHeight="1" x14ac:dyDescent="0.4"/>
    <row r="279" ht="14.25" customHeight="1" x14ac:dyDescent="0.4"/>
    <row r="280" ht="14.25" customHeight="1" x14ac:dyDescent="0.4"/>
    <row r="281" ht="14.25" customHeight="1" x14ac:dyDescent="0.4"/>
    <row r="282" ht="14.25" customHeight="1" x14ac:dyDescent="0.4"/>
    <row r="283" ht="14.25" customHeight="1" x14ac:dyDescent="0.4"/>
    <row r="284" ht="14.25" customHeight="1" x14ac:dyDescent="0.4"/>
    <row r="285" ht="14.25" customHeight="1" x14ac:dyDescent="0.4"/>
    <row r="286" ht="14.25" customHeight="1" x14ac:dyDescent="0.4"/>
    <row r="287" ht="14.25" customHeight="1" x14ac:dyDescent="0.4"/>
    <row r="288" ht="14.25" customHeight="1" x14ac:dyDescent="0.4"/>
    <row r="289" ht="14.25" customHeight="1" x14ac:dyDescent="0.4"/>
    <row r="290" ht="14.25" customHeight="1" x14ac:dyDescent="0.4"/>
    <row r="291" ht="14.25" customHeight="1" x14ac:dyDescent="0.4"/>
    <row r="292" ht="14.25" customHeight="1" x14ac:dyDescent="0.4"/>
    <row r="293" ht="14.25" customHeight="1" x14ac:dyDescent="0.4"/>
    <row r="294" ht="14.25" customHeight="1" x14ac:dyDescent="0.4"/>
    <row r="295" ht="14.25" customHeight="1" x14ac:dyDescent="0.4"/>
    <row r="296" ht="14.25" customHeight="1" x14ac:dyDescent="0.4"/>
    <row r="297" ht="14.25" customHeight="1" x14ac:dyDescent="0.4"/>
    <row r="298" ht="14.25" customHeight="1" x14ac:dyDescent="0.4"/>
    <row r="299" ht="14.25" customHeight="1" x14ac:dyDescent="0.4"/>
    <row r="300" ht="14.25" customHeight="1" x14ac:dyDescent="0.4"/>
    <row r="301" ht="14.25" customHeight="1" x14ac:dyDescent="0.4"/>
    <row r="302" ht="14.25" customHeight="1" x14ac:dyDescent="0.4"/>
    <row r="303" ht="14.25" customHeight="1" x14ac:dyDescent="0.4"/>
    <row r="304" ht="14.25" customHeight="1" x14ac:dyDescent="0.4"/>
    <row r="305" ht="14.25" customHeight="1" x14ac:dyDescent="0.4"/>
    <row r="306" ht="14.25" customHeight="1" x14ac:dyDescent="0.4"/>
    <row r="307" ht="14.25" customHeight="1" x14ac:dyDescent="0.4"/>
    <row r="308" ht="14.25" customHeight="1" x14ac:dyDescent="0.4"/>
    <row r="309" ht="14.25" customHeight="1" x14ac:dyDescent="0.4"/>
    <row r="310" ht="14.25" customHeight="1" x14ac:dyDescent="0.4"/>
    <row r="311" ht="14.25" customHeight="1" x14ac:dyDescent="0.4"/>
    <row r="312" ht="14.25" customHeight="1" x14ac:dyDescent="0.4"/>
    <row r="313" ht="14.25" customHeight="1" x14ac:dyDescent="0.4"/>
    <row r="314" ht="14.25" customHeight="1" x14ac:dyDescent="0.4"/>
    <row r="315" ht="14.25" customHeight="1" x14ac:dyDescent="0.4"/>
    <row r="316" ht="14.25" customHeight="1" x14ac:dyDescent="0.4"/>
    <row r="317" ht="14.25" customHeight="1" x14ac:dyDescent="0.4"/>
    <row r="318" ht="14.25" customHeight="1" x14ac:dyDescent="0.4"/>
    <row r="319" ht="14.25" customHeight="1" x14ac:dyDescent="0.4"/>
    <row r="320" ht="14.25" customHeight="1" x14ac:dyDescent="0.4"/>
    <row r="321" ht="14.25" customHeight="1" x14ac:dyDescent="0.4"/>
    <row r="322" ht="14.25" customHeight="1" x14ac:dyDescent="0.4"/>
    <row r="323" ht="14.25" customHeight="1" x14ac:dyDescent="0.4"/>
    <row r="324" ht="14.25" customHeight="1" x14ac:dyDescent="0.4"/>
    <row r="325" ht="14.25" customHeight="1" x14ac:dyDescent="0.4"/>
    <row r="326" ht="14.25" customHeight="1" x14ac:dyDescent="0.4"/>
    <row r="327" ht="14.25" customHeight="1" x14ac:dyDescent="0.4"/>
    <row r="328" ht="14.25" customHeight="1" x14ac:dyDescent="0.4"/>
    <row r="329" ht="14.25" customHeight="1" x14ac:dyDescent="0.4"/>
    <row r="330" ht="14.25" customHeight="1" x14ac:dyDescent="0.4"/>
    <row r="331" ht="14.25" customHeight="1" x14ac:dyDescent="0.4"/>
    <row r="332" ht="14.25" customHeight="1" x14ac:dyDescent="0.4"/>
    <row r="333" ht="14.25" customHeight="1" x14ac:dyDescent="0.4"/>
    <row r="334" ht="14.25" customHeight="1" x14ac:dyDescent="0.4"/>
    <row r="335" ht="14.25" customHeight="1" x14ac:dyDescent="0.4"/>
    <row r="336" ht="14.25" customHeight="1" x14ac:dyDescent="0.4"/>
    <row r="337" ht="14.25" customHeight="1" x14ac:dyDescent="0.4"/>
    <row r="338" ht="14.25" customHeight="1" x14ac:dyDescent="0.4"/>
    <row r="339" ht="14.25" customHeight="1" x14ac:dyDescent="0.4"/>
    <row r="340" ht="14.25" customHeight="1" x14ac:dyDescent="0.4"/>
    <row r="341" ht="14.25" customHeight="1" x14ac:dyDescent="0.4"/>
    <row r="342" ht="14.25" customHeight="1" x14ac:dyDescent="0.4"/>
    <row r="343" ht="14.25" customHeight="1" x14ac:dyDescent="0.4"/>
    <row r="344" ht="14.25" customHeight="1" x14ac:dyDescent="0.4"/>
    <row r="345" ht="14.25" customHeight="1" x14ac:dyDescent="0.4"/>
    <row r="346" ht="14.25" customHeight="1" x14ac:dyDescent="0.4"/>
    <row r="347" ht="14.25" customHeight="1" x14ac:dyDescent="0.4"/>
    <row r="348" ht="14.25" customHeight="1" x14ac:dyDescent="0.4"/>
    <row r="349" ht="14.25" customHeight="1" x14ac:dyDescent="0.4"/>
    <row r="350" ht="14.25" customHeight="1" x14ac:dyDescent="0.4"/>
    <row r="351" ht="14.25" customHeight="1" x14ac:dyDescent="0.4"/>
    <row r="352" ht="14.25" customHeight="1" x14ac:dyDescent="0.4"/>
    <row r="353" ht="14.25" customHeight="1" x14ac:dyDescent="0.4"/>
    <row r="354" ht="14.25" customHeight="1" x14ac:dyDescent="0.4"/>
    <row r="355" ht="14.25" customHeight="1" x14ac:dyDescent="0.4"/>
    <row r="356" ht="14.25" customHeight="1" x14ac:dyDescent="0.4"/>
    <row r="357" ht="14.25" customHeight="1" x14ac:dyDescent="0.4"/>
    <row r="358" ht="14.25" customHeight="1" x14ac:dyDescent="0.4"/>
    <row r="359" ht="14.25" customHeight="1" x14ac:dyDescent="0.4"/>
    <row r="360" ht="14.25" customHeight="1" x14ac:dyDescent="0.4"/>
    <row r="361" ht="14.25" customHeight="1" x14ac:dyDescent="0.4"/>
    <row r="362" ht="14.25" customHeight="1" x14ac:dyDescent="0.4"/>
    <row r="363" ht="14.25" customHeight="1" x14ac:dyDescent="0.4"/>
    <row r="364" ht="14.25" customHeight="1" x14ac:dyDescent="0.4"/>
    <row r="365" ht="14.25" customHeight="1" x14ac:dyDescent="0.4"/>
    <row r="366" ht="14.25" customHeight="1" x14ac:dyDescent="0.4"/>
    <row r="367" ht="14.25" customHeight="1" x14ac:dyDescent="0.4"/>
    <row r="368" ht="14.25" customHeight="1" x14ac:dyDescent="0.4"/>
    <row r="369" ht="14.25" customHeight="1" x14ac:dyDescent="0.4"/>
    <row r="370" ht="14.25" customHeight="1" x14ac:dyDescent="0.4"/>
    <row r="371" ht="14.25" customHeight="1" x14ac:dyDescent="0.4"/>
    <row r="372" ht="14.25" customHeight="1" x14ac:dyDescent="0.4"/>
    <row r="373" ht="14.25" customHeight="1" x14ac:dyDescent="0.4"/>
    <row r="374" ht="14.25" customHeight="1" x14ac:dyDescent="0.4"/>
    <row r="375" ht="14.25" customHeight="1" x14ac:dyDescent="0.4"/>
    <row r="376" ht="14.25" customHeight="1" x14ac:dyDescent="0.4"/>
    <row r="377" ht="14.25" customHeight="1" x14ac:dyDescent="0.4"/>
    <row r="378" ht="14.25" customHeight="1" x14ac:dyDescent="0.4"/>
    <row r="379" ht="14.25" customHeight="1" x14ac:dyDescent="0.4"/>
    <row r="380" ht="14.25" customHeight="1" x14ac:dyDescent="0.4"/>
    <row r="381" ht="14.25" customHeight="1" x14ac:dyDescent="0.4"/>
    <row r="382" ht="14.25" customHeight="1" x14ac:dyDescent="0.4"/>
    <row r="383" ht="14.25" customHeight="1" x14ac:dyDescent="0.4"/>
    <row r="384" ht="14.25" customHeight="1" x14ac:dyDescent="0.4"/>
    <row r="385" ht="14.25" customHeight="1" x14ac:dyDescent="0.4"/>
    <row r="386" ht="14.25" customHeight="1" x14ac:dyDescent="0.4"/>
    <row r="387" ht="14.25" customHeight="1" x14ac:dyDescent="0.4"/>
    <row r="388" ht="14.25" customHeight="1" x14ac:dyDescent="0.4"/>
    <row r="389" ht="14.25" customHeight="1" x14ac:dyDescent="0.4"/>
    <row r="390" ht="14.25" customHeight="1" x14ac:dyDescent="0.4"/>
    <row r="391" ht="14.25" customHeight="1" x14ac:dyDescent="0.4"/>
    <row r="392" ht="14.25" customHeight="1" x14ac:dyDescent="0.4"/>
    <row r="393" ht="14.25" customHeight="1" x14ac:dyDescent="0.4"/>
    <row r="394" ht="14.25" customHeight="1" x14ac:dyDescent="0.4"/>
    <row r="395" ht="14.25" customHeight="1" x14ac:dyDescent="0.4"/>
    <row r="396" ht="14.25" customHeight="1" x14ac:dyDescent="0.4"/>
    <row r="397" ht="14.25" customHeight="1" x14ac:dyDescent="0.4"/>
    <row r="398" ht="14.25" customHeight="1" x14ac:dyDescent="0.4"/>
    <row r="399" ht="14.25" customHeight="1" x14ac:dyDescent="0.4"/>
    <row r="400" ht="14.25" customHeight="1" x14ac:dyDescent="0.4"/>
    <row r="401" ht="14.25" customHeight="1" x14ac:dyDescent="0.4"/>
    <row r="402" ht="14.25" customHeight="1" x14ac:dyDescent="0.4"/>
    <row r="403" ht="14.25" customHeight="1" x14ac:dyDescent="0.4"/>
    <row r="404" ht="14.25" customHeight="1" x14ac:dyDescent="0.4"/>
    <row r="405" ht="14.25" customHeight="1" x14ac:dyDescent="0.4"/>
    <row r="406" ht="14.25" customHeight="1" x14ac:dyDescent="0.4"/>
    <row r="407" ht="14.25" customHeight="1" x14ac:dyDescent="0.4"/>
    <row r="408" ht="14.25" customHeight="1" x14ac:dyDescent="0.4"/>
    <row r="409" ht="14.25" customHeight="1" x14ac:dyDescent="0.4"/>
    <row r="410" ht="14.25" customHeight="1" x14ac:dyDescent="0.4"/>
    <row r="411" ht="14.25" customHeight="1" x14ac:dyDescent="0.4"/>
    <row r="412" ht="14.25" customHeight="1" x14ac:dyDescent="0.4"/>
    <row r="413" ht="14.25" customHeight="1" x14ac:dyDescent="0.4"/>
    <row r="414" ht="14.25" customHeight="1" x14ac:dyDescent="0.4"/>
    <row r="415" ht="14.25" customHeight="1" x14ac:dyDescent="0.4"/>
    <row r="416" ht="14.25" customHeight="1" x14ac:dyDescent="0.4"/>
    <row r="417" ht="14.25" customHeight="1" x14ac:dyDescent="0.4"/>
    <row r="418" ht="14.25" customHeight="1" x14ac:dyDescent="0.4"/>
    <row r="419" ht="14.25" customHeight="1" x14ac:dyDescent="0.4"/>
    <row r="420" ht="14.25" customHeight="1" x14ac:dyDescent="0.4"/>
    <row r="421" ht="14.25" customHeight="1" x14ac:dyDescent="0.4"/>
    <row r="422" ht="14.25" customHeight="1" x14ac:dyDescent="0.4"/>
    <row r="423" ht="14.25" customHeight="1" x14ac:dyDescent="0.4"/>
    <row r="424" ht="14.25" customHeight="1" x14ac:dyDescent="0.4"/>
    <row r="425" ht="14.25" customHeight="1" x14ac:dyDescent="0.4"/>
    <row r="426" ht="14.25" customHeight="1" x14ac:dyDescent="0.4"/>
    <row r="427" ht="14.25" customHeight="1" x14ac:dyDescent="0.4"/>
    <row r="428" ht="14.25" customHeight="1" x14ac:dyDescent="0.4"/>
    <row r="429" ht="14.25" customHeight="1" x14ac:dyDescent="0.4"/>
    <row r="430" ht="14.25" customHeight="1" x14ac:dyDescent="0.4"/>
    <row r="431" ht="14.25" customHeight="1" x14ac:dyDescent="0.4"/>
    <row r="432" ht="14.25" customHeight="1" x14ac:dyDescent="0.4"/>
    <row r="433" ht="14.25" customHeight="1" x14ac:dyDescent="0.4"/>
    <row r="434" ht="14.25" customHeight="1" x14ac:dyDescent="0.4"/>
    <row r="435" ht="14.25" customHeight="1" x14ac:dyDescent="0.4"/>
    <row r="436" ht="14.25" customHeight="1" x14ac:dyDescent="0.4"/>
    <row r="437" ht="14.25" customHeight="1" x14ac:dyDescent="0.4"/>
    <row r="438" ht="14.25" customHeight="1" x14ac:dyDescent="0.4"/>
    <row r="439" ht="14.25" customHeight="1" x14ac:dyDescent="0.4"/>
    <row r="440" ht="14.25" customHeight="1" x14ac:dyDescent="0.4"/>
    <row r="441" ht="14.25" customHeight="1" x14ac:dyDescent="0.4"/>
    <row r="442" ht="14.25" customHeight="1" x14ac:dyDescent="0.4"/>
    <row r="443" ht="14.25" customHeight="1" x14ac:dyDescent="0.4"/>
    <row r="444" ht="14.25" customHeight="1" x14ac:dyDescent="0.4"/>
    <row r="445" ht="14.25" customHeight="1" x14ac:dyDescent="0.4"/>
    <row r="446" ht="14.25" customHeight="1" x14ac:dyDescent="0.4"/>
    <row r="447" ht="14.25" customHeight="1" x14ac:dyDescent="0.4"/>
    <row r="448" ht="14.25" customHeight="1" x14ac:dyDescent="0.4"/>
    <row r="449" ht="14.25" customHeight="1" x14ac:dyDescent="0.4"/>
    <row r="450" ht="14.25" customHeight="1" x14ac:dyDescent="0.4"/>
    <row r="451" ht="14.25" customHeight="1" x14ac:dyDescent="0.4"/>
    <row r="452" ht="14.25" customHeight="1" x14ac:dyDescent="0.4"/>
    <row r="453" ht="14.25" customHeight="1" x14ac:dyDescent="0.4"/>
    <row r="454" ht="14.25" customHeight="1" x14ac:dyDescent="0.4"/>
    <row r="455" ht="14.25" customHeight="1" x14ac:dyDescent="0.4"/>
    <row r="456" ht="14.25" customHeight="1" x14ac:dyDescent="0.4"/>
    <row r="457" ht="14.25" customHeight="1" x14ac:dyDescent="0.4"/>
    <row r="458" ht="14.25" customHeight="1" x14ac:dyDescent="0.4"/>
    <row r="459" ht="14.25" customHeight="1" x14ac:dyDescent="0.4"/>
    <row r="460" ht="14.25" customHeight="1" x14ac:dyDescent="0.4"/>
    <row r="461" ht="14.25" customHeight="1" x14ac:dyDescent="0.4"/>
    <row r="462" ht="14.25" customHeight="1" x14ac:dyDescent="0.4"/>
    <row r="463" ht="14.25" customHeight="1" x14ac:dyDescent="0.4"/>
    <row r="464" ht="14.25" customHeight="1" x14ac:dyDescent="0.4"/>
    <row r="465" ht="14.25" customHeight="1" x14ac:dyDescent="0.4"/>
    <row r="466" ht="14.25" customHeight="1" x14ac:dyDescent="0.4"/>
    <row r="467" ht="14.25" customHeight="1" x14ac:dyDescent="0.4"/>
    <row r="468" ht="14.25" customHeight="1" x14ac:dyDescent="0.4"/>
    <row r="469" ht="14.25" customHeight="1" x14ac:dyDescent="0.4"/>
    <row r="470" ht="14.25" customHeight="1" x14ac:dyDescent="0.4"/>
    <row r="471" ht="14.25" customHeight="1" x14ac:dyDescent="0.4"/>
    <row r="472" ht="14.25" customHeight="1" x14ac:dyDescent="0.4"/>
    <row r="473" ht="14.25" customHeight="1" x14ac:dyDescent="0.4"/>
    <row r="474" ht="14.25" customHeight="1" x14ac:dyDescent="0.4"/>
    <row r="475" ht="14.25" customHeight="1" x14ac:dyDescent="0.4"/>
    <row r="476" ht="14.25" customHeight="1" x14ac:dyDescent="0.4"/>
    <row r="477" ht="14.25" customHeight="1" x14ac:dyDescent="0.4"/>
    <row r="478" ht="14.25" customHeight="1" x14ac:dyDescent="0.4"/>
    <row r="479" ht="14.25" customHeight="1" x14ac:dyDescent="0.4"/>
    <row r="480" ht="14.25" customHeight="1" x14ac:dyDescent="0.4"/>
    <row r="481" ht="14.25" customHeight="1" x14ac:dyDescent="0.4"/>
    <row r="482" ht="14.25" customHeight="1" x14ac:dyDescent="0.4"/>
    <row r="483" ht="14.25" customHeight="1" x14ac:dyDescent="0.4"/>
    <row r="484" ht="14.25" customHeight="1" x14ac:dyDescent="0.4"/>
    <row r="485" ht="14.25" customHeight="1" x14ac:dyDescent="0.4"/>
    <row r="486" ht="14.25" customHeight="1" x14ac:dyDescent="0.4"/>
    <row r="487" ht="14.25" customHeight="1" x14ac:dyDescent="0.4"/>
    <row r="488" ht="14.25" customHeight="1" x14ac:dyDescent="0.4"/>
    <row r="489" ht="14.25" customHeight="1" x14ac:dyDescent="0.4"/>
    <row r="490" ht="14.25" customHeight="1" x14ac:dyDescent="0.4"/>
    <row r="491" ht="14.25" customHeight="1" x14ac:dyDescent="0.4"/>
    <row r="492" ht="14.25" customHeight="1" x14ac:dyDescent="0.4"/>
    <row r="493" ht="14.25" customHeight="1" x14ac:dyDescent="0.4"/>
    <row r="494" ht="14.25" customHeight="1" x14ac:dyDescent="0.4"/>
    <row r="495" ht="14.25" customHeight="1" x14ac:dyDescent="0.4"/>
    <row r="496" ht="14.25" customHeight="1" x14ac:dyDescent="0.4"/>
    <row r="497" ht="14.25" customHeight="1" x14ac:dyDescent="0.4"/>
    <row r="498" ht="14.25" customHeight="1" x14ac:dyDescent="0.4"/>
    <row r="499" ht="14.25" customHeight="1" x14ac:dyDescent="0.4"/>
    <row r="500" ht="14.25" customHeight="1" x14ac:dyDescent="0.4"/>
    <row r="501" ht="14.25" customHeight="1" x14ac:dyDescent="0.4"/>
    <row r="502" ht="14.25" customHeight="1" x14ac:dyDescent="0.4"/>
    <row r="503" ht="14.25" customHeight="1" x14ac:dyDescent="0.4"/>
    <row r="504" ht="14.25" customHeight="1" x14ac:dyDescent="0.4"/>
    <row r="505" ht="14.25" customHeight="1" x14ac:dyDescent="0.4"/>
    <row r="506" ht="14.25" customHeight="1" x14ac:dyDescent="0.4"/>
    <row r="507" ht="14.25" customHeight="1" x14ac:dyDescent="0.4"/>
    <row r="508" ht="14.25" customHeight="1" x14ac:dyDescent="0.4"/>
    <row r="509" ht="14.25" customHeight="1" x14ac:dyDescent="0.4"/>
    <row r="510" ht="14.25" customHeight="1" x14ac:dyDescent="0.4"/>
    <row r="511" ht="14.25" customHeight="1" x14ac:dyDescent="0.4"/>
    <row r="512" ht="14.25" customHeight="1" x14ac:dyDescent="0.4"/>
    <row r="513" ht="14.25" customHeight="1" x14ac:dyDescent="0.4"/>
    <row r="514" ht="14.25" customHeight="1" x14ac:dyDescent="0.4"/>
    <row r="515" ht="14.25" customHeight="1" x14ac:dyDescent="0.4"/>
    <row r="516" ht="14.25" customHeight="1" x14ac:dyDescent="0.4"/>
    <row r="517" ht="14.25" customHeight="1" x14ac:dyDescent="0.4"/>
    <row r="518" ht="14.25" customHeight="1" x14ac:dyDescent="0.4"/>
    <row r="519" ht="14.25" customHeight="1" x14ac:dyDescent="0.4"/>
    <row r="520" ht="14.25" customHeight="1" x14ac:dyDescent="0.4"/>
    <row r="521" ht="14.25" customHeight="1" x14ac:dyDescent="0.4"/>
    <row r="522" ht="14.25" customHeight="1" x14ac:dyDescent="0.4"/>
    <row r="523" ht="14.25" customHeight="1" x14ac:dyDescent="0.4"/>
    <row r="524" ht="14.25" customHeight="1" x14ac:dyDescent="0.4"/>
    <row r="525" ht="14.25" customHeight="1" x14ac:dyDescent="0.4"/>
    <row r="526" ht="14.25" customHeight="1" x14ac:dyDescent="0.4"/>
    <row r="527" ht="14.25" customHeight="1" x14ac:dyDescent="0.4"/>
    <row r="528" ht="14.25" customHeight="1" x14ac:dyDescent="0.4"/>
    <row r="529" ht="14.25" customHeight="1" x14ac:dyDescent="0.4"/>
    <row r="530" ht="14.25" customHeight="1" x14ac:dyDescent="0.4"/>
    <row r="531" ht="14.25" customHeight="1" x14ac:dyDescent="0.4"/>
    <row r="532" ht="14.25" customHeight="1" x14ac:dyDescent="0.4"/>
    <row r="533" ht="14.25" customHeight="1" x14ac:dyDescent="0.4"/>
    <row r="534" ht="14.25" customHeight="1" x14ac:dyDescent="0.4"/>
    <row r="535" ht="14.25" customHeight="1" x14ac:dyDescent="0.4"/>
    <row r="536" ht="14.25" customHeight="1" x14ac:dyDescent="0.4"/>
    <row r="537" ht="14.25" customHeight="1" x14ac:dyDescent="0.4"/>
    <row r="538" ht="14.25" customHeight="1" x14ac:dyDescent="0.4"/>
    <row r="539" ht="14.25" customHeight="1" x14ac:dyDescent="0.4"/>
    <row r="540" ht="14.25" customHeight="1" x14ac:dyDescent="0.4"/>
    <row r="541" ht="14.25" customHeight="1" x14ac:dyDescent="0.4"/>
    <row r="542" ht="14.25" customHeight="1" x14ac:dyDescent="0.4"/>
    <row r="543" ht="14.25" customHeight="1" x14ac:dyDescent="0.4"/>
    <row r="544" ht="14.25" customHeight="1" x14ac:dyDescent="0.4"/>
    <row r="545" ht="14.25" customHeight="1" x14ac:dyDescent="0.4"/>
    <row r="546" ht="14.25" customHeight="1" x14ac:dyDescent="0.4"/>
    <row r="547" ht="14.25" customHeight="1" x14ac:dyDescent="0.4"/>
    <row r="548" ht="14.25" customHeight="1" x14ac:dyDescent="0.4"/>
    <row r="549" ht="14.25" customHeight="1" x14ac:dyDescent="0.4"/>
    <row r="550" ht="14.25" customHeight="1" x14ac:dyDescent="0.4"/>
    <row r="551" ht="14.25" customHeight="1" x14ac:dyDescent="0.4"/>
    <row r="552" ht="14.25" customHeight="1" x14ac:dyDescent="0.4"/>
    <row r="553" ht="14.25" customHeight="1" x14ac:dyDescent="0.4"/>
    <row r="554" ht="14.25" customHeight="1" x14ac:dyDescent="0.4"/>
    <row r="555" ht="14.25" customHeight="1" x14ac:dyDescent="0.4"/>
    <row r="556" ht="14.25" customHeight="1" x14ac:dyDescent="0.4"/>
    <row r="557" ht="14.25" customHeight="1" x14ac:dyDescent="0.4"/>
    <row r="558" ht="14.25" customHeight="1" x14ac:dyDescent="0.4"/>
    <row r="559" ht="14.25" customHeight="1" x14ac:dyDescent="0.4"/>
    <row r="560" ht="14.25" customHeight="1" x14ac:dyDescent="0.4"/>
    <row r="561" ht="14.25" customHeight="1" x14ac:dyDescent="0.4"/>
    <row r="562" ht="14.25" customHeight="1" x14ac:dyDescent="0.4"/>
    <row r="563" ht="14.25" customHeight="1" x14ac:dyDescent="0.4"/>
    <row r="564" ht="14.25" customHeight="1" x14ac:dyDescent="0.4"/>
    <row r="565" ht="14.25" customHeight="1" x14ac:dyDescent="0.4"/>
    <row r="566" ht="14.25" customHeight="1" x14ac:dyDescent="0.4"/>
    <row r="567" ht="14.25" customHeight="1" x14ac:dyDescent="0.4"/>
    <row r="568" ht="14.25" customHeight="1" x14ac:dyDescent="0.4"/>
    <row r="569" ht="14.25" customHeight="1" x14ac:dyDescent="0.4"/>
    <row r="570" ht="14.25" customHeight="1" x14ac:dyDescent="0.4"/>
    <row r="571" ht="14.25" customHeight="1" x14ac:dyDescent="0.4"/>
    <row r="572" ht="14.25" customHeight="1" x14ac:dyDescent="0.4"/>
    <row r="573" ht="14.25" customHeight="1" x14ac:dyDescent="0.4"/>
    <row r="574" ht="14.25" customHeight="1" x14ac:dyDescent="0.4"/>
    <row r="575" ht="14.25" customHeight="1" x14ac:dyDescent="0.4"/>
    <row r="576" ht="14.25" customHeight="1" x14ac:dyDescent="0.4"/>
    <row r="577" ht="14.25" customHeight="1" x14ac:dyDescent="0.4"/>
    <row r="578" ht="14.25" customHeight="1" x14ac:dyDescent="0.4"/>
    <row r="579" ht="14.25" customHeight="1" x14ac:dyDescent="0.4"/>
    <row r="580" ht="14.25" customHeight="1" x14ac:dyDescent="0.4"/>
    <row r="581" ht="14.25" customHeight="1" x14ac:dyDescent="0.4"/>
    <row r="582" ht="14.25" customHeight="1" x14ac:dyDescent="0.4"/>
    <row r="583" ht="14.25" customHeight="1" x14ac:dyDescent="0.4"/>
    <row r="584" ht="14.25" customHeight="1" x14ac:dyDescent="0.4"/>
    <row r="585" ht="14.25" customHeight="1" x14ac:dyDescent="0.4"/>
    <row r="586" ht="14.25" customHeight="1" x14ac:dyDescent="0.4"/>
    <row r="587" ht="14.25" customHeight="1" x14ac:dyDescent="0.4"/>
    <row r="588" ht="14.25" customHeight="1" x14ac:dyDescent="0.4"/>
    <row r="589" ht="14.25" customHeight="1" x14ac:dyDescent="0.4"/>
    <row r="590" ht="14.25" customHeight="1" x14ac:dyDescent="0.4"/>
    <row r="591" ht="14.25" customHeight="1" x14ac:dyDescent="0.4"/>
    <row r="592" ht="14.25" customHeight="1" x14ac:dyDescent="0.4"/>
    <row r="593" ht="14.25" customHeight="1" x14ac:dyDescent="0.4"/>
    <row r="594" ht="14.25" customHeight="1" x14ac:dyDescent="0.4"/>
    <row r="595" ht="14.25" customHeight="1" x14ac:dyDescent="0.4"/>
    <row r="596" ht="14.25" customHeight="1" x14ac:dyDescent="0.4"/>
    <row r="597" ht="14.25" customHeight="1" x14ac:dyDescent="0.4"/>
    <row r="598" ht="14.25" customHeight="1" x14ac:dyDescent="0.4"/>
    <row r="599" ht="14.25" customHeight="1" x14ac:dyDescent="0.4"/>
    <row r="600" ht="14.25" customHeight="1" x14ac:dyDescent="0.4"/>
    <row r="601" ht="14.25" customHeight="1" x14ac:dyDescent="0.4"/>
    <row r="602" ht="14.25" customHeight="1" x14ac:dyDescent="0.4"/>
    <row r="603" ht="14.25" customHeight="1" x14ac:dyDescent="0.4"/>
    <row r="604" ht="14.25" customHeight="1" x14ac:dyDescent="0.4"/>
    <row r="605" ht="14.25" customHeight="1" x14ac:dyDescent="0.4"/>
    <row r="606" ht="14.25" customHeight="1" x14ac:dyDescent="0.4"/>
    <row r="607" ht="14.25" customHeight="1" x14ac:dyDescent="0.4"/>
    <row r="608" ht="14.25" customHeight="1" x14ac:dyDescent="0.4"/>
    <row r="609" ht="14.25" customHeight="1" x14ac:dyDescent="0.4"/>
    <row r="610" ht="14.25" customHeight="1" x14ac:dyDescent="0.4"/>
    <row r="611" ht="14.25" customHeight="1" x14ac:dyDescent="0.4"/>
    <row r="612" ht="14.25" customHeight="1" x14ac:dyDescent="0.4"/>
    <row r="613" ht="14.25" customHeight="1" x14ac:dyDescent="0.4"/>
    <row r="614" ht="14.25" customHeight="1" x14ac:dyDescent="0.4"/>
    <row r="615" ht="14.25" customHeight="1" x14ac:dyDescent="0.4"/>
    <row r="616" ht="14.25" customHeight="1" x14ac:dyDescent="0.4"/>
    <row r="617" ht="14.25" customHeight="1" x14ac:dyDescent="0.4"/>
    <row r="618" ht="14.25" customHeight="1" x14ac:dyDescent="0.4"/>
    <row r="619" ht="14.25" customHeight="1" x14ac:dyDescent="0.4"/>
    <row r="620" ht="14.25" customHeight="1" x14ac:dyDescent="0.4"/>
    <row r="621" ht="14.25" customHeight="1" x14ac:dyDescent="0.4"/>
    <row r="622" ht="14.25" customHeight="1" x14ac:dyDescent="0.4"/>
    <row r="623" ht="14.25" customHeight="1" x14ac:dyDescent="0.4"/>
    <row r="624" ht="14.25" customHeight="1" x14ac:dyDescent="0.4"/>
    <row r="625" ht="14.25" customHeight="1" x14ac:dyDescent="0.4"/>
    <row r="626" ht="14.25" customHeight="1" x14ac:dyDescent="0.4"/>
    <row r="627" ht="14.25" customHeight="1" x14ac:dyDescent="0.4"/>
    <row r="628" ht="14.25" customHeight="1" x14ac:dyDescent="0.4"/>
    <row r="629" ht="14.25" customHeight="1" x14ac:dyDescent="0.4"/>
    <row r="630" ht="14.25" customHeight="1" x14ac:dyDescent="0.4"/>
    <row r="631" ht="14.25" customHeight="1" x14ac:dyDescent="0.4"/>
    <row r="632" ht="14.25" customHeight="1" x14ac:dyDescent="0.4"/>
    <row r="633" ht="14.25" customHeight="1" x14ac:dyDescent="0.4"/>
    <row r="634" ht="14.25" customHeight="1" x14ac:dyDescent="0.4"/>
    <row r="635" ht="14.25" customHeight="1" x14ac:dyDescent="0.4"/>
    <row r="636" ht="14.25" customHeight="1" x14ac:dyDescent="0.4"/>
    <row r="637" ht="14.25" customHeight="1" x14ac:dyDescent="0.4"/>
    <row r="638" ht="14.25" customHeight="1" x14ac:dyDescent="0.4"/>
    <row r="639" ht="14.25" customHeight="1" x14ac:dyDescent="0.4"/>
    <row r="640" ht="14.25" customHeight="1" x14ac:dyDescent="0.4"/>
    <row r="641" ht="14.25" customHeight="1" x14ac:dyDescent="0.4"/>
    <row r="642" ht="14.25" customHeight="1" x14ac:dyDescent="0.4"/>
    <row r="643" ht="14.25" customHeight="1" x14ac:dyDescent="0.4"/>
    <row r="644" ht="14.25" customHeight="1" x14ac:dyDescent="0.4"/>
    <row r="645" ht="14.25" customHeight="1" x14ac:dyDescent="0.4"/>
    <row r="646" ht="14.25" customHeight="1" x14ac:dyDescent="0.4"/>
    <row r="647" ht="14.25" customHeight="1" x14ac:dyDescent="0.4"/>
    <row r="648" ht="14.25" customHeight="1" x14ac:dyDescent="0.4"/>
    <row r="649" ht="14.25" customHeight="1" x14ac:dyDescent="0.4"/>
    <row r="650" ht="14.25" customHeight="1" x14ac:dyDescent="0.4"/>
    <row r="651" ht="14.25" customHeight="1" x14ac:dyDescent="0.4"/>
    <row r="652" ht="14.25" customHeight="1" x14ac:dyDescent="0.4"/>
    <row r="653" ht="14.25" customHeight="1" x14ac:dyDescent="0.4"/>
    <row r="654" ht="14.25" customHeight="1" x14ac:dyDescent="0.4"/>
    <row r="655" ht="14.25" customHeight="1" x14ac:dyDescent="0.4"/>
    <row r="656" ht="14.25" customHeight="1" x14ac:dyDescent="0.4"/>
    <row r="657" ht="14.25" customHeight="1" x14ac:dyDescent="0.4"/>
    <row r="658" ht="14.25" customHeight="1" x14ac:dyDescent="0.4"/>
    <row r="659" ht="14.25" customHeight="1" x14ac:dyDescent="0.4"/>
    <row r="660" ht="14.25" customHeight="1" x14ac:dyDescent="0.4"/>
    <row r="661" ht="14.25" customHeight="1" x14ac:dyDescent="0.4"/>
    <row r="662" ht="14.25" customHeight="1" x14ac:dyDescent="0.4"/>
    <row r="663" ht="14.25" customHeight="1" x14ac:dyDescent="0.4"/>
    <row r="664" ht="14.25" customHeight="1" x14ac:dyDescent="0.4"/>
    <row r="665" ht="14.25" customHeight="1" x14ac:dyDescent="0.4"/>
    <row r="666" ht="14.25" customHeight="1" x14ac:dyDescent="0.4"/>
    <row r="667" ht="14.25" customHeight="1" x14ac:dyDescent="0.4"/>
    <row r="668" ht="14.25" customHeight="1" x14ac:dyDescent="0.4"/>
    <row r="669" ht="14.25" customHeight="1" x14ac:dyDescent="0.4"/>
    <row r="670" ht="14.25" customHeight="1" x14ac:dyDescent="0.4"/>
    <row r="671" ht="14.25" customHeight="1" x14ac:dyDescent="0.4"/>
    <row r="672" ht="14.25" customHeight="1" x14ac:dyDescent="0.4"/>
    <row r="673" ht="14.25" customHeight="1" x14ac:dyDescent="0.4"/>
    <row r="674" ht="14.25" customHeight="1" x14ac:dyDescent="0.4"/>
    <row r="675" ht="14.25" customHeight="1" x14ac:dyDescent="0.4"/>
    <row r="676" ht="14.25" customHeight="1" x14ac:dyDescent="0.4"/>
    <row r="677" ht="14.25" customHeight="1" x14ac:dyDescent="0.4"/>
    <row r="678" ht="14.25" customHeight="1" x14ac:dyDescent="0.4"/>
    <row r="679" ht="14.25" customHeight="1" x14ac:dyDescent="0.4"/>
    <row r="680" ht="14.25" customHeight="1" x14ac:dyDescent="0.4"/>
    <row r="681" ht="14.25" customHeight="1" x14ac:dyDescent="0.4"/>
    <row r="682" ht="14.25" customHeight="1" x14ac:dyDescent="0.4"/>
    <row r="683" ht="14.25" customHeight="1" x14ac:dyDescent="0.4"/>
    <row r="684" ht="14.25" customHeight="1" x14ac:dyDescent="0.4"/>
    <row r="685" ht="14.25" customHeight="1" x14ac:dyDescent="0.4"/>
    <row r="686" ht="14.25" customHeight="1" x14ac:dyDescent="0.4"/>
    <row r="687" ht="14.25" customHeight="1" x14ac:dyDescent="0.4"/>
    <row r="688" ht="14.25" customHeight="1" x14ac:dyDescent="0.4"/>
    <row r="689" ht="14.25" customHeight="1" x14ac:dyDescent="0.4"/>
    <row r="690" ht="14.25" customHeight="1" x14ac:dyDescent="0.4"/>
    <row r="691" ht="14.25" customHeight="1" x14ac:dyDescent="0.4"/>
    <row r="692" ht="14.25" customHeight="1" x14ac:dyDescent="0.4"/>
    <row r="693" ht="14.25" customHeight="1" x14ac:dyDescent="0.4"/>
    <row r="694" ht="14.25" customHeight="1" x14ac:dyDescent="0.4"/>
    <row r="695" ht="14.25" customHeight="1" x14ac:dyDescent="0.4"/>
    <row r="696" ht="14.25" customHeight="1" x14ac:dyDescent="0.4"/>
    <row r="697" ht="14.25" customHeight="1" x14ac:dyDescent="0.4"/>
    <row r="698" ht="14.25" customHeight="1" x14ac:dyDescent="0.4"/>
    <row r="699" ht="14.25" customHeight="1" x14ac:dyDescent="0.4"/>
    <row r="700" ht="14.25" customHeight="1" x14ac:dyDescent="0.4"/>
    <row r="701" ht="14.25" customHeight="1" x14ac:dyDescent="0.4"/>
    <row r="702" ht="14.25" customHeight="1" x14ac:dyDescent="0.4"/>
    <row r="703" ht="14.25" customHeight="1" x14ac:dyDescent="0.4"/>
    <row r="704" ht="14.25" customHeight="1" x14ac:dyDescent="0.4"/>
    <row r="705" ht="14.25" customHeight="1" x14ac:dyDescent="0.4"/>
    <row r="706" ht="14.25" customHeight="1" x14ac:dyDescent="0.4"/>
    <row r="707" ht="14.25" customHeight="1" x14ac:dyDescent="0.4"/>
    <row r="708" ht="14.25" customHeight="1" x14ac:dyDescent="0.4"/>
    <row r="709" ht="14.25" customHeight="1" x14ac:dyDescent="0.4"/>
    <row r="710" ht="14.25" customHeight="1" x14ac:dyDescent="0.4"/>
    <row r="711" ht="14.25" customHeight="1" x14ac:dyDescent="0.4"/>
    <row r="712" ht="14.25" customHeight="1" x14ac:dyDescent="0.4"/>
    <row r="713" ht="14.25" customHeight="1" x14ac:dyDescent="0.4"/>
    <row r="714" ht="14.25" customHeight="1" x14ac:dyDescent="0.4"/>
    <row r="715" ht="14.25" customHeight="1" x14ac:dyDescent="0.4"/>
    <row r="716" ht="14.25" customHeight="1" x14ac:dyDescent="0.4"/>
    <row r="717" ht="14.25" customHeight="1" x14ac:dyDescent="0.4"/>
    <row r="718" ht="14.25" customHeight="1" x14ac:dyDescent="0.4"/>
    <row r="719" ht="14.25" customHeight="1" x14ac:dyDescent="0.4"/>
    <row r="720" ht="14.25" customHeight="1" x14ac:dyDescent="0.4"/>
    <row r="721" ht="14.25" customHeight="1" x14ac:dyDescent="0.4"/>
    <row r="722" ht="14.25" customHeight="1" x14ac:dyDescent="0.4"/>
    <row r="723" ht="14.25" customHeight="1" x14ac:dyDescent="0.4"/>
    <row r="724" ht="14.25" customHeight="1" x14ac:dyDescent="0.4"/>
    <row r="725" ht="14.25" customHeight="1" x14ac:dyDescent="0.4"/>
    <row r="726" ht="14.25" customHeight="1" x14ac:dyDescent="0.4"/>
    <row r="727" ht="14.25" customHeight="1" x14ac:dyDescent="0.4"/>
    <row r="728" ht="14.25" customHeight="1" x14ac:dyDescent="0.4"/>
    <row r="729" ht="14.25" customHeight="1" x14ac:dyDescent="0.4"/>
    <row r="730" ht="14.25" customHeight="1" x14ac:dyDescent="0.4"/>
    <row r="731" ht="14.25" customHeight="1" x14ac:dyDescent="0.4"/>
    <row r="732" ht="14.25" customHeight="1" x14ac:dyDescent="0.4"/>
    <row r="733" ht="14.25" customHeight="1" x14ac:dyDescent="0.4"/>
    <row r="734" ht="14.25" customHeight="1" x14ac:dyDescent="0.4"/>
    <row r="735" ht="14.25" customHeight="1" x14ac:dyDescent="0.4"/>
    <row r="736" ht="14.25" customHeight="1" x14ac:dyDescent="0.4"/>
    <row r="737" ht="14.25" customHeight="1" x14ac:dyDescent="0.4"/>
    <row r="738" ht="14.25" customHeight="1" x14ac:dyDescent="0.4"/>
    <row r="739" ht="14.25" customHeight="1" x14ac:dyDescent="0.4"/>
    <row r="740" ht="14.25" customHeight="1" x14ac:dyDescent="0.4"/>
    <row r="741" ht="14.25" customHeight="1" x14ac:dyDescent="0.4"/>
    <row r="742" ht="14.25" customHeight="1" x14ac:dyDescent="0.4"/>
    <row r="743" ht="14.25" customHeight="1" x14ac:dyDescent="0.4"/>
    <row r="744" ht="14.25" customHeight="1" x14ac:dyDescent="0.4"/>
    <row r="745" ht="14.25" customHeight="1" x14ac:dyDescent="0.4"/>
    <row r="746" ht="14.25" customHeight="1" x14ac:dyDescent="0.4"/>
    <row r="747" ht="14.25" customHeight="1" x14ac:dyDescent="0.4"/>
    <row r="748" ht="14.25" customHeight="1" x14ac:dyDescent="0.4"/>
    <row r="749" ht="14.25" customHeight="1" x14ac:dyDescent="0.4"/>
    <row r="750" ht="14.25" customHeight="1" x14ac:dyDescent="0.4"/>
    <row r="751" ht="14.25" customHeight="1" x14ac:dyDescent="0.4"/>
    <row r="752" ht="14.25" customHeight="1" x14ac:dyDescent="0.4"/>
    <row r="753" ht="14.25" customHeight="1" x14ac:dyDescent="0.4"/>
    <row r="754" ht="14.25" customHeight="1" x14ac:dyDescent="0.4"/>
    <row r="755" ht="14.25" customHeight="1" x14ac:dyDescent="0.4"/>
    <row r="756" ht="14.25" customHeight="1" x14ac:dyDescent="0.4"/>
    <row r="757" ht="14.25" customHeight="1" x14ac:dyDescent="0.4"/>
    <row r="758" ht="14.25" customHeight="1" x14ac:dyDescent="0.4"/>
    <row r="759" ht="14.25" customHeight="1" x14ac:dyDescent="0.4"/>
    <row r="760" ht="14.25" customHeight="1" x14ac:dyDescent="0.4"/>
    <row r="761" ht="14.25" customHeight="1" x14ac:dyDescent="0.4"/>
    <row r="762" ht="14.25" customHeight="1" x14ac:dyDescent="0.4"/>
    <row r="763" ht="14.25" customHeight="1" x14ac:dyDescent="0.4"/>
    <row r="764" ht="14.25" customHeight="1" x14ac:dyDescent="0.4"/>
    <row r="765" ht="14.25" customHeight="1" x14ac:dyDescent="0.4"/>
    <row r="766" ht="14.25" customHeight="1" x14ac:dyDescent="0.4"/>
    <row r="767" ht="14.25" customHeight="1" x14ac:dyDescent="0.4"/>
    <row r="768" ht="14.25" customHeight="1" x14ac:dyDescent="0.4"/>
    <row r="769" ht="14.25" customHeight="1" x14ac:dyDescent="0.4"/>
    <row r="770" ht="14.25" customHeight="1" x14ac:dyDescent="0.4"/>
    <row r="771" ht="14.25" customHeight="1" x14ac:dyDescent="0.4"/>
    <row r="772" ht="14.25" customHeight="1" x14ac:dyDescent="0.4"/>
    <row r="773" ht="14.25" customHeight="1" x14ac:dyDescent="0.4"/>
    <row r="774" ht="14.25" customHeight="1" x14ac:dyDescent="0.4"/>
    <row r="775" ht="14.25" customHeight="1" x14ac:dyDescent="0.4"/>
    <row r="776" ht="14.25" customHeight="1" x14ac:dyDescent="0.4"/>
    <row r="777" ht="14.25" customHeight="1" x14ac:dyDescent="0.4"/>
    <row r="778" ht="14.25" customHeight="1" x14ac:dyDescent="0.4"/>
    <row r="779" ht="14.25" customHeight="1" x14ac:dyDescent="0.4"/>
    <row r="780" ht="14.25" customHeight="1" x14ac:dyDescent="0.4"/>
    <row r="781" ht="14.25" customHeight="1" x14ac:dyDescent="0.4"/>
    <row r="782" ht="14.25" customHeight="1" x14ac:dyDescent="0.4"/>
    <row r="783" ht="14.25" customHeight="1" x14ac:dyDescent="0.4"/>
    <row r="784" ht="14.25" customHeight="1" x14ac:dyDescent="0.4"/>
    <row r="785" ht="14.25" customHeight="1" x14ac:dyDescent="0.4"/>
    <row r="786" ht="14.25" customHeight="1" x14ac:dyDescent="0.4"/>
    <row r="787" ht="14.25" customHeight="1" x14ac:dyDescent="0.4"/>
    <row r="788" ht="14.25" customHeight="1" x14ac:dyDescent="0.4"/>
    <row r="789" ht="14.25" customHeight="1" x14ac:dyDescent="0.4"/>
    <row r="790" ht="14.25" customHeight="1" x14ac:dyDescent="0.4"/>
    <row r="791" ht="14.25" customHeight="1" x14ac:dyDescent="0.4"/>
    <row r="792" ht="14.25" customHeight="1" x14ac:dyDescent="0.4"/>
    <row r="793" ht="14.25" customHeight="1" x14ac:dyDescent="0.4"/>
    <row r="794" ht="14.25" customHeight="1" x14ac:dyDescent="0.4"/>
    <row r="795" ht="14.25" customHeight="1" x14ac:dyDescent="0.4"/>
    <row r="796" ht="14.25" customHeight="1" x14ac:dyDescent="0.4"/>
    <row r="797" ht="14.25" customHeight="1" x14ac:dyDescent="0.4"/>
    <row r="798" ht="14.25" customHeight="1" x14ac:dyDescent="0.4"/>
    <row r="799" ht="14.25" customHeight="1" x14ac:dyDescent="0.4"/>
    <row r="800" ht="14.25" customHeight="1" x14ac:dyDescent="0.4"/>
    <row r="801" ht="14.25" customHeight="1" x14ac:dyDescent="0.4"/>
    <row r="802" ht="14.25" customHeight="1" x14ac:dyDescent="0.4"/>
    <row r="803" ht="14.25" customHeight="1" x14ac:dyDescent="0.4"/>
    <row r="804" ht="14.25" customHeight="1" x14ac:dyDescent="0.4"/>
    <row r="805" ht="14.25" customHeight="1" x14ac:dyDescent="0.4"/>
    <row r="806" ht="14.25" customHeight="1" x14ac:dyDescent="0.4"/>
    <row r="807" ht="14.25" customHeight="1" x14ac:dyDescent="0.4"/>
    <row r="808" ht="14.25" customHeight="1" x14ac:dyDescent="0.4"/>
    <row r="809" ht="14.25" customHeight="1" x14ac:dyDescent="0.4"/>
    <row r="810" ht="14.25" customHeight="1" x14ac:dyDescent="0.4"/>
    <row r="811" ht="14.25" customHeight="1" x14ac:dyDescent="0.4"/>
    <row r="812" ht="14.25" customHeight="1" x14ac:dyDescent="0.4"/>
    <row r="813" ht="14.25" customHeight="1" x14ac:dyDescent="0.4"/>
    <row r="814" ht="14.25" customHeight="1" x14ac:dyDescent="0.4"/>
    <row r="815" ht="14.25" customHeight="1" x14ac:dyDescent="0.4"/>
    <row r="816" ht="14.25" customHeight="1" x14ac:dyDescent="0.4"/>
    <row r="817" ht="14.25" customHeight="1" x14ac:dyDescent="0.4"/>
    <row r="818" ht="14.25" customHeight="1" x14ac:dyDescent="0.4"/>
    <row r="819" ht="14.25" customHeight="1" x14ac:dyDescent="0.4"/>
    <row r="820" ht="14.25" customHeight="1" x14ac:dyDescent="0.4"/>
    <row r="821" ht="14.25" customHeight="1" x14ac:dyDescent="0.4"/>
    <row r="822" ht="14.25" customHeight="1" x14ac:dyDescent="0.4"/>
    <row r="823" ht="14.25" customHeight="1" x14ac:dyDescent="0.4"/>
    <row r="824" ht="14.25" customHeight="1" x14ac:dyDescent="0.4"/>
    <row r="825" ht="14.25" customHeight="1" x14ac:dyDescent="0.4"/>
    <row r="826" ht="14.25" customHeight="1" x14ac:dyDescent="0.4"/>
    <row r="827" ht="14.25" customHeight="1" x14ac:dyDescent="0.4"/>
    <row r="828" ht="14.25" customHeight="1" x14ac:dyDescent="0.4"/>
    <row r="829" ht="14.25" customHeight="1" x14ac:dyDescent="0.4"/>
    <row r="830" ht="14.25" customHeight="1" x14ac:dyDescent="0.4"/>
    <row r="831" ht="14.25" customHeight="1" x14ac:dyDescent="0.4"/>
    <row r="832" ht="14.25" customHeight="1" x14ac:dyDescent="0.4"/>
    <row r="833" ht="14.25" customHeight="1" x14ac:dyDescent="0.4"/>
    <row r="834" ht="14.25" customHeight="1" x14ac:dyDescent="0.4"/>
    <row r="835" ht="14.25" customHeight="1" x14ac:dyDescent="0.4"/>
    <row r="836" ht="14.25" customHeight="1" x14ac:dyDescent="0.4"/>
    <row r="837" ht="14.25" customHeight="1" x14ac:dyDescent="0.4"/>
    <row r="838" ht="14.25" customHeight="1" x14ac:dyDescent="0.4"/>
    <row r="839" ht="14.25" customHeight="1" x14ac:dyDescent="0.4"/>
    <row r="840" ht="14.25" customHeight="1" x14ac:dyDescent="0.4"/>
    <row r="841" ht="14.25" customHeight="1" x14ac:dyDescent="0.4"/>
    <row r="842" ht="14.25" customHeight="1" x14ac:dyDescent="0.4"/>
    <row r="843" ht="14.25" customHeight="1" x14ac:dyDescent="0.4"/>
    <row r="844" ht="14.25" customHeight="1" x14ac:dyDescent="0.4"/>
    <row r="845" ht="14.25" customHeight="1" x14ac:dyDescent="0.4"/>
    <row r="846" ht="14.25" customHeight="1" x14ac:dyDescent="0.4"/>
    <row r="847" ht="14.25" customHeight="1" x14ac:dyDescent="0.4"/>
    <row r="848" ht="14.25" customHeight="1" x14ac:dyDescent="0.4"/>
    <row r="849" ht="14.25" customHeight="1" x14ac:dyDescent="0.4"/>
    <row r="850" ht="14.25" customHeight="1" x14ac:dyDescent="0.4"/>
    <row r="851" ht="14.25" customHeight="1" x14ac:dyDescent="0.4"/>
    <row r="852" ht="14.25" customHeight="1" x14ac:dyDescent="0.4"/>
    <row r="853" ht="14.25" customHeight="1" x14ac:dyDescent="0.4"/>
    <row r="854" ht="14.25" customHeight="1" x14ac:dyDescent="0.4"/>
    <row r="855" ht="14.25" customHeight="1" x14ac:dyDescent="0.4"/>
    <row r="856" ht="14.25" customHeight="1" x14ac:dyDescent="0.4"/>
    <row r="857" ht="14.25" customHeight="1" x14ac:dyDescent="0.4"/>
    <row r="858" ht="14.25" customHeight="1" x14ac:dyDescent="0.4"/>
    <row r="859" ht="14.25" customHeight="1" x14ac:dyDescent="0.4"/>
    <row r="860" ht="14.25" customHeight="1" x14ac:dyDescent="0.4"/>
    <row r="861" ht="14.25" customHeight="1" x14ac:dyDescent="0.4"/>
    <row r="862" ht="14.25" customHeight="1" x14ac:dyDescent="0.4"/>
    <row r="863" ht="14.25" customHeight="1" x14ac:dyDescent="0.4"/>
    <row r="864" ht="14.25" customHeight="1" x14ac:dyDescent="0.4"/>
    <row r="865" ht="14.25" customHeight="1" x14ac:dyDescent="0.4"/>
    <row r="866" ht="14.25" customHeight="1" x14ac:dyDescent="0.4"/>
    <row r="867" ht="14.25" customHeight="1" x14ac:dyDescent="0.4"/>
    <row r="868" ht="14.25" customHeight="1" x14ac:dyDescent="0.4"/>
    <row r="869" ht="14.25" customHeight="1" x14ac:dyDescent="0.4"/>
    <row r="870" ht="14.25" customHeight="1" x14ac:dyDescent="0.4"/>
    <row r="871" ht="14.25" customHeight="1" x14ac:dyDescent="0.4"/>
    <row r="872" ht="14.25" customHeight="1" x14ac:dyDescent="0.4"/>
    <row r="873" ht="14.25" customHeight="1" x14ac:dyDescent="0.4"/>
    <row r="874" ht="14.25" customHeight="1" x14ac:dyDescent="0.4"/>
    <row r="875" ht="14.25" customHeight="1" x14ac:dyDescent="0.4"/>
    <row r="876" ht="14.25" customHeight="1" x14ac:dyDescent="0.4"/>
    <row r="877" ht="14.25" customHeight="1" x14ac:dyDescent="0.4"/>
    <row r="878" ht="14.25" customHeight="1" x14ac:dyDescent="0.4"/>
    <row r="879" ht="14.25" customHeight="1" x14ac:dyDescent="0.4"/>
    <row r="880" ht="14.25" customHeight="1" x14ac:dyDescent="0.4"/>
    <row r="881" ht="14.25" customHeight="1" x14ac:dyDescent="0.4"/>
    <row r="882" ht="14.25" customHeight="1" x14ac:dyDescent="0.4"/>
    <row r="883" ht="14.25" customHeight="1" x14ac:dyDescent="0.4"/>
    <row r="884" ht="14.25" customHeight="1" x14ac:dyDescent="0.4"/>
    <row r="885" ht="14.25" customHeight="1" x14ac:dyDescent="0.4"/>
    <row r="886" ht="14.25" customHeight="1" x14ac:dyDescent="0.4"/>
    <row r="887" ht="14.25" customHeight="1" x14ac:dyDescent="0.4"/>
    <row r="888" ht="14.25" customHeight="1" x14ac:dyDescent="0.4"/>
    <row r="889" ht="14.25" customHeight="1" x14ac:dyDescent="0.4"/>
    <row r="890" ht="14.25" customHeight="1" x14ac:dyDescent="0.4"/>
    <row r="891" ht="14.25" customHeight="1" x14ac:dyDescent="0.4"/>
    <row r="892" ht="14.25" customHeight="1" x14ac:dyDescent="0.4"/>
    <row r="893" ht="14.25" customHeight="1" x14ac:dyDescent="0.4"/>
    <row r="894" ht="14.25" customHeight="1" x14ac:dyDescent="0.4"/>
    <row r="895" ht="14.25" customHeight="1" x14ac:dyDescent="0.4"/>
    <row r="896" ht="14.25" customHeight="1" x14ac:dyDescent="0.4"/>
    <row r="897" ht="14.25" customHeight="1" x14ac:dyDescent="0.4"/>
    <row r="898" ht="14.25" customHeight="1" x14ac:dyDescent="0.4"/>
    <row r="899" ht="14.25" customHeight="1" x14ac:dyDescent="0.4"/>
    <row r="900" ht="14.25" customHeight="1" x14ac:dyDescent="0.4"/>
    <row r="901" ht="14.25" customHeight="1" x14ac:dyDescent="0.4"/>
    <row r="902" ht="14.25" customHeight="1" x14ac:dyDescent="0.4"/>
    <row r="903" ht="14.25" customHeight="1" x14ac:dyDescent="0.4"/>
    <row r="904" ht="14.25" customHeight="1" x14ac:dyDescent="0.4"/>
    <row r="905" ht="14.25" customHeight="1" x14ac:dyDescent="0.4"/>
    <row r="906" ht="14.25" customHeight="1" x14ac:dyDescent="0.4"/>
    <row r="907" ht="14.25" customHeight="1" x14ac:dyDescent="0.4"/>
    <row r="908" ht="14.25" customHeight="1" x14ac:dyDescent="0.4"/>
    <row r="909" ht="14.25" customHeight="1" x14ac:dyDescent="0.4"/>
    <row r="910" ht="14.25" customHeight="1" x14ac:dyDescent="0.4"/>
    <row r="911" ht="14.25" customHeight="1" x14ac:dyDescent="0.4"/>
    <row r="912" ht="14.25" customHeight="1" x14ac:dyDescent="0.4"/>
    <row r="913" ht="14.25" customHeight="1" x14ac:dyDescent="0.4"/>
    <row r="914" ht="14.25" customHeight="1" x14ac:dyDescent="0.4"/>
    <row r="915" ht="14.25" customHeight="1" x14ac:dyDescent="0.4"/>
    <row r="916" ht="14.25" customHeight="1" x14ac:dyDescent="0.4"/>
    <row r="917" ht="14.25" customHeight="1" x14ac:dyDescent="0.4"/>
    <row r="918" ht="14.25" customHeight="1" x14ac:dyDescent="0.4"/>
    <row r="919" ht="14.25" customHeight="1" x14ac:dyDescent="0.4"/>
    <row r="920" ht="14.25" customHeight="1" x14ac:dyDescent="0.4"/>
    <row r="921" ht="14.25" customHeight="1" x14ac:dyDescent="0.4"/>
    <row r="922" ht="14.25" customHeight="1" x14ac:dyDescent="0.4"/>
    <row r="923" ht="14.25" customHeight="1" x14ac:dyDescent="0.4"/>
    <row r="924" ht="14.25" customHeight="1" x14ac:dyDescent="0.4"/>
    <row r="925" ht="14.25" customHeight="1" x14ac:dyDescent="0.4"/>
    <row r="926" ht="14.25" customHeight="1" x14ac:dyDescent="0.4"/>
    <row r="927" ht="14.25" customHeight="1" x14ac:dyDescent="0.4"/>
    <row r="928" ht="14.25" customHeight="1" x14ac:dyDescent="0.4"/>
    <row r="929" ht="14.25" customHeight="1" x14ac:dyDescent="0.4"/>
    <row r="930" ht="14.25" customHeight="1" x14ac:dyDescent="0.4"/>
    <row r="931" ht="14.25" customHeight="1" x14ac:dyDescent="0.4"/>
    <row r="932" ht="14.25" customHeight="1" x14ac:dyDescent="0.4"/>
    <row r="933" ht="14.25" customHeight="1" x14ac:dyDescent="0.4"/>
    <row r="934" ht="14.25" customHeight="1" x14ac:dyDescent="0.4"/>
    <row r="935" ht="14.25" customHeight="1" x14ac:dyDescent="0.4"/>
    <row r="936" ht="14.25" customHeight="1" x14ac:dyDescent="0.4"/>
    <row r="937" ht="14.25" customHeight="1" x14ac:dyDescent="0.4"/>
    <row r="938" ht="14.25" customHeight="1" x14ac:dyDescent="0.4"/>
    <row r="939" ht="14.25" customHeight="1" x14ac:dyDescent="0.4"/>
    <row r="940" ht="14.25" customHeight="1" x14ac:dyDescent="0.4"/>
    <row r="941" ht="14.25" customHeight="1" x14ac:dyDescent="0.4"/>
    <row r="942" ht="14.25" customHeight="1" x14ac:dyDescent="0.4"/>
    <row r="943" ht="14.25" customHeight="1" x14ac:dyDescent="0.4"/>
    <row r="944" ht="14.25" customHeight="1" x14ac:dyDescent="0.4"/>
    <row r="945" ht="14.25" customHeight="1" x14ac:dyDescent="0.4"/>
    <row r="946" ht="14.25" customHeight="1" x14ac:dyDescent="0.4"/>
    <row r="947" ht="14.25" customHeight="1" x14ac:dyDescent="0.4"/>
    <row r="948" ht="14.25" customHeight="1" x14ac:dyDescent="0.4"/>
    <row r="949" ht="14.25" customHeight="1" x14ac:dyDescent="0.4"/>
    <row r="950" ht="14.25" customHeight="1" x14ac:dyDescent="0.4"/>
    <row r="951" ht="14.25" customHeight="1" x14ac:dyDescent="0.4"/>
    <row r="952" ht="14.25" customHeight="1" x14ac:dyDescent="0.4"/>
    <row r="953" ht="14.25" customHeight="1" x14ac:dyDescent="0.4"/>
    <row r="954" ht="14.25" customHeight="1" x14ac:dyDescent="0.4"/>
    <row r="955" ht="14.25" customHeight="1" x14ac:dyDescent="0.4"/>
    <row r="956" ht="14.25" customHeight="1" x14ac:dyDescent="0.4"/>
    <row r="957" ht="14.25" customHeight="1" x14ac:dyDescent="0.4"/>
    <row r="958" ht="14.25" customHeight="1" x14ac:dyDescent="0.4"/>
    <row r="959" ht="14.25" customHeight="1" x14ac:dyDescent="0.4"/>
    <row r="960" ht="14.25" customHeight="1" x14ac:dyDescent="0.4"/>
    <row r="961" ht="14.25" customHeight="1" x14ac:dyDescent="0.4"/>
    <row r="962" ht="14.25" customHeight="1" x14ac:dyDescent="0.4"/>
    <row r="963" ht="14.25" customHeight="1" x14ac:dyDescent="0.4"/>
    <row r="964" ht="14.25" customHeight="1" x14ac:dyDescent="0.4"/>
    <row r="965" ht="14.25" customHeight="1" x14ac:dyDescent="0.4"/>
    <row r="966" ht="14.25" customHeight="1" x14ac:dyDescent="0.4"/>
    <row r="967" ht="14.25" customHeight="1" x14ac:dyDescent="0.4"/>
    <row r="968" ht="14.25" customHeight="1" x14ac:dyDescent="0.4"/>
    <row r="969" ht="14.25" customHeight="1" x14ac:dyDescent="0.4"/>
    <row r="970" ht="14.25" customHeight="1" x14ac:dyDescent="0.4"/>
    <row r="971" ht="14.25" customHeight="1" x14ac:dyDescent="0.4"/>
    <row r="972" ht="14.25" customHeight="1" x14ac:dyDescent="0.4"/>
    <row r="973" ht="14.25" customHeight="1" x14ac:dyDescent="0.4"/>
    <row r="974" ht="14.25" customHeight="1" x14ac:dyDescent="0.4"/>
    <row r="975" ht="14.25" customHeight="1" x14ac:dyDescent="0.4"/>
    <row r="976" ht="14.25" customHeight="1" x14ac:dyDescent="0.4"/>
    <row r="977" ht="14.25" customHeight="1" x14ac:dyDescent="0.4"/>
    <row r="978" ht="14.25" customHeight="1" x14ac:dyDescent="0.4"/>
    <row r="979" ht="14.25" customHeight="1" x14ac:dyDescent="0.4"/>
    <row r="980" ht="14.25" customHeight="1" x14ac:dyDescent="0.4"/>
    <row r="981" ht="14.25" customHeight="1" x14ac:dyDescent="0.4"/>
    <row r="982" ht="14.25" customHeight="1" x14ac:dyDescent="0.4"/>
    <row r="983" ht="14.25" customHeight="1" x14ac:dyDescent="0.4"/>
    <row r="984" ht="14.25" customHeight="1" x14ac:dyDescent="0.4"/>
    <row r="985" ht="14.25" customHeight="1" x14ac:dyDescent="0.4"/>
    <row r="986" ht="14.25" customHeight="1" x14ac:dyDescent="0.4"/>
    <row r="987" ht="14.25" customHeight="1" x14ac:dyDescent="0.4"/>
    <row r="988" ht="14.25" customHeight="1" x14ac:dyDescent="0.4"/>
    <row r="989" ht="14.25" customHeight="1" x14ac:dyDescent="0.4"/>
    <row r="990" ht="14.25" customHeight="1" x14ac:dyDescent="0.4"/>
    <row r="991" ht="14.25" customHeight="1" x14ac:dyDescent="0.4"/>
    <row r="992" ht="14.25" customHeight="1" x14ac:dyDescent="0.4"/>
    <row r="993" ht="14.25" customHeight="1" x14ac:dyDescent="0.4"/>
    <row r="994" ht="14.25" customHeight="1" x14ac:dyDescent="0.4"/>
    <row r="995" ht="14.25" customHeight="1" x14ac:dyDescent="0.4"/>
    <row r="996" ht="14.25" customHeight="1" x14ac:dyDescent="0.4"/>
    <row r="997" ht="14.25" customHeight="1" x14ac:dyDescent="0.4"/>
    <row r="998" ht="14.25" customHeight="1" x14ac:dyDescent="0.4"/>
    <row r="999" ht="14.25" customHeight="1" x14ac:dyDescent="0.4"/>
    <row r="1000" ht="14.25" customHeight="1" x14ac:dyDescent="0.4"/>
  </sheetData>
  <mergeCells count="3">
    <mergeCell ref="A7:E7"/>
    <mergeCell ref="G7:K7"/>
    <mergeCell ref="A16:E1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31</vt:i4>
      </vt:variant>
    </vt:vector>
  </HeadingPairs>
  <TitlesOfParts>
    <vt:vector size="39" baseType="lpstr">
      <vt:lpstr>Q1.1</vt:lpstr>
      <vt:lpstr>Q1.2</vt:lpstr>
      <vt:lpstr>Q1.3</vt:lpstr>
      <vt:lpstr>Q2</vt:lpstr>
      <vt:lpstr>Sensitivity Report Q2</vt:lpstr>
      <vt:lpstr>Q3 (i)</vt:lpstr>
      <vt:lpstr>Q3 (ii)</vt:lpstr>
      <vt:lpstr>Q3 (iii)</vt:lpstr>
      <vt:lpstr>'Q2'!solver_adj</vt:lpstr>
      <vt:lpstr>'Q3 (i)'!solver_adj</vt:lpstr>
      <vt:lpstr>'Q3 (ii)'!solver_adj</vt:lpstr>
      <vt:lpstr>'Q3 (iii)'!solver_adj</vt:lpstr>
      <vt:lpstr>'Q2'!solver_lhs1</vt:lpstr>
      <vt:lpstr>'Q3 (i)'!solver_lhs1</vt:lpstr>
      <vt:lpstr>'Q3 (ii)'!solver_lhs1</vt:lpstr>
      <vt:lpstr>'Q3 (iii)'!solver_lhs1</vt:lpstr>
      <vt:lpstr>'Q2'!solver_lhs2</vt:lpstr>
      <vt:lpstr>'Q3 (i)'!solver_lhs2</vt:lpstr>
      <vt:lpstr>'Q3 (ii)'!solver_lhs2</vt:lpstr>
      <vt:lpstr>'Q3 (iii)'!solver_lhs2</vt:lpstr>
      <vt:lpstr>'Q2'!solver_lhs3</vt:lpstr>
      <vt:lpstr>'Q3 (i)'!solver_lhs3</vt:lpstr>
      <vt:lpstr>'Q3 (ii)'!solver_lhs3</vt:lpstr>
      <vt:lpstr>'Q3 (iii)'!solver_lhs3</vt:lpstr>
      <vt:lpstr>'Q2'!solver_lhs4</vt:lpstr>
      <vt:lpstr>'Q2'!solver_lhs5</vt:lpstr>
      <vt:lpstr>'Q2'!solver_lhs6</vt:lpstr>
      <vt:lpstr>'Q2'!solver_lhs7</vt:lpstr>
      <vt:lpstr>'Q2'!solver_lhs8</vt:lpstr>
      <vt:lpstr>'Q2'!solver_opt</vt:lpstr>
      <vt:lpstr>'Q3 (i)'!solver_opt</vt:lpstr>
      <vt:lpstr>'Q3 (ii)'!solver_opt</vt:lpstr>
      <vt:lpstr>'Q3 (iii)'!solver_opt</vt:lpstr>
      <vt:lpstr>'Q2'!solver_rhs2</vt:lpstr>
      <vt:lpstr>'Q2'!solver_rhs3</vt:lpstr>
      <vt:lpstr>'Q2'!solver_rhs4</vt:lpstr>
      <vt:lpstr>'Q2'!solver_rhs5</vt:lpstr>
      <vt:lpstr>'Q2'!solver_rhs6</vt:lpstr>
      <vt:lpstr>'Q2'!solver_rhs7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aishanik0308@outlook.com</cp:lastModifiedBy>
  <dcterms:modified xsi:type="dcterms:W3CDTF">2024-09-17T18:20:02Z</dcterms:modified>
</cp:coreProperties>
</file>