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obalappsportal-my.sharepoint.com/personal/abhishek_jaju_merkle_com/Documents/Documents/Croma/Store/"/>
    </mc:Choice>
  </mc:AlternateContent>
  <xr:revisionPtr revIDLastSave="241" documentId="8_{2004A9FD-A591-4A5F-BC24-929DD47B6A5B}" xr6:coauthVersionLast="47" xr6:coauthVersionMax="47" xr10:uidLastSave="{C31D3C72-4C92-4D2B-A0DF-420296CE87A3}"/>
  <bookViews>
    <workbookView xWindow="-108" yWindow="-108" windowWidth="16608" windowHeight="8976" activeTab="2" xr2:uid="{21FBAD3F-4368-4F67-AFB7-15BCAE3F732D}"/>
  </bookViews>
  <sheets>
    <sheet name="City-Wise" sheetId="2" r:id="rId1"/>
    <sheet name="Store-Wise" sheetId="1" r:id="rId2"/>
    <sheet name="Focus VS NON-Focus" sheetId="3" r:id="rId3"/>
  </sheets>
  <definedNames>
    <definedName name="_xlnm._FilterDatabase" localSheetId="2" hidden="1">'Focus VS NON-Focus'!$A$3:$A$60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2" l="1"/>
  <c r="M38" i="2"/>
  <c r="L38" i="2"/>
  <c r="H38" i="2"/>
  <c r="G38" i="2"/>
  <c r="F38" i="2"/>
  <c r="E38" i="2"/>
  <c r="D38" i="2"/>
  <c r="C38" i="2"/>
  <c r="N19" i="2"/>
  <c r="L19" i="2"/>
  <c r="M19" i="2"/>
  <c r="G19" i="2"/>
  <c r="D19" i="2"/>
  <c r="U38" i="2"/>
  <c r="T38" i="2"/>
  <c r="S38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U19" i="2"/>
  <c r="T19" i="2"/>
  <c r="S19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H19" i="2"/>
  <c r="F19" i="2"/>
  <c r="E19" i="2"/>
  <c r="C19" i="2"/>
  <c r="J27" i="1"/>
  <c r="H27" i="1"/>
  <c r="G27" i="1"/>
  <c r="E27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4" i="1"/>
  <c r="Q24" i="1" s="1"/>
  <c r="O23" i="1"/>
  <c r="Q23" i="1" s="1"/>
  <c r="O22" i="1"/>
  <c r="Q22" i="1" s="1"/>
  <c r="O21" i="1"/>
  <c r="Q21" i="1" s="1"/>
  <c r="O20" i="1"/>
  <c r="O19" i="1"/>
  <c r="Q19" i="1" s="1"/>
  <c r="O18" i="1"/>
  <c r="Q18" i="1" s="1"/>
  <c r="O17" i="1"/>
  <c r="Q17" i="1" s="1"/>
  <c r="O16" i="1"/>
  <c r="Q16" i="1" s="1"/>
  <c r="O15" i="1"/>
  <c r="O14" i="1"/>
  <c r="O13" i="1"/>
  <c r="O12" i="1"/>
  <c r="Q12" i="1" s="1"/>
  <c r="O11" i="1"/>
  <c r="Q11" i="1" s="1"/>
  <c r="O10" i="1"/>
  <c r="Q10" i="1" s="1"/>
  <c r="O9" i="1"/>
  <c r="O8" i="1"/>
  <c r="Q8" i="1" s="1"/>
  <c r="O7" i="1"/>
  <c r="Q7" i="1" s="1"/>
  <c r="O6" i="1"/>
  <c r="Q6" i="1" s="1"/>
  <c r="O5" i="1"/>
  <c r="Q5" i="1" s="1"/>
  <c r="U61" i="3" l="1"/>
  <c r="T61" i="3"/>
  <c r="S61" i="3"/>
  <c r="Z61" i="3" s="1"/>
  <c r="R61" i="3"/>
  <c r="Q61" i="3"/>
  <c r="X61" i="3" s="1"/>
  <c r="P61" i="3"/>
  <c r="W61" i="3" s="1"/>
  <c r="O61" i="3"/>
  <c r="N61" i="3"/>
  <c r="V61" i="3" s="1"/>
  <c r="U60" i="3"/>
  <c r="T60" i="3"/>
  <c r="S60" i="3"/>
  <c r="R60" i="3"/>
  <c r="Q60" i="3"/>
  <c r="P60" i="3"/>
  <c r="O60" i="3"/>
  <c r="N60" i="3"/>
  <c r="U58" i="3"/>
  <c r="T58" i="3"/>
  <c r="AB58" i="3" s="1"/>
  <c r="S58" i="3"/>
  <c r="R58" i="3"/>
  <c r="Q58" i="3"/>
  <c r="Y58" i="3" s="1"/>
  <c r="P58" i="3"/>
  <c r="O58" i="3"/>
  <c r="N58" i="3"/>
  <c r="V58" i="3" s="1"/>
  <c r="U54" i="3"/>
  <c r="T54" i="3"/>
  <c r="S54" i="3"/>
  <c r="AA54" i="3" s="1"/>
  <c r="R54" i="3"/>
  <c r="Q54" i="3"/>
  <c r="P54" i="3"/>
  <c r="O54" i="3"/>
  <c r="N54" i="3"/>
  <c r="U53" i="3"/>
  <c r="T53" i="3"/>
  <c r="S53" i="3"/>
  <c r="R53" i="3"/>
  <c r="Q53" i="3"/>
  <c r="P53" i="3"/>
  <c r="O53" i="3"/>
  <c r="W53" i="3" s="1"/>
  <c r="N53" i="3"/>
  <c r="U50" i="3"/>
  <c r="T50" i="3"/>
  <c r="S50" i="3"/>
  <c r="R50" i="3"/>
  <c r="Q50" i="3"/>
  <c r="Y50" i="3" s="1"/>
  <c r="P50" i="3"/>
  <c r="O50" i="3"/>
  <c r="N50" i="3"/>
  <c r="U49" i="3"/>
  <c r="T49" i="3"/>
  <c r="AB49" i="3" s="1"/>
  <c r="S49" i="3"/>
  <c r="Z49" i="3" s="1"/>
  <c r="R49" i="3"/>
  <c r="Q49" i="3"/>
  <c r="P49" i="3"/>
  <c r="O49" i="3"/>
  <c r="N49" i="3"/>
  <c r="U48" i="3"/>
  <c r="T48" i="3"/>
  <c r="AB48" i="3" s="1"/>
  <c r="S48" i="3"/>
  <c r="AA48" i="3" s="1"/>
  <c r="R48" i="3"/>
  <c r="Q48" i="3"/>
  <c r="Y48" i="3" s="1"/>
  <c r="P48" i="3"/>
  <c r="O48" i="3"/>
  <c r="N48" i="3"/>
  <c r="V48" i="3" s="1"/>
  <c r="U39" i="3"/>
  <c r="T39" i="3"/>
  <c r="S39" i="3"/>
  <c r="AA39" i="3" s="1"/>
  <c r="R39" i="3"/>
  <c r="Q39" i="3"/>
  <c r="P39" i="3"/>
  <c r="W39" i="3" s="1"/>
  <c r="O39" i="3"/>
  <c r="N39" i="3"/>
  <c r="V39" i="3" s="1"/>
  <c r="U37" i="3"/>
  <c r="T37" i="3"/>
  <c r="AB37" i="3" s="1"/>
  <c r="S37" i="3"/>
  <c r="AA37" i="3" s="1"/>
  <c r="R37" i="3"/>
  <c r="Q37" i="3"/>
  <c r="Y37" i="3" s="1"/>
  <c r="P37" i="3"/>
  <c r="O37" i="3"/>
  <c r="N37" i="3"/>
  <c r="U36" i="3"/>
  <c r="T36" i="3"/>
  <c r="AB36" i="3" s="1"/>
  <c r="S36" i="3"/>
  <c r="AA36" i="3" s="1"/>
  <c r="R36" i="3"/>
  <c r="Q36" i="3"/>
  <c r="Y36" i="3" s="1"/>
  <c r="P36" i="3"/>
  <c r="O36" i="3"/>
  <c r="N36" i="3"/>
  <c r="V36" i="3" s="1"/>
  <c r="U35" i="3"/>
  <c r="T35" i="3"/>
  <c r="S35" i="3"/>
  <c r="AA35" i="3" s="1"/>
  <c r="R35" i="3"/>
  <c r="Q35" i="3"/>
  <c r="Y35" i="3" s="1"/>
  <c r="P35" i="3"/>
  <c r="O35" i="3"/>
  <c r="N35" i="3"/>
  <c r="U34" i="3"/>
  <c r="T34" i="3"/>
  <c r="S34" i="3"/>
  <c r="R34" i="3"/>
  <c r="Q34" i="3"/>
  <c r="Y34" i="3" s="1"/>
  <c r="P34" i="3"/>
  <c r="O34" i="3"/>
  <c r="W34" i="3" s="1"/>
  <c r="N34" i="3"/>
  <c r="V34" i="3" s="1"/>
  <c r="U32" i="3"/>
  <c r="T32" i="3"/>
  <c r="S32" i="3"/>
  <c r="R32" i="3"/>
  <c r="Q32" i="3"/>
  <c r="Y32" i="3" s="1"/>
  <c r="P32" i="3"/>
  <c r="O32" i="3"/>
  <c r="W32" i="3" s="1"/>
  <c r="N32" i="3"/>
  <c r="V32" i="3" s="1"/>
  <c r="U24" i="3"/>
  <c r="T24" i="3"/>
  <c r="AB24" i="3" s="1"/>
  <c r="S24" i="3"/>
  <c r="R24" i="3"/>
  <c r="Q24" i="3"/>
  <c r="P24" i="3"/>
  <c r="O24" i="3"/>
  <c r="W24" i="3" s="1"/>
  <c r="N24" i="3"/>
  <c r="V24" i="3" s="1"/>
  <c r="U22" i="3"/>
  <c r="T22" i="3"/>
  <c r="AB22" i="3" s="1"/>
  <c r="S22" i="3"/>
  <c r="AA22" i="3" s="1"/>
  <c r="R22" i="3"/>
  <c r="Q22" i="3"/>
  <c r="Y22" i="3" s="1"/>
  <c r="P22" i="3"/>
  <c r="O22" i="3"/>
  <c r="W22" i="3" s="1"/>
  <c r="N22" i="3"/>
  <c r="V22" i="3" s="1"/>
  <c r="U19" i="3"/>
  <c r="T19" i="3"/>
  <c r="AB19" i="3" s="1"/>
  <c r="S19" i="3"/>
  <c r="AA19" i="3" s="1"/>
  <c r="R19" i="3"/>
  <c r="Q19" i="3"/>
  <c r="P19" i="3"/>
  <c r="O19" i="3"/>
  <c r="N19" i="3"/>
  <c r="V19" i="3" s="1"/>
  <c r="U18" i="3"/>
  <c r="T18" i="3"/>
  <c r="AB18" i="3" s="1"/>
  <c r="S18" i="3"/>
  <c r="AA18" i="3" s="1"/>
  <c r="R18" i="3"/>
  <c r="Q18" i="3"/>
  <c r="Y18" i="3" s="1"/>
  <c r="P18" i="3"/>
  <c r="O18" i="3"/>
  <c r="W18" i="3" s="1"/>
  <c r="N18" i="3"/>
  <c r="U17" i="3"/>
  <c r="T17" i="3"/>
  <c r="AB17" i="3" s="1"/>
  <c r="S17" i="3"/>
  <c r="AA17" i="3" s="1"/>
  <c r="R17" i="3"/>
  <c r="Q17" i="3"/>
  <c r="Y17" i="3" s="1"/>
  <c r="P17" i="3"/>
  <c r="O17" i="3"/>
  <c r="N17" i="3"/>
  <c r="V17" i="3" s="1"/>
  <c r="U16" i="3"/>
  <c r="T16" i="3"/>
  <c r="S16" i="3"/>
  <c r="AA16" i="3" s="1"/>
  <c r="R16" i="3"/>
  <c r="Q16" i="3"/>
  <c r="Y16" i="3" s="1"/>
  <c r="P16" i="3"/>
  <c r="O16" i="3"/>
  <c r="W16" i="3" s="1"/>
  <c r="N16" i="3"/>
  <c r="U9" i="3"/>
  <c r="T9" i="3"/>
  <c r="S9" i="3"/>
  <c r="R9" i="3"/>
  <c r="Q9" i="3"/>
  <c r="P9" i="3"/>
  <c r="O9" i="3"/>
  <c r="W9" i="3" s="1"/>
  <c r="N9" i="3"/>
  <c r="V9" i="3" s="1"/>
  <c r="U3" i="3"/>
  <c r="T3" i="3"/>
  <c r="S3" i="3"/>
  <c r="AA3" i="3" s="1"/>
  <c r="R3" i="3"/>
  <c r="Q3" i="3"/>
  <c r="P3" i="3"/>
  <c r="O3" i="3"/>
  <c r="W3" i="3" s="1"/>
  <c r="N3" i="3"/>
  <c r="V3" i="3" s="1"/>
  <c r="V60" i="3" l="1"/>
  <c r="X3" i="3"/>
  <c r="X9" i="3"/>
  <c r="X35" i="3"/>
  <c r="X36" i="3"/>
  <c r="X49" i="3"/>
  <c r="X54" i="3"/>
  <c r="Z9" i="3"/>
  <c r="Z16" i="3"/>
  <c r="Z17" i="3"/>
  <c r="Z18" i="3"/>
  <c r="Z19" i="3"/>
  <c r="Z24" i="3"/>
  <c r="Z34" i="3"/>
  <c r="Z35" i="3"/>
  <c r="Z36" i="3"/>
  <c r="Z37" i="3"/>
  <c r="Z39" i="3"/>
  <c r="Z53" i="3"/>
  <c r="Z60" i="3"/>
  <c r="Y61" i="3"/>
  <c r="AA60" i="3"/>
  <c r="AA61" i="3"/>
  <c r="AB9" i="3"/>
  <c r="AB34" i="3"/>
  <c r="AB61" i="3"/>
  <c r="AA9" i="3"/>
  <c r="Y49" i="3"/>
  <c r="X53" i="3"/>
  <c r="AB3" i="3"/>
  <c r="AB32" i="3"/>
  <c r="Z50" i="3"/>
  <c r="AB35" i="3"/>
  <c r="AB39" i="3"/>
  <c r="AB50" i="3"/>
  <c r="Y3" i="3"/>
  <c r="Y9" i="3"/>
  <c r="X16" i="3"/>
  <c r="X17" i="3"/>
  <c r="W19" i="3"/>
  <c r="X24" i="3"/>
  <c r="X32" i="3"/>
  <c r="X34" i="3"/>
  <c r="W35" i="3"/>
  <c r="W37" i="3"/>
  <c r="W48" i="3"/>
  <c r="V49" i="3"/>
  <c r="V50" i="3"/>
  <c r="V53" i="3"/>
  <c r="W54" i="3"/>
  <c r="X58" i="3"/>
  <c r="Y60" i="3"/>
  <c r="Y54" i="3"/>
  <c r="W50" i="3"/>
  <c r="Z32" i="3"/>
  <c r="AA34" i="3"/>
  <c r="AB16" i="3"/>
  <c r="Z58" i="3"/>
  <c r="AB53" i="3"/>
  <c r="AB54" i="3"/>
  <c r="W49" i="3"/>
  <c r="X50" i="3"/>
  <c r="Y53" i="3"/>
  <c r="Z54" i="3"/>
  <c r="AA58" i="3"/>
  <c r="AB60" i="3"/>
  <c r="X19" i="3"/>
  <c r="AA32" i="3"/>
  <c r="X39" i="3"/>
  <c r="AA50" i="3"/>
  <c r="W60" i="3"/>
  <c r="Z3" i="3"/>
  <c r="V18" i="3"/>
  <c r="X22" i="3"/>
  <c r="Y24" i="3"/>
  <c r="V37" i="3"/>
  <c r="X48" i="3"/>
  <c r="AA53" i="3"/>
  <c r="V16" i="3"/>
  <c r="W17" i="3"/>
  <c r="X18" i="3"/>
  <c r="Y19" i="3"/>
  <c r="Z22" i="3"/>
  <c r="AA24" i="3"/>
  <c r="V35" i="3"/>
  <c r="W36" i="3"/>
  <c r="X37" i="3"/>
  <c r="Y39" i="3"/>
  <c r="Z48" i="3"/>
  <c r="AA49" i="3"/>
  <c r="V54" i="3"/>
  <c r="W58" i="3"/>
  <c r="X60" i="3"/>
  <c r="J21" i="2" l="1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K20" i="2"/>
  <c r="J20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K5" i="2"/>
  <c r="J5" i="2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M28" i="1"/>
  <c r="L28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M5" i="1"/>
  <c r="L5" i="1"/>
</calcChain>
</file>

<file path=xl/sharedStrings.xml><?xml version="1.0" encoding="utf-8"?>
<sst xmlns="http://schemas.openxmlformats.org/spreadsheetml/2006/main" count="325" uniqueCount="200">
  <si>
    <t>City-Level</t>
  </si>
  <si>
    <t>City Type</t>
  </si>
  <si>
    <t>City Name</t>
  </si>
  <si>
    <t>July</t>
  </si>
  <si>
    <t>August</t>
  </si>
  <si>
    <t>Graph</t>
  </si>
  <si>
    <t>Deltas</t>
  </si>
  <si>
    <t>1 to 10</t>
  </si>
  <si>
    <t>11 to 20</t>
  </si>
  <si>
    <t>21 to 31</t>
  </si>
  <si>
    <t>Range 1 vs 3</t>
  </si>
  <si>
    <t>Range 4 vs 6</t>
  </si>
  <si>
    <t>Date Range:</t>
  </si>
  <si>
    <t>Range 1</t>
  </si>
  <si>
    <t>Range 2</t>
  </si>
  <si>
    <t>Range 3</t>
  </si>
  <si>
    <t>Range 4</t>
  </si>
  <si>
    <t>Range 5</t>
  </si>
  <si>
    <t>Range 6</t>
  </si>
  <si>
    <t>Aug</t>
  </si>
  <si>
    <t>Focus</t>
  </si>
  <si>
    <t>Ahmedabad</t>
  </si>
  <si>
    <t>Amreli</t>
  </si>
  <si>
    <t>Asansol</t>
  </si>
  <si>
    <t>Howrah</t>
  </si>
  <si>
    <t>Kolkata</t>
  </si>
  <si>
    <t>Mehsana</t>
  </si>
  <si>
    <t>Palanpur</t>
  </si>
  <si>
    <t>Rajahmundry</t>
  </si>
  <si>
    <t>Rajkot</t>
  </si>
  <si>
    <t>Secunderabad</t>
  </si>
  <si>
    <t>Surat</t>
  </si>
  <si>
    <t>Vadodara</t>
  </si>
  <si>
    <t>Vijayawada</t>
  </si>
  <si>
    <t>Warangal</t>
  </si>
  <si>
    <t>Non-Focus</t>
  </si>
  <si>
    <t>Agra</t>
  </si>
  <si>
    <t>Bangalore</t>
  </si>
  <si>
    <t>Bathinda</t>
  </si>
  <si>
    <t>Chennai</t>
  </si>
  <si>
    <t>Guntur</t>
  </si>
  <si>
    <t>Gurugram</t>
  </si>
  <si>
    <t>Hubli</t>
  </si>
  <si>
    <t>Hyderabad</t>
  </si>
  <si>
    <t>Jaipur</t>
  </si>
  <si>
    <t>Kalyan</t>
  </si>
  <si>
    <t>Kochi</t>
  </si>
  <si>
    <t>Kurnool</t>
  </si>
  <si>
    <t>Lucknow</t>
  </si>
  <si>
    <t>Navi_Mumbai</t>
  </si>
  <si>
    <t>New_Delhi</t>
  </si>
  <si>
    <t>Patiala</t>
  </si>
  <si>
    <t>Pune</t>
  </si>
  <si>
    <t>Thrissur</t>
  </si>
  <si>
    <t>Store-Level</t>
  </si>
  <si>
    <t>City</t>
  </si>
  <si>
    <t>Store Type</t>
  </si>
  <si>
    <t>Store</t>
  </si>
  <si>
    <t>Amhedabad</t>
  </si>
  <si>
    <t>Ahmedabad-Science_City</t>
  </si>
  <si>
    <t>Ahmedabad-Hathijan_Circle</t>
  </si>
  <si>
    <t>Ahmedabad-Maninagar_South</t>
  </si>
  <si>
    <t>Ahmedabad-Ramol</t>
  </si>
  <si>
    <t>Ahmedabad-Sindhu_Bhavan</t>
  </si>
  <si>
    <t>Ahmedabad-Makarba</t>
  </si>
  <si>
    <t>Amreli-Krushi_Mall</t>
  </si>
  <si>
    <t>Asansol-Bhagat_Singh_More</t>
  </si>
  <si>
    <t>Howrah-Liluah</t>
  </si>
  <si>
    <t>Kolkata-Dum_Dum</t>
  </si>
  <si>
    <t>Kolkata-NSC_Bose_Road</t>
  </si>
  <si>
    <t>Mehsana-Modhera_Circle</t>
  </si>
  <si>
    <t>Palanpur-Delhi_Highway</t>
  </si>
  <si>
    <t>Rajahmundry-RTC_Complex_Road</t>
  </si>
  <si>
    <t>Rajkot-Madhapar</t>
  </si>
  <si>
    <t>Secunderabad-Nacharam</t>
  </si>
  <si>
    <t>Surat-Bardoli</t>
  </si>
  <si>
    <t>Surat-Bhagal</t>
  </si>
  <si>
    <t>Vadodara-Kothi_Char_Rasta</t>
  </si>
  <si>
    <t>Vijayawada-Benz_Circle</t>
  </si>
  <si>
    <t>Vijayawada-Enikepadu</t>
  </si>
  <si>
    <t>Warangal-SV_Patel_Road</t>
  </si>
  <si>
    <t>Agra-SRK_Mall</t>
  </si>
  <si>
    <t>Bangalore-SS_Manor</t>
  </si>
  <si>
    <t>Bangalore-Indira_Nagar</t>
  </si>
  <si>
    <t>Bangalore-J_P_Nagar</t>
  </si>
  <si>
    <t>Bangalore-Bel_Road</t>
  </si>
  <si>
    <t>Bangalore-Marathahalli</t>
  </si>
  <si>
    <t>Bangalore-Bannerghatta_Mall</t>
  </si>
  <si>
    <t>Bangalore-Banshankari</t>
  </si>
  <si>
    <t>Bangalore-PMC_Mall</t>
  </si>
  <si>
    <t>Bangalore-Rajaji_Nagar</t>
  </si>
  <si>
    <t>Bangalore-Total_Mall</t>
  </si>
  <si>
    <t>Bangalore-Overall</t>
  </si>
  <si>
    <t>Bathinda-GT_Road</t>
  </si>
  <si>
    <t>Chennai-Mount_Road</t>
  </si>
  <si>
    <t>Guntur-Lakshmipuram_Road</t>
  </si>
  <si>
    <t>Gurugram-Dlf_Mega_Mall</t>
  </si>
  <si>
    <t>Hubli-Gokul_Road</t>
  </si>
  <si>
    <t>Hyderabad-Vanasthalipuram</t>
  </si>
  <si>
    <t>Jaipur-Tonk_Road</t>
  </si>
  <si>
    <t>Kalyan-Khadakpada</t>
  </si>
  <si>
    <t>Kochi-Kalamassery</t>
  </si>
  <si>
    <t>Kurnool-Raj_Vihar_Centre</t>
  </si>
  <si>
    <t>Lucknow-Aliganj</t>
  </si>
  <si>
    <t>Navi_Mumbai-Belapur</t>
  </si>
  <si>
    <t>Delhi-Rohini</t>
  </si>
  <si>
    <t>Patiala-Bhupendra_Road</t>
  </si>
  <si>
    <t>Pune-Bavdhan</t>
  </si>
  <si>
    <t>Pune-Pimpri</t>
  </si>
  <si>
    <t>Pune-Kothrud</t>
  </si>
  <si>
    <t>Pune-Seasons_Mall</t>
  </si>
  <si>
    <t>Pune-Wakad</t>
  </si>
  <si>
    <t>Pune-PMC_Mall</t>
  </si>
  <si>
    <t>Pune-Baner</t>
  </si>
  <si>
    <t>Pune-Chinchawad</t>
  </si>
  <si>
    <t>Pune-Katraj</t>
  </si>
  <si>
    <t>Pune-Hinjewadi</t>
  </si>
  <si>
    <t>Pune-Overall</t>
  </si>
  <si>
    <t>Thrissur-MG_Road</t>
  </si>
  <si>
    <t>1st-2nd Jul</t>
  </si>
  <si>
    <t>3rd - 9th Jul</t>
  </si>
  <si>
    <t>10th-16th Jul</t>
  </si>
  <si>
    <t>17th-23rd Jul</t>
  </si>
  <si>
    <t>24th-30th Jul</t>
  </si>
  <si>
    <t>31st Jul-6th Aug</t>
  </si>
  <si>
    <t>7th-13th Aug</t>
  </si>
  <si>
    <t>14th-20th Aug</t>
  </si>
  <si>
    <t>21st-27th Aug</t>
  </si>
  <si>
    <t>28th Aug - 31st Aug</t>
  </si>
  <si>
    <t>Total</t>
  </si>
  <si>
    <t>Delta</t>
  </si>
  <si>
    <t>F/N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</si>
  <si>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</si>
  <si>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</si>
  <si>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</si>
  <si>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</si>
  <si>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</si>
  <si>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</si>
  <si>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</si>
  <si>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</si>
  <si>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</si>
  <si>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</si>
  <si>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2 (Delta)</t>
  </si>
  <si>
    <t>Week 3  (Delta)</t>
  </si>
  <si>
    <t>Week 4 (Delta)</t>
  </si>
  <si>
    <t>Week 5 (Delta)</t>
  </si>
  <si>
    <t>Week 6 (Delta)</t>
  </si>
  <si>
    <t>Week 7 (Delta)</t>
  </si>
  <si>
    <t>Week 8 (Delta)</t>
  </si>
  <si>
    <t>Ahmedabad -Science City</t>
  </si>
  <si>
    <t>Ahmedabad-Hathijan Circle</t>
  </si>
  <si>
    <t>Ahmedabad-Maninagar South</t>
  </si>
  <si>
    <t>Ahmedabad-Sindhu Bhavan</t>
  </si>
  <si>
    <t>Ahmedabad- Makarba</t>
  </si>
  <si>
    <t>Ahmedabad-Bopal</t>
  </si>
  <si>
    <t>Ahmedabad-Mani Nagar</t>
  </si>
  <si>
    <t>Ahmedabad-Nana Chhiloda</t>
  </si>
  <si>
    <t>Ahmedabad-Naranpura</t>
  </si>
  <si>
    <t>Ahmedabad-Nava Naroda</t>
  </si>
  <si>
    <t>Ahmedabad-Nikol</t>
  </si>
  <si>
    <t xml:space="preserve">Ahmedabad-Zundal </t>
  </si>
  <si>
    <t>Mehsana-Modhera Circle</t>
  </si>
  <si>
    <t>Palanpur-Delhi Highway</t>
  </si>
  <si>
    <t>Rajkot-Crystal Mall</t>
  </si>
  <si>
    <t>Rajkot-Kuvadava Road</t>
  </si>
  <si>
    <t>Rajkot-Nana Mawa Chowk</t>
  </si>
  <si>
    <t>i</t>
  </si>
  <si>
    <t>Surat-Adajan</t>
  </si>
  <si>
    <t>Surat-Deepkamal Mall</t>
  </si>
  <si>
    <t>Surat-Ghoddod</t>
  </si>
  <si>
    <t xml:space="preserve">Surat-Kamrej </t>
  </si>
  <si>
    <t>Surat-Katargam</t>
  </si>
  <si>
    <t>Surat-Parvat Patiya</t>
  </si>
  <si>
    <t>Surat-Ripple</t>
  </si>
  <si>
    <t>Surat-VIP Road</t>
  </si>
  <si>
    <t>Amreli-Krushi Mall</t>
  </si>
  <si>
    <t>Asansol-Bhagat Singh More</t>
  </si>
  <si>
    <t>Howrah-Avani Mall</t>
  </si>
  <si>
    <t>Kolkata-Dum Dum</t>
  </si>
  <si>
    <t>Kolkata-NSC Bose Road</t>
  </si>
  <si>
    <t>Kolkata-Acropolis Mall</t>
  </si>
  <si>
    <t>Kolkata-Barasat</t>
  </si>
  <si>
    <t>Kolkata-Green Chinar</t>
  </si>
  <si>
    <t>Kolkata-Kalikapur</t>
  </si>
  <si>
    <t>Kolkata-Park Street</t>
  </si>
  <si>
    <t>Kolkata-Rajarhat</t>
  </si>
  <si>
    <t>Kolkata-Salt Lake Sector 5</t>
  </si>
  <si>
    <t>Kolkata-Sarat Bose Road</t>
  </si>
  <si>
    <t>Rajahmundry-RTC Complex Road</t>
  </si>
  <si>
    <t>Secunderabad-Nagaram</t>
  </si>
  <si>
    <t>Secunderabad-New Vikrampuri</t>
  </si>
  <si>
    <t>Secunderabad-Ranigunj</t>
  </si>
  <si>
    <t>Vadodara-Kothi Char Rasta</t>
  </si>
  <si>
    <t>Vadodara-Centre Square Mall</t>
  </si>
  <si>
    <t>Vadodara-Eva Mall</t>
  </si>
  <si>
    <t>Vadodara-Kareli Baug</t>
  </si>
  <si>
    <t>Vadodara-OP Road</t>
  </si>
  <si>
    <t>Vijayawada-Benz Circle</t>
  </si>
  <si>
    <t>Vijayawada - Eluru Road</t>
  </si>
  <si>
    <t>Warangal-SV Patel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</si>
</sst>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2" fillId="9" borderId="1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1" fontId="0" fillId="0" borderId="18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2" fillId="9" borderId="10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9" fontId="0" fillId="11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9" fontId="0" fillId="0" borderId="1" xfId="1" applyFont="1" applyBorder="1" applyAlignment="1">
      <alignment horizontal="center" vertical="center"/>
    </xf>
    <xf numFmtId="3" fontId="0" fillId="11" borderId="1" xfId="0" applyNumberForma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3" fontId="0" fillId="0" borderId="0" xfId="0" applyNumberFormat="1"/>
    <xf numFmtId="10" fontId="0" fillId="0" borderId="0" xfId="0" applyNumberFormat="1"/>
    <xf numFmtId="3" fontId="0" fillId="10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3" fontId="0" fillId="0" borderId="1" xfId="0" applyNumberFormat="1" applyBorder="1"/>
    <xf numFmtId="9" fontId="0" fillId="0" borderId="0" xfId="1" applyFont="1"/>
    <xf numFmtId="3" fontId="2" fillId="0" borderId="0" xfId="0" applyNumberFormat="1" applyFont="1"/>
    <xf numFmtId="10" fontId="2" fillId="0" borderId="0" xfId="0" applyNumberFormat="1" applyFont="1"/>
    <xf numFmtId="0" fontId="2" fillId="7" borderId="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textRotation="180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textRotation="180"/>
    </xf>
    <xf numFmtId="0" fontId="2" fillId="7" borderId="2" xfId="0" applyFont="1" applyFill="1" applyBorder="1" applyAlignment="1">
      <alignment horizontal="center" vertical="center" textRotation="180"/>
    </xf>
    <xf numFmtId="0" fontId="1" fillId="6" borderId="6" xfId="0" applyFont="1" applyFill="1" applyBorder="1" applyAlignment="1">
      <alignment horizontal="center" vertical="center" textRotation="180"/>
    </xf>
    <xf numFmtId="0" fontId="1" fillId="6" borderId="7" xfId="0" applyFont="1" applyFill="1" applyBorder="1" applyAlignment="1">
      <alignment horizontal="center" vertical="center" textRotation="180"/>
    </xf>
    <xf numFmtId="0" fontId="1" fillId="6" borderId="10" xfId="0" applyFont="1" applyFill="1" applyBorder="1" applyAlignment="1">
      <alignment horizontal="center" vertical="center" textRotation="180"/>
    </xf>
    <xf numFmtId="0" fontId="2" fillId="2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 textRotation="180"/>
    </xf>
    <xf numFmtId="0" fontId="2" fillId="7" borderId="7" xfId="0" applyFont="1" applyFill="1" applyBorder="1" applyAlignment="1">
      <alignment horizontal="center" vertical="center" textRotation="180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9" fontId="0" fillId="11" borderId="1" xfId="1" applyFont="1" applyFill="1" applyBorder="1" applyAlignment="1">
      <alignment horizontal="center" vertical="center"/>
    </xf>
    <xf numFmtId="3" fontId="0" fillId="11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textRotation="90"/>
    </xf>
    <xf numFmtId="0" fontId="2" fillId="7" borderId="1" xfId="0" applyFont="1" applyFill="1" applyBorder="1" applyAlignment="1">
      <alignment horizontal="center" vertical="center" textRotation="90" wrapText="1"/>
    </xf>
    <xf numFmtId="9" fontId="0" fillId="13" borderId="1" xfId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3845-549C-4958-A935-0F7B917A5955}">
  <dimension ref="A1:U38"/>
  <sheetViews>
    <sheetView zoomScale="98" workbookViewId="0">
      <selection sqref="A1:K1"/>
    </sheetView>
  </sheetViews>
  <sheetFormatPr defaultRowHeight="14.4" x14ac:dyDescent="0.3"/>
  <cols>
    <col min="1" max="1" width="8.6640625" bestFit="1" customWidth="1"/>
    <col min="2" max="2" width="13.33203125" bestFit="1" customWidth="1"/>
    <col min="3" max="3" width="8.33203125" bestFit="1" customWidth="1"/>
    <col min="4" max="4" width="8" bestFit="1" customWidth="1"/>
    <col min="5" max="8" width="8.33203125" bestFit="1" customWidth="1"/>
    <col min="9" max="9" width="6.109375" bestFit="1" customWidth="1"/>
    <col min="10" max="10" width="11.5546875" bestFit="1" customWidth="1"/>
    <col min="11" max="11" width="11.6640625" bestFit="1" customWidth="1"/>
    <col min="19" max="21" width="9.33203125" bestFit="1" customWidth="1"/>
  </cols>
  <sheetData>
    <row r="1" spans="1:20" x14ac:dyDescent="0.3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60"/>
    </row>
    <row r="2" spans="1:20" x14ac:dyDescent="0.3">
      <c r="A2" s="61" t="s">
        <v>1</v>
      </c>
      <c r="B2" s="61" t="s">
        <v>2</v>
      </c>
      <c r="C2" s="62" t="s">
        <v>3</v>
      </c>
      <c r="D2" s="62"/>
      <c r="E2" s="62"/>
      <c r="F2" s="62" t="s">
        <v>4</v>
      </c>
      <c r="G2" s="62"/>
      <c r="H2" s="62"/>
      <c r="I2" s="35" t="s">
        <v>5</v>
      </c>
      <c r="J2" s="63" t="s">
        <v>6</v>
      </c>
      <c r="K2" s="64"/>
    </row>
    <row r="3" spans="1:20" x14ac:dyDescent="0.3">
      <c r="A3" s="61"/>
      <c r="B3" s="61"/>
      <c r="C3" s="1" t="s">
        <v>7</v>
      </c>
      <c r="D3" s="1" t="s">
        <v>8</v>
      </c>
      <c r="E3" s="1" t="s">
        <v>9</v>
      </c>
      <c r="F3" s="1" t="s">
        <v>7</v>
      </c>
      <c r="G3" s="1" t="s">
        <v>8</v>
      </c>
      <c r="H3" s="1" t="s">
        <v>9</v>
      </c>
      <c r="I3" s="31"/>
      <c r="J3" s="89" t="s">
        <v>10</v>
      </c>
      <c r="K3" s="89" t="s">
        <v>11</v>
      </c>
    </row>
    <row r="4" spans="1:20" x14ac:dyDescent="0.3">
      <c r="A4" s="32"/>
      <c r="B4" s="32" t="s">
        <v>12</v>
      </c>
      <c r="C4" s="1" t="s">
        <v>13</v>
      </c>
      <c r="D4" s="1" t="s">
        <v>14</v>
      </c>
      <c r="E4" s="2" t="s">
        <v>15</v>
      </c>
      <c r="F4" s="3" t="s">
        <v>16</v>
      </c>
      <c r="G4" s="1" t="s">
        <v>17</v>
      </c>
      <c r="H4" s="1" t="s">
        <v>18</v>
      </c>
      <c r="I4" s="31"/>
      <c r="J4" s="90"/>
      <c r="K4" s="90"/>
      <c r="S4" t="s">
        <v>3</v>
      </c>
      <c r="T4" t="s">
        <v>19</v>
      </c>
    </row>
    <row r="5" spans="1:20" x14ac:dyDescent="0.3">
      <c r="A5" s="57" t="s">
        <v>20</v>
      </c>
      <c r="B5" s="10" t="s">
        <v>21</v>
      </c>
      <c r="C5" s="9">
        <v>74556</v>
      </c>
      <c r="D5" s="9">
        <v>68358</v>
      </c>
      <c r="E5" s="9">
        <v>80815</v>
      </c>
      <c r="F5" s="9">
        <v>72790</v>
      </c>
      <c r="G5" s="9">
        <v>118040</v>
      </c>
      <c r="H5" s="9">
        <v>91275</v>
      </c>
      <c r="I5" s="31"/>
      <c r="J5" s="34">
        <f>IFERROR((E5-C5)/C5,"")</f>
        <v>8.3950319223134284E-2</v>
      </c>
      <c r="K5" s="34">
        <f>IFERROR((H5-F5)/F5,"")</f>
        <v>0.2539497183679077</v>
      </c>
      <c r="N5" s="45"/>
      <c r="O5" s="45"/>
      <c r="P5" s="46"/>
      <c r="S5" s="45">
        <f t="shared" ref="S5:S18" si="0">SUM(C5:E5)</f>
        <v>223729</v>
      </c>
      <c r="T5" s="45">
        <f t="shared" ref="T5:T18" si="1">SUM(F5:H5)</f>
        <v>282105</v>
      </c>
    </row>
    <row r="6" spans="1:20" x14ac:dyDescent="0.3">
      <c r="A6" s="57"/>
      <c r="B6" s="10" t="s">
        <v>22</v>
      </c>
      <c r="C6" s="9">
        <v>1603</v>
      </c>
      <c r="D6" s="9">
        <v>1441</v>
      </c>
      <c r="E6" s="9">
        <v>1509</v>
      </c>
      <c r="F6" s="9">
        <v>1718</v>
      </c>
      <c r="G6" s="9">
        <v>2921</v>
      </c>
      <c r="H6" s="9">
        <v>2591</v>
      </c>
      <c r="I6" s="31"/>
      <c r="J6" s="34">
        <f t="shared" ref="J6:J18" si="2">IFERROR((E6-C6)/C6,"")</f>
        <v>-5.8640049906425455E-2</v>
      </c>
      <c r="K6" s="34">
        <f t="shared" ref="K6:K18" si="3">IFERROR((H6-F6)/F6,"")</f>
        <v>0.50814901047729921</v>
      </c>
      <c r="N6" s="45"/>
      <c r="O6" s="45"/>
      <c r="P6" s="46"/>
      <c r="S6" s="45">
        <f t="shared" si="0"/>
        <v>4553</v>
      </c>
      <c r="T6" s="45">
        <f t="shared" si="1"/>
        <v>7230</v>
      </c>
    </row>
    <row r="7" spans="1:20" x14ac:dyDescent="0.3">
      <c r="A7" s="57"/>
      <c r="B7" s="10" t="s">
        <v>23</v>
      </c>
      <c r="C7" s="9">
        <v>1669</v>
      </c>
      <c r="D7" s="9">
        <v>1133</v>
      </c>
      <c r="E7" s="9">
        <v>1056</v>
      </c>
      <c r="F7" s="9">
        <v>1016</v>
      </c>
      <c r="G7" s="9">
        <v>1554</v>
      </c>
      <c r="H7" s="9">
        <v>1235</v>
      </c>
      <c r="I7" s="31"/>
      <c r="J7" s="34">
        <f t="shared" si="2"/>
        <v>-0.36728579988016774</v>
      </c>
      <c r="K7" s="34">
        <f t="shared" si="3"/>
        <v>0.21555118110236221</v>
      </c>
      <c r="N7" s="45"/>
      <c r="O7" s="45"/>
      <c r="P7" s="46"/>
      <c r="S7" s="45">
        <f t="shared" si="0"/>
        <v>3858</v>
      </c>
      <c r="T7" s="45">
        <f t="shared" si="1"/>
        <v>3805</v>
      </c>
    </row>
    <row r="8" spans="1:20" x14ac:dyDescent="0.3">
      <c r="A8" s="57"/>
      <c r="B8" s="10" t="s">
        <v>24</v>
      </c>
      <c r="C8" s="9">
        <v>6626</v>
      </c>
      <c r="D8" s="9">
        <v>4473</v>
      </c>
      <c r="E8" s="9">
        <v>5108</v>
      </c>
      <c r="F8" s="9">
        <v>4465</v>
      </c>
      <c r="G8" s="9">
        <v>8104</v>
      </c>
      <c r="H8" s="9">
        <v>4391</v>
      </c>
      <c r="I8" s="31"/>
      <c r="J8" s="34">
        <f t="shared" si="2"/>
        <v>-0.22909749471777846</v>
      </c>
      <c r="K8" s="34">
        <f t="shared" si="3"/>
        <v>-1.6573348264277716E-2</v>
      </c>
      <c r="N8" s="45"/>
      <c r="O8" s="45"/>
      <c r="P8" s="46"/>
      <c r="S8" s="45">
        <f t="shared" si="0"/>
        <v>16207</v>
      </c>
      <c r="T8" s="45">
        <f t="shared" si="1"/>
        <v>16960</v>
      </c>
    </row>
    <row r="9" spans="1:20" x14ac:dyDescent="0.3">
      <c r="A9" s="57"/>
      <c r="B9" s="10" t="s">
        <v>25</v>
      </c>
      <c r="C9" s="9">
        <v>17207</v>
      </c>
      <c r="D9" s="9">
        <v>15110</v>
      </c>
      <c r="E9" s="9">
        <v>16702</v>
      </c>
      <c r="F9" s="9">
        <v>17259</v>
      </c>
      <c r="G9" s="9">
        <v>26989</v>
      </c>
      <c r="H9" s="9">
        <v>15753</v>
      </c>
      <c r="I9" s="31"/>
      <c r="J9" s="34">
        <f t="shared" si="2"/>
        <v>-2.9348520950775846E-2</v>
      </c>
      <c r="K9" s="34">
        <f t="shared" si="3"/>
        <v>-8.7258821484442903E-2</v>
      </c>
      <c r="N9" s="45"/>
      <c r="O9" s="45"/>
      <c r="P9" s="46"/>
      <c r="S9" s="45">
        <f t="shared" si="0"/>
        <v>49019</v>
      </c>
      <c r="T9" s="45">
        <f t="shared" si="1"/>
        <v>60001</v>
      </c>
    </row>
    <row r="10" spans="1:20" x14ac:dyDescent="0.3">
      <c r="A10" s="57"/>
      <c r="B10" s="10" t="s">
        <v>26</v>
      </c>
      <c r="C10" s="9">
        <v>3480</v>
      </c>
      <c r="D10" s="9">
        <v>3354</v>
      </c>
      <c r="E10" s="9">
        <v>3300</v>
      </c>
      <c r="F10" s="9">
        <v>2835</v>
      </c>
      <c r="G10" s="9">
        <v>4342</v>
      </c>
      <c r="H10" s="9">
        <v>2868</v>
      </c>
      <c r="I10" s="31"/>
      <c r="J10" s="34">
        <f t="shared" si="2"/>
        <v>-5.1724137931034482E-2</v>
      </c>
      <c r="K10" s="34">
        <f t="shared" si="3"/>
        <v>1.164021164021164E-2</v>
      </c>
      <c r="N10" s="45"/>
      <c r="O10" s="45"/>
      <c r="P10" s="46"/>
      <c r="S10" s="45">
        <f t="shared" si="0"/>
        <v>10134</v>
      </c>
      <c r="T10" s="45">
        <f t="shared" si="1"/>
        <v>10045</v>
      </c>
    </row>
    <row r="11" spans="1:20" x14ac:dyDescent="0.3">
      <c r="A11" s="57"/>
      <c r="B11" s="10" t="s">
        <v>27</v>
      </c>
      <c r="C11" s="9">
        <v>2628</v>
      </c>
      <c r="D11" s="9">
        <v>2401</v>
      </c>
      <c r="E11" s="9">
        <v>2074</v>
      </c>
      <c r="F11" s="9">
        <v>1710</v>
      </c>
      <c r="G11" s="9">
        <v>4022</v>
      </c>
      <c r="H11" s="9">
        <v>2852</v>
      </c>
      <c r="I11" s="31"/>
      <c r="J11" s="34">
        <f t="shared" si="2"/>
        <v>-0.21080669710806696</v>
      </c>
      <c r="K11" s="34">
        <f t="shared" si="3"/>
        <v>0.66783625730994156</v>
      </c>
      <c r="N11" s="45"/>
      <c r="O11" s="45"/>
      <c r="P11" s="46"/>
      <c r="S11" s="45">
        <f t="shared" si="0"/>
        <v>7103</v>
      </c>
      <c r="T11" s="45">
        <f t="shared" si="1"/>
        <v>8584</v>
      </c>
    </row>
    <row r="12" spans="1:20" x14ac:dyDescent="0.3">
      <c r="A12" s="57"/>
      <c r="B12" s="10" t="s">
        <v>28</v>
      </c>
      <c r="C12" s="9">
        <v>1674</v>
      </c>
      <c r="D12" s="9">
        <v>1693</v>
      </c>
      <c r="E12" s="9">
        <v>1869</v>
      </c>
      <c r="F12" s="9">
        <v>1784</v>
      </c>
      <c r="G12" s="9">
        <v>2263</v>
      </c>
      <c r="H12" s="9">
        <v>1929</v>
      </c>
      <c r="I12" s="31"/>
      <c r="J12" s="34">
        <f t="shared" si="2"/>
        <v>0.11648745519713262</v>
      </c>
      <c r="K12" s="34">
        <f t="shared" si="3"/>
        <v>8.1278026905829595E-2</v>
      </c>
      <c r="N12" s="45"/>
      <c r="O12" s="45"/>
      <c r="P12" s="46"/>
      <c r="S12" s="45">
        <f t="shared" si="0"/>
        <v>5236</v>
      </c>
      <c r="T12" s="45">
        <f t="shared" si="1"/>
        <v>5976</v>
      </c>
    </row>
    <row r="13" spans="1:20" x14ac:dyDescent="0.3">
      <c r="A13" s="57"/>
      <c r="B13" s="10" t="s">
        <v>29</v>
      </c>
      <c r="C13" s="9">
        <v>18766</v>
      </c>
      <c r="D13" s="9">
        <v>17827</v>
      </c>
      <c r="E13" s="9">
        <v>16245</v>
      </c>
      <c r="F13" s="9">
        <v>17452</v>
      </c>
      <c r="G13" s="9">
        <v>23523</v>
      </c>
      <c r="H13" s="9">
        <v>17062</v>
      </c>
      <c r="I13" s="31"/>
      <c r="J13" s="34">
        <f t="shared" si="2"/>
        <v>-0.13433869764467654</v>
      </c>
      <c r="K13" s="34">
        <f t="shared" si="3"/>
        <v>-2.2347008938803575E-2</v>
      </c>
      <c r="N13" s="45"/>
      <c r="O13" s="45"/>
      <c r="P13" s="46"/>
      <c r="S13" s="45">
        <f t="shared" si="0"/>
        <v>52838</v>
      </c>
      <c r="T13" s="45">
        <f t="shared" si="1"/>
        <v>58037</v>
      </c>
    </row>
    <row r="14" spans="1:20" x14ac:dyDescent="0.3">
      <c r="A14" s="57"/>
      <c r="B14" s="10" t="s">
        <v>30</v>
      </c>
      <c r="C14" s="9">
        <v>8464</v>
      </c>
      <c r="D14" s="9">
        <v>6884</v>
      </c>
      <c r="E14" s="9">
        <v>9172</v>
      </c>
      <c r="F14" s="9">
        <v>7073</v>
      </c>
      <c r="G14" s="9">
        <v>10937</v>
      </c>
      <c r="H14" s="9">
        <v>7897</v>
      </c>
      <c r="I14" s="31"/>
      <c r="J14" s="34">
        <f t="shared" si="2"/>
        <v>8.3648393194706988E-2</v>
      </c>
      <c r="K14" s="34">
        <f t="shared" si="3"/>
        <v>0.11649936377774636</v>
      </c>
      <c r="N14" s="45"/>
      <c r="O14" s="45"/>
      <c r="P14" s="46"/>
      <c r="S14" s="45">
        <f t="shared" si="0"/>
        <v>24520</v>
      </c>
      <c r="T14" s="45">
        <f t="shared" si="1"/>
        <v>25907</v>
      </c>
    </row>
    <row r="15" spans="1:20" x14ac:dyDescent="0.3">
      <c r="A15" s="57"/>
      <c r="B15" s="10" t="s">
        <v>31</v>
      </c>
      <c r="C15" s="9">
        <v>57308</v>
      </c>
      <c r="D15" s="9">
        <v>52812</v>
      </c>
      <c r="E15" s="9">
        <v>53542</v>
      </c>
      <c r="F15" s="9">
        <v>50540</v>
      </c>
      <c r="G15" s="9">
        <v>75416</v>
      </c>
      <c r="H15" s="9">
        <v>46321</v>
      </c>
      <c r="I15" s="31"/>
      <c r="J15" s="34">
        <f t="shared" si="2"/>
        <v>-6.5715083408948147E-2</v>
      </c>
      <c r="K15" s="34">
        <f t="shared" si="3"/>
        <v>-8.3478432924416299E-2</v>
      </c>
      <c r="N15" s="45"/>
      <c r="O15" s="45"/>
      <c r="P15" s="46"/>
      <c r="S15" s="45">
        <f t="shared" si="0"/>
        <v>163662</v>
      </c>
      <c r="T15" s="45">
        <f t="shared" si="1"/>
        <v>172277</v>
      </c>
    </row>
    <row r="16" spans="1:20" x14ac:dyDescent="0.3">
      <c r="A16" s="57"/>
      <c r="B16" s="10" t="s">
        <v>32</v>
      </c>
      <c r="C16" s="9">
        <v>28403</v>
      </c>
      <c r="D16" s="9">
        <v>24630</v>
      </c>
      <c r="E16" s="9">
        <v>31343</v>
      </c>
      <c r="F16" s="9">
        <v>27790</v>
      </c>
      <c r="G16" s="9">
        <v>47513</v>
      </c>
      <c r="H16" s="9">
        <v>26520</v>
      </c>
      <c r="I16" s="31"/>
      <c r="J16" s="34">
        <f t="shared" si="2"/>
        <v>0.10351019258529029</v>
      </c>
      <c r="K16" s="34">
        <f t="shared" si="3"/>
        <v>-4.5699892047499101E-2</v>
      </c>
      <c r="N16" s="45"/>
      <c r="O16" s="45"/>
      <c r="P16" s="46"/>
      <c r="S16" s="45">
        <f t="shared" si="0"/>
        <v>84376</v>
      </c>
      <c r="T16" s="45">
        <f t="shared" si="1"/>
        <v>101823</v>
      </c>
    </row>
    <row r="17" spans="1:21" x14ac:dyDescent="0.3">
      <c r="A17" s="57"/>
      <c r="B17" s="10" t="s">
        <v>33</v>
      </c>
      <c r="C17" s="9">
        <v>4842</v>
      </c>
      <c r="D17" s="9">
        <v>4798</v>
      </c>
      <c r="E17" s="9">
        <v>4598</v>
      </c>
      <c r="F17" s="9">
        <v>4990</v>
      </c>
      <c r="G17" s="9">
        <v>5882</v>
      </c>
      <c r="H17" s="9">
        <v>19358</v>
      </c>
      <c r="I17" s="31"/>
      <c r="J17" s="34">
        <f t="shared" si="2"/>
        <v>-5.0392399834779014E-2</v>
      </c>
      <c r="K17" s="34">
        <f t="shared" si="3"/>
        <v>2.8793587174348696</v>
      </c>
      <c r="N17" s="45"/>
      <c r="O17" s="45"/>
      <c r="P17" s="46"/>
      <c r="S17" s="45">
        <f t="shared" si="0"/>
        <v>14238</v>
      </c>
      <c r="T17" s="45">
        <f t="shared" si="1"/>
        <v>30230</v>
      </c>
    </row>
    <row r="18" spans="1:21" x14ac:dyDescent="0.3">
      <c r="A18" s="57"/>
      <c r="B18" s="10" t="s">
        <v>34</v>
      </c>
      <c r="C18" s="9">
        <v>1278</v>
      </c>
      <c r="D18" s="9">
        <v>1154</v>
      </c>
      <c r="E18" s="9">
        <v>130</v>
      </c>
      <c r="F18" s="9">
        <v>0</v>
      </c>
      <c r="G18" s="9">
        <v>1708</v>
      </c>
      <c r="H18" s="9">
        <v>1405</v>
      </c>
      <c r="I18" s="31"/>
      <c r="J18" s="34">
        <f t="shared" si="2"/>
        <v>-0.89827856025039121</v>
      </c>
      <c r="K18" s="34" t="str">
        <f t="shared" si="3"/>
        <v/>
      </c>
      <c r="N18" s="45"/>
      <c r="O18" s="45"/>
      <c r="P18" s="46"/>
      <c r="S18" s="45">
        <f t="shared" si="0"/>
        <v>2562</v>
      </c>
      <c r="T18" s="45">
        <f t="shared" si="1"/>
        <v>3113</v>
      </c>
    </row>
    <row r="19" spans="1:21" x14ac:dyDescent="0.3">
      <c r="A19" s="31"/>
      <c r="B19" s="6"/>
      <c r="C19" s="50">
        <f t="shared" ref="C19:H19" si="4">SUM(C5:C18)</f>
        <v>228504</v>
      </c>
      <c r="D19" s="50">
        <f t="shared" si="4"/>
        <v>206068</v>
      </c>
      <c r="E19" s="50">
        <f t="shared" si="4"/>
        <v>227463</v>
      </c>
      <c r="F19" s="50">
        <f t="shared" si="4"/>
        <v>211422</v>
      </c>
      <c r="G19" s="50">
        <f t="shared" si="4"/>
        <v>333214</v>
      </c>
      <c r="H19" s="50">
        <f t="shared" si="4"/>
        <v>241457</v>
      </c>
      <c r="I19" s="31"/>
      <c r="J19" s="34"/>
      <c r="K19" s="34"/>
      <c r="L19" s="51">
        <f>(F19-C19)/C19</f>
        <v>-7.4755802961873757E-2</v>
      </c>
      <c r="M19" s="51">
        <f>(G19-D19)/D19</f>
        <v>0.61700991905584568</v>
      </c>
      <c r="N19" s="51">
        <f>(H19-E19)/E19</f>
        <v>6.1522093703151724E-2</v>
      </c>
      <c r="R19" s="45"/>
      <c r="S19" s="52">
        <f>SUM(S5:S18)</f>
        <v>662035</v>
      </c>
      <c r="T19" s="52">
        <f>SUM(T5:T18)</f>
        <v>786093</v>
      </c>
      <c r="U19" s="53">
        <f>(T19-S19)/S19</f>
        <v>0.18738888427349007</v>
      </c>
    </row>
    <row r="20" spans="1:21" x14ac:dyDescent="0.3">
      <c r="A20" s="57" t="s">
        <v>35</v>
      </c>
      <c r="B20" s="10" t="s">
        <v>36</v>
      </c>
      <c r="C20" s="9">
        <v>3548</v>
      </c>
      <c r="D20" s="9">
        <v>3460</v>
      </c>
      <c r="E20" s="9">
        <v>4167</v>
      </c>
      <c r="F20" s="9">
        <v>2767</v>
      </c>
      <c r="G20" s="9">
        <v>5831</v>
      </c>
      <c r="H20" s="9">
        <v>4824</v>
      </c>
      <c r="I20" s="31"/>
      <c r="J20" s="34">
        <f>IFERROR((E20-C20)/C20,"")</f>
        <v>0.17446448703494927</v>
      </c>
      <c r="K20" s="34">
        <f>IFERROR((H20-F20)/F20,"")</f>
        <v>0.74340440910733652</v>
      </c>
      <c r="N20" s="45"/>
      <c r="O20" s="45"/>
      <c r="P20" s="46"/>
      <c r="R20" s="45"/>
      <c r="S20" s="45">
        <f t="shared" ref="S20:S37" si="5">SUM(C20:E20)</f>
        <v>11175</v>
      </c>
      <c r="T20" s="45">
        <f t="shared" ref="T20:T37" si="6">SUM(F20:H20)</f>
        <v>13422</v>
      </c>
    </row>
    <row r="21" spans="1:21" x14ac:dyDescent="0.3">
      <c r="A21" s="57"/>
      <c r="B21" s="10" t="s">
        <v>37</v>
      </c>
      <c r="C21" s="9">
        <v>89686</v>
      </c>
      <c r="D21" s="9">
        <v>78610</v>
      </c>
      <c r="E21" s="9">
        <v>90241</v>
      </c>
      <c r="F21" s="9">
        <v>83274</v>
      </c>
      <c r="G21" s="9">
        <v>115256</v>
      </c>
      <c r="H21" s="9">
        <v>74888</v>
      </c>
      <c r="I21" s="31"/>
      <c r="J21" s="34">
        <f t="shared" ref="J21:J37" si="7">IFERROR((E21-C21)/C21,"")</f>
        <v>6.1882568070824881E-3</v>
      </c>
      <c r="K21" s="34">
        <f t="shared" ref="K21:K37" si="8">IFERROR((H21-F21)/F21,"")</f>
        <v>-0.10070370103513701</v>
      </c>
      <c r="N21" s="45"/>
      <c r="O21" s="45"/>
      <c r="P21" s="46"/>
      <c r="S21" s="45">
        <f t="shared" si="5"/>
        <v>258537</v>
      </c>
      <c r="T21" s="45">
        <f t="shared" si="6"/>
        <v>273418</v>
      </c>
    </row>
    <row r="22" spans="1:21" x14ac:dyDescent="0.3">
      <c r="A22" s="57"/>
      <c r="B22" s="10" t="s">
        <v>38</v>
      </c>
      <c r="C22" s="9">
        <v>3060</v>
      </c>
      <c r="D22" s="9">
        <v>2863</v>
      </c>
      <c r="E22" s="9">
        <v>3293</v>
      </c>
      <c r="F22" s="9">
        <v>3098</v>
      </c>
      <c r="G22" s="9">
        <v>3489</v>
      </c>
      <c r="H22" s="9">
        <v>3050</v>
      </c>
      <c r="I22" s="31"/>
      <c r="J22" s="34">
        <f t="shared" si="7"/>
        <v>7.6143790849673196E-2</v>
      </c>
      <c r="K22" s="34">
        <f t="shared" si="8"/>
        <v>-1.5493867010974823E-2</v>
      </c>
      <c r="N22" s="45"/>
      <c r="O22" s="45"/>
      <c r="P22" s="46"/>
      <c r="S22" s="45">
        <f t="shared" si="5"/>
        <v>9216</v>
      </c>
      <c r="T22" s="45">
        <f t="shared" si="6"/>
        <v>9637</v>
      </c>
    </row>
    <row r="23" spans="1:21" x14ac:dyDescent="0.3">
      <c r="A23" s="57"/>
      <c r="B23" s="10" t="s">
        <v>39</v>
      </c>
      <c r="C23" s="9">
        <v>54187</v>
      </c>
      <c r="D23" s="9">
        <v>49664</v>
      </c>
      <c r="E23" s="9">
        <v>57562</v>
      </c>
      <c r="F23" s="9">
        <v>49956</v>
      </c>
      <c r="G23" s="9">
        <v>66695</v>
      </c>
      <c r="H23" s="9">
        <v>48364</v>
      </c>
      <c r="I23" s="31"/>
      <c r="J23" s="34">
        <f t="shared" si="7"/>
        <v>6.2284311735287062E-2</v>
      </c>
      <c r="K23" s="34">
        <f t="shared" si="8"/>
        <v>-3.1868043878613181E-2</v>
      </c>
      <c r="N23" s="45"/>
      <c r="O23" s="45"/>
      <c r="P23" s="46"/>
      <c r="S23" s="45">
        <f t="shared" si="5"/>
        <v>161413</v>
      </c>
      <c r="T23" s="45">
        <f t="shared" si="6"/>
        <v>165015</v>
      </c>
    </row>
    <row r="24" spans="1:21" x14ac:dyDescent="0.3">
      <c r="A24" s="57"/>
      <c r="B24" s="10" t="s">
        <v>40</v>
      </c>
      <c r="C24" s="9">
        <v>5302</v>
      </c>
      <c r="D24" s="9">
        <v>4185</v>
      </c>
      <c r="E24" s="9">
        <v>5303</v>
      </c>
      <c r="F24" s="9">
        <v>5364</v>
      </c>
      <c r="G24" s="9">
        <v>6030</v>
      </c>
      <c r="H24" s="9">
        <v>4910</v>
      </c>
      <c r="I24" s="31"/>
      <c r="J24" s="34">
        <f t="shared" si="7"/>
        <v>1.8860807242549981E-4</v>
      </c>
      <c r="K24" s="34">
        <f t="shared" si="8"/>
        <v>-8.4638329604772564E-2</v>
      </c>
      <c r="N24" s="45"/>
      <c r="O24" s="45"/>
      <c r="P24" s="46"/>
      <c r="S24" s="45">
        <f t="shared" si="5"/>
        <v>14790</v>
      </c>
      <c r="T24" s="45">
        <f t="shared" si="6"/>
        <v>16304</v>
      </c>
    </row>
    <row r="25" spans="1:21" x14ac:dyDescent="0.3">
      <c r="A25" s="57"/>
      <c r="B25" s="10" t="s">
        <v>41</v>
      </c>
      <c r="C25" s="9">
        <v>38472</v>
      </c>
      <c r="D25" s="9">
        <v>41605</v>
      </c>
      <c r="E25" s="9">
        <v>45340</v>
      </c>
      <c r="F25" s="9">
        <v>38356</v>
      </c>
      <c r="G25" s="9">
        <v>45549</v>
      </c>
      <c r="H25" s="9">
        <v>45698</v>
      </c>
      <c r="I25" s="31"/>
      <c r="J25" s="34">
        <f t="shared" si="7"/>
        <v>0.17851944271158246</v>
      </c>
      <c r="K25" s="34">
        <f t="shared" si="8"/>
        <v>0.19141724893106685</v>
      </c>
      <c r="N25" s="45"/>
      <c r="O25" s="45"/>
      <c r="P25" s="46"/>
      <c r="S25" s="45">
        <f t="shared" si="5"/>
        <v>125417</v>
      </c>
      <c r="T25" s="45">
        <f t="shared" si="6"/>
        <v>129603</v>
      </c>
    </row>
    <row r="26" spans="1:21" x14ac:dyDescent="0.3">
      <c r="A26" s="57"/>
      <c r="B26" s="10" t="s">
        <v>42</v>
      </c>
      <c r="C26" s="9">
        <v>7478</v>
      </c>
      <c r="D26" s="9">
        <v>6626</v>
      </c>
      <c r="E26" s="9">
        <v>7786</v>
      </c>
      <c r="F26" s="9">
        <v>7015</v>
      </c>
      <c r="G26" s="9">
        <v>8350</v>
      </c>
      <c r="H26" s="9">
        <v>6553</v>
      </c>
      <c r="I26" s="31"/>
      <c r="J26" s="34">
        <f t="shared" si="7"/>
        <v>4.1187483284300615E-2</v>
      </c>
      <c r="K26" s="34">
        <f t="shared" si="8"/>
        <v>-6.585887384176764E-2</v>
      </c>
      <c r="N26" s="45"/>
      <c r="O26" s="45"/>
      <c r="P26" s="46"/>
      <c r="S26" s="45">
        <f t="shared" si="5"/>
        <v>21890</v>
      </c>
      <c r="T26" s="45">
        <f t="shared" si="6"/>
        <v>21918</v>
      </c>
    </row>
    <row r="27" spans="1:21" x14ac:dyDescent="0.3">
      <c r="A27" s="57"/>
      <c r="B27" s="10" t="s">
        <v>43</v>
      </c>
      <c r="C27" s="9">
        <v>120097</v>
      </c>
      <c r="D27" s="9">
        <v>59382</v>
      </c>
      <c r="E27" s="9">
        <v>74526</v>
      </c>
      <c r="F27" s="9">
        <v>88871</v>
      </c>
      <c r="G27" s="9">
        <v>75004</v>
      </c>
      <c r="H27" s="9">
        <v>53589</v>
      </c>
      <c r="I27" s="31"/>
      <c r="J27" s="34">
        <f t="shared" si="7"/>
        <v>-0.37945160994862487</v>
      </c>
      <c r="K27" s="34">
        <f t="shared" si="8"/>
        <v>-0.39700239673234239</v>
      </c>
      <c r="N27" s="45"/>
      <c r="O27" s="45"/>
      <c r="P27" s="46"/>
      <c r="S27" s="45">
        <f t="shared" si="5"/>
        <v>254005</v>
      </c>
      <c r="T27" s="45">
        <f t="shared" si="6"/>
        <v>217464</v>
      </c>
    </row>
    <row r="28" spans="1:21" x14ac:dyDescent="0.3">
      <c r="A28" s="57"/>
      <c r="B28" s="10" t="s">
        <v>44</v>
      </c>
      <c r="C28" s="9">
        <v>5469</v>
      </c>
      <c r="D28" s="9">
        <v>4072</v>
      </c>
      <c r="E28" s="9">
        <v>5678</v>
      </c>
      <c r="F28" s="9">
        <v>17296</v>
      </c>
      <c r="G28" s="9">
        <v>23091</v>
      </c>
      <c r="H28" s="9">
        <v>16496</v>
      </c>
      <c r="I28" s="31"/>
      <c r="J28" s="34">
        <f t="shared" si="7"/>
        <v>3.8215395867617477E-2</v>
      </c>
      <c r="K28" s="34">
        <f t="shared" si="8"/>
        <v>-4.6253469010175761E-2</v>
      </c>
      <c r="N28" s="45"/>
      <c r="O28" s="45"/>
      <c r="P28" s="46"/>
      <c r="S28" s="45">
        <f t="shared" si="5"/>
        <v>15219</v>
      </c>
      <c r="T28" s="45">
        <f t="shared" si="6"/>
        <v>56883</v>
      </c>
    </row>
    <row r="29" spans="1:21" x14ac:dyDescent="0.3">
      <c r="A29" s="57"/>
      <c r="B29" s="10" t="s">
        <v>45</v>
      </c>
      <c r="C29" s="9">
        <v>14555</v>
      </c>
      <c r="D29" s="9">
        <v>11734</v>
      </c>
      <c r="E29" s="9">
        <v>14657</v>
      </c>
      <c r="F29" s="9">
        <v>12528</v>
      </c>
      <c r="G29" s="9">
        <v>23480</v>
      </c>
      <c r="H29" s="9">
        <v>9845</v>
      </c>
      <c r="I29" s="31"/>
      <c r="J29" s="34">
        <f t="shared" si="7"/>
        <v>7.0079010649261421E-3</v>
      </c>
      <c r="K29" s="34">
        <f t="shared" si="8"/>
        <v>-0.21416028097062581</v>
      </c>
      <c r="N29" s="45"/>
      <c r="O29" s="45"/>
      <c r="P29" s="46"/>
      <c r="S29" s="45">
        <f t="shared" si="5"/>
        <v>40946</v>
      </c>
      <c r="T29" s="45">
        <f t="shared" si="6"/>
        <v>45853</v>
      </c>
    </row>
    <row r="30" spans="1:21" x14ac:dyDescent="0.3">
      <c r="A30" s="57"/>
      <c r="B30" s="10" t="s">
        <v>46</v>
      </c>
      <c r="C30" s="9">
        <v>3022</v>
      </c>
      <c r="D30" s="9">
        <v>3947</v>
      </c>
      <c r="E30" s="9">
        <v>3792</v>
      </c>
      <c r="F30" s="9">
        <v>4052</v>
      </c>
      <c r="G30" s="9">
        <v>25171</v>
      </c>
      <c r="H30" s="9">
        <v>7392</v>
      </c>
      <c r="I30" s="31"/>
      <c r="J30" s="34">
        <f t="shared" si="7"/>
        <v>0.25479814692256786</v>
      </c>
      <c r="K30" s="34">
        <f t="shared" si="8"/>
        <v>0.82428430404738395</v>
      </c>
      <c r="N30" s="45"/>
      <c r="O30" s="45"/>
      <c r="P30" s="46"/>
      <c r="S30" s="45">
        <f t="shared" si="5"/>
        <v>10761</v>
      </c>
      <c r="T30" s="45">
        <f t="shared" si="6"/>
        <v>36615</v>
      </c>
    </row>
    <row r="31" spans="1:21" x14ac:dyDescent="0.3">
      <c r="A31" s="57"/>
      <c r="B31" s="10" t="s">
        <v>47</v>
      </c>
      <c r="C31" s="9">
        <v>2313</v>
      </c>
      <c r="D31" s="9">
        <v>2080</v>
      </c>
      <c r="E31" s="9">
        <v>2393</v>
      </c>
      <c r="F31" s="9">
        <v>2380</v>
      </c>
      <c r="G31" s="9">
        <v>2553</v>
      </c>
      <c r="H31" s="9">
        <v>2073</v>
      </c>
      <c r="I31" s="31"/>
      <c r="J31" s="34">
        <f t="shared" si="7"/>
        <v>3.4587116299178558E-2</v>
      </c>
      <c r="K31" s="34">
        <f t="shared" si="8"/>
        <v>-0.12899159663865548</v>
      </c>
      <c r="N31" s="45"/>
      <c r="O31" s="45"/>
      <c r="P31" s="46"/>
      <c r="S31" s="45">
        <f t="shared" si="5"/>
        <v>6786</v>
      </c>
      <c r="T31" s="45">
        <f t="shared" si="6"/>
        <v>7006</v>
      </c>
    </row>
    <row r="32" spans="1:21" x14ac:dyDescent="0.3">
      <c r="A32" s="57"/>
      <c r="B32" s="10" t="s">
        <v>48</v>
      </c>
      <c r="C32" s="9">
        <v>19122</v>
      </c>
      <c r="D32" s="9">
        <v>17940</v>
      </c>
      <c r="E32" s="9">
        <v>19865</v>
      </c>
      <c r="F32" s="9">
        <v>17019</v>
      </c>
      <c r="G32" s="9">
        <v>20941</v>
      </c>
      <c r="H32" s="9">
        <v>16960</v>
      </c>
      <c r="I32" s="31"/>
      <c r="J32" s="34">
        <f t="shared" si="7"/>
        <v>3.8855768225081057E-2</v>
      </c>
      <c r="K32" s="34">
        <f t="shared" si="8"/>
        <v>-3.4667136729537576E-3</v>
      </c>
      <c r="N32" s="45"/>
      <c r="O32" s="45"/>
      <c r="P32" s="46"/>
      <c r="S32" s="45">
        <f t="shared" si="5"/>
        <v>56927</v>
      </c>
      <c r="T32" s="45">
        <f t="shared" si="6"/>
        <v>54920</v>
      </c>
    </row>
    <row r="33" spans="1:21" x14ac:dyDescent="0.3">
      <c r="A33" s="57"/>
      <c r="B33" s="10" t="s">
        <v>49</v>
      </c>
      <c r="C33" s="9">
        <v>21630</v>
      </c>
      <c r="D33" s="9">
        <v>18570</v>
      </c>
      <c r="E33" s="9">
        <v>24100</v>
      </c>
      <c r="F33" s="9">
        <v>20912</v>
      </c>
      <c r="G33" s="9">
        <v>31768</v>
      </c>
      <c r="H33" s="9">
        <v>17800</v>
      </c>
      <c r="I33" s="31"/>
      <c r="J33" s="34">
        <f t="shared" si="7"/>
        <v>0.11419325011558021</v>
      </c>
      <c r="K33" s="34">
        <f t="shared" si="8"/>
        <v>-0.14881407804131599</v>
      </c>
      <c r="N33" s="45"/>
      <c r="O33" s="45"/>
      <c r="P33" s="46"/>
      <c r="S33" s="45">
        <f t="shared" si="5"/>
        <v>64300</v>
      </c>
      <c r="T33" s="45">
        <f t="shared" si="6"/>
        <v>70480</v>
      </c>
    </row>
    <row r="34" spans="1:21" x14ac:dyDescent="0.3">
      <c r="A34" s="57"/>
      <c r="B34" s="10" t="s">
        <v>50</v>
      </c>
      <c r="C34" s="9">
        <v>117260</v>
      </c>
      <c r="D34" s="9">
        <v>120421</v>
      </c>
      <c r="E34" s="9">
        <v>140074</v>
      </c>
      <c r="F34" s="9">
        <v>105941</v>
      </c>
      <c r="G34" s="9">
        <v>143147</v>
      </c>
      <c r="H34" s="9">
        <v>119215</v>
      </c>
      <c r="I34" s="31"/>
      <c r="J34" s="34">
        <f t="shared" si="7"/>
        <v>0.19455909943714822</v>
      </c>
      <c r="K34" s="34">
        <f t="shared" si="8"/>
        <v>0.12529615540725497</v>
      </c>
      <c r="N34" s="45"/>
      <c r="O34" s="45"/>
      <c r="P34" s="46"/>
      <c r="S34" s="45">
        <f t="shared" si="5"/>
        <v>377755</v>
      </c>
      <c r="T34" s="45">
        <f t="shared" si="6"/>
        <v>368303</v>
      </c>
    </row>
    <row r="35" spans="1:21" x14ac:dyDescent="0.3">
      <c r="A35" s="57"/>
      <c r="B35" s="10" t="s">
        <v>51</v>
      </c>
      <c r="C35" s="9">
        <v>3047</v>
      </c>
      <c r="D35" s="9">
        <v>2642</v>
      </c>
      <c r="E35" s="9">
        <v>3737</v>
      </c>
      <c r="F35" s="9">
        <v>3322</v>
      </c>
      <c r="G35" s="9">
        <v>4351</v>
      </c>
      <c r="H35" s="9">
        <v>3172</v>
      </c>
      <c r="I35" s="31"/>
      <c r="J35" s="34">
        <f t="shared" si="7"/>
        <v>0.22645224811289794</v>
      </c>
      <c r="K35" s="34">
        <f t="shared" si="8"/>
        <v>-4.5153521974714027E-2</v>
      </c>
      <c r="N35" s="45"/>
      <c r="O35" s="45"/>
      <c r="P35" s="46"/>
      <c r="S35" s="45">
        <f t="shared" si="5"/>
        <v>9426</v>
      </c>
      <c r="T35" s="45">
        <f t="shared" si="6"/>
        <v>10845</v>
      </c>
    </row>
    <row r="36" spans="1:21" x14ac:dyDescent="0.3">
      <c r="A36" s="57"/>
      <c r="B36" s="10" t="s">
        <v>52</v>
      </c>
      <c r="C36" s="9">
        <v>121874</v>
      </c>
      <c r="D36" s="9">
        <v>104496</v>
      </c>
      <c r="E36" s="9">
        <v>132262</v>
      </c>
      <c r="F36" s="9">
        <v>106421</v>
      </c>
      <c r="G36" s="9">
        <v>179082</v>
      </c>
      <c r="H36" s="9">
        <v>108747</v>
      </c>
      <c r="I36" s="31"/>
      <c r="J36" s="34">
        <f t="shared" si="7"/>
        <v>8.5235571163660831E-2</v>
      </c>
      <c r="K36" s="34">
        <f t="shared" si="8"/>
        <v>2.1856588455286079E-2</v>
      </c>
      <c r="N36" s="45"/>
      <c r="O36" s="45"/>
      <c r="P36" s="46"/>
      <c r="S36" s="45">
        <f t="shared" si="5"/>
        <v>358632</v>
      </c>
      <c r="T36" s="45">
        <f t="shared" si="6"/>
        <v>394250</v>
      </c>
    </row>
    <row r="37" spans="1:21" x14ac:dyDescent="0.3">
      <c r="A37" s="57"/>
      <c r="B37" s="10" t="s">
        <v>53</v>
      </c>
      <c r="C37" s="9">
        <v>2254</v>
      </c>
      <c r="D37" s="9">
        <v>2121</v>
      </c>
      <c r="E37" s="9">
        <v>2209</v>
      </c>
      <c r="F37" s="9">
        <v>2146</v>
      </c>
      <c r="G37" s="9">
        <v>2662</v>
      </c>
      <c r="H37" s="9">
        <v>3229</v>
      </c>
      <c r="I37" s="31"/>
      <c r="J37" s="34">
        <f t="shared" si="7"/>
        <v>-1.9964507542147295E-2</v>
      </c>
      <c r="K37" s="34">
        <f t="shared" si="8"/>
        <v>0.50465983224603916</v>
      </c>
      <c r="N37" s="45"/>
      <c r="O37" s="45"/>
      <c r="P37" s="46"/>
      <c r="S37" s="45">
        <f t="shared" si="5"/>
        <v>6584</v>
      </c>
      <c r="T37" s="45">
        <f t="shared" si="6"/>
        <v>8037</v>
      </c>
    </row>
    <row r="38" spans="1:21" x14ac:dyDescent="0.3">
      <c r="C38" s="45">
        <f>SUM(C20:C37)</f>
        <v>632376</v>
      </c>
      <c r="D38" s="45">
        <f t="shared" ref="D38:H38" si="9">SUM(D20:D37)</f>
        <v>534418</v>
      </c>
      <c r="E38" s="45">
        <f t="shared" si="9"/>
        <v>636985</v>
      </c>
      <c r="F38" s="45">
        <f t="shared" si="9"/>
        <v>570718</v>
      </c>
      <c r="G38" s="45">
        <f t="shared" si="9"/>
        <v>782450</v>
      </c>
      <c r="H38" s="45">
        <f t="shared" si="9"/>
        <v>546805</v>
      </c>
      <c r="L38" s="51">
        <f>(F38-C38)/C38</f>
        <v>-9.7502118992498138E-2</v>
      </c>
      <c r="M38" s="51">
        <f>(G38-D38)/D38</f>
        <v>0.46411610387374674</v>
      </c>
      <c r="N38" s="51">
        <f>(H38-E38)/E38</f>
        <v>-0.14157319246136094</v>
      </c>
      <c r="S38" s="52">
        <f>SUM(S20:S37)</f>
        <v>1803779</v>
      </c>
      <c r="T38" s="52">
        <f>SUM(T20:T37)</f>
        <v>1899973</v>
      </c>
      <c r="U38" s="53">
        <f>(T38-S38)/S38</f>
        <v>5.3329149524415129E-2</v>
      </c>
    </row>
  </sheetData>
  <mergeCells count="10">
    <mergeCell ref="A5:A18"/>
    <mergeCell ref="A20:A37"/>
    <mergeCell ref="A1:K1"/>
    <mergeCell ref="A2:A3"/>
    <mergeCell ref="B2:B3"/>
    <mergeCell ref="C2:E2"/>
    <mergeCell ref="F2:H2"/>
    <mergeCell ref="J2:K2"/>
    <mergeCell ref="J3:J4"/>
    <mergeCell ref="K3:K4"/>
  </mergeCells>
  <conditionalFormatting sqref="C5:E5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E8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E9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E1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E11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E12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E1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E1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E2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E2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E22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E2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E2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E2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E2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E2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E2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E2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E3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E3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E3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E3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E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E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E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E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H5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H6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H7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H8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H9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H1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H11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H12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H1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H14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H15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H16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H1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H18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H2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H2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H2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H2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H2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H2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H2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H2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H2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H2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H3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H3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H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H3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H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H3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H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H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H5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H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H7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H8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H9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H1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H11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H12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H1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H1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H1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H1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H17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H1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:H2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H2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H2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H2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H2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H2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H2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H2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:H2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H2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H3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H3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H3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H3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H3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:H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H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:H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first="1" last="1" xr2:uid="{370BE059-C294-4FC0-ACE6-57024B4D499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'City-Wise'!B20:H20</xm:f>
              <xm:sqref>I20</xm:sqref>
            </x14:sparkline>
            <x14:sparkline>
              <xm:f>'City-Wise'!B21:H21</xm:f>
              <xm:sqref>I21</xm:sqref>
            </x14:sparkline>
            <x14:sparkline>
              <xm:f>'City-Wise'!B22:H22</xm:f>
              <xm:sqref>I22</xm:sqref>
            </x14:sparkline>
            <x14:sparkline>
              <xm:f>'City-Wise'!B23:H23</xm:f>
              <xm:sqref>I23</xm:sqref>
            </x14:sparkline>
            <x14:sparkline>
              <xm:f>'City-Wise'!B24:H24</xm:f>
              <xm:sqref>I24</xm:sqref>
            </x14:sparkline>
            <x14:sparkline>
              <xm:f>'City-Wise'!B25:H25</xm:f>
              <xm:sqref>I25</xm:sqref>
            </x14:sparkline>
            <x14:sparkline>
              <xm:f>'City-Wise'!B26:H26</xm:f>
              <xm:sqref>I26</xm:sqref>
            </x14:sparkline>
            <x14:sparkline>
              <xm:f>'City-Wise'!B27:H27</xm:f>
              <xm:sqref>I27</xm:sqref>
            </x14:sparkline>
            <x14:sparkline>
              <xm:f>'City-Wise'!B28:H28</xm:f>
              <xm:sqref>I28</xm:sqref>
            </x14:sparkline>
            <x14:sparkline>
              <xm:f>'City-Wise'!B29:H29</xm:f>
              <xm:sqref>I29</xm:sqref>
            </x14:sparkline>
            <x14:sparkline>
              <xm:f>'City-Wise'!B30:H30</xm:f>
              <xm:sqref>I30</xm:sqref>
            </x14:sparkline>
            <x14:sparkline>
              <xm:f>'City-Wise'!B31:H31</xm:f>
              <xm:sqref>I31</xm:sqref>
            </x14:sparkline>
            <x14:sparkline>
              <xm:f>'City-Wise'!B32:H32</xm:f>
              <xm:sqref>I32</xm:sqref>
            </x14:sparkline>
            <x14:sparkline>
              <xm:f>'City-Wise'!B33:H33</xm:f>
              <xm:sqref>I33</xm:sqref>
            </x14:sparkline>
            <x14:sparkline>
              <xm:f>'City-Wise'!B34:H34</xm:f>
              <xm:sqref>I34</xm:sqref>
            </x14:sparkline>
            <x14:sparkline>
              <xm:f>'City-Wise'!B35:H35</xm:f>
              <xm:sqref>I35</xm:sqref>
            </x14:sparkline>
            <x14:sparkline>
              <xm:f>'City-Wise'!B36:H36</xm:f>
              <xm:sqref>I36</xm:sqref>
            </x14:sparkline>
            <x14:sparkline>
              <xm:f>'City-Wise'!B37:H37</xm:f>
              <xm:sqref>I37</xm:sqref>
            </x14:sparkline>
          </x14:sparklines>
        </x14:sparklineGroup>
        <x14:sparklineGroup displayEmptyCellsAs="span" first="1" last="1" xr2:uid="{24126E18-3C36-4786-9A33-DB27D20F9BF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'City-Wise'!C5:H5</xm:f>
              <xm:sqref>I5</xm:sqref>
            </x14:sparkline>
            <x14:sparkline>
              <xm:f>'City-Wise'!C6:H6</xm:f>
              <xm:sqref>I6</xm:sqref>
            </x14:sparkline>
            <x14:sparkline>
              <xm:f>'City-Wise'!C7:H7</xm:f>
              <xm:sqref>I7</xm:sqref>
            </x14:sparkline>
            <x14:sparkline>
              <xm:f>'City-Wise'!C8:H8</xm:f>
              <xm:sqref>I8</xm:sqref>
            </x14:sparkline>
            <x14:sparkline>
              <xm:f>'City-Wise'!C9:H9</xm:f>
              <xm:sqref>I9</xm:sqref>
            </x14:sparkline>
            <x14:sparkline>
              <xm:f>'City-Wise'!C10:H10</xm:f>
              <xm:sqref>I10</xm:sqref>
            </x14:sparkline>
            <x14:sparkline>
              <xm:f>'City-Wise'!C11:H11</xm:f>
              <xm:sqref>I11</xm:sqref>
            </x14:sparkline>
            <x14:sparkline>
              <xm:f>'City-Wise'!C12:H12</xm:f>
              <xm:sqref>I12</xm:sqref>
            </x14:sparkline>
            <x14:sparkline>
              <xm:f>'City-Wise'!C13:H13</xm:f>
              <xm:sqref>I13</xm:sqref>
            </x14:sparkline>
            <x14:sparkline>
              <xm:f>'City-Wise'!C14:H14</xm:f>
              <xm:sqref>I14</xm:sqref>
            </x14:sparkline>
            <x14:sparkline>
              <xm:f>'City-Wise'!C15:H15</xm:f>
              <xm:sqref>I15</xm:sqref>
            </x14:sparkline>
            <x14:sparkline>
              <xm:f>'City-Wise'!C16:H16</xm:f>
              <xm:sqref>I16</xm:sqref>
            </x14:sparkline>
            <x14:sparkline>
              <xm:f>'City-Wise'!C17:H17</xm:f>
              <xm:sqref>I17</xm:sqref>
            </x14:sparkline>
            <x14:sparkline>
              <xm:f>'City-Wise'!C18:H18</xm:f>
              <xm:sqref>I18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504E2-577A-4D5C-93DE-7F320F3C6946}">
  <dimension ref="A1:T66"/>
  <sheetViews>
    <sheetView showGridLines="0" workbookViewId="0">
      <selection sqref="A1:M1"/>
    </sheetView>
  </sheetViews>
  <sheetFormatPr defaultRowHeight="14.4" x14ac:dyDescent="0.3"/>
  <cols>
    <col min="1" max="1" width="8.6640625" bestFit="1" customWidth="1"/>
    <col min="2" max="2" width="13.33203125" bestFit="1" customWidth="1"/>
    <col min="3" max="3" width="10" bestFit="1" customWidth="1"/>
    <col min="4" max="4" width="30.5546875" bestFit="1" customWidth="1"/>
    <col min="5" max="7" width="7.6640625" bestFit="1" customWidth="1"/>
    <col min="8" max="8" width="7.6640625" style="22" bestFit="1" customWidth="1"/>
    <col min="9" max="10" width="7.6640625" bestFit="1" customWidth="1"/>
    <col min="11" max="11" width="7.6640625" customWidth="1"/>
    <col min="12" max="12" width="11.33203125" bestFit="1" customWidth="1"/>
    <col min="13" max="13" width="11.5546875" bestFit="1" customWidth="1"/>
    <col min="14" max="14" width="8.6640625" bestFit="1" customWidth="1"/>
    <col min="15" max="15" width="13.33203125" hidden="1" customWidth="1"/>
    <col min="16" max="17" width="7.88671875" hidden="1" customWidth="1"/>
    <col min="18" max="19" width="7.88671875" bestFit="1" customWidth="1"/>
    <col min="20" max="20" width="8.6640625" bestFit="1" customWidth="1"/>
    <col min="21" max="21" width="7.88671875" bestFit="1" customWidth="1"/>
    <col min="22" max="22" width="4.44140625" bestFit="1" customWidth="1"/>
    <col min="23" max="23" width="11.33203125" bestFit="1" customWidth="1"/>
    <col min="24" max="24" width="11.5546875" bestFit="1" customWidth="1"/>
  </cols>
  <sheetData>
    <row r="1" spans="1:17" x14ac:dyDescent="0.3">
      <c r="A1" s="70" t="s">
        <v>54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7" x14ac:dyDescent="0.3">
      <c r="A2" s="38"/>
      <c r="B2" s="38"/>
      <c r="C2" s="38"/>
      <c r="D2" s="38"/>
      <c r="E2" s="62" t="s">
        <v>3</v>
      </c>
      <c r="F2" s="62"/>
      <c r="G2" s="62"/>
      <c r="H2" s="62" t="s">
        <v>4</v>
      </c>
      <c r="I2" s="62"/>
      <c r="J2" s="62"/>
      <c r="K2" s="1" t="s">
        <v>5</v>
      </c>
      <c r="L2" s="63" t="s">
        <v>6</v>
      </c>
      <c r="M2" s="64"/>
    </row>
    <row r="3" spans="1:17" x14ac:dyDescent="0.3">
      <c r="A3" s="4" t="s">
        <v>1</v>
      </c>
      <c r="B3" s="4" t="s">
        <v>55</v>
      </c>
      <c r="C3" s="4" t="s">
        <v>56</v>
      </c>
      <c r="D3" s="4" t="s">
        <v>57</v>
      </c>
      <c r="E3" s="1" t="s">
        <v>7</v>
      </c>
      <c r="F3" s="1" t="s">
        <v>8</v>
      </c>
      <c r="G3" s="1" t="s">
        <v>9</v>
      </c>
      <c r="H3" s="1" t="s">
        <v>7</v>
      </c>
      <c r="I3" s="1" t="s">
        <v>8</v>
      </c>
      <c r="J3" s="1" t="s">
        <v>9</v>
      </c>
      <c r="K3" s="71"/>
      <c r="L3" s="33" t="s">
        <v>10</v>
      </c>
      <c r="M3" s="33" t="s">
        <v>11</v>
      </c>
    </row>
    <row r="4" spans="1:17" x14ac:dyDescent="0.3">
      <c r="A4" s="4"/>
      <c r="B4" s="4"/>
      <c r="C4" s="4"/>
      <c r="D4" s="32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72"/>
      <c r="L4" s="33"/>
      <c r="M4" s="33"/>
    </row>
    <row r="5" spans="1:17" ht="14.4" customHeight="1" x14ac:dyDescent="0.3">
      <c r="A5" s="73" t="s">
        <v>20</v>
      </c>
      <c r="B5" s="68" t="s">
        <v>58</v>
      </c>
      <c r="C5" s="74" t="s">
        <v>20</v>
      </c>
      <c r="D5" s="18" t="s">
        <v>59</v>
      </c>
      <c r="E5" s="19">
        <v>1471</v>
      </c>
      <c r="F5" s="19">
        <v>1420</v>
      </c>
      <c r="G5" s="20">
        <v>1275</v>
      </c>
      <c r="H5" s="21">
        <v>972</v>
      </c>
      <c r="I5" s="19">
        <v>1567</v>
      </c>
      <c r="J5" s="19">
        <v>1213</v>
      </c>
      <c r="K5" s="36"/>
      <c r="L5" s="37">
        <f>IFERROR((G5-E5)/E5,"")</f>
        <v>-0.13324269204622705</v>
      </c>
      <c r="M5" s="37">
        <f>IFERROR((J5-H5)/H5,"")</f>
        <v>0.24794238683127573</v>
      </c>
      <c r="O5">
        <f>J5-H5</f>
        <v>241</v>
      </c>
      <c r="P5">
        <v>12000</v>
      </c>
      <c r="Q5">
        <f>P5/O5</f>
        <v>49.792531120331951</v>
      </c>
    </row>
    <row r="6" spans="1:17" x14ac:dyDescent="0.3">
      <c r="A6" s="57"/>
      <c r="B6" s="68"/>
      <c r="C6" s="74"/>
      <c r="D6" s="5" t="s">
        <v>60</v>
      </c>
      <c r="E6" s="6">
        <v>0</v>
      </c>
      <c r="F6" s="6">
        <v>1030</v>
      </c>
      <c r="G6" s="7">
        <v>1211</v>
      </c>
      <c r="H6" s="8">
        <v>1091</v>
      </c>
      <c r="I6" s="6">
        <v>2438</v>
      </c>
      <c r="J6" s="6">
        <v>1158</v>
      </c>
      <c r="K6" s="36"/>
      <c r="L6" s="37" t="str">
        <f t="shared" ref="L6:L26" si="0">IFERROR((G6-E6)/E6,"")</f>
        <v/>
      </c>
      <c r="M6" s="37">
        <f t="shared" ref="M6:M26" si="1">IFERROR((J6-H6)/H6,"")</f>
        <v>6.1411549037580199E-2</v>
      </c>
      <c r="O6">
        <f t="shared" ref="O6:O63" si="2">J6-H6</f>
        <v>67</v>
      </c>
      <c r="P6">
        <v>12000</v>
      </c>
      <c r="Q6">
        <f t="shared" ref="Q6:Q24" si="3">P6/O6</f>
        <v>179.1044776119403</v>
      </c>
    </row>
    <row r="7" spans="1:17" x14ac:dyDescent="0.3">
      <c r="A7" s="57"/>
      <c r="B7" s="68"/>
      <c r="C7" s="74"/>
      <c r="D7" s="5" t="s">
        <v>61</v>
      </c>
      <c r="E7" s="6">
        <v>2635</v>
      </c>
      <c r="F7" s="6">
        <v>2394</v>
      </c>
      <c r="G7" s="7">
        <v>2583</v>
      </c>
      <c r="H7" s="8">
        <v>2236</v>
      </c>
      <c r="I7" s="6">
        <v>4242</v>
      </c>
      <c r="J7" s="6">
        <v>2759</v>
      </c>
      <c r="K7" s="36"/>
      <c r="L7" s="37">
        <f t="shared" si="0"/>
        <v>-1.9734345351043642E-2</v>
      </c>
      <c r="M7" s="37">
        <f t="shared" si="1"/>
        <v>0.23389982110912344</v>
      </c>
      <c r="O7">
        <f t="shared" si="2"/>
        <v>523</v>
      </c>
      <c r="P7">
        <v>12000</v>
      </c>
      <c r="Q7">
        <f t="shared" si="3"/>
        <v>22.94455066921606</v>
      </c>
    </row>
    <row r="8" spans="1:17" x14ac:dyDescent="0.3">
      <c r="A8" s="57"/>
      <c r="B8" s="68"/>
      <c r="C8" s="74"/>
      <c r="D8" s="5" t="s">
        <v>62</v>
      </c>
      <c r="E8" s="6">
        <v>2040</v>
      </c>
      <c r="F8" s="6">
        <v>1743</v>
      </c>
      <c r="G8" s="7">
        <v>1764</v>
      </c>
      <c r="H8" s="8">
        <v>1818</v>
      </c>
      <c r="I8" s="6">
        <v>2936</v>
      </c>
      <c r="J8" s="6">
        <v>2015</v>
      </c>
      <c r="K8" s="36"/>
      <c r="L8" s="37">
        <f t="shared" si="0"/>
        <v>-0.13529411764705881</v>
      </c>
      <c r="M8" s="37">
        <f t="shared" si="1"/>
        <v>0.10836083608360836</v>
      </c>
      <c r="O8">
        <f t="shared" si="2"/>
        <v>197</v>
      </c>
      <c r="P8">
        <v>12000</v>
      </c>
      <c r="Q8">
        <f t="shared" si="3"/>
        <v>60.913705583756347</v>
      </c>
    </row>
    <row r="9" spans="1:17" x14ac:dyDescent="0.3">
      <c r="A9" s="57"/>
      <c r="B9" s="68"/>
      <c r="C9" s="74"/>
      <c r="D9" s="5" t="s">
        <v>63</v>
      </c>
      <c r="E9" s="6">
        <v>2377</v>
      </c>
      <c r="F9" s="6">
        <v>2150</v>
      </c>
      <c r="G9" s="7">
        <v>1852</v>
      </c>
      <c r="H9" s="8">
        <v>2054</v>
      </c>
      <c r="I9" s="6">
        <v>3136</v>
      </c>
      <c r="J9" s="6">
        <v>1800</v>
      </c>
      <c r="K9" s="36"/>
      <c r="L9" s="37">
        <f t="shared" si="0"/>
        <v>-0.22086663862010938</v>
      </c>
      <c r="M9" s="37">
        <f t="shared" si="1"/>
        <v>-0.12366114897760468</v>
      </c>
      <c r="O9">
        <f t="shared" si="2"/>
        <v>-254</v>
      </c>
      <c r="P9">
        <v>12000</v>
      </c>
    </row>
    <row r="10" spans="1:17" ht="15" thickBot="1" x14ac:dyDescent="0.35">
      <c r="A10" s="57"/>
      <c r="B10" s="68"/>
      <c r="C10" s="74"/>
      <c r="D10" s="11" t="s">
        <v>64</v>
      </c>
      <c r="E10" s="12">
        <v>2437</v>
      </c>
      <c r="F10" s="12">
        <v>2534</v>
      </c>
      <c r="G10" s="13">
        <v>2367</v>
      </c>
      <c r="H10" s="14">
        <v>2403</v>
      </c>
      <c r="I10" s="12">
        <v>3344</v>
      </c>
      <c r="J10" s="12">
        <v>2459</v>
      </c>
      <c r="K10" s="36"/>
      <c r="L10" s="37">
        <f t="shared" si="0"/>
        <v>-2.8723840787853918E-2</v>
      </c>
      <c r="M10" s="37">
        <f t="shared" si="1"/>
        <v>2.3304203079483977E-2</v>
      </c>
      <c r="O10">
        <f t="shared" si="2"/>
        <v>56</v>
      </c>
      <c r="P10">
        <v>12000</v>
      </c>
      <c r="Q10">
        <f t="shared" si="3"/>
        <v>214.28571428571428</v>
      </c>
    </row>
    <row r="11" spans="1:17" x14ac:dyDescent="0.3">
      <c r="A11" s="57"/>
      <c r="B11" s="10" t="s">
        <v>22</v>
      </c>
      <c r="C11" s="54" t="s">
        <v>20</v>
      </c>
      <c r="D11" s="56" t="s">
        <v>65</v>
      </c>
      <c r="E11" s="55">
        <v>1603</v>
      </c>
      <c r="F11" s="55">
        <v>1441</v>
      </c>
      <c r="G11" s="55">
        <v>1509</v>
      </c>
      <c r="H11" s="55">
        <v>1718</v>
      </c>
      <c r="I11" s="55">
        <v>2921</v>
      </c>
      <c r="J11" s="55">
        <v>2591</v>
      </c>
      <c r="K11" s="36"/>
      <c r="L11" s="37">
        <f t="shared" si="0"/>
        <v>-5.8640049906425455E-2</v>
      </c>
      <c r="M11" s="37">
        <f t="shared" si="1"/>
        <v>0.50814901047729921</v>
      </c>
      <c r="O11">
        <f t="shared" si="2"/>
        <v>873</v>
      </c>
      <c r="P11">
        <v>12000</v>
      </c>
      <c r="Q11">
        <f t="shared" si="3"/>
        <v>13.745704467353951</v>
      </c>
    </row>
    <row r="12" spans="1:17" x14ac:dyDescent="0.3">
      <c r="A12" s="57"/>
      <c r="B12" s="10" t="s">
        <v>23</v>
      </c>
      <c r="C12" s="17" t="s">
        <v>20</v>
      </c>
      <c r="D12" s="18" t="s">
        <v>66</v>
      </c>
      <c r="E12" s="19">
        <v>1669</v>
      </c>
      <c r="F12" s="19">
        <v>1133</v>
      </c>
      <c r="G12" s="20">
        <v>1056</v>
      </c>
      <c r="H12" s="21">
        <v>1016</v>
      </c>
      <c r="I12" s="19">
        <v>1554</v>
      </c>
      <c r="J12" s="19">
        <v>1235</v>
      </c>
      <c r="K12" s="36"/>
      <c r="L12" s="37">
        <f t="shared" si="0"/>
        <v>-0.36728579988016774</v>
      </c>
      <c r="M12" s="37">
        <f t="shared" si="1"/>
        <v>0.21555118110236221</v>
      </c>
      <c r="O12">
        <f t="shared" si="2"/>
        <v>219</v>
      </c>
      <c r="P12">
        <v>12000</v>
      </c>
      <c r="Q12">
        <f t="shared" si="3"/>
        <v>54.794520547945204</v>
      </c>
    </row>
    <row r="13" spans="1:17" x14ac:dyDescent="0.3">
      <c r="A13" s="57"/>
      <c r="B13" s="10" t="s">
        <v>24</v>
      </c>
      <c r="C13" s="17" t="s">
        <v>20</v>
      </c>
      <c r="D13" s="5" t="s">
        <v>67</v>
      </c>
      <c r="E13" s="6">
        <v>1123</v>
      </c>
      <c r="F13" s="6">
        <v>702</v>
      </c>
      <c r="G13" s="7">
        <v>553</v>
      </c>
      <c r="H13" s="8">
        <v>679</v>
      </c>
      <c r="I13" s="6">
        <v>1194</v>
      </c>
      <c r="J13" s="6">
        <v>652</v>
      </c>
      <c r="K13" s="36"/>
      <c r="L13" s="37">
        <f t="shared" si="0"/>
        <v>-0.50756901157613532</v>
      </c>
      <c r="M13" s="37">
        <f t="shared" si="1"/>
        <v>-3.9764359351988215E-2</v>
      </c>
      <c r="O13">
        <f t="shared" si="2"/>
        <v>-27</v>
      </c>
      <c r="P13">
        <v>12000</v>
      </c>
    </row>
    <row r="14" spans="1:17" x14ac:dyDescent="0.3">
      <c r="A14" s="57"/>
      <c r="B14" s="75" t="s">
        <v>25</v>
      </c>
      <c r="C14" s="76" t="s">
        <v>20</v>
      </c>
      <c r="D14" s="5" t="s">
        <v>68</v>
      </c>
      <c r="E14" s="6">
        <v>1258</v>
      </c>
      <c r="F14" s="6">
        <v>1112</v>
      </c>
      <c r="G14" s="7">
        <v>1190</v>
      </c>
      <c r="H14" s="8">
        <v>1332</v>
      </c>
      <c r="I14" s="6">
        <v>2120</v>
      </c>
      <c r="J14" s="6">
        <v>1219</v>
      </c>
      <c r="K14" s="36"/>
      <c r="L14" s="37">
        <f t="shared" si="0"/>
        <v>-5.4054054054054057E-2</v>
      </c>
      <c r="M14" s="37">
        <f t="shared" si="1"/>
        <v>-8.4834834834834838E-2</v>
      </c>
      <c r="O14">
        <f t="shared" si="2"/>
        <v>-113</v>
      </c>
      <c r="P14">
        <v>12000</v>
      </c>
    </row>
    <row r="15" spans="1:17" x14ac:dyDescent="0.3">
      <c r="A15" s="57"/>
      <c r="B15" s="75"/>
      <c r="C15" s="76"/>
      <c r="D15" s="5" t="s">
        <v>69</v>
      </c>
      <c r="E15" s="6">
        <v>928</v>
      </c>
      <c r="F15" s="6">
        <v>835</v>
      </c>
      <c r="G15" s="7">
        <v>927</v>
      </c>
      <c r="H15" s="8">
        <v>988</v>
      </c>
      <c r="I15" s="6">
        <v>1477</v>
      </c>
      <c r="J15" s="6">
        <v>872</v>
      </c>
      <c r="K15" s="36"/>
      <c r="L15" s="37">
        <f t="shared" si="0"/>
        <v>-1.0775862068965517E-3</v>
      </c>
      <c r="M15" s="37">
        <f t="shared" si="1"/>
        <v>-0.11740890688259109</v>
      </c>
      <c r="O15">
        <f t="shared" si="2"/>
        <v>-116</v>
      </c>
      <c r="P15">
        <v>12000</v>
      </c>
    </row>
    <row r="16" spans="1:17" x14ac:dyDescent="0.3">
      <c r="A16" s="57"/>
      <c r="B16" s="10" t="s">
        <v>26</v>
      </c>
      <c r="C16" s="17" t="s">
        <v>20</v>
      </c>
      <c r="D16" s="5" t="s">
        <v>70</v>
      </c>
      <c r="E16" s="6">
        <v>3480</v>
      </c>
      <c r="F16" s="6">
        <v>3354</v>
      </c>
      <c r="G16" s="7">
        <v>3300</v>
      </c>
      <c r="H16" s="8">
        <v>2835</v>
      </c>
      <c r="I16" s="6">
        <v>4342</v>
      </c>
      <c r="J16" s="6">
        <v>2868</v>
      </c>
      <c r="K16" s="36"/>
      <c r="L16" s="37">
        <f t="shared" si="0"/>
        <v>-5.1724137931034482E-2</v>
      </c>
      <c r="M16" s="37">
        <f t="shared" si="1"/>
        <v>1.164021164021164E-2</v>
      </c>
      <c r="O16">
        <f t="shared" si="2"/>
        <v>33</v>
      </c>
      <c r="P16">
        <v>12000</v>
      </c>
      <c r="Q16">
        <f t="shared" si="3"/>
        <v>363.63636363636363</v>
      </c>
    </row>
    <row r="17" spans="1:20" x14ac:dyDescent="0.3">
      <c r="A17" s="57"/>
      <c r="B17" s="10" t="s">
        <v>27</v>
      </c>
      <c r="C17" s="17" t="s">
        <v>20</v>
      </c>
      <c r="D17" s="5" t="s">
        <v>71</v>
      </c>
      <c r="E17" s="6">
        <v>2628</v>
      </c>
      <c r="F17" s="6">
        <v>2401</v>
      </c>
      <c r="G17" s="7">
        <v>2074</v>
      </c>
      <c r="H17" s="8">
        <v>1710</v>
      </c>
      <c r="I17" s="6">
        <v>4022</v>
      </c>
      <c r="J17" s="6">
        <v>2852</v>
      </c>
      <c r="K17" s="36"/>
      <c r="L17" s="37">
        <f t="shared" si="0"/>
        <v>-0.21080669710806696</v>
      </c>
      <c r="M17" s="37">
        <f t="shared" si="1"/>
        <v>0.66783625730994156</v>
      </c>
      <c r="O17">
        <f t="shared" si="2"/>
        <v>1142</v>
      </c>
      <c r="P17">
        <v>12000</v>
      </c>
      <c r="Q17">
        <f t="shared" si="3"/>
        <v>10.507880910683012</v>
      </c>
    </row>
    <row r="18" spans="1:20" x14ac:dyDescent="0.3">
      <c r="A18" s="57"/>
      <c r="B18" s="10" t="s">
        <v>28</v>
      </c>
      <c r="C18" s="17" t="s">
        <v>20</v>
      </c>
      <c r="D18" s="5" t="s">
        <v>72</v>
      </c>
      <c r="E18" s="6">
        <v>1674</v>
      </c>
      <c r="F18" s="6">
        <v>1693</v>
      </c>
      <c r="G18" s="7">
        <v>1869</v>
      </c>
      <c r="H18" s="8">
        <v>1784</v>
      </c>
      <c r="I18" s="6">
        <v>2263</v>
      </c>
      <c r="J18" s="6">
        <v>1929</v>
      </c>
      <c r="K18" s="36"/>
      <c r="L18" s="37">
        <f t="shared" si="0"/>
        <v>0.11648745519713262</v>
      </c>
      <c r="M18" s="37">
        <f t="shared" si="1"/>
        <v>8.1278026905829595E-2</v>
      </c>
      <c r="O18">
        <f t="shared" si="2"/>
        <v>145</v>
      </c>
      <c r="P18">
        <v>12000</v>
      </c>
      <c r="Q18">
        <f t="shared" si="3"/>
        <v>82.758620689655174</v>
      </c>
    </row>
    <row r="19" spans="1:20" x14ac:dyDescent="0.3">
      <c r="A19" s="57"/>
      <c r="B19" s="10" t="s">
        <v>29</v>
      </c>
      <c r="C19" s="17" t="s">
        <v>20</v>
      </c>
      <c r="D19" s="5" t="s">
        <v>73</v>
      </c>
      <c r="E19" s="6">
        <v>2161</v>
      </c>
      <c r="F19" s="6">
        <v>2007</v>
      </c>
      <c r="G19" s="7">
        <v>1764</v>
      </c>
      <c r="H19" s="8">
        <v>4192</v>
      </c>
      <c r="I19" s="6">
        <v>2750</v>
      </c>
      <c r="J19" s="6">
        <v>4573</v>
      </c>
      <c r="K19" s="36"/>
      <c r="L19" s="37">
        <f t="shared" si="0"/>
        <v>-0.18371124479407683</v>
      </c>
      <c r="M19" s="37">
        <f t="shared" si="1"/>
        <v>9.0887404580152667E-2</v>
      </c>
      <c r="O19">
        <f t="shared" si="2"/>
        <v>381</v>
      </c>
      <c r="P19">
        <v>12000</v>
      </c>
      <c r="Q19">
        <f t="shared" si="3"/>
        <v>31.496062992125985</v>
      </c>
    </row>
    <row r="20" spans="1:20" x14ac:dyDescent="0.3">
      <c r="A20" s="57"/>
      <c r="B20" s="10" t="s">
        <v>30</v>
      </c>
      <c r="C20" s="17" t="s">
        <v>20</v>
      </c>
      <c r="D20" s="5" t="s">
        <v>74</v>
      </c>
      <c r="E20" s="6">
        <v>956</v>
      </c>
      <c r="F20" s="6">
        <v>1008</v>
      </c>
      <c r="G20" s="7">
        <v>886</v>
      </c>
      <c r="H20" s="8">
        <v>1068</v>
      </c>
      <c r="I20" s="6">
        <v>1439</v>
      </c>
      <c r="J20" s="6">
        <v>985</v>
      </c>
      <c r="K20" s="36"/>
      <c r="L20" s="37">
        <f t="shared" si="0"/>
        <v>-7.3221757322175729E-2</v>
      </c>
      <c r="M20" s="37">
        <f t="shared" si="1"/>
        <v>-7.7715355805243441E-2</v>
      </c>
      <c r="O20">
        <f t="shared" si="2"/>
        <v>-83</v>
      </c>
      <c r="P20">
        <v>12000</v>
      </c>
    </row>
    <row r="21" spans="1:20" x14ac:dyDescent="0.3">
      <c r="A21" s="57"/>
      <c r="B21" s="75" t="s">
        <v>31</v>
      </c>
      <c r="C21" s="76" t="s">
        <v>20</v>
      </c>
      <c r="D21" s="5" t="s">
        <v>75</v>
      </c>
      <c r="E21" s="6">
        <v>2995</v>
      </c>
      <c r="F21" s="6">
        <v>2689</v>
      </c>
      <c r="G21" s="7">
        <v>2750</v>
      </c>
      <c r="H21" s="8">
        <v>2443</v>
      </c>
      <c r="I21" s="6">
        <v>3673</v>
      </c>
      <c r="J21" s="6">
        <v>2753</v>
      </c>
      <c r="K21" s="36"/>
      <c r="L21" s="37">
        <f t="shared" si="0"/>
        <v>-8.1803005008347252E-2</v>
      </c>
      <c r="M21" s="37">
        <f t="shared" si="1"/>
        <v>0.12689316414244781</v>
      </c>
      <c r="O21">
        <f t="shared" si="2"/>
        <v>310</v>
      </c>
      <c r="P21">
        <v>12000</v>
      </c>
      <c r="Q21">
        <f t="shared" si="3"/>
        <v>38.70967741935484</v>
      </c>
    </row>
    <row r="22" spans="1:20" ht="14.4" customHeight="1" x14ac:dyDescent="0.3">
      <c r="A22" s="57"/>
      <c r="B22" s="75"/>
      <c r="C22" s="76"/>
      <c r="D22" s="5" t="s">
        <v>76</v>
      </c>
      <c r="E22" s="6">
        <v>2487</v>
      </c>
      <c r="F22" s="6">
        <v>2036</v>
      </c>
      <c r="G22" s="7">
        <v>1781</v>
      </c>
      <c r="H22" s="8">
        <v>1730</v>
      </c>
      <c r="I22" s="6">
        <v>2596</v>
      </c>
      <c r="J22" s="6">
        <v>1811</v>
      </c>
      <c r="K22" s="36"/>
      <c r="L22" s="37">
        <f t="shared" si="0"/>
        <v>-0.28387615601125854</v>
      </c>
      <c r="M22" s="37">
        <f t="shared" si="1"/>
        <v>4.6820809248554911E-2</v>
      </c>
      <c r="O22">
        <f t="shared" si="2"/>
        <v>81</v>
      </c>
      <c r="P22">
        <v>12000</v>
      </c>
      <c r="Q22">
        <f t="shared" si="3"/>
        <v>148.14814814814815</v>
      </c>
    </row>
    <row r="23" spans="1:20" x14ac:dyDescent="0.3">
      <c r="A23" s="57"/>
      <c r="B23" s="10" t="s">
        <v>32</v>
      </c>
      <c r="C23" s="17" t="s">
        <v>20</v>
      </c>
      <c r="D23" s="5" t="s">
        <v>77</v>
      </c>
      <c r="E23" s="6">
        <v>2336</v>
      </c>
      <c r="F23" s="6">
        <v>2433</v>
      </c>
      <c r="G23" s="7">
        <v>2693</v>
      </c>
      <c r="H23" s="8">
        <v>2561</v>
      </c>
      <c r="I23" s="6">
        <v>4976</v>
      </c>
      <c r="J23" s="6">
        <v>3117</v>
      </c>
      <c r="K23" s="36"/>
      <c r="L23" s="37">
        <f t="shared" si="0"/>
        <v>0.15282534246575341</v>
      </c>
      <c r="M23" s="37">
        <f t="shared" si="1"/>
        <v>0.21710269426005466</v>
      </c>
      <c r="O23">
        <f t="shared" si="2"/>
        <v>556</v>
      </c>
      <c r="P23">
        <v>12000</v>
      </c>
      <c r="Q23">
        <f t="shared" si="3"/>
        <v>21.582733812949641</v>
      </c>
    </row>
    <row r="24" spans="1:20" x14ac:dyDescent="0.3">
      <c r="A24" s="57"/>
      <c r="B24" s="75" t="s">
        <v>33</v>
      </c>
      <c r="C24" s="76" t="s">
        <v>20</v>
      </c>
      <c r="D24" s="5" t="s">
        <v>78</v>
      </c>
      <c r="E24" s="6">
        <v>2293</v>
      </c>
      <c r="F24" s="6">
        <v>2277</v>
      </c>
      <c r="G24" s="7">
        <v>2469</v>
      </c>
      <c r="H24" s="8">
        <v>2031</v>
      </c>
      <c r="I24" s="6">
        <v>3284</v>
      </c>
      <c r="J24" s="6">
        <v>2268</v>
      </c>
      <c r="K24" s="36"/>
      <c r="L24" s="37">
        <f t="shared" si="0"/>
        <v>7.6755342346271266E-2</v>
      </c>
      <c r="M24" s="37">
        <f t="shared" si="1"/>
        <v>0.11669128508124077</v>
      </c>
      <c r="O24">
        <f t="shared" si="2"/>
        <v>237</v>
      </c>
      <c r="P24">
        <v>12000</v>
      </c>
      <c r="Q24">
        <f t="shared" si="3"/>
        <v>50.632911392405063</v>
      </c>
    </row>
    <row r="25" spans="1:20" x14ac:dyDescent="0.3">
      <c r="A25" s="57"/>
      <c r="B25" s="75"/>
      <c r="C25" s="76"/>
      <c r="D25" s="5" t="s">
        <v>79</v>
      </c>
      <c r="E25" s="6">
        <v>941</v>
      </c>
      <c r="F25" s="6">
        <v>981</v>
      </c>
      <c r="G25" s="7">
        <v>1219</v>
      </c>
      <c r="H25" s="8">
        <v>1114</v>
      </c>
      <c r="I25" s="6">
        <v>1472</v>
      </c>
      <c r="J25" s="6">
        <v>963</v>
      </c>
      <c r="K25" s="36"/>
      <c r="L25" s="37">
        <f t="shared" si="0"/>
        <v>0.29543039319872477</v>
      </c>
      <c r="M25" s="37">
        <f t="shared" si="1"/>
        <v>-0.13554757630161579</v>
      </c>
    </row>
    <row r="26" spans="1:20" x14ac:dyDescent="0.3">
      <c r="A26" s="57"/>
      <c r="B26" s="10" t="s">
        <v>34</v>
      </c>
      <c r="C26" s="17" t="s">
        <v>20</v>
      </c>
      <c r="D26" s="5" t="s">
        <v>80</v>
      </c>
      <c r="E26" s="6">
        <v>1278</v>
      </c>
      <c r="F26" s="6">
        <v>1154</v>
      </c>
      <c r="G26" s="7">
        <v>130</v>
      </c>
      <c r="H26" s="8">
        <v>0</v>
      </c>
      <c r="I26" s="6">
        <v>1708</v>
      </c>
      <c r="J26" s="6">
        <v>1405</v>
      </c>
      <c r="K26" s="36"/>
      <c r="L26" s="37">
        <f t="shared" si="0"/>
        <v>-0.89827856025039121</v>
      </c>
      <c r="M26" s="37" t="str">
        <f t="shared" si="1"/>
        <v/>
      </c>
    </row>
    <row r="27" spans="1:20" x14ac:dyDescent="0.3">
      <c r="E27">
        <f>SUM(E5:E26)</f>
        <v>40770</v>
      </c>
      <c r="G27">
        <f>SUM(G5:G26)</f>
        <v>37222</v>
      </c>
      <c r="H27">
        <f>SUM(H5:H26)</f>
        <v>37775</v>
      </c>
      <c r="J27">
        <f>SUM(J5:J26)</f>
        <v>43497</v>
      </c>
      <c r="K27" s="36"/>
      <c r="L27" s="34"/>
      <c r="M27" s="34"/>
      <c r="N27" s="51"/>
      <c r="R27" s="51"/>
      <c r="S27">
        <v>6000</v>
      </c>
      <c r="T27">
        <v>1950000</v>
      </c>
    </row>
    <row r="28" spans="1:20" x14ac:dyDescent="0.3">
      <c r="A28" s="57" t="s">
        <v>35</v>
      </c>
      <c r="B28" s="10" t="s">
        <v>36</v>
      </c>
      <c r="C28" s="65" t="s">
        <v>35</v>
      </c>
      <c r="D28" s="23" t="s">
        <v>81</v>
      </c>
      <c r="E28" s="6">
        <v>3548</v>
      </c>
      <c r="F28" s="6">
        <v>3460</v>
      </c>
      <c r="G28" s="7">
        <v>4167</v>
      </c>
      <c r="H28" s="8">
        <v>2767</v>
      </c>
      <c r="I28" s="6">
        <v>5831</v>
      </c>
      <c r="J28" s="6">
        <v>4824</v>
      </c>
      <c r="K28" s="36"/>
      <c r="L28" s="37">
        <f t="shared" ref="L28" si="4">IFERROR((G28-E28)/E28,"")</f>
        <v>0.17446448703494927</v>
      </c>
      <c r="M28" s="37">
        <f t="shared" ref="M28" si="5">IFERROR((J28-H28)/H28,"")</f>
        <v>0.74340440910733652</v>
      </c>
      <c r="O28">
        <f t="shared" si="2"/>
        <v>2057</v>
      </c>
      <c r="P28">
        <v>12000</v>
      </c>
    </row>
    <row r="29" spans="1:20" x14ac:dyDescent="0.3">
      <c r="A29" s="57"/>
      <c r="B29" s="67" t="s">
        <v>37</v>
      </c>
      <c r="C29" s="65"/>
      <c r="D29" s="23" t="s">
        <v>82</v>
      </c>
      <c r="E29" s="6">
        <v>5905</v>
      </c>
      <c r="F29" s="6">
        <v>5022</v>
      </c>
      <c r="G29" s="7">
        <v>5771</v>
      </c>
      <c r="H29" s="8">
        <v>5350</v>
      </c>
      <c r="I29" s="6">
        <v>6849</v>
      </c>
      <c r="J29" s="6">
        <v>5205</v>
      </c>
      <c r="K29" s="36"/>
      <c r="L29" s="37">
        <f t="shared" ref="L29:L65" si="6">IFERROR((G29-E29)/E29,"")</f>
        <v>-2.2692633361558003E-2</v>
      </c>
      <c r="M29" s="37">
        <f t="shared" ref="M29:M65" si="7">IFERROR((J29-H29)/H29,"")</f>
        <v>-2.7102803738317756E-2</v>
      </c>
      <c r="O29">
        <f t="shared" si="2"/>
        <v>-145</v>
      </c>
      <c r="P29">
        <v>12000</v>
      </c>
    </row>
    <row r="30" spans="1:20" x14ac:dyDescent="0.3">
      <c r="A30" s="57"/>
      <c r="B30" s="68"/>
      <c r="C30" s="65"/>
      <c r="D30" s="23" t="s">
        <v>83</v>
      </c>
      <c r="E30" s="6">
        <v>6367</v>
      </c>
      <c r="F30" s="6">
        <v>5354</v>
      </c>
      <c r="G30" s="7">
        <v>6481</v>
      </c>
      <c r="H30" s="8">
        <v>6098</v>
      </c>
      <c r="I30" s="6">
        <v>7718</v>
      </c>
      <c r="J30" s="6">
        <v>5474</v>
      </c>
      <c r="K30" s="36"/>
      <c r="L30" s="37">
        <f t="shared" si="6"/>
        <v>1.7904821737081827E-2</v>
      </c>
      <c r="M30" s="37">
        <f t="shared" si="7"/>
        <v>-0.10232863233847163</v>
      </c>
      <c r="O30">
        <f t="shared" si="2"/>
        <v>-624</v>
      </c>
      <c r="P30">
        <v>12000</v>
      </c>
    </row>
    <row r="31" spans="1:20" x14ac:dyDescent="0.3">
      <c r="A31" s="57"/>
      <c r="B31" s="68"/>
      <c r="C31" s="65"/>
      <c r="D31" s="23" t="s">
        <v>84</v>
      </c>
      <c r="E31" s="6">
        <v>7028</v>
      </c>
      <c r="F31" s="6">
        <v>6715</v>
      </c>
      <c r="G31" s="7">
        <v>7068</v>
      </c>
      <c r="H31" s="8">
        <v>7082</v>
      </c>
      <c r="I31" s="6">
        <v>8841</v>
      </c>
      <c r="J31" s="6">
        <v>5829</v>
      </c>
      <c r="K31" s="36"/>
      <c r="L31" s="37">
        <f t="shared" si="6"/>
        <v>5.6915196357427431E-3</v>
      </c>
      <c r="M31" s="37">
        <f t="shared" si="7"/>
        <v>-0.17692742163230726</v>
      </c>
      <c r="O31">
        <f t="shared" si="2"/>
        <v>-1253</v>
      </c>
      <c r="P31">
        <v>12000</v>
      </c>
    </row>
    <row r="32" spans="1:20" x14ac:dyDescent="0.3">
      <c r="A32" s="57"/>
      <c r="B32" s="68"/>
      <c r="C32" s="65"/>
      <c r="D32" s="23" t="s">
        <v>85</v>
      </c>
      <c r="E32" s="6">
        <v>4110</v>
      </c>
      <c r="F32" s="6">
        <v>3836</v>
      </c>
      <c r="G32" s="7">
        <v>4126</v>
      </c>
      <c r="H32" s="8">
        <v>3489</v>
      </c>
      <c r="I32" s="6">
        <v>5496</v>
      </c>
      <c r="J32" s="6">
        <v>3524</v>
      </c>
      <c r="K32" s="36"/>
      <c r="L32" s="37">
        <f t="shared" si="6"/>
        <v>3.8929440389294406E-3</v>
      </c>
      <c r="M32" s="37">
        <f t="shared" si="7"/>
        <v>1.0031527658354829E-2</v>
      </c>
      <c r="O32">
        <f t="shared" si="2"/>
        <v>35</v>
      </c>
      <c r="P32">
        <v>12000</v>
      </c>
    </row>
    <row r="33" spans="1:16" x14ac:dyDescent="0.3">
      <c r="A33" s="57"/>
      <c r="B33" s="68"/>
      <c r="C33" s="65"/>
      <c r="D33" s="23" t="s">
        <v>86</v>
      </c>
      <c r="E33" s="6">
        <v>5449</v>
      </c>
      <c r="F33" s="6">
        <v>4547</v>
      </c>
      <c r="G33" s="7">
        <v>5636</v>
      </c>
      <c r="H33" s="8">
        <v>5434</v>
      </c>
      <c r="I33" s="6">
        <v>7046</v>
      </c>
      <c r="J33" s="6">
        <v>4626</v>
      </c>
      <c r="K33" s="36"/>
      <c r="L33" s="37">
        <f t="shared" si="6"/>
        <v>3.4318223527252709E-2</v>
      </c>
      <c r="M33" s="37">
        <f t="shared" si="7"/>
        <v>-0.14869341185130658</v>
      </c>
      <c r="O33">
        <f t="shared" si="2"/>
        <v>-808</v>
      </c>
      <c r="P33">
        <v>12000</v>
      </c>
    </row>
    <row r="34" spans="1:16" x14ac:dyDescent="0.3">
      <c r="A34" s="57"/>
      <c r="B34" s="68"/>
      <c r="C34" s="65"/>
      <c r="D34" s="23" t="s">
        <v>87</v>
      </c>
      <c r="E34" s="6">
        <v>7550</v>
      </c>
      <c r="F34" s="6">
        <v>5587</v>
      </c>
      <c r="G34" s="7">
        <v>7105</v>
      </c>
      <c r="H34" s="8">
        <v>4961</v>
      </c>
      <c r="I34" s="6">
        <v>7987</v>
      </c>
      <c r="J34" s="6">
        <v>5057</v>
      </c>
      <c r="K34" s="36"/>
      <c r="L34" s="37">
        <f t="shared" si="6"/>
        <v>-5.8940397350993379E-2</v>
      </c>
      <c r="M34" s="37">
        <f t="shared" si="7"/>
        <v>1.9350937311026002E-2</v>
      </c>
      <c r="O34">
        <f t="shared" si="2"/>
        <v>96</v>
      </c>
      <c r="P34">
        <v>12000</v>
      </c>
    </row>
    <row r="35" spans="1:16" ht="14.4" customHeight="1" x14ac:dyDescent="0.3">
      <c r="A35" s="57"/>
      <c r="B35" s="68"/>
      <c r="C35" s="65"/>
      <c r="D35" s="23" t="s">
        <v>88</v>
      </c>
      <c r="E35" s="6">
        <v>4327</v>
      </c>
      <c r="F35" s="6">
        <v>3749</v>
      </c>
      <c r="G35" s="7">
        <v>4368</v>
      </c>
      <c r="H35" s="8">
        <v>3738</v>
      </c>
      <c r="I35" s="6">
        <v>5126</v>
      </c>
      <c r="J35" s="6">
        <v>3494</v>
      </c>
      <c r="K35" s="36"/>
      <c r="L35" s="37">
        <f t="shared" si="6"/>
        <v>9.4753871042292589E-3</v>
      </c>
      <c r="M35" s="37">
        <f t="shared" si="7"/>
        <v>-6.5275548421615842E-2</v>
      </c>
      <c r="O35">
        <f t="shared" si="2"/>
        <v>-244</v>
      </c>
      <c r="P35">
        <v>12000</v>
      </c>
    </row>
    <row r="36" spans="1:16" x14ac:dyDescent="0.3">
      <c r="A36" s="57"/>
      <c r="B36" s="68"/>
      <c r="C36" s="65"/>
      <c r="D36" s="23" t="s">
        <v>89</v>
      </c>
      <c r="E36" s="6">
        <v>4840</v>
      </c>
      <c r="F36" s="6">
        <v>4219</v>
      </c>
      <c r="G36" s="7">
        <v>5037</v>
      </c>
      <c r="H36" s="8">
        <v>4022</v>
      </c>
      <c r="I36" s="6">
        <v>6370</v>
      </c>
      <c r="J36" s="6">
        <v>3649</v>
      </c>
      <c r="K36" s="36"/>
      <c r="L36" s="37">
        <f t="shared" si="6"/>
        <v>4.0702479338842974E-2</v>
      </c>
      <c r="M36" s="37">
        <f t="shared" si="7"/>
        <v>-9.2739930382894076E-2</v>
      </c>
      <c r="O36">
        <f t="shared" si="2"/>
        <v>-373</v>
      </c>
      <c r="P36">
        <v>12000</v>
      </c>
    </row>
    <row r="37" spans="1:16" x14ac:dyDescent="0.3">
      <c r="A37" s="57"/>
      <c r="B37" s="68"/>
      <c r="C37" s="65"/>
      <c r="D37" s="23" t="s">
        <v>90</v>
      </c>
      <c r="E37" s="6">
        <v>3437</v>
      </c>
      <c r="F37" s="6">
        <v>3231</v>
      </c>
      <c r="G37" s="7">
        <v>3315</v>
      </c>
      <c r="H37" s="8">
        <v>3202</v>
      </c>
      <c r="I37" s="6">
        <v>4709</v>
      </c>
      <c r="J37" s="6">
        <v>3049</v>
      </c>
      <c r="K37" s="36"/>
      <c r="L37" s="37">
        <f t="shared" si="6"/>
        <v>-3.5496072155949958E-2</v>
      </c>
      <c r="M37" s="37">
        <f t="shared" si="7"/>
        <v>-4.7782635852592133E-2</v>
      </c>
      <c r="O37">
        <f t="shared" si="2"/>
        <v>-153</v>
      </c>
      <c r="P37">
        <v>12000</v>
      </c>
    </row>
    <row r="38" spans="1:16" ht="15" thickBot="1" x14ac:dyDescent="0.35">
      <c r="A38" s="57"/>
      <c r="B38" s="68"/>
      <c r="C38" s="65"/>
      <c r="D38" s="24" t="s">
        <v>91</v>
      </c>
      <c r="E38" s="12">
        <v>4215</v>
      </c>
      <c r="F38" s="12">
        <v>3574</v>
      </c>
      <c r="G38" s="13">
        <v>4289</v>
      </c>
      <c r="H38" s="14">
        <v>3522</v>
      </c>
      <c r="I38" s="12">
        <v>5095</v>
      </c>
      <c r="J38" s="12">
        <v>3009</v>
      </c>
      <c r="K38" s="36"/>
      <c r="L38" s="37">
        <f t="shared" si="6"/>
        <v>1.7556346381969158E-2</v>
      </c>
      <c r="M38" s="37">
        <f t="shared" si="7"/>
        <v>-0.14565587734241908</v>
      </c>
      <c r="O38">
        <f t="shared" si="2"/>
        <v>-513</v>
      </c>
      <c r="P38">
        <v>12000</v>
      </c>
    </row>
    <row r="39" spans="1:16" ht="15" thickBot="1" x14ac:dyDescent="0.35">
      <c r="A39" s="57"/>
      <c r="B39" s="69"/>
      <c r="C39" s="66"/>
      <c r="D39" s="25" t="s">
        <v>92</v>
      </c>
      <c r="E39" s="26">
        <v>5322.8</v>
      </c>
      <c r="F39" s="15">
        <v>4583.3999999999996</v>
      </c>
      <c r="G39" s="27">
        <v>5319.6</v>
      </c>
      <c r="H39" s="28">
        <v>4689.8</v>
      </c>
      <c r="I39" s="15">
        <v>6523.7</v>
      </c>
      <c r="J39" s="16">
        <v>4291.6000000000004</v>
      </c>
      <c r="K39" s="36"/>
      <c r="L39" s="37">
        <f t="shared" si="6"/>
        <v>-6.0118734500635344E-4</v>
      </c>
      <c r="M39" s="37">
        <f t="shared" si="7"/>
        <v>-8.4907671968953852E-2</v>
      </c>
      <c r="O39">
        <f t="shared" si="2"/>
        <v>-398.19999999999982</v>
      </c>
      <c r="P39">
        <v>12000</v>
      </c>
    </row>
    <row r="40" spans="1:16" x14ac:dyDescent="0.3">
      <c r="A40" s="57"/>
      <c r="B40" s="10" t="s">
        <v>38</v>
      </c>
      <c r="C40" s="65"/>
      <c r="D40" s="29" t="s">
        <v>93</v>
      </c>
      <c r="E40" s="19">
        <v>3060</v>
      </c>
      <c r="F40" s="19">
        <v>2863</v>
      </c>
      <c r="G40" s="20">
        <v>3293</v>
      </c>
      <c r="H40" s="21">
        <v>3098</v>
      </c>
      <c r="I40" s="19">
        <v>3489</v>
      </c>
      <c r="J40" s="19">
        <v>3050</v>
      </c>
      <c r="K40" s="36"/>
      <c r="L40" s="37">
        <f t="shared" si="6"/>
        <v>7.6143790849673196E-2</v>
      </c>
      <c r="M40" s="37">
        <f t="shared" si="7"/>
        <v>-1.5493867010974823E-2</v>
      </c>
      <c r="O40">
        <f t="shared" si="2"/>
        <v>-48</v>
      </c>
      <c r="P40">
        <v>12000</v>
      </c>
    </row>
    <row r="41" spans="1:16" x14ac:dyDescent="0.3">
      <c r="A41" s="57"/>
      <c r="B41" s="10" t="s">
        <v>39</v>
      </c>
      <c r="C41" s="65"/>
      <c r="D41" s="23" t="s">
        <v>94</v>
      </c>
      <c r="E41" s="6">
        <v>5583</v>
      </c>
      <c r="F41" s="6">
        <v>5047</v>
      </c>
      <c r="G41" s="7">
        <v>5328</v>
      </c>
      <c r="H41" s="8">
        <v>5177</v>
      </c>
      <c r="I41" s="6">
        <v>6131</v>
      </c>
      <c r="J41" s="6">
        <v>4890</v>
      </c>
      <c r="K41" s="36"/>
      <c r="L41" s="37">
        <f t="shared" si="6"/>
        <v>-4.5674368619022028E-2</v>
      </c>
      <c r="M41" s="37">
        <f t="shared" si="7"/>
        <v>-5.5437512072628939E-2</v>
      </c>
      <c r="O41">
        <f t="shared" si="2"/>
        <v>-287</v>
      </c>
      <c r="P41">
        <v>12000</v>
      </c>
    </row>
    <row r="42" spans="1:16" x14ac:dyDescent="0.3">
      <c r="A42" s="57"/>
      <c r="B42" s="10" t="s">
        <v>40</v>
      </c>
      <c r="C42" s="65"/>
      <c r="D42" s="23" t="s">
        <v>95</v>
      </c>
      <c r="E42" s="6">
        <v>2848</v>
      </c>
      <c r="F42" s="6">
        <v>2452</v>
      </c>
      <c r="G42" s="7">
        <v>2933</v>
      </c>
      <c r="H42" s="8">
        <v>3094</v>
      </c>
      <c r="I42" s="6">
        <v>3497</v>
      </c>
      <c r="J42" s="6">
        <v>2671</v>
      </c>
      <c r="K42" s="36"/>
      <c r="L42" s="37">
        <f t="shared" si="6"/>
        <v>2.9845505617977528E-2</v>
      </c>
      <c r="M42" s="37">
        <f t="shared" si="7"/>
        <v>-0.13671622495151906</v>
      </c>
      <c r="O42">
        <f t="shared" si="2"/>
        <v>-423</v>
      </c>
      <c r="P42">
        <v>12000</v>
      </c>
    </row>
    <row r="43" spans="1:16" x14ac:dyDescent="0.3">
      <c r="A43" s="57"/>
      <c r="B43" s="10" t="s">
        <v>41</v>
      </c>
      <c r="C43" s="65"/>
      <c r="D43" s="23" t="s">
        <v>96</v>
      </c>
      <c r="E43" s="6">
        <v>1537</v>
      </c>
      <c r="F43" s="6">
        <v>6200</v>
      </c>
      <c r="G43" s="7">
        <v>1536</v>
      </c>
      <c r="H43" s="8">
        <v>5808</v>
      </c>
      <c r="I43" s="6">
        <v>8838</v>
      </c>
      <c r="J43" s="6">
        <v>4602</v>
      </c>
      <c r="K43" s="36"/>
      <c r="L43" s="37">
        <f t="shared" si="6"/>
        <v>-6.5061808718282373E-4</v>
      </c>
      <c r="M43" s="37">
        <f t="shared" si="7"/>
        <v>-0.20764462809917356</v>
      </c>
      <c r="O43">
        <f t="shared" si="2"/>
        <v>-1206</v>
      </c>
      <c r="P43">
        <v>12000</v>
      </c>
    </row>
    <row r="44" spans="1:16" x14ac:dyDescent="0.3">
      <c r="A44" s="57"/>
      <c r="B44" s="10" t="s">
        <v>42</v>
      </c>
      <c r="C44" s="65"/>
      <c r="D44" s="23" t="s">
        <v>97</v>
      </c>
      <c r="E44" s="6">
        <v>5120</v>
      </c>
      <c r="F44" s="6">
        <v>4527</v>
      </c>
      <c r="G44" s="7">
        <v>5253</v>
      </c>
      <c r="H44" s="8">
        <v>4556</v>
      </c>
      <c r="I44" s="6">
        <v>5851</v>
      </c>
      <c r="J44" s="6">
        <v>4636</v>
      </c>
      <c r="K44" s="36"/>
      <c r="L44" s="37">
        <f t="shared" si="6"/>
        <v>2.5976562500000001E-2</v>
      </c>
      <c r="M44" s="37">
        <f t="shared" si="7"/>
        <v>1.755926251097454E-2</v>
      </c>
      <c r="O44">
        <f t="shared" si="2"/>
        <v>80</v>
      </c>
      <c r="P44">
        <v>12000</v>
      </c>
    </row>
    <row r="45" spans="1:16" x14ac:dyDescent="0.3">
      <c r="A45" s="57"/>
      <c r="B45" s="10" t="s">
        <v>43</v>
      </c>
      <c r="C45" s="65"/>
      <c r="D45" s="23" t="s">
        <v>98</v>
      </c>
      <c r="E45" s="6">
        <v>2402</v>
      </c>
      <c r="F45" s="6">
        <v>2205</v>
      </c>
      <c r="G45" s="7">
        <v>2817</v>
      </c>
      <c r="H45" s="8">
        <v>2537</v>
      </c>
      <c r="I45" s="6">
        <v>3071</v>
      </c>
      <c r="J45" s="6">
        <v>2458</v>
      </c>
      <c r="K45" s="36"/>
      <c r="L45" s="37">
        <f t="shared" si="6"/>
        <v>0.17277268942547877</v>
      </c>
      <c r="M45" s="37">
        <f t="shared" si="7"/>
        <v>-3.1139140717382736E-2</v>
      </c>
      <c r="O45">
        <f t="shared" si="2"/>
        <v>-79</v>
      </c>
      <c r="P45">
        <v>12000</v>
      </c>
    </row>
    <row r="46" spans="1:16" x14ac:dyDescent="0.3">
      <c r="A46" s="57"/>
      <c r="B46" s="10" t="s">
        <v>44</v>
      </c>
      <c r="C46" s="65"/>
      <c r="D46" s="23" t="s">
        <v>99</v>
      </c>
      <c r="E46" s="6">
        <v>2670</v>
      </c>
      <c r="F46" s="6">
        <v>2450</v>
      </c>
      <c r="G46" s="7">
        <v>2471</v>
      </c>
      <c r="H46" s="8">
        <v>2226</v>
      </c>
      <c r="I46" s="6">
        <v>3073</v>
      </c>
      <c r="J46" s="6">
        <v>2014</v>
      </c>
      <c r="K46" s="36"/>
      <c r="L46" s="37">
        <f t="shared" si="6"/>
        <v>-7.4531835205992505E-2</v>
      </c>
      <c r="M46" s="37">
        <f t="shared" si="7"/>
        <v>-9.5238095238095233E-2</v>
      </c>
      <c r="O46">
        <f t="shared" si="2"/>
        <v>-212</v>
      </c>
      <c r="P46">
        <v>12000</v>
      </c>
    </row>
    <row r="47" spans="1:16" x14ac:dyDescent="0.3">
      <c r="A47" s="57"/>
      <c r="B47" s="10" t="s">
        <v>45</v>
      </c>
      <c r="C47" s="65"/>
      <c r="D47" s="23" t="s">
        <v>100</v>
      </c>
      <c r="E47" s="6">
        <v>8244</v>
      </c>
      <c r="F47" s="6">
        <v>6881</v>
      </c>
      <c r="G47" s="7">
        <v>9070</v>
      </c>
      <c r="H47" s="8">
        <v>7835</v>
      </c>
      <c r="I47" s="6">
        <v>11850</v>
      </c>
      <c r="J47" s="6">
        <v>5388</v>
      </c>
      <c r="K47" s="36"/>
      <c r="L47" s="37">
        <f t="shared" si="6"/>
        <v>0.10019408054342552</v>
      </c>
      <c r="M47" s="37">
        <f t="shared" si="7"/>
        <v>-0.31231652839821317</v>
      </c>
      <c r="O47">
        <f t="shared" si="2"/>
        <v>-2447</v>
      </c>
      <c r="P47">
        <v>12000</v>
      </c>
    </row>
    <row r="48" spans="1:16" x14ac:dyDescent="0.3">
      <c r="A48" s="57"/>
      <c r="B48" s="10" t="s">
        <v>46</v>
      </c>
      <c r="C48" s="65"/>
      <c r="D48" s="23" t="s">
        <v>101</v>
      </c>
      <c r="E48" s="6">
        <v>2045</v>
      </c>
      <c r="F48" s="6">
        <v>2018</v>
      </c>
      <c r="G48" s="7">
        <v>1696</v>
      </c>
      <c r="H48" s="8">
        <v>2114</v>
      </c>
      <c r="I48" s="6">
        <v>1784</v>
      </c>
      <c r="J48" s="6">
        <v>3696</v>
      </c>
      <c r="K48" s="36"/>
      <c r="L48" s="37">
        <f t="shared" si="6"/>
        <v>-0.17066014669926649</v>
      </c>
      <c r="M48" s="37">
        <f t="shared" si="7"/>
        <v>0.7483443708609272</v>
      </c>
      <c r="O48">
        <f t="shared" si="2"/>
        <v>1582</v>
      </c>
      <c r="P48">
        <v>12000</v>
      </c>
    </row>
    <row r="49" spans="1:16" x14ac:dyDescent="0.3">
      <c r="A49" s="57"/>
      <c r="B49" s="10" t="s">
        <v>47</v>
      </c>
      <c r="C49" s="65"/>
      <c r="D49" s="23" t="s">
        <v>102</v>
      </c>
      <c r="E49" s="6">
        <v>2313</v>
      </c>
      <c r="F49" s="6">
        <v>2080</v>
      </c>
      <c r="G49" s="7">
        <v>2393</v>
      </c>
      <c r="H49" s="8">
        <v>2380</v>
      </c>
      <c r="I49" s="6">
        <v>2553</v>
      </c>
      <c r="J49" s="6">
        <v>2073</v>
      </c>
      <c r="K49" s="36"/>
      <c r="L49" s="37">
        <f t="shared" si="6"/>
        <v>3.4587116299178558E-2</v>
      </c>
      <c r="M49" s="37">
        <f t="shared" si="7"/>
        <v>-0.12899159663865548</v>
      </c>
      <c r="O49">
        <f t="shared" si="2"/>
        <v>-307</v>
      </c>
      <c r="P49">
        <v>12000</v>
      </c>
    </row>
    <row r="50" spans="1:16" x14ac:dyDescent="0.3">
      <c r="A50" s="57"/>
      <c r="B50" s="10" t="s">
        <v>48</v>
      </c>
      <c r="C50" s="65"/>
      <c r="D50" s="23" t="s">
        <v>103</v>
      </c>
      <c r="E50" s="6">
        <v>3705</v>
      </c>
      <c r="F50" s="6">
        <v>3420</v>
      </c>
      <c r="G50" s="7">
        <v>3531</v>
      </c>
      <c r="H50" s="8">
        <v>3031</v>
      </c>
      <c r="I50" s="6">
        <v>3922</v>
      </c>
      <c r="J50" s="6">
        <v>3275</v>
      </c>
      <c r="K50" s="36"/>
      <c r="L50" s="37">
        <f t="shared" si="6"/>
        <v>-4.6963562753036439E-2</v>
      </c>
      <c r="M50" s="37">
        <f t="shared" si="7"/>
        <v>8.0501484658528535E-2</v>
      </c>
      <c r="O50">
        <f t="shared" si="2"/>
        <v>244</v>
      </c>
      <c r="P50">
        <v>12000</v>
      </c>
    </row>
    <row r="51" spans="1:16" x14ac:dyDescent="0.3">
      <c r="A51" s="57"/>
      <c r="B51" s="10" t="s">
        <v>49</v>
      </c>
      <c r="C51" s="65"/>
      <c r="D51" s="23" t="s">
        <v>104</v>
      </c>
      <c r="E51" s="6">
        <v>3640</v>
      </c>
      <c r="F51" s="6">
        <v>3298</v>
      </c>
      <c r="G51" s="7">
        <v>4542</v>
      </c>
      <c r="H51" s="8">
        <v>3876</v>
      </c>
      <c r="I51" s="6">
        <v>4253</v>
      </c>
      <c r="J51" s="6">
        <v>3175</v>
      </c>
      <c r="K51" s="36"/>
      <c r="L51" s="37">
        <f t="shared" si="6"/>
        <v>0.24780219780219781</v>
      </c>
      <c r="M51" s="37">
        <f t="shared" si="7"/>
        <v>-0.18085655314757482</v>
      </c>
      <c r="O51">
        <f t="shared" si="2"/>
        <v>-701</v>
      </c>
      <c r="P51">
        <v>12000</v>
      </c>
    </row>
    <row r="52" spans="1:16" x14ac:dyDescent="0.3">
      <c r="A52" s="57"/>
      <c r="B52" s="10" t="s">
        <v>50</v>
      </c>
      <c r="C52" s="65"/>
      <c r="D52" s="23" t="s">
        <v>105</v>
      </c>
      <c r="E52" s="6">
        <v>4288</v>
      </c>
      <c r="F52" s="6">
        <v>4906</v>
      </c>
      <c r="G52" s="7">
        <v>5069</v>
      </c>
      <c r="H52" s="8">
        <v>4058</v>
      </c>
      <c r="I52" s="6">
        <v>5183</v>
      </c>
      <c r="J52" s="6">
        <v>6896</v>
      </c>
      <c r="K52" s="36"/>
      <c r="L52" s="37">
        <f t="shared" si="6"/>
        <v>0.18213619402985073</v>
      </c>
      <c r="M52" s="37">
        <f t="shared" si="7"/>
        <v>0.69935929029078359</v>
      </c>
      <c r="O52">
        <f t="shared" si="2"/>
        <v>2838</v>
      </c>
      <c r="P52">
        <v>12000</v>
      </c>
    </row>
    <row r="53" spans="1:16" x14ac:dyDescent="0.3">
      <c r="A53" s="57"/>
      <c r="B53" s="10" t="s">
        <v>51</v>
      </c>
      <c r="C53" s="65"/>
      <c r="D53" s="23" t="s">
        <v>106</v>
      </c>
      <c r="E53" s="6">
        <v>3047</v>
      </c>
      <c r="F53" s="6">
        <v>2642</v>
      </c>
      <c r="G53" s="7">
        <v>3737</v>
      </c>
      <c r="H53" s="8">
        <v>3322</v>
      </c>
      <c r="I53" s="6">
        <v>4351</v>
      </c>
      <c r="J53" s="6">
        <v>3172</v>
      </c>
      <c r="K53" s="36"/>
      <c r="L53" s="37">
        <f t="shared" si="6"/>
        <v>0.22645224811289794</v>
      </c>
      <c r="M53" s="37">
        <f t="shared" si="7"/>
        <v>-4.5153521974714027E-2</v>
      </c>
      <c r="O53">
        <f t="shared" si="2"/>
        <v>-150</v>
      </c>
      <c r="P53">
        <v>12000</v>
      </c>
    </row>
    <row r="54" spans="1:16" x14ac:dyDescent="0.3">
      <c r="A54" s="57"/>
      <c r="B54" s="67" t="s">
        <v>52</v>
      </c>
      <c r="C54" s="65"/>
      <c r="D54" s="23" t="s">
        <v>107</v>
      </c>
      <c r="E54" s="6">
        <v>2389</v>
      </c>
      <c r="F54" s="6">
        <v>1896</v>
      </c>
      <c r="G54" s="7">
        <v>2339</v>
      </c>
      <c r="H54" s="8">
        <v>2181</v>
      </c>
      <c r="I54" s="6">
        <v>3111</v>
      </c>
      <c r="J54" s="6">
        <v>2052</v>
      </c>
      <c r="K54" s="36"/>
      <c r="L54" s="37">
        <f t="shared" si="6"/>
        <v>-2.0929259104227712E-2</v>
      </c>
      <c r="M54" s="37">
        <f t="shared" si="7"/>
        <v>-5.9147180192572216E-2</v>
      </c>
      <c r="O54">
        <f t="shared" si="2"/>
        <v>-129</v>
      </c>
      <c r="P54">
        <v>12000</v>
      </c>
    </row>
    <row r="55" spans="1:16" x14ac:dyDescent="0.3">
      <c r="A55" s="57"/>
      <c r="B55" s="68"/>
      <c r="C55" s="65"/>
      <c r="D55" s="23" t="s">
        <v>108</v>
      </c>
      <c r="E55" s="6">
        <v>8324</v>
      </c>
      <c r="F55" s="6">
        <v>7844</v>
      </c>
      <c r="G55" s="7">
        <v>8590</v>
      </c>
      <c r="H55" s="8">
        <v>8329</v>
      </c>
      <c r="I55" s="6">
        <v>13842</v>
      </c>
      <c r="J55" s="6">
        <v>11025</v>
      </c>
      <c r="K55" s="36"/>
      <c r="L55" s="37">
        <f t="shared" si="6"/>
        <v>3.1955790485343583E-2</v>
      </c>
      <c r="M55" s="37">
        <f t="shared" si="7"/>
        <v>0.32368831792532116</v>
      </c>
      <c r="O55">
        <f t="shared" si="2"/>
        <v>2696</v>
      </c>
      <c r="P55">
        <v>12000</v>
      </c>
    </row>
    <row r="56" spans="1:16" x14ac:dyDescent="0.3">
      <c r="A56" s="57"/>
      <c r="B56" s="68"/>
      <c r="C56" s="65"/>
      <c r="D56" s="23" t="s">
        <v>109</v>
      </c>
      <c r="E56" s="6">
        <v>4141</v>
      </c>
      <c r="F56" s="6">
        <v>3701</v>
      </c>
      <c r="G56" s="7">
        <v>4522</v>
      </c>
      <c r="H56" s="8">
        <v>4312</v>
      </c>
      <c r="I56" s="6">
        <v>6355</v>
      </c>
      <c r="J56" s="6">
        <v>4002</v>
      </c>
      <c r="K56" s="36"/>
      <c r="L56" s="37">
        <f t="shared" si="6"/>
        <v>9.2006761651774932E-2</v>
      </c>
      <c r="M56" s="37">
        <f t="shared" si="7"/>
        <v>-7.1892393320964754E-2</v>
      </c>
      <c r="O56">
        <f t="shared" si="2"/>
        <v>-310</v>
      </c>
      <c r="P56">
        <v>12000</v>
      </c>
    </row>
    <row r="57" spans="1:16" x14ac:dyDescent="0.3">
      <c r="A57" s="57"/>
      <c r="B57" s="68"/>
      <c r="C57" s="65"/>
      <c r="D57" s="23" t="s">
        <v>110</v>
      </c>
      <c r="E57" s="6">
        <v>13395</v>
      </c>
      <c r="F57" s="6">
        <v>9373</v>
      </c>
      <c r="G57" s="7">
        <v>13311</v>
      </c>
      <c r="H57" s="8">
        <v>2779</v>
      </c>
      <c r="I57" s="6">
        <v>19233</v>
      </c>
      <c r="J57" s="6">
        <v>10748</v>
      </c>
      <c r="K57" s="36"/>
      <c r="L57" s="37">
        <f t="shared" si="6"/>
        <v>-6.2709966405375137E-3</v>
      </c>
      <c r="M57" s="37">
        <f t="shared" si="7"/>
        <v>2.8675782655631523</v>
      </c>
      <c r="O57">
        <f t="shared" si="2"/>
        <v>7969</v>
      </c>
      <c r="P57">
        <v>12000</v>
      </c>
    </row>
    <row r="58" spans="1:16" x14ac:dyDescent="0.3">
      <c r="A58" s="57"/>
      <c r="B58" s="68"/>
      <c r="C58" s="65"/>
      <c r="D58" s="23" t="s">
        <v>111</v>
      </c>
      <c r="E58" s="6">
        <v>6321</v>
      </c>
      <c r="F58" s="6">
        <v>5566</v>
      </c>
      <c r="G58" s="7">
        <v>6543</v>
      </c>
      <c r="H58" s="8">
        <v>5519</v>
      </c>
      <c r="I58" s="6">
        <v>6190</v>
      </c>
      <c r="J58" s="6">
        <v>5268</v>
      </c>
      <c r="K58" s="36"/>
      <c r="L58" s="37">
        <f t="shared" si="6"/>
        <v>3.5121025154247747E-2</v>
      </c>
      <c r="M58" s="37">
        <f t="shared" si="7"/>
        <v>-4.5479253487950719E-2</v>
      </c>
      <c r="O58">
        <f t="shared" si="2"/>
        <v>-251</v>
      </c>
      <c r="P58">
        <v>12000</v>
      </c>
    </row>
    <row r="59" spans="1:16" x14ac:dyDescent="0.3">
      <c r="A59" s="57"/>
      <c r="B59" s="68"/>
      <c r="C59" s="65"/>
      <c r="D59" s="23" t="s">
        <v>112</v>
      </c>
      <c r="E59" s="6">
        <v>9553</v>
      </c>
      <c r="F59" s="6">
        <v>8110</v>
      </c>
      <c r="G59" s="7">
        <v>10737</v>
      </c>
      <c r="H59" s="8">
        <v>9107</v>
      </c>
      <c r="I59" s="6">
        <v>16997</v>
      </c>
      <c r="J59" s="6">
        <v>7466</v>
      </c>
      <c r="K59" s="36"/>
      <c r="L59" s="37">
        <f t="shared" si="6"/>
        <v>0.12394012352140689</v>
      </c>
      <c r="M59" s="37">
        <f t="shared" si="7"/>
        <v>-0.18019106182057756</v>
      </c>
      <c r="O59">
        <f t="shared" si="2"/>
        <v>-1641</v>
      </c>
      <c r="P59">
        <v>12000</v>
      </c>
    </row>
    <row r="60" spans="1:16" x14ac:dyDescent="0.3">
      <c r="A60" s="57"/>
      <c r="B60" s="68"/>
      <c r="C60" s="65"/>
      <c r="D60" s="23" t="s">
        <v>113</v>
      </c>
      <c r="E60" s="6">
        <v>8079</v>
      </c>
      <c r="F60" s="6">
        <v>7678</v>
      </c>
      <c r="G60" s="7">
        <v>8244</v>
      </c>
      <c r="H60" s="8">
        <v>8497</v>
      </c>
      <c r="I60" s="6">
        <v>10605</v>
      </c>
      <c r="J60" s="6">
        <v>6285</v>
      </c>
      <c r="K60" s="36"/>
      <c r="L60" s="37">
        <f t="shared" si="6"/>
        <v>2.0423319717786857E-2</v>
      </c>
      <c r="M60" s="37">
        <f t="shared" si="7"/>
        <v>-0.26032717429681063</v>
      </c>
      <c r="O60">
        <f t="shared" si="2"/>
        <v>-2212</v>
      </c>
      <c r="P60">
        <v>12000</v>
      </c>
    </row>
    <row r="61" spans="1:16" x14ac:dyDescent="0.3">
      <c r="A61" s="57"/>
      <c r="B61" s="68"/>
      <c r="C61" s="65"/>
      <c r="D61" s="23" t="s">
        <v>114</v>
      </c>
      <c r="E61" s="6">
        <v>3977</v>
      </c>
      <c r="F61" s="6">
        <v>3233</v>
      </c>
      <c r="G61" s="7">
        <v>3961</v>
      </c>
      <c r="H61" s="8">
        <v>3573</v>
      </c>
      <c r="I61" s="6">
        <v>5116</v>
      </c>
      <c r="J61" s="6">
        <v>3558</v>
      </c>
      <c r="K61" s="36"/>
      <c r="L61" s="37">
        <f t="shared" si="6"/>
        <v>-4.023133014835303E-3</v>
      </c>
      <c r="M61" s="37">
        <f t="shared" si="7"/>
        <v>-4.1981528127623844E-3</v>
      </c>
      <c r="O61">
        <f t="shared" si="2"/>
        <v>-15</v>
      </c>
      <c r="P61">
        <v>12000</v>
      </c>
    </row>
    <row r="62" spans="1:16" x14ac:dyDescent="0.3">
      <c r="A62" s="57"/>
      <c r="B62" s="68"/>
      <c r="C62" s="65"/>
      <c r="D62" s="23" t="s">
        <v>115</v>
      </c>
      <c r="E62" s="6">
        <v>6920</v>
      </c>
      <c r="F62" s="6">
        <v>6742</v>
      </c>
      <c r="G62" s="7">
        <v>7261</v>
      </c>
      <c r="H62" s="8">
        <v>6951</v>
      </c>
      <c r="I62" s="6">
        <v>12200</v>
      </c>
      <c r="J62" s="6">
        <v>6893</v>
      </c>
      <c r="K62" s="36"/>
      <c r="L62" s="37">
        <f t="shared" si="6"/>
        <v>4.9277456647398847E-2</v>
      </c>
      <c r="M62" s="37">
        <f t="shared" si="7"/>
        <v>-8.3441231477485254E-3</v>
      </c>
      <c r="O62">
        <f t="shared" si="2"/>
        <v>-58</v>
      </c>
      <c r="P62">
        <v>12000</v>
      </c>
    </row>
    <row r="63" spans="1:16" ht="15" thickBot="1" x14ac:dyDescent="0.35">
      <c r="A63" s="57"/>
      <c r="B63" s="68"/>
      <c r="C63" s="65"/>
      <c r="D63" s="24" t="s">
        <v>116</v>
      </c>
      <c r="E63" s="12">
        <v>6267</v>
      </c>
      <c r="F63" s="12">
        <v>4730</v>
      </c>
      <c r="G63" s="13">
        <v>5727</v>
      </c>
      <c r="H63" s="14">
        <v>5434</v>
      </c>
      <c r="I63" s="12">
        <v>7451</v>
      </c>
      <c r="J63" s="12">
        <v>4368</v>
      </c>
      <c r="K63" s="36"/>
      <c r="L63" s="37">
        <f t="shared" si="6"/>
        <v>-8.6165629487793202E-2</v>
      </c>
      <c r="M63" s="37">
        <f t="shared" si="7"/>
        <v>-0.19617224880382775</v>
      </c>
      <c r="O63">
        <f t="shared" si="2"/>
        <v>-1066</v>
      </c>
      <c r="P63">
        <v>12000</v>
      </c>
    </row>
    <row r="64" spans="1:16" ht="15" thickBot="1" x14ac:dyDescent="0.35">
      <c r="A64" s="57"/>
      <c r="B64" s="69"/>
      <c r="C64" s="66"/>
      <c r="D64" s="30" t="s">
        <v>117</v>
      </c>
      <c r="E64" s="15">
        <v>6936.6</v>
      </c>
      <c r="F64" s="15">
        <v>5887.3</v>
      </c>
      <c r="G64" s="15">
        <v>7123.5</v>
      </c>
      <c r="H64" s="28">
        <v>5668.2</v>
      </c>
      <c r="I64" s="15">
        <v>10110</v>
      </c>
      <c r="J64" s="16">
        <v>6166.5</v>
      </c>
      <c r="K64" s="36"/>
      <c r="L64" s="37">
        <f t="shared" si="6"/>
        <v>2.6944035983046396E-2</v>
      </c>
      <c r="M64" s="37">
        <f t="shared" si="7"/>
        <v>8.7911506298295791E-2</v>
      </c>
    </row>
    <row r="65" spans="1:18" x14ac:dyDescent="0.3">
      <c r="A65" s="57"/>
      <c r="B65" s="10" t="s">
        <v>53</v>
      </c>
      <c r="C65" s="65"/>
      <c r="D65" s="29" t="s">
        <v>118</v>
      </c>
      <c r="E65" s="19">
        <v>2254</v>
      </c>
      <c r="F65" s="19">
        <v>2121</v>
      </c>
      <c r="G65" s="20">
        <v>2209</v>
      </c>
      <c r="H65" s="21">
        <v>2146</v>
      </c>
      <c r="I65" s="19">
        <v>2662</v>
      </c>
      <c r="J65" s="19">
        <v>3229</v>
      </c>
      <c r="K65" s="36"/>
      <c r="L65" s="37">
        <f t="shared" si="6"/>
        <v>-1.9964507542147295E-2</v>
      </c>
      <c r="M65" s="37">
        <f t="shared" si="7"/>
        <v>0.50465983224603916</v>
      </c>
    </row>
    <row r="66" spans="1:18" x14ac:dyDescent="0.3">
      <c r="H66"/>
      <c r="N66" s="51"/>
      <c r="R66" s="51"/>
    </row>
  </sheetData>
  <mergeCells count="18">
    <mergeCell ref="H2:J2"/>
    <mergeCell ref="C24:C25"/>
    <mergeCell ref="A28:A65"/>
    <mergeCell ref="C28:C65"/>
    <mergeCell ref="B29:B39"/>
    <mergeCell ref="B54:B64"/>
    <mergeCell ref="A1:M1"/>
    <mergeCell ref="K3:K4"/>
    <mergeCell ref="L2:M2"/>
    <mergeCell ref="A5:A26"/>
    <mergeCell ref="B5:B10"/>
    <mergeCell ref="C5:C10"/>
    <mergeCell ref="B14:B15"/>
    <mergeCell ref="C14:C15"/>
    <mergeCell ref="B21:B22"/>
    <mergeCell ref="C21:C22"/>
    <mergeCell ref="B24:B25"/>
    <mergeCell ref="E2:G2"/>
  </mergeCells>
  <conditionalFormatting sqref="E5:G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G6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G7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G8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G9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J6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J7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J8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J9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K5 K6:K65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J6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J7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J8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J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K5 K6:K65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first="1" last="1" xr2:uid="{6C1552A8-754A-47F7-860A-9CA355BCCC4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'Store-Wise'!E5:J5</xm:f>
              <xm:sqref>K5</xm:sqref>
            </x14:sparkline>
            <x14:sparkline>
              <xm:f>'Store-Wise'!E6:J6</xm:f>
              <xm:sqref>K6</xm:sqref>
            </x14:sparkline>
            <x14:sparkline>
              <xm:f>'Store-Wise'!E7:J7</xm:f>
              <xm:sqref>K7</xm:sqref>
            </x14:sparkline>
            <x14:sparkline>
              <xm:f>'Store-Wise'!E8:J8</xm:f>
              <xm:sqref>K8</xm:sqref>
            </x14:sparkline>
            <x14:sparkline>
              <xm:f>'Store-Wise'!E9:J9</xm:f>
              <xm:sqref>K9</xm:sqref>
            </x14:sparkline>
            <x14:sparkline>
              <xm:f>'Store-Wise'!E10:J10</xm:f>
              <xm:sqref>K10</xm:sqref>
            </x14:sparkline>
            <x14:sparkline>
              <xm:f>'Store-Wise'!E11:J11</xm:f>
              <xm:sqref>K11</xm:sqref>
            </x14:sparkline>
            <x14:sparkline>
              <xm:f>'Store-Wise'!E12:J12</xm:f>
              <xm:sqref>K12</xm:sqref>
            </x14:sparkline>
            <x14:sparkline>
              <xm:f>'Store-Wise'!E13:J13</xm:f>
              <xm:sqref>K13</xm:sqref>
            </x14:sparkline>
            <x14:sparkline>
              <xm:f>'Store-Wise'!E14:J14</xm:f>
              <xm:sqref>K14</xm:sqref>
            </x14:sparkline>
            <x14:sparkline>
              <xm:f>'Store-Wise'!E15:J15</xm:f>
              <xm:sqref>K15</xm:sqref>
            </x14:sparkline>
            <x14:sparkline>
              <xm:f>'Store-Wise'!E16:J16</xm:f>
              <xm:sqref>K16</xm:sqref>
            </x14:sparkline>
            <x14:sparkline>
              <xm:f>'Store-Wise'!E17:J17</xm:f>
              <xm:sqref>K17</xm:sqref>
            </x14:sparkline>
            <x14:sparkline>
              <xm:f>'Store-Wise'!E18:J18</xm:f>
              <xm:sqref>K18</xm:sqref>
            </x14:sparkline>
            <x14:sparkline>
              <xm:f>'Store-Wise'!E19:J19</xm:f>
              <xm:sqref>K19</xm:sqref>
            </x14:sparkline>
            <x14:sparkline>
              <xm:f>'Store-Wise'!E20:J20</xm:f>
              <xm:sqref>K20</xm:sqref>
            </x14:sparkline>
            <x14:sparkline>
              <xm:f>'Store-Wise'!E21:J21</xm:f>
              <xm:sqref>K21</xm:sqref>
            </x14:sparkline>
            <x14:sparkline>
              <xm:f>'Store-Wise'!E22:J22</xm:f>
              <xm:sqref>K22</xm:sqref>
            </x14:sparkline>
            <x14:sparkline>
              <xm:f>'Store-Wise'!E23:J23</xm:f>
              <xm:sqref>K23</xm:sqref>
            </x14:sparkline>
            <x14:sparkline>
              <xm:f>'Store-Wise'!E24:J24</xm:f>
              <xm:sqref>K24</xm:sqref>
            </x14:sparkline>
            <x14:sparkline>
              <xm:f>'Store-Wise'!E25:J25</xm:f>
              <xm:sqref>K25</xm:sqref>
            </x14:sparkline>
            <x14:sparkline>
              <xm:f>'Store-Wise'!E26:J26</xm:f>
              <xm:sqref>K26</xm:sqref>
            </x14:sparkline>
            <x14:sparkline>
              <xm:f>'Store-Wise'!E27:J27</xm:f>
              <xm:sqref>K27</xm:sqref>
            </x14:sparkline>
            <x14:sparkline>
              <xm:f>'Store-Wise'!E28:J28</xm:f>
              <xm:sqref>K28</xm:sqref>
            </x14:sparkline>
            <x14:sparkline>
              <xm:f>'Store-Wise'!E29:J29</xm:f>
              <xm:sqref>K29</xm:sqref>
            </x14:sparkline>
            <x14:sparkline>
              <xm:f>'Store-Wise'!E30:J30</xm:f>
              <xm:sqref>K30</xm:sqref>
            </x14:sparkline>
            <x14:sparkline>
              <xm:f>'Store-Wise'!E31:J31</xm:f>
              <xm:sqref>K31</xm:sqref>
            </x14:sparkline>
            <x14:sparkline>
              <xm:f>'Store-Wise'!E32:J32</xm:f>
              <xm:sqref>K32</xm:sqref>
            </x14:sparkline>
            <x14:sparkline>
              <xm:f>'Store-Wise'!E33:J33</xm:f>
              <xm:sqref>K33</xm:sqref>
            </x14:sparkline>
            <x14:sparkline>
              <xm:f>'Store-Wise'!E34:J34</xm:f>
              <xm:sqref>K34</xm:sqref>
            </x14:sparkline>
            <x14:sparkline>
              <xm:f>'Store-Wise'!E35:J35</xm:f>
              <xm:sqref>K35</xm:sqref>
            </x14:sparkline>
            <x14:sparkline>
              <xm:f>'Store-Wise'!E36:J36</xm:f>
              <xm:sqref>K36</xm:sqref>
            </x14:sparkline>
            <x14:sparkline>
              <xm:f>'Store-Wise'!E37:J37</xm:f>
              <xm:sqref>K37</xm:sqref>
            </x14:sparkline>
            <x14:sparkline>
              <xm:f>'Store-Wise'!E38:J38</xm:f>
              <xm:sqref>K38</xm:sqref>
            </x14:sparkline>
            <x14:sparkline>
              <xm:f>'Store-Wise'!E39:J39</xm:f>
              <xm:sqref>K39</xm:sqref>
            </x14:sparkline>
            <x14:sparkline>
              <xm:f>'Store-Wise'!E40:J40</xm:f>
              <xm:sqref>K40</xm:sqref>
            </x14:sparkline>
            <x14:sparkline>
              <xm:f>'Store-Wise'!E41:J41</xm:f>
              <xm:sqref>K41</xm:sqref>
            </x14:sparkline>
            <x14:sparkline>
              <xm:f>'Store-Wise'!E42:J42</xm:f>
              <xm:sqref>K42</xm:sqref>
            </x14:sparkline>
            <x14:sparkline>
              <xm:f>'Store-Wise'!E43:J43</xm:f>
              <xm:sqref>K43</xm:sqref>
            </x14:sparkline>
            <x14:sparkline>
              <xm:f>'Store-Wise'!E44:J44</xm:f>
              <xm:sqref>K44</xm:sqref>
            </x14:sparkline>
            <x14:sparkline>
              <xm:f>'Store-Wise'!E45:J45</xm:f>
              <xm:sqref>K45</xm:sqref>
            </x14:sparkline>
            <x14:sparkline>
              <xm:f>'Store-Wise'!E46:J46</xm:f>
              <xm:sqref>K46</xm:sqref>
            </x14:sparkline>
            <x14:sparkline>
              <xm:f>'Store-Wise'!E47:J47</xm:f>
              <xm:sqref>K47</xm:sqref>
            </x14:sparkline>
            <x14:sparkline>
              <xm:f>'Store-Wise'!E48:J48</xm:f>
              <xm:sqref>K48</xm:sqref>
            </x14:sparkline>
            <x14:sparkline>
              <xm:f>'Store-Wise'!E49:J49</xm:f>
              <xm:sqref>K49</xm:sqref>
            </x14:sparkline>
            <x14:sparkline>
              <xm:f>'Store-Wise'!E50:J50</xm:f>
              <xm:sqref>K50</xm:sqref>
            </x14:sparkline>
            <x14:sparkline>
              <xm:f>'Store-Wise'!E51:J51</xm:f>
              <xm:sqref>K51</xm:sqref>
            </x14:sparkline>
            <x14:sparkline>
              <xm:f>'Store-Wise'!E52:J52</xm:f>
              <xm:sqref>K52</xm:sqref>
            </x14:sparkline>
            <x14:sparkline>
              <xm:f>'Store-Wise'!E53:J53</xm:f>
              <xm:sqref>K53</xm:sqref>
            </x14:sparkline>
            <x14:sparkline>
              <xm:f>'Store-Wise'!E54:J54</xm:f>
              <xm:sqref>K54</xm:sqref>
            </x14:sparkline>
            <x14:sparkline>
              <xm:f>'Store-Wise'!E55:J55</xm:f>
              <xm:sqref>K55</xm:sqref>
            </x14:sparkline>
            <x14:sparkline>
              <xm:f>'Store-Wise'!E56:J56</xm:f>
              <xm:sqref>K56</xm:sqref>
            </x14:sparkline>
            <x14:sparkline>
              <xm:f>'Store-Wise'!E57:J57</xm:f>
              <xm:sqref>K57</xm:sqref>
            </x14:sparkline>
            <x14:sparkline>
              <xm:f>'Store-Wise'!E58:J58</xm:f>
              <xm:sqref>K58</xm:sqref>
            </x14:sparkline>
            <x14:sparkline>
              <xm:f>'Store-Wise'!E59:J59</xm:f>
              <xm:sqref>K59</xm:sqref>
            </x14:sparkline>
            <x14:sparkline>
              <xm:f>'Store-Wise'!E60:J60</xm:f>
              <xm:sqref>K60</xm:sqref>
            </x14:sparkline>
            <x14:sparkline>
              <xm:f>'Store-Wise'!E61:J61</xm:f>
              <xm:sqref>K61</xm:sqref>
            </x14:sparkline>
            <x14:sparkline>
              <xm:f>'Store-Wise'!E62:J62</xm:f>
              <xm:sqref>K62</xm:sqref>
            </x14:sparkline>
            <x14:sparkline>
              <xm:f>'Store-Wise'!E63:J63</xm:f>
              <xm:sqref>K63</xm:sqref>
            </x14:sparkline>
            <x14:sparkline>
              <xm:f>'Store-Wise'!E64:J64</xm:f>
              <xm:sqref>K64</xm:sqref>
            </x14:sparkline>
            <x14:sparkline>
              <xm:f>'Store-Wise'!E65:J65</xm:f>
              <xm:sqref>K65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5CA4-1319-49E0-8913-4DFA6293421A}">
  <dimension ref="A1:AL61"/>
  <sheetViews>
    <sheetView tabSelected="1" workbookViewId="0">
      <pane ySplit="2" topLeftCell="A3" activePane="bottomLeft" state="frozen"/>
      <selection pane="bottomLeft" sqref="A1:C1"/>
    </sheetView>
  </sheetViews>
  <sheetFormatPr defaultColWidth="8.88671875" defaultRowHeight="14.4" x14ac:dyDescent="0.3"/>
  <cols>
    <col min="1" max="1" width="12.6640625" style="36" bestFit="1" customWidth="1"/>
    <col min="2" max="2" width="23.6640625" style="36" bestFit="1" customWidth="1"/>
    <col min="3" max="3" width="30.5546875" style="36" bestFit="1" customWidth="1"/>
    <col min="4" max="4" width="11.44140625" style="36" bestFit="1" customWidth="1"/>
    <col min="5" max="5" width="11.109375" style="36" bestFit="1" customWidth="1"/>
    <col min="6" max="8" width="12.33203125" style="36" bestFit="1" customWidth="1"/>
    <col min="9" max="9" width="15" style="36" bestFit="1" customWidth="1"/>
    <col min="10" max="10" width="12.33203125" style="36" bestFit="1" customWidth="1"/>
    <col min="11" max="11" width="13.44140625" style="36" bestFit="1" customWidth="1"/>
    <col min="12" max="12" width="13.44140625" style="36" customWidth="1"/>
    <col min="13" max="13" width="18" style="36" bestFit="1" customWidth="1"/>
    <col min="14" max="21" width="8.88671875" style="36"/>
    <col min="22" max="22" width="14.44140625" style="36" bestFit="1" customWidth="1"/>
    <col min="23" max="23" width="14.88671875" style="36" bestFit="1" customWidth="1"/>
    <col min="24" max="28" width="14.44140625" style="36" bestFit="1" customWidth="1"/>
    <col min="29" max="16384" width="8.88671875" style="36"/>
  </cols>
  <sheetData>
    <row r="1" spans="1:38" x14ac:dyDescent="0.3">
      <c r="A1" s="86"/>
      <c r="B1" s="86"/>
      <c r="C1" s="86"/>
      <c r="D1" s="4" t="s">
        <v>119</v>
      </c>
      <c r="E1" s="4" t="s">
        <v>120</v>
      </c>
      <c r="F1" s="4" t="s">
        <v>121</v>
      </c>
      <c r="G1" s="4" t="s">
        <v>122</v>
      </c>
      <c r="H1" s="4" t="s">
        <v>123</v>
      </c>
      <c r="I1" s="4" t="s">
        <v>124</v>
      </c>
      <c r="J1" s="4" t="s">
        <v>125</v>
      </c>
      <c r="K1" s="4" t="s">
        <v>126</v>
      </c>
      <c r="L1" s="4" t="s">
        <v>127</v>
      </c>
      <c r="M1" s="4" t="s">
        <v>128</v>
      </c>
      <c r="N1" s="87" t="s">
        <v>129</v>
      </c>
      <c r="O1" s="87"/>
      <c r="P1" s="87"/>
      <c r="Q1" s="87"/>
      <c r="R1" s="87"/>
      <c r="S1" s="87"/>
      <c r="T1" s="87"/>
      <c r="U1" s="87"/>
      <c r="V1" s="87" t="s">
        <v>130</v>
      </c>
      <c r="W1" s="87"/>
      <c r="X1" s="87"/>
      <c r="Y1" s="87"/>
      <c r="Z1" s="87"/>
      <c r="AA1" s="87"/>
      <c r="AB1" s="87"/>
    </row>
    <row r="2" spans="1:38" ht="14.4" customHeight="1" x14ac:dyDescent="0.3">
      <c r="A2" s="4" t="s">
        <v>55</v>
      </c>
      <c r="B2" s="4" t="s">
        <v>131</v>
      </c>
      <c r="C2" s="4" t="s">
        <v>57</v>
      </c>
      <c r="D2" s="4" t="s">
        <v>132</v>
      </c>
      <c r="E2" s="4" t="s">
        <v>133</v>
      </c>
      <c r="F2" s="4" t="s">
        <v>134</v>
      </c>
      <c r="G2" s="4" t="s">
        <v>135</v>
      </c>
      <c r="H2" s="4" t="s">
        <v>136</v>
      </c>
      <c r="I2" s="4" t="s">
        <v>137</v>
      </c>
      <c r="J2" s="4" t="s">
        <v>138</v>
      </c>
      <c r="K2" s="4" t="s">
        <v>139</v>
      </c>
      <c r="L2" s="4" t="s">
        <v>140</v>
      </c>
      <c r="M2" s="4" t="s">
        <v>141</v>
      </c>
      <c r="N2" s="4" t="s">
        <v>132</v>
      </c>
      <c r="O2" s="4" t="s">
        <v>133</v>
      </c>
      <c r="P2" s="4" t="s">
        <v>134</v>
      </c>
      <c r="Q2" s="4" t="s">
        <v>135</v>
      </c>
      <c r="R2" s="4" t="s">
        <v>136</v>
      </c>
      <c r="S2" s="4" t="s">
        <v>137</v>
      </c>
      <c r="T2" s="4" t="s">
        <v>138</v>
      </c>
      <c r="U2" s="4" t="s">
        <v>139</v>
      </c>
      <c r="V2" s="39" t="s">
        <v>142</v>
      </c>
      <c r="W2" s="39" t="s">
        <v>143</v>
      </c>
      <c r="X2" s="39" t="s">
        <v>144</v>
      </c>
      <c r="Y2" s="39" t="s">
        <v>145</v>
      </c>
      <c r="Z2" s="39" t="s">
        <v>146</v>
      </c>
      <c r="AA2" s="39" t="s">
        <v>147</v>
      </c>
      <c r="AB2" s="39" t="s">
        <v>148</v>
      </c>
    </row>
    <row r="3" spans="1:38" ht="14.4" customHeight="1" x14ac:dyDescent="0.3">
      <c r="A3" s="81" t="s">
        <v>58</v>
      </c>
      <c r="B3" s="85" t="s">
        <v>20</v>
      </c>
      <c r="C3" s="5" t="s">
        <v>149</v>
      </c>
      <c r="D3" s="48">
        <v>317</v>
      </c>
      <c r="E3" s="48">
        <v>990</v>
      </c>
      <c r="F3" s="48">
        <v>1100</v>
      </c>
      <c r="G3" s="48">
        <v>894</v>
      </c>
      <c r="H3" s="48">
        <v>784</v>
      </c>
      <c r="I3" s="47">
        <v>600</v>
      </c>
      <c r="J3" s="47">
        <v>838</v>
      </c>
      <c r="K3" s="47">
        <v>1182</v>
      </c>
      <c r="L3" s="47">
        <v>801</v>
      </c>
      <c r="M3" s="47">
        <v>412</v>
      </c>
      <c r="N3" s="88">
        <f t="shared" ref="N3:U3" si="0">SUM(D3:D8)</f>
        <v>2580</v>
      </c>
      <c r="O3" s="88">
        <f t="shared" si="0"/>
        <v>7374</v>
      </c>
      <c r="P3" s="88">
        <f t="shared" si="0"/>
        <v>8323</v>
      </c>
      <c r="Q3" s="88">
        <f t="shared" si="0"/>
        <v>7398</v>
      </c>
      <c r="R3" s="88">
        <f t="shared" si="0"/>
        <v>6903</v>
      </c>
      <c r="S3" s="88">
        <f t="shared" si="0"/>
        <v>7194</v>
      </c>
      <c r="T3" s="88">
        <f t="shared" si="0"/>
        <v>9268</v>
      </c>
      <c r="U3" s="88">
        <f t="shared" si="0"/>
        <v>12349</v>
      </c>
      <c r="V3" s="79">
        <f>(O3-N3)/N3</f>
        <v>1.8581395348837209</v>
      </c>
      <c r="W3" s="79">
        <f t="shared" ref="W3:AB3" si="1">(P3-O3)/O3</f>
        <v>0.12869541632763765</v>
      </c>
      <c r="X3" s="79">
        <f t="shared" si="1"/>
        <v>-0.11113781088549801</v>
      </c>
      <c r="Y3" s="79">
        <f t="shared" si="1"/>
        <v>-6.6909975669099758E-2</v>
      </c>
      <c r="Z3" s="79">
        <f t="shared" si="1"/>
        <v>4.2155584528465885E-2</v>
      </c>
      <c r="AA3" s="79">
        <f t="shared" si="1"/>
        <v>0.28829580205726996</v>
      </c>
      <c r="AB3" s="79">
        <f t="shared" si="1"/>
        <v>0.33243418213206732</v>
      </c>
    </row>
    <row r="4" spans="1:38" x14ac:dyDescent="0.3">
      <c r="A4" s="81"/>
      <c r="B4" s="85"/>
      <c r="C4" s="5" t="s">
        <v>150</v>
      </c>
      <c r="D4" s="48">
        <v>0</v>
      </c>
      <c r="E4" s="48">
        <v>0</v>
      </c>
      <c r="F4" s="48">
        <v>598</v>
      </c>
      <c r="G4" s="48">
        <v>810</v>
      </c>
      <c r="H4" s="48">
        <v>714</v>
      </c>
      <c r="I4" s="47">
        <v>820</v>
      </c>
      <c r="J4" s="47">
        <v>1050</v>
      </c>
      <c r="K4" s="47">
        <v>1651</v>
      </c>
      <c r="L4" s="47">
        <v>1018</v>
      </c>
      <c r="M4" s="47">
        <v>140</v>
      </c>
      <c r="N4" s="88"/>
      <c r="O4" s="88"/>
      <c r="P4" s="88"/>
      <c r="Q4" s="88"/>
      <c r="R4" s="88"/>
      <c r="S4" s="88"/>
      <c r="T4" s="88"/>
      <c r="U4" s="88"/>
      <c r="V4" s="79"/>
      <c r="W4" s="79"/>
      <c r="X4" s="79"/>
      <c r="Y4" s="79"/>
      <c r="Z4" s="79"/>
      <c r="AA4" s="79"/>
      <c r="AB4" s="79"/>
      <c r="AC4" s="41"/>
      <c r="AD4" s="41"/>
      <c r="AE4" s="41"/>
      <c r="AF4" s="41"/>
      <c r="AG4" s="41"/>
      <c r="AH4" s="41"/>
      <c r="AI4" s="41"/>
      <c r="AJ4" s="41"/>
      <c r="AK4" s="41"/>
      <c r="AL4" s="41"/>
    </row>
    <row r="5" spans="1:38" x14ac:dyDescent="0.3">
      <c r="A5" s="81"/>
      <c r="B5" s="85"/>
      <c r="C5" s="5" t="s">
        <v>151</v>
      </c>
      <c r="D5" s="48">
        <v>600</v>
      </c>
      <c r="E5" s="48">
        <v>1767</v>
      </c>
      <c r="F5" s="48">
        <v>1856</v>
      </c>
      <c r="G5" s="48">
        <v>1590</v>
      </c>
      <c r="H5" s="48">
        <v>1607</v>
      </c>
      <c r="I5" s="47">
        <v>1619</v>
      </c>
      <c r="J5" s="47">
        <v>2155</v>
      </c>
      <c r="K5" s="47">
        <v>2896</v>
      </c>
      <c r="L5" s="47">
        <v>1495</v>
      </c>
      <c r="M5" s="47">
        <v>1264</v>
      </c>
      <c r="N5" s="88"/>
      <c r="O5" s="88"/>
      <c r="P5" s="88"/>
      <c r="Q5" s="88"/>
      <c r="R5" s="88"/>
      <c r="S5" s="88"/>
      <c r="T5" s="88"/>
      <c r="U5" s="88"/>
      <c r="V5" s="79"/>
      <c r="W5" s="79"/>
      <c r="X5" s="79"/>
      <c r="Y5" s="79"/>
      <c r="Z5" s="79"/>
      <c r="AA5" s="79"/>
      <c r="AB5" s="79"/>
    </row>
    <row r="6" spans="1:38" x14ac:dyDescent="0.3">
      <c r="A6" s="81"/>
      <c r="B6" s="85"/>
      <c r="C6" s="5" t="s">
        <v>62</v>
      </c>
      <c r="D6" s="48">
        <v>552</v>
      </c>
      <c r="E6" s="48">
        <v>1343</v>
      </c>
      <c r="F6" s="48">
        <v>1235</v>
      </c>
      <c r="G6" s="48">
        <v>1164</v>
      </c>
      <c r="H6" s="48">
        <v>1183</v>
      </c>
      <c r="I6" s="47">
        <v>1219</v>
      </c>
      <c r="J6" s="47">
        <v>1574</v>
      </c>
      <c r="K6" s="47">
        <v>2037</v>
      </c>
      <c r="L6" s="47">
        <v>1285</v>
      </c>
      <c r="M6" s="47">
        <v>730</v>
      </c>
      <c r="N6" s="88"/>
      <c r="O6" s="88"/>
      <c r="P6" s="88"/>
      <c r="Q6" s="88"/>
      <c r="R6" s="88"/>
      <c r="S6" s="88"/>
      <c r="T6" s="88"/>
      <c r="U6" s="88"/>
      <c r="V6" s="79"/>
      <c r="W6" s="79"/>
      <c r="X6" s="79"/>
      <c r="Y6" s="79"/>
      <c r="Z6" s="79"/>
      <c r="AA6" s="79"/>
      <c r="AB6" s="79"/>
    </row>
    <row r="7" spans="1:38" x14ac:dyDescent="0.3">
      <c r="A7" s="81"/>
      <c r="B7" s="85"/>
      <c r="C7" s="5" t="s">
        <v>152</v>
      </c>
      <c r="D7" s="48">
        <v>553</v>
      </c>
      <c r="E7" s="48">
        <v>1635</v>
      </c>
      <c r="F7" s="48">
        <v>1594</v>
      </c>
      <c r="G7" s="48">
        <v>1348</v>
      </c>
      <c r="H7" s="48">
        <v>1171</v>
      </c>
      <c r="I7" s="47">
        <v>1264</v>
      </c>
      <c r="J7" s="47">
        <v>1841</v>
      </c>
      <c r="K7" s="47">
        <v>2153</v>
      </c>
      <c r="L7" s="47">
        <v>1166</v>
      </c>
      <c r="M7" s="47">
        <v>634</v>
      </c>
      <c r="N7" s="88"/>
      <c r="O7" s="88"/>
      <c r="P7" s="88"/>
      <c r="Q7" s="88"/>
      <c r="R7" s="88"/>
      <c r="S7" s="88"/>
      <c r="T7" s="88"/>
      <c r="U7" s="88"/>
      <c r="V7" s="79"/>
      <c r="W7" s="79"/>
      <c r="X7" s="79"/>
      <c r="Y7" s="79"/>
      <c r="Z7" s="79"/>
      <c r="AA7" s="79"/>
      <c r="AB7" s="79"/>
    </row>
    <row r="8" spans="1:38" x14ac:dyDescent="0.3">
      <c r="A8" s="81"/>
      <c r="B8" s="85"/>
      <c r="C8" s="5" t="s">
        <v>153</v>
      </c>
      <c r="D8" s="48">
        <v>558</v>
      </c>
      <c r="E8" s="48">
        <v>1639</v>
      </c>
      <c r="F8" s="48">
        <v>1940</v>
      </c>
      <c r="G8" s="48">
        <v>1592</v>
      </c>
      <c r="H8" s="48">
        <v>1444</v>
      </c>
      <c r="I8" s="47">
        <v>1672</v>
      </c>
      <c r="J8" s="47">
        <v>1810</v>
      </c>
      <c r="K8" s="47">
        <v>2430</v>
      </c>
      <c r="L8" s="47">
        <v>1456</v>
      </c>
      <c r="M8" s="47">
        <v>1003</v>
      </c>
      <c r="N8" s="88"/>
      <c r="O8" s="88"/>
      <c r="P8" s="88"/>
      <c r="Q8" s="88"/>
      <c r="R8" s="88"/>
      <c r="S8" s="88"/>
      <c r="T8" s="88"/>
      <c r="U8" s="88"/>
      <c r="V8" s="79"/>
      <c r="W8" s="79"/>
      <c r="X8" s="79"/>
      <c r="Y8" s="79"/>
      <c r="Z8" s="79"/>
      <c r="AA8" s="79"/>
      <c r="AB8" s="79"/>
    </row>
    <row r="9" spans="1:38" ht="14.4" customHeight="1" x14ac:dyDescent="0.3">
      <c r="A9" s="81"/>
      <c r="B9" s="85" t="s">
        <v>35</v>
      </c>
      <c r="C9" s="49" t="s">
        <v>154</v>
      </c>
      <c r="D9" s="9">
        <v>0</v>
      </c>
      <c r="E9" s="9">
        <v>1856</v>
      </c>
      <c r="F9" s="9">
        <v>3988</v>
      </c>
      <c r="G9" s="9">
        <v>3673</v>
      </c>
      <c r="H9" s="9">
        <v>3458</v>
      </c>
      <c r="I9" s="9">
        <v>3740</v>
      </c>
      <c r="J9" s="9">
        <v>4225</v>
      </c>
      <c r="K9" s="9">
        <v>5457</v>
      </c>
      <c r="L9" s="9">
        <v>3236</v>
      </c>
      <c r="M9" s="9">
        <v>1856</v>
      </c>
      <c r="N9" s="78">
        <f t="shared" ref="N9:U9" si="2">SUM(D9:D15)</f>
        <v>3269</v>
      </c>
      <c r="O9" s="78">
        <f t="shared" si="2"/>
        <v>11603</v>
      </c>
      <c r="P9" s="78">
        <f t="shared" si="2"/>
        <v>14828</v>
      </c>
      <c r="Q9" s="78">
        <f t="shared" si="2"/>
        <v>12999</v>
      </c>
      <c r="R9" s="78">
        <f t="shared" si="2"/>
        <v>14145</v>
      </c>
      <c r="S9" s="78">
        <f t="shared" si="2"/>
        <v>14812</v>
      </c>
      <c r="T9" s="78">
        <f t="shared" si="2"/>
        <v>17344</v>
      </c>
      <c r="U9" s="78">
        <f t="shared" si="2"/>
        <v>22863</v>
      </c>
      <c r="V9" s="77">
        <f>(O9-N9)/N9</f>
        <v>2.5494034873049864</v>
      </c>
      <c r="W9" s="77">
        <f t="shared" ref="W9:AB9" si="3">(P9-O9)/O9</f>
        <v>0.27794535895888994</v>
      </c>
      <c r="X9" s="77">
        <f t="shared" si="3"/>
        <v>-0.12334772052872943</v>
      </c>
      <c r="Y9" s="77">
        <f t="shared" si="3"/>
        <v>8.8160627740595424E-2</v>
      </c>
      <c r="Z9" s="77">
        <f t="shared" si="3"/>
        <v>4.715447154471545E-2</v>
      </c>
      <c r="AA9" s="77">
        <f t="shared" si="3"/>
        <v>0.1709424790710235</v>
      </c>
      <c r="AB9" s="77">
        <f t="shared" si="3"/>
        <v>0.31820802583025831</v>
      </c>
    </row>
    <row r="10" spans="1:38" x14ac:dyDescent="0.3">
      <c r="A10" s="81"/>
      <c r="B10" s="85"/>
      <c r="C10" s="49" t="s">
        <v>155</v>
      </c>
      <c r="D10" s="9">
        <v>868</v>
      </c>
      <c r="E10" s="9">
        <v>2356</v>
      </c>
      <c r="F10" s="9">
        <v>2587</v>
      </c>
      <c r="G10" s="9">
        <v>1955</v>
      </c>
      <c r="H10" s="9">
        <v>2118</v>
      </c>
      <c r="I10" s="9">
        <v>2381</v>
      </c>
      <c r="J10" s="9">
        <v>2971</v>
      </c>
      <c r="K10" s="9">
        <v>4246</v>
      </c>
      <c r="L10" s="9">
        <v>2115</v>
      </c>
      <c r="M10" s="9">
        <v>1451</v>
      </c>
      <c r="N10" s="78"/>
      <c r="O10" s="78"/>
      <c r="P10" s="78"/>
      <c r="Q10" s="78"/>
      <c r="R10" s="78"/>
      <c r="S10" s="78"/>
      <c r="T10" s="78"/>
      <c r="U10" s="78"/>
      <c r="V10" s="77"/>
      <c r="W10" s="77"/>
      <c r="X10" s="77"/>
      <c r="Y10" s="77"/>
      <c r="Z10" s="77"/>
      <c r="AA10" s="77"/>
      <c r="AB10" s="77"/>
    </row>
    <row r="11" spans="1:38" x14ac:dyDescent="0.3">
      <c r="A11" s="81"/>
      <c r="B11" s="85"/>
      <c r="C11" s="49" t="s">
        <v>156</v>
      </c>
      <c r="D11" s="9">
        <v>208</v>
      </c>
      <c r="E11" s="9">
        <v>567</v>
      </c>
      <c r="F11" s="9">
        <v>563</v>
      </c>
      <c r="G11" s="9">
        <v>549</v>
      </c>
      <c r="H11" s="9">
        <v>466</v>
      </c>
      <c r="I11" s="9">
        <v>538</v>
      </c>
      <c r="J11" s="9">
        <v>644</v>
      </c>
      <c r="K11" s="9">
        <v>786</v>
      </c>
      <c r="L11" s="9">
        <v>482</v>
      </c>
      <c r="M11" s="9">
        <v>310</v>
      </c>
      <c r="N11" s="78"/>
      <c r="O11" s="78"/>
      <c r="P11" s="78"/>
      <c r="Q11" s="78"/>
      <c r="R11" s="78"/>
      <c r="S11" s="78"/>
      <c r="T11" s="78"/>
      <c r="U11" s="78"/>
      <c r="V11" s="77"/>
      <c r="W11" s="77"/>
      <c r="X11" s="77"/>
      <c r="Y11" s="77"/>
      <c r="Z11" s="77"/>
      <c r="AA11" s="77"/>
      <c r="AB11" s="77"/>
    </row>
    <row r="12" spans="1:38" x14ac:dyDescent="0.3">
      <c r="A12" s="81"/>
      <c r="B12" s="85"/>
      <c r="C12" s="49" t="s">
        <v>157</v>
      </c>
      <c r="D12" s="9">
        <v>43</v>
      </c>
      <c r="E12" s="9">
        <v>156</v>
      </c>
      <c r="F12" s="9">
        <v>244</v>
      </c>
      <c r="G12" s="9">
        <v>530</v>
      </c>
      <c r="H12" s="9">
        <v>716</v>
      </c>
      <c r="I12" s="9">
        <v>757</v>
      </c>
      <c r="J12" s="9">
        <v>898</v>
      </c>
      <c r="K12" s="9">
        <v>1146</v>
      </c>
      <c r="L12" s="9">
        <v>628</v>
      </c>
      <c r="M12" s="9">
        <v>384</v>
      </c>
      <c r="N12" s="78"/>
      <c r="O12" s="78"/>
      <c r="P12" s="78"/>
      <c r="Q12" s="78"/>
      <c r="R12" s="78"/>
      <c r="S12" s="78"/>
      <c r="T12" s="78"/>
      <c r="U12" s="78"/>
      <c r="V12" s="77"/>
      <c r="W12" s="77"/>
      <c r="X12" s="77"/>
      <c r="Y12" s="77"/>
      <c r="Z12" s="77"/>
      <c r="AA12" s="77"/>
      <c r="AB12" s="77"/>
    </row>
    <row r="13" spans="1:38" x14ac:dyDescent="0.3">
      <c r="A13" s="81"/>
      <c r="B13" s="85"/>
      <c r="C13" s="49" t="s">
        <v>158</v>
      </c>
      <c r="D13" s="9">
        <v>0</v>
      </c>
      <c r="E13" s="9">
        <v>863</v>
      </c>
      <c r="F13" s="9">
        <v>1852</v>
      </c>
      <c r="G13" s="9">
        <v>1109</v>
      </c>
      <c r="H13" s="9">
        <v>1883</v>
      </c>
      <c r="I13" s="9">
        <v>1903</v>
      </c>
      <c r="J13" s="9">
        <v>2205</v>
      </c>
      <c r="K13" s="9">
        <v>2924</v>
      </c>
      <c r="L13" s="9">
        <v>1611</v>
      </c>
      <c r="M13" s="9">
        <v>1149</v>
      </c>
      <c r="N13" s="78"/>
      <c r="O13" s="78"/>
      <c r="P13" s="78"/>
      <c r="Q13" s="78"/>
      <c r="R13" s="78"/>
      <c r="S13" s="78"/>
      <c r="T13" s="78"/>
      <c r="U13" s="78"/>
      <c r="V13" s="77"/>
      <c r="W13" s="77"/>
      <c r="X13" s="77"/>
      <c r="Y13" s="77"/>
      <c r="Z13" s="77"/>
      <c r="AA13" s="77"/>
      <c r="AB13" s="77"/>
    </row>
    <row r="14" spans="1:38" x14ac:dyDescent="0.3">
      <c r="A14" s="81"/>
      <c r="B14" s="85"/>
      <c r="C14" s="49" t="s">
        <v>159</v>
      </c>
      <c r="D14" s="9">
        <v>937</v>
      </c>
      <c r="E14" s="9">
        <v>2589</v>
      </c>
      <c r="F14" s="9">
        <v>2835</v>
      </c>
      <c r="G14" s="9">
        <v>2366</v>
      </c>
      <c r="H14" s="9">
        <v>2534</v>
      </c>
      <c r="I14" s="9">
        <v>2486</v>
      </c>
      <c r="J14" s="9">
        <v>2909</v>
      </c>
      <c r="K14" s="9">
        <v>4027</v>
      </c>
      <c r="L14" s="9">
        <v>2284</v>
      </c>
      <c r="M14" s="9">
        <v>1622</v>
      </c>
      <c r="N14" s="78"/>
      <c r="O14" s="78"/>
      <c r="P14" s="78"/>
      <c r="Q14" s="78"/>
      <c r="R14" s="78"/>
      <c r="S14" s="78"/>
      <c r="T14" s="78"/>
      <c r="U14" s="78"/>
      <c r="V14" s="77"/>
      <c r="W14" s="77"/>
      <c r="X14" s="77"/>
      <c r="Y14" s="77"/>
      <c r="Z14" s="77"/>
      <c r="AA14" s="77"/>
      <c r="AB14" s="77"/>
    </row>
    <row r="15" spans="1:38" x14ac:dyDescent="0.3">
      <c r="A15" s="81"/>
      <c r="B15" s="85"/>
      <c r="C15" s="49" t="s">
        <v>160</v>
      </c>
      <c r="D15" s="9">
        <v>1213</v>
      </c>
      <c r="E15" s="9">
        <v>3216</v>
      </c>
      <c r="F15" s="9">
        <v>2759</v>
      </c>
      <c r="G15" s="9">
        <v>2817</v>
      </c>
      <c r="H15" s="9">
        <v>2970</v>
      </c>
      <c r="I15" s="9">
        <v>3007</v>
      </c>
      <c r="J15" s="9">
        <v>3492</v>
      </c>
      <c r="K15" s="9">
        <v>4277</v>
      </c>
      <c r="L15" s="9">
        <v>15773</v>
      </c>
      <c r="M15" s="9">
        <v>1484</v>
      </c>
      <c r="N15" s="78"/>
      <c r="O15" s="78"/>
      <c r="P15" s="78"/>
      <c r="Q15" s="78"/>
      <c r="R15" s="78"/>
      <c r="S15" s="78"/>
      <c r="T15" s="78"/>
      <c r="U15" s="78"/>
      <c r="V15" s="77"/>
      <c r="W15" s="77"/>
      <c r="X15" s="77"/>
      <c r="Y15" s="77"/>
      <c r="Z15" s="77"/>
      <c r="AA15" s="77"/>
      <c r="AB15" s="77"/>
    </row>
    <row r="16" spans="1:38" x14ac:dyDescent="0.3">
      <c r="A16" s="10" t="s">
        <v>26</v>
      </c>
      <c r="B16" s="17" t="s">
        <v>20</v>
      </c>
      <c r="C16" s="5" t="s">
        <v>161</v>
      </c>
      <c r="D16" s="9">
        <v>816</v>
      </c>
      <c r="E16" s="9">
        <v>2315</v>
      </c>
      <c r="F16" s="9">
        <v>2390</v>
      </c>
      <c r="G16" s="9">
        <v>2361</v>
      </c>
      <c r="H16" s="9">
        <v>2017</v>
      </c>
      <c r="I16" s="9">
        <v>1876</v>
      </c>
      <c r="J16" s="9">
        <v>2299</v>
      </c>
      <c r="K16" s="9">
        <v>3196</v>
      </c>
      <c r="L16" s="9">
        <v>1803</v>
      </c>
      <c r="M16" s="9">
        <v>1065</v>
      </c>
      <c r="N16" s="43">
        <f t="shared" ref="N16:U18" si="4">D16</f>
        <v>816</v>
      </c>
      <c r="O16" s="43">
        <f t="shared" si="4"/>
        <v>2315</v>
      </c>
      <c r="P16" s="43">
        <f t="shared" si="4"/>
        <v>2390</v>
      </c>
      <c r="Q16" s="43">
        <f t="shared" si="4"/>
        <v>2361</v>
      </c>
      <c r="R16" s="43">
        <f t="shared" si="4"/>
        <v>2017</v>
      </c>
      <c r="S16" s="43">
        <f t="shared" si="4"/>
        <v>1876</v>
      </c>
      <c r="T16" s="43">
        <f t="shared" si="4"/>
        <v>2299</v>
      </c>
      <c r="U16" s="43">
        <f t="shared" si="4"/>
        <v>3196</v>
      </c>
      <c r="V16" s="40">
        <f>(O16-N16)/N16</f>
        <v>1.8370098039215685</v>
      </c>
      <c r="W16" s="40">
        <f t="shared" ref="W16:AB19" si="5">(P16-O16)/O16</f>
        <v>3.2397408207343416E-2</v>
      </c>
      <c r="X16" s="40">
        <f t="shared" si="5"/>
        <v>-1.2133891213389121E-2</v>
      </c>
      <c r="Y16" s="40">
        <f t="shared" si="5"/>
        <v>-0.14570097416349004</v>
      </c>
      <c r="Z16" s="40">
        <f t="shared" si="5"/>
        <v>-6.9905800694100143E-2</v>
      </c>
      <c r="AA16" s="40">
        <f t="shared" si="5"/>
        <v>0.22547974413646055</v>
      </c>
      <c r="AB16" s="40">
        <f t="shared" si="5"/>
        <v>0.39016963897346674</v>
      </c>
    </row>
    <row r="17" spans="1:31" x14ac:dyDescent="0.3">
      <c r="A17" s="10" t="s">
        <v>27</v>
      </c>
      <c r="B17" s="17" t="s">
        <v>20</v>
      </c>
      <c r="C17" s="5" t="s">
        <v>162</v>
      </c>
      <c r="D17" s="9">
        <v>492</v>
      </c>
      <c r="E17" s="9">
        <v>1894</v>
      </c>
      <c r="F17" s="9">
        <v>1788</v>
      </c>
      <c r="G17" s="9">
        <v>1676</v>
      </c>
      <c r="H17" s="9">
        <v>1047</v>
      </c>
      <c r="I17" s="9">
        <v>1685</v>
      </c>
      <c r="J17" s="9">
        <v>1291</v>
      </c>
      <c r="K17" s="9">
        <v>2962</v>
      </c>
      <c r="L17" s="9">
        <v>1661</v>
      </c>
      <c r="M17" s="9">
        <v>1191</v>
      </c>
      <c r="N17" s="43">
        <f t="shared" si="4"/>
        <v>492</v>
      </c>
      <c r="O17" s="43">
        <f t="shared" si="4"/>
        <v>1894</v>
      </c>
      <c r="P17" s="43">
        <f t="shared" si="4"/>
        <v>1788</v>
      </c>
      <c r="Q17" s="43">
        <f t="shared" si="4"/>
        <v>1676</v>
      </c>
      <c r="R17" s="43">
        <f t="shared" si="4"/>
        <v>1047</v>
      </c>
      <c r="S17" s="43">
        <f t="shared" si="4"/>
        <v>1685</v>
      </c>
      <c r="T17" s="43">
        <f t="shared" si="4"/>
        <v>1291</v>
      </c>
      <c r="U17" s="43">
        <f t="shared" si="4"/>
        <v>2962</v>
      </c>
      <c r="V17" s="40">
        <f>(O17-N17)/N17</f>
        <v>2.8495934959349594</v>
      </c>
      <c r="W17" s="40">
        <f t="shared" si="5"/>
        <v>-5.59662090813094E-2</v>
      </c>
      <c r="X17" s="40">
        <f t="shared" si="5"/>
        <v>-6.2639821029082776E-2</v>
      </c>
      <c r="Y17" s="40">
        <f t="shared" si="5"/>
        <v>-0.37529832935560858</v>
      </c>
      <c r="Z17" s="40">
        <f t="shared" si="5"/>
        <v>0.60936007640878698</v>
      </c>
      <c r="AA17" s="40">
        <f t="shared" si="5"/>
        <v>-0.23382789317507419</v>
      </c>
      <c r="AB17" s="40">
        <f t="shared" si="5"/>
        <v>1.2943454686289697</v>
      </c>
    </row>
    <row r="18" spans="1:31" x14ac:dyDescent="0.3">
      <c r="A18" s="81" t="s">
        <v>29</v>
      </c>
      <c r="B18" s="17" t="s">
        <v>20</v>
      </c>
      <c r="C18" s="5" t="s">
        <v>73</v>
      </c>
      <c r="D18" s="48">
        <v>443</v>
      </c>
      <c r="E18" s="48">
        <v>1502</v>
      </c>
      <c r="F18" s="48">
        <v>1536</v>
      </c>
      <c r="G18" s="48">
        <v>1293</v>
      </c>
      <c r="H18" s="48">
        <v>1052</v>
      </c>
      <c r="I18" s="47">
        <v>1126</v>
      </c>
      <c r="J18" s="47">
        <v>4341</v>
      </c>
      <c r="K18" s="47">
        <v>1581</v>
      </c>
      <c r="L18" s="47">
        <v>3929</v>
      </c>
      <c r="M18" s="47">
        <v>644</v>
      </c>
      <c r="N18" s="43">
        <f t="shared" si="4"/>
        <v>443</v>
      </c>
      <c r="O18" s="43">
        <f t="shared" si="4"/>
        <v>1502</v>
      </c>
      <c r="P18" s="43">
        <f t="shared" si="4"/>
        <v>1536</v>
      </c>
      <c r="Q18" s="43">
        <f t="shared" si="4"/>
        <v>1293</v>
      </c>
      <c r="R18" s="43">
        <f t="shared" si="4"/>
        <v>1052</v>
      </c>
      <c r="S18" s="43">
        <f t="shared" si="4"/>
        <v>1126</v>
      </c>
      <c r="T18" s="43">
        <f t="shared" si="4"/>
        <v>4341</v>
      </c>
      <c r="U18" s="43">
        <f t="shared" si="4"/>
        <v>1581</v>
      </c>
      <c r="V18" s="40">
        <f>(O18-N18)/N18</f>
        <v>2.3905191873589167</v>
      </c>
      <c r="W18" s="40">
        <f t="shared" si="5"/>
        <v>2.2636484687083888E-2</v>
      </c>
      <c r="X18" s="40">
        <f t="shared" si="5"/>
        <v>-0.158203125</v>
      </c>
      <c r="Y18" s="40">
        <f t="shared" si="5"/>
        <v>-0.18638824439288476</v>
      </c>
      <c r="Z18" s="40">
        <f t="shared" si="5"/>
        <v>7.0342205323193921E-2</v>
      </c>
      <c r="AA18" s="40">
        <f t="shared" si="5"/>
        <v>2.8552397868561279</v>
      </c>
      <c r="AB18" s="40">
        <f t="shared" si="5"/>
        <v>-0.63579820317899105</v>
      </c>
      <c r="AC18" s="44"/>
    </row>
    <row r="19" spans="1:31" ht="14.4" customHeight="1" x14ac:dyDescent="0.3">
      <c r="A19" s="81"/>
      <c r="B19" s="76" t="s">
        <v>35</v>
      </c>
      <c r="C19" s="49" t="s">
        <v>163</v>
      </c>
      <c r="D19" s="9">
        <v>1876</v>
      </c>
      <c r="E19" s="9">
        <v>4976</v>
      </c>
      <c r="F19" s="9">
        <v>5281</v>
      </c>
      <c r="G19" s="9">
        <v>3671</v>
      </c>
      <c r="H19" s="9">
        <v>3400</v>
      </c>
      <c r="I19" s="9">
        <v>3541</v>
      </c>
      <c r="J19" s="9">
        <v>4174</v>
      </c>
      <c r="K19" s="9">
        <v>6012</v>
      </c>
      <c r="L19" s="9">
        <v>3001</v>
      </c>
      <c r="M19" s="9">
        <v>1684</v>
      </c>
      <c r="N19" s="78">
        <f t="shared" ref="N19:U19" si="6">SUM(D19:D21)</f>
        <v>3606</v>
      </c>
      <c r="O19" s="78">
        <f t="shared" si="6"/>
        <v>9844</v>
      </c>
      <c r="P19" s="78">
        <f t="shared" si="6"/>
        <v>10521</v>
      </c>
      <c r="Q19" s="78">
        <f t="shared" si="6"/>
        <v>8351</v>
      </c>
      <c r="R19" s="78">
        <f t="shared" si="6"/>
        <v>7971</v>
      </c>
      <c r="S19" s="78">
        <f t="shared" si="6"/>
        <v>8055</v>
      </c>
      <c r="T19" s="78">
        <f t="shared" si="6"/>
        <v>9727</v>
      </c>
      <c r="U19" s="78">
        <f t="shared" si="6"/>
        <v>13104</v>
      </c>
      <c r="V19" s="77">
        <f>(O19-N19)/N19</f>
        <v>1.7298946200776484</v>
      </c>
      <c r="W19" s="77">
        <f t="shared" si="5"/>
        <v>6.8772856562373016E-2</v>
      </c>
      <c r="X19" s="77">
        <f t="shared" si="5"/>
        <v>-0.20625415834996674</v>
      </c>
      <c r="Y19" s="77">
        <f t="shared" si="5"/>
        <v>-4.5503532511076521E-2</v>
      </c>
      <c r="Z19" s="77">
        <f t="shared" si="5"/>
        <v>1.0538200978547234E-2</v>
      </c>
      <c r="AA19" s="77">
        <f t="shared" si="5"/>
        <v>0.20757293606455618</v>
      </c>
      <c r="AB19" s="77">
        <f t="shared" si="5"/>
        <v>0.34717795826051195</v>
      </c>
    </row>
    <row r="20" spans="1:31" x14ac:dyDescent="0.3">
      <c r="A20" s="81"/>
      <c r="B20" s="76"/>
      <c r="C20" s="49" t="s">
        <v>164</v>
      </c>
      <c r="D20" s="9">
        <v>547</v>
      </c>
      <c r="E20" s="9">
        <v>1365</v>
      </c>
      <c r="F20" s="9">
        <v>1385</v>
      </c>
      <c r="G20" s="9">
        <v>1434</v>
      </c>
      <c r="H20" s="9">
        <v>1273</v>
      </c>
      <c r="I20" s="9">
        <v>1362</v>
      </c>
      <c r="J20" s="9">
        <v>1803</v>
      </c>
      <c r="K20" s="9">
        <v>2034</v>
      </c>
      <c r="L20" s="9">
        <v>1278</v>
      </c>
      <c r="M20" s="9">
        <v>742</v>
      </c>
      <c r="N20" s="78"/>
      <c r="O20" s="78"/>
      <c r="P20" s="78"/>
      <c r="Q20" s="78"/>
      <c r="R20" s="78"/>
      <c r="S20" s="78"/>
      <c r="T20" s="78"/>
      <c r="U20" s="78"/>
      <c r="V20" s="77"/>
      <c r="W20" s="77"/>
      <c r="X20" s="77"/>
      <c r="Y20" s="77"/>
      <c r="Z20" s="77"/>
      <c r="AA20" s="77"/>
      <c r="AB20" s="77"/>
    </row>
    <row r="21" spans="1:31" x14ac:dyDescent="0.3">
      <c r="A21" s="81"/>
      <c r="B21" s="76"/>
      <c r="C21" s="49" t="s">
        <v>165</v>
      </c>
      <c r="D21" s="9">
        <v>1183</v>
      </c>
      <c r="E21" s="9">
        <v>3503</v>
      </c>
      <c r="F21" s="9">
        <v>3855</v>
      </c>
      <c r="G21" s="9">
        <v>3246</v>
      </c>
      <c r="H21" s="9">
        <v>3298</v>
      </c>
      <c r="I21" s="9">
        <v>3152</v>
      </c>
      <c r="J21" s="9">
        <v>3750</v>
      </c>
      <c r="K21" s="9">
        <v>5058</v>
      </c>
      <c r="L21" s="9">
        <v>2555</v>
      </c>
      <c r="M21" s="9">
        <v>1471</v>
      </c>
      <c r="N21" s="78"/>
      <c r="O21" s="78"/>
      <c r="P21" s="78"/>
      <c r="Q21" s="78"/>
      <c r="R21" s="78"/>
      <c r="S21" s="78"/>
      <c r="T21" s="78"/>
      <c r="U21" s="78"/>
      <c r="V21" s="77"/>
      <c r="W21" s="77"/>
      <c r="X21" s="77"/>
      <c r="Y21" s="77"/>
      <c r="Z21" s="77"/>
      <c r="AA21" s="77"/>
      <c r="AB21" s="77"/>
      <c r="AE21" s="36" t="s">
        <v>166</v>
      </c>
    </row>
    <row r="22" spans="1:31" ht="14.4" customHeight="1" x14ac:dyDescent="0.3">
      <c r="A22" s="81" t="s">
        <v>31</v>
      </c>
      <c r="B22" s="76" t="s">
        <v>20</v>
      </c>
      <c r="C22" s="5" t="s">
        <v>75</v>
      </c>
      <c r="D22" s="48">
        <v>417</v>
      </c>
      <c r="E22" s="48">
        <v>1317</v>
      </c>
      <c r="F22" s="48">
        <v>1175</v>
      </c>
      <c r="G22" s="48">
        <v>1297</v>
      </c>
      <c r="H22" s="48">
        <v>1192</v>
      </c>
      <c r="I22" s="47">
        <v>1224</v>
      </c>
      <c r="J22" s="47">
        <v>1650</v>
      </c>
      <c r="K22" s="47">
        <v>2253</v>
      </c>
      <c r="L22" s="47">
        <v>1609</v>
      </c>
      <c r="M22" s="47">
        <v>1144</v>
      </c>
      <c r="N22" s="80">
        <f t="shared" ref="N22:U22" si="7">SUM(D22:D23)</f>
        <v>905</v>
      </c>
      <c r="O22" s="80">
        <f t="shared" si="7"/>
        <v>3068</v>
      </c>
      <c r="P22" s="80">
        <f t="shared" si="7"/>
        <v>2686</v>
      </c>
      <c r="Q22" s="80">
        <f t="shared" si="7"/>
        <v>2639</v>
      </c>
      <c r="R22" s="80">
        <f t="shared" si="7"/>
        <v>2295</v>
      </c>
      <c r="S22" s="80">
        <f t="shared" si="7"/>
        <v>2465</v>
      </c>
      <c r="T22" s="80">
        <f t="shared" si="7"/>
        <v>2929</v>
      </c>
      <c r="U22" s="80">
        <f t="shared" si="7"/>
        <v>4168</v>
      </c>
      <c r="V22" s="79">
        <f>(O22-N22)/N22</f>
        <v>2.3900552486187845</v>
      </c>
      <c r="W22" s="79">
        <f t="shared" ref="W22:AB22" si="8">(P22-O22)/O22</f>
        <v>-0.12451108213820078</v>
      </c>
      <c r="X22" s="79">
        <f t="shared" si="8"/>
        <v>-1.7498138495904692E-2</v>
      </c>
      <c r="Y22" s="79">
        <f t="shared" si="8"/>
        <v>-0.13035240621447519</v>
      </c>
      <c r="Z22" s="79">
        <f t="shared" si="8"/>
        <v>7.407407407407407E-2</v>
      </c>
      <c r="AA22" s="79">
        <f t="shared" si="8"/>
        <v>0.18823529411764706</v>
      </c>
      <c r="AB22" s="79">
        <f t="shared" si="8"/>
        <v>0.42301126664390576</v>
      </c>
    </row>
    <row r="23" spans="1:31" ht="14.4" customHeight="1" x14ac:dyDescent="0.3">
      <c r="A23" s="81"/>
      <c r="B23" s="76"/>
      <c r="C23" s="5" t="s">
        <v>76</v>
      </c>
      <c r="D23" s="48">
        <v>488</v>
      </c>
      <c r="E23" s="48">
        <v>1751</v>
      </c>
      <c r="F23" s="48">
        <v>1511</v>
      </c>
      <c r="G23" s="48">
        <v>1342</v>
      </c>
      <c r="H23" s="48">
        <v>1103</v>
      </c>
      <c r="I23" s="47">
        <v>1241</v>
      </c>
      <c r="J23" s="47">
        <v>1279</v>
      </c>
      <c r="K23" s="47">
        <v>1915</v>
      </c>
      <c r="L23" s="47">
        <v>1141</v>
      </c>
      <c r="M23" s="47">
        <v>670</v>
      </c>
      <c r="N23" s="80"/>
      <c r="O23" s="80"/>
      <c r="P23" s="80"/>
      <c r="Q23" s="80"/>
      <c r="R23" s="80"/>
      <c r="S23" s="80"/>
      <c r="T23" s="80"/>
      <c r="U23" s="80"/>
      <c r="V23" s="79"/>
      <c r="W23" s="79"/>
      <c r="X23" s="79"/>
      <c r="Y23" s="79"/>
      <c r="Z23" s="79"/>
      <c r="AA23" s="79"/>
      <c r="AB23" s="79"/>
    </row>
    <row r="24" spans="1:31" x14ac:dyDescent="0.3">
      <c r="A24" s="81"/>
      <c r="B24" s="85" t="s">
        <v>35</v>
      </c>
      <c r="C24" s="49" t="s">
        <v>167</v>
      </c>
      <c r="D24" s="9">
        <v>2509</v>
      </c>
      <c r="E24" s="9">
        <v>6902</v>
      </c>
      <c r="F24" s="9">
        <v>7148</v>
      </c>
      <c r="G24" s="9">
        <v>6433</v>
      </c>
      <c r="H24" s="9">
        <v>4144</v>
      </c>
      <c r="I24" s="9">
        <v>6821</v>
      </c>
      <c r="J24" s="9">
        <v>8323</v>
      </c>
      <c r="K24" s="9">
        <v>12301</v>
      </c>
      <c r="L24" s="9">
        <v>1858</v>
      </c>
      <c r="M24" s="9">
        <v>444</v>
      </c>
      <c r="N24" s="84">
        <f t="shared" ref="N24:U24" si="9">SUM(D24:D31)</f>
        <v>13935</v>
      </c>
      <c r="O24" s="84">
        <f t="shared" si="9"/>
        <v>36572</v>
      </c>
      <c r="P24" s="84">
        <f t="shared" si="9"/>
        <v>37925</v>
      </c>
      <c r="Q24" s="84">
        <f t="shared" si="9"/>
        <v>33419</v>
      </c>
      <c r="R24" s="84">
        <f t="shared" si="9"/>
        <v>31842</v>
      </c>
      <c r="S24" s="84">
        <f t="shared" si="9"/>
        <v>35136</v>
      </c>
      <c r="T24" s="84">
        <f t="shared" si="9"/>
        <v>38130</v>
      </c>
      <c r="U24" s="84">
        <f t="shared" si="9"/>
        <v>50559</v>
      </c>
      <c r="V24" s="83">
        <f>(O24-N24)/N24</f>
        <v>1.6244707570864729</v>
      </c>
      <c r="W24" s="83">
        <f t="shared" ref="W24:AB24" si="10">(P24-O24)/O24</f>
        <v>3.6995515695067267E-2</v>
      </c>
      <c r="X24" s="83">
        <f t="shared" si="10"/>
        <v>-0.1188134475939354</v>
      </c>
      <c r="Y24" s="83">
        <f t="shared" si="10"/>
        <v>-4.71887249768096E-2</v>
      </c>
      <c r="Z24" s="83">
        <f t="shared" si="10"/>
        <v>0.10344827586206896</v>
      </c>
      <c r="AA24" s="83">
        <f t="shared" si="10"/>
        <v>8.5211748633879786E-2</v>
      </c>
      <c r="AB24" s="83">
        <f t="shared" si="10"/>
        <v>0.32596380802517705</v>
      </c>
    </row>
    <row r="25" spans="1:31" x14ac:dyDescent="0.3">
      <c r="A25" s="81"/>
      <c r="B25" s="85"/>
      <c r="C25" s="49" t="s">
        <v>168</v>
      </c>
      <c r="D25" s="9">
        <v>2338</v>
      </c>
      <c r="E25" s="9">
        <v>5748</v>
      </c>
      <c r="F25" s="9">
        <v>6135</v>
      </c>
      <c r="G25" s="9">
        <v>5136</v>
      </c>
      <c r="H25" s="9">
        <v>5345</v>
      </c>
      <c r="I25" s="9">
        <v>5300</v>
      </c>
      <c r="J25" s="9">
        <v>5520</v>
      </c>
      <c r="K25" s="9">
        <v>7306</v>
      </c>
      <c r="L25" s="9">
        <v>4824</v>
      </c>
      <c r="M25" s="9">
        <v>3240</v>
      </c>
      <c r="N25" s="84"/>
      <c r="O25" s="84"/>
      <c r="P25" s="84"/>
      <c r="Q25" s="84"/>
      <c r="R25" s="84"/>
      <c r="S25" s="84"/>
      <c r="T25" s="84"/>
      <c r="U25" s="84"/>
      <c r="V25" s="83"/>
      <c r="W25" s="83"/>
      <c r="X25" s="83"/>
      <c r="Y25" s="83"/>
      <c r="Z25" s="83"/>
      <c r="AA25" s="83"/>
      <c r="AB25" s="83"/>
    </row>
    <row r="26" spans="1:31" x14ac:dyDescent="0.3">
      <c r="A26" s="81"/>
      <c r="B26" s="85"/>
      <c r="C26" s="49" t="s">
        <v>169</v>
      </c>
      <c r="D26" s="9">
        <v>1777</v>
      </c>
      <c r="E26" s="9">
        <v>5179</v>
      </c>
      <c r="F26" s="9">
        <v>5231</v>
      </c>
      <c r="G26" s="9">
        <v>4485</v>
      </c>
      <c r="H26" s="9">
        <v>4751</v>
      </c>
      <c r="I26" s="9">
        <v>4781</v>
      </c>
      <c r="J26" s="9">
        <v>5712</v>
      </c>
      <c r="K26" s="9">
        <v>7181</v>
      </c>
      <c r="L26" s="9">
        <v>4543</v>
      </c>
      <c r="M26" s="9">
        <v>2371</v>
      </c>
      <c r="N26" s="84"/>
      <c r="O26" s="84"/>
      <c r="P26" s="84"/>
      <c r="Q26" s="84"/>
      <c r="R26" s="84"/>
      <c r="S26" s="84"/>
      <c r="T26" s="84"/>
      <c r="U26" s="84"/>
      <c r="V26" s="83"/>
      <c r="W26" s="83"/>
      <c r="X26" s="83"/>
      <c r="Y26" s="83"/>
      <c r="Z26" s="83"/>
      <c r="AA26" s="83"/>
      <c r="AB26" s="83"/>
    </row>
    <row r="27" spans="1:31" x14ac:dyDescent="0.3">
      <c r="A27" s="81"/>
      <c r="B27" s="85"/>
      <c r="C27" s="49" t="s">
        <v>170</v>
      </c>
      <c r="D27" s="9">
        <v>806</v>
      </c>
      <c r="E27" s="9">
        <v>1981</v>
      </c>
      <c r="F27" s="9">
        <v>2032</v>
      </c>
      <c r="G27" s="9">
        <v>1645</v>
      </c>
      <c r="H27" s="9">
        <v>1778</v>
      </c>
      <c r="I27" s="9">
        <v>1696</v>
      </c>
      <c r="J27" s="9">
        <v>2187</v>
      </c>
      <c r="K27" s="9">
        <v>2417</v>
      </c>
      <c r="L27" s="9">
        <v>0</v>
      </c>
      <c r="M27" s="9">
        <v>0</v>
      </c>
      <c r="N27" s="84"/>
      <c r="O27" s="84"/>
      <c r="P27" s="84"/>
      <c r="Q27" s="84"/>
      <c r="R27" s="84"/>
      <c r="S27" s="84"/>
      <c r="T27" s="84"/>
      <c r="U27" s="84"/>
      <c r="V27" s="83"/>
      <c r="W27" s="83"/>
      <c r="X27" s="83"/>
      <c r="Y27" s="83"/>
      <c r="Z27" s="83"/>
      <c r="AA27" s="83"/>
      <c r="AB27" s="83"/>
    </row>
    <row r="28" spans="1:31" x14ac:dyDescent="0.3">
      <c r="A28" s="81"/>
      <c r="B28" s="85"/>
      <c r="C28" s="49" t="s">
        <v>171</v>
      </c>
      <c r="D28" s="9">
        <v>1360</v>
      </c>
      <c r="E28" s="9">
        <v>3077</v>
      </c>
      <c r="F28" s="9">
        <v>3282</v>
      </c>
      <c r="G28" s="9">
        <v>2967</v>
      </c>
      <c r="H28" s="9">
        <v>2998</v>
      </c>
      <c r="I28" s="9">
        <v>3330</v>
      </c>
      <c r="J28" s="9">
        <v>1361</v>
      </c>
      <c r="K28" s="9">
        <v>3871</v>
      </c>
      <c r="L28" s="9">
        <v>2781</v>
      </c>
      <c r="M28" s="9">
        <v>2072</v>
      </c>
      <c r="N28" s="84"/>
      <c r="O28" s="84"/>
      <c r="P28" s="84"/>
      <c r="Q28" s="84"/>
      <c r="R28" s="84"/>
      <c r="S28" s="84"/>
      <c r="T28" s="84"/>
      <c r="U28" s="84"/>
      <c r="V28" s="83"/>
      <c r="W28" s="83"/>
      <c r="X28" s="83"/>
      <c r="Y28" s="83"/>
      <c r="Z28" s="83"/>
      <c r="AA28" s="83"/>
      <c r="AB28" s="83"/>
    </row>
    <row r="29" spans="1:31" x14ac:dyDescent="0.3">
      <c r="A29" s="81"/>
      <c r="B29" s="85"/>
      <c r="C29" s="49" t="s">
        <v>172</v>
      </c>
      <c r="D29" s="9">
        <v>1991</v>
      </c>
      <c r="E29" s="9">
        <v>4694</v>
      </c>
      <c r="F29" s="9">
        <v>4769</v>
      </c>
      <c r="G29" s="9">
        <v>4243</v>
      </c>
      <c r="H29" s="9">
        <v>4505</v>
      </c>
      <c r="I29" s="9">
        <v>4584</v>
      </c>
      <c r="J29" s="9">
        <v>5114</v>
      </c>
      <c r="K29" s="9">
        <v>5359</v>
      </c>
      <c r="L29" s="9">
        <v>3951</v>
      </c>
      <c r="M29" s="9">
        <v>3145</v>
      </c>
      <c r="N29" s="84"/>
      <c r="O29" s="84"/>
      <c r="P29" s="84"/>
      <c r="Q29" s="84"/>
      <c r="R29" s="84"/>
      <c r="S29" s="84"/>
      <c r="T29" s="84"/>
      <c r="U29" s="84"/>
      <c r="V29" s="83"/>
      <c r="W29" s="83"/>
      <c r="X29" s="83"/>
      <c r="Y29" s="83"/>
      <c r="Z29" s="83"/>
      <c r="AA29" s="83"/>
      <c r="AB29" s="83"/>
    </row>
    <row r="30" spans="1:31" x14ac:dyDescent="0.3">
      <c r="A30" s="81"/>
      <c r="B30" s="85"/>
      <c r="C30" s="49" t="s">
        <v>173</v>
      </c>
      <c r="D30" s="9">
        <v>1044</v>
      </c>
      <c r="E30" s="9">
        <v>3064</v>
      </c>
      <c r="F30" s="9">
        <v>3428</v>
      </c>
      <c r="G30" s="9">
        <v>2930</v>
      </c>
      <c r="H30" s="9">
        <v>2919</v>
      </c>
      <c r="I30" s="9">
        <v>3078</v>
      </c>
      <c r="J30" s="9">
        <v>3384</v>
      </c>
      <c r="K30" s="9">
        <v>4619</v>
      </c>
      <c r="L30" s="9">
        <v>2493</v>
      </c>
      <c r="M30" s="9">
        <v>1859</v>
      </c>
      <c r="N30" s="84"/>
      <c r="O30" s="84"/>
      <c r="P30" s="84"/>
      <c r="Q30" s="84"/>
      <c r="R30" s="84"/>
      <c r="S30" s="84"/>
      <c r="T30" s="84"/>
      <c r="U30" s="84"/>
      <c r="V30" s="83"/>
      <c r="W30" s="83"/>
      <c r="X30" s="83"/>
      <c r="Y30" s="83"/>
      <c r="Z30" s="83"/>
      <c r="AA30" s="83"/>
      <c r="AB30" s="83"/>
    </row>
    <row r="31" spans="1:31" x14ac:dyDescent="0.3">
      <c r="A31" s="81"/>
      <c r="B31" s="85"/>
      <c r="C31" s="49" t="s">
        <v>174</v>
      </c>
      <c r="D31" s="9">
        <v>2110</v>
      </c>
      <c r="E31" s="9">
        <v>5927</v>
      </c>
      <c r="F31" s="9">
        <v>5900</v>
      </c>
      <c r="G31" s="9">
        <v>5580</v>
      </c>
      <c r="H31" s="9">
        <v>5402</v>
      </c>
      <c r="I31" s="9">
        <v>5546</v>
      </c>
      <c r="J31" s="9">
        <v>6529</v>
      </c>
      <c r="K31" s="9">
        <v>7505</v>
      </c>
      <c r="L31" s="9">
        <v>4835</v>
      </c>
      <c r="M31" s="9">
        <v>3341</v>
      </c>
      <c r="N31" s="84"/>
      <c r="O31" s="84"/>
      <c r="P31" s="84"/>
      <c r="Q31" s="84"/>
      <c r="R31" s="84"/>
      <c r="S31" s="84"/>
      <c r="T31" s="84"/>
      <c r="U31" s="84"/>
      <c r="V31" s="83"/>
      <c r="W31" s="83"/>
      <c r="X31" s="83"/>
      <c r="Y31" s="83"/>
      <c r="Z31" s="83"/>
      <c r="AA31" s="83"/>
      <c r="AB31" s="83"/>
    </row>
    <row r="32" spans="1:31" x14ac:dyDescent="0.3">
      <c r="A32" s="10" t="s">
        <v>22</v>
      </c>
      <c r="B32" s="17" t="s">
        <v>20</v>
      </c>
      <c r="C32" s="5" t="s">
        <v>175</v>
      </c>
      <c r="D32" s="9">
        <v>151</v>
      </c>
      <c r="E32" s="9">
        <v>1323</v>
      </c>
      <c r="F32" s="9">
        <v>933</v>
      </c>
      <c r="G32" s="9">
        <v>990</v>
      </c>
      <c r="H32" s="9">
        <v>1015</v>
      </c>
      <c r="I32" s="9">
        <v>1101</v>
      </c>
      <c r="J32" s="9">
        <v>1473</v>
      </c>
      <c r="K32" s="9">
        <v>2206</v>
      </c>
      <c r="L32" s="9">
        <v>1647</v>
      </c>
      <c r="M32" s="9">
        <v>944</v>
      </c>
      <c r="N32" s="43">
        <f t="shared" ref="N32:U32" si="11">D32</f>
        <v>151</v>
      </c>
      <c r="O32" s="43">
        <f t="shared" si="11"/>
        <v>1323</v>
      </c>
      <c r="P32" s="43">
        <f t="shared" si="11"/>
        <v>933</v>
      </c>
      <c r="Q32" s="43">
        <f t="shared" si="11"/>
        <v>990</v>
      </c>
      <c r="R32" s="43">
        <f t="shared" si="11"/>
        <v>1015</v>
      </c>
      <c r="S32" s="43">
        <f t="shared" si="11"/>
        <v>1101</v>
      </c>
      <c r="T32" s="43">
        <f t="shared" si="11"/>
        <v>1473</v>
      </c>
      <c r="U32" s="43">
        <f t="shared" si="11"/>
        <v>2206</v>
      </c>
      <c r="V32" s="40">
        <f>(O32-N32)/N32</f>
        <v>7.7615894039735096</v>
      </c>
      <c r="W32" s="40">
        <f t="shared" ref="W32:AB32" si="12">(P32-O32)/O32</f>
        <v>-0.29478458049886619</v>
      </c>
      <c r="X32" s="40">
        <f t="shared" si="12"/>
        <v>6.1093247588424437E-2</v>
      </c>
      <c r="Y32" s="40">
        <f t="shared" si="12"/>
        <v>2.5252525252525252E-2</v>
      </c>
      <c r="Z32" s="40">
        <f t="shared" si="12"/>
        <v>8.4729064039408872E-2</v>
      </c>
      <c r="AA32" s="40">
        <f t="shared" si="12"/>
        <v>0.33787465940054495</v>
      </c>
      <c r="AB32" s="40">
        <f t="shared" si="12"/>
        <v>0.49762389680923286</v>
      </c>
    </row>
    <row r="33" spans="1:28" x14ac:dyDescent="0.3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</row>
    <row r="34" spans="1:28" x14ac:dyDescent="0.3">
      <c r="A34" s="10" t="s">
        <v>23</v>
      </c>
      <c r="B34" s="17" t="s">
        <v>20</v>
      </c>
      <c r="C34" s="5" t="s">
        <v>176</v>
      </c>
      <c r="D34" s="9">
        <v>372</v>
      </c>
      <c r="E34" s="9">
        <v>1154</v>
      </c>
      <c r="F34" s="9">
        <v>868</v>
      </c>
      <c r="G34" s="9">
        <v>664</v>
      </c>
      <c r="H34" s="9">
        <v>695</v>
      </c>
      <c r="I34" s="9">
        <v>758</v>
      </c>
      <c r="J34" s="9">
        <v>702</v>
      </c>
      <c r="K34" s="9">
        <v>1216</v>
      </c>
      <c r="L34" s="9">
        <v>856</v>
      </c>
      <c r="M34" s="9">
        <v>379</v>
      </c>
      <c r="N34" s="43">
        <f t="shared" ref="N34:U36" si="13">D34</f>
        <v>372</v>
      </c>
      <c r="O34" s="43">
        <f t="shared" si="13"/>
        <v>1154</v>
      </c>
      <c r="P34" s="43">
        <f t="shared" si="13"/>
        <v>868</v>
      </c>
      <c r="Q34" s="43">
        <f t="shared" si="13"/>
        <v>664</v>
      </c>
      <c r="R34" s="43">
        <f t="shared" si="13"/>
        <v>695</v>
      </c>
      <c r="S34" s="43">
        <f t="shared" si="13"/>
        <v>758</v>
      </c>
      <c r="T34" s="43">
        <f t="shared" si="13"/>
        <v>702</v>
      </c>
      <c r="U34" s="43">
        <f t="shared" si="13"/>
        <v>1216</v>
      </c>
      <c r="V34" s="40">
        <f>(O34-N34)/N34</f>
        <v>2.1021505376344085</v>
      </c>
      <c r="W34" s="40">
        <f t="shared" ref="W34:AB37" si="14">(P34-O34)/O34</f>
        <v>-0.24783362218370883</v>
      </c>
      <c r="X34" s="40">
        <f t="shared" si="14"/>
        <v>-0.23502304147465439</v>
      </c>
      <c r="Y34" s="40">
        <f t="shared" si="14"/>
        <v>4.6686746987951805E-2</v>
      </c>
      <c r="Z34" s="40">
        <f t="shared" si="14"/>
        <v>9.0647482014388492E-2</v>
      </c>
      <c r="AA34" s="40">
        <f t="shared" si="14"/>
        <v>-7.3878627968337732E-2</v>
      </c>
      <c r="AB34" s="40">
        <f t="shared" si="14"/>
        <v>0.73219373219373218</v>
      </c>
    </row>
    <row r="35" spans="1:28" ht="41.25" customHeight="1" x14ac:dyDescent="0.3">
      <c r="A35" s="81" t="s">
        <v>24</v>
      </c>
      <c r="B35" s="17" t="s">
        <v>20</v>
      </c>
      <c r="C35" s="5" t="s">
        <v>67</v>
      </c>
      <c r="D35" s="6">
        <v>293</v>
      </c>
      <c r="E35" s="6">
        <v>742</v>
      </c>
      <c r="F35" s="6">
        <v>613</v>
      </c>
      <c r="G35" s="6">
        <v>318</v>
      </c>
      <c r="H35" s="6">
        <v>348</v>
      </c>
      <c r="I35" s="6">
        <v>462</v>
      </c>
      <c r="J35" s="6">
        <v>670</v>
      </c>
      <c r="K35" s="6">
        <v>756</v>
      </c>
      <c r="L35" s="6">
        <v>421</v>
      </c>
      <c r="M35" s="6">
        <v>231</v>
      </c>
      <c r="N35" s="43">
        <f t="shared" si="13"/>
        <v>293</v>
      </c>
      <c r="O35" s="43">
        <f t="shared" si="13"/>
        <v>742</v>
      </c>
      <c r="P35" s="43">
        <f t="shared" si="13"/>
        <v>613</v>
      </c>
      <c r="Q35" s="43">
        <f t="shared" si="13"/>
        <v>318</v>
      </c>
      <c r="R35" s="43">
        <f t="shared" si="13"/>
        <v>348</v>
      </c>
      <c r="S35" s="43">
        <f t="shared" si="13"/>
        <v>462</v>
      </c>
      <c r="T35" s="43">
        <f t="shared" si="13"/>
        <v>670</v>
      </c>
      <c r="U35" s="43">
        <f t="shared" si="13"/>
        <v>756</v>
      </c>
      <c r="V35" s="40">
        <f>(O35-N35)/N35</f>
        <v>1.5324232081911262</v>
      </c>
      <c r="W35" s="40">
        <f t="shared" si="14"/>
        <v>-0.1738544474393531</v>
      </c>
      <c r="X35" s="40">
        <f t="shared" si="14"/>
        <v>-0.48123980424143559</v>
      </c>
      <c r="Y35" s="40">
        <f t="shared" si="14"/>
        <v>9.4339622641509441E-2</v>
      </c>
      <c r="Z35" s="40">
        <f t="shared" si="14"/>
        <v>0.32758620689655171</v>
      </c>
      <c r="AA35" s="40">
        <f t="shared" si="14"/>
        <v>0.45021645021645024</v>
      </c>
      <c r="AB35" s="40">
        <f t="shared" si="14"/>
        <v>0.12835820895522387</v>
      </c>
    </row>
    <row r="36" spans="1:28" x14ac:dyDescent="0.3">
      <c r="A36" s="81"/>
      <c r="B36" s="17" t="s">
        <v>35</v>
      </c>
      <c r="C36" s="49" t="s">
        <v>177</v>
      </c>
      <c r="D36" s="6">
        <v>1797</v>
      </c>
      <c r="E36" s="6">
        <v>3374</v>
      </c>
      <c r="F36" s="6">
        <v>2862</v>
      </c>
      <c r="G36" s="6">
        <v>2946</v>
      </c>
      <c r="H36" s="6">
        <v>2570</v>
      </c>
      <c r="I36" s="6">
        <v>2799</v>
      </c>
      <c r="J36" s="6">
        <v>3281</v>
      </c>
      <c r="K36" s="6">
        <v>4796</v>
      </c>
      <c r="L36" s="6">
        <v>2531</v>
      </c>
      <c r="M36" s="6">
        <v>1208</v>
      </c>
      <c r="N36" s="9">
        <f t="shared" si="13"/>
        <v>1797</v>
      </c>
      <c r="O36" s="9">
        <f t="shared" si="13"/>
        <v>3374</v>
      </c>
      <c r="P36" s="9">
        <f t="shared" si="13"/>
        <v>2862</v>
      </c>
      <c r="Q36" s="9">
        <f t="shared" si="13"/>
        <v>2946</v>
      </c>
      <c r="R36" s="9">
        <f t="shared" si="13"/>
        <v>2570</v>
      </c>
      <c r="S36" s="9">
        <f t="shared" si="13"/>
        <v>2799</v>
      </c>
      <c r="T36" s="9">
        <f t="shared" si="13"/>
        <v>3281</v>
      </c>
      <c r="U36" s="9">
        <f t="shared" si="13"/>
        <v>4796</v>
      </c>
      <c r="V36" s="42">
        <f>(O36-N36)/N36</f>
        <v>0.87757373400111294</v>
      </c>
      <c r="W36" s="42">
        <f t="shared" si="14"/>
        <v>-0.15174866627148784</v>
      </c>
      <c r="X36" s="42">
        <f t="shared" si="14"/>
        <v>2.9350104821802937E-2</v>
      </c>
      <c r="Y36" s="42">
        <f t="shared" si="14"/>
        <v>-0.12763068567549218</v>
      </c>
      <c r="Z36" s="42">
        <f t="shared" si="14"/>
        <v>8.9105058365758757E-2</v>
      </c>
      <c r="AA36" s="42">
        <f t="shared" si="14"/>
        <v>0.17220435869953554</v>
      </c>
      <c r="AB36" s="42">
        <f t="shared" si="14"/>
        <v>0.46174946662602867</v>
      </c>
    </row>
    <row r="37" spans="1:28" ht="14.4" customHeight="1" x14ac:dyDescent="0.3">
      <c r="A37" s="81" t="s">
        <v>25</v>
      </c>
      <c r="B37" s="76" t="s">
        <v>20</v>
      </c>
      <c r="C37" s="5" t="s">
        <v>178</v>
      </c>
      <c r="D37" s="48">
        <v>307</v>
      </c>
      <c r="E37" s="48">
        <v>887</v>
      </c>
      <c r="F37" s="48">
        <v>784</v>
      </c>
      <c r="G37" s="48">
        <v>814</v>
      </c>
      <c r="H37" s="48">
        <v>677</v>
      </c>
      <c r="I37" s="47">
        <v>900</v>
      </c>
      <c r="J37" s="47">
        <v>1205</v>
      </c>
      <c r="K37" s="47">
        <v>1436</v>
      </c>
      <c r="L37" s="47">
        <v>831</v>
      </c>
      <c r="M37" s="47">
        <v>388</v>
      </c>
      <c r="N37" s="80">
        <f t="shared" ref="N37:U37" si="15">SUM(D37:D38)</f>
        <v>544</v>
      </c>
      <c r="O37" s="80">
        <f t="shared" si="15"/>
        <v>1510</v>
      </c>
      <c r="P37" s="80">
        <f t="shared" si="15"/>
        <v>1391</v>
      </c>
      <c r="Q37" s="80">
        <f t="shared" si="15"/>
        <v>1421</v>
      </c>
      <c r="R37" s="80">
        <f t="shared" si="15"/>
        <v>1218</v>
      </c>
      <c r="S37" s="80">
        <f t="shared" si="15"/>
        <v>1612</v>
      </c>
      <c r="T37" s="80">
        <f t="shared" si="15"/>
        <v>2012</v>
      </c>
      <c r="U37" s="80">
        <f t="shared" si="15"/>
        <v>2454</v>
      </c>
      <c r="V37" s="79">
        <f>(O37-N37)/N37</f>
        <v>1.775735294117647</v>
      </c>
      <c r="W37" s="79">
        <f t="shared" si="14"/>
        <v>-7.8807947019867555E-2</v>
      </c>
      <c r="X37" s="79">
        <f t="shared" si="14"/>
        <v>2.1567217828900073E-2</v>
      </c>
      <c r="Y37" s="79">
        <f t="shared" si="14"/>
        <v>-0.14285714285714285</v>
      </c>
      <c r="Z37" s="79">
        <f t="shared" si="14"/>
        <v>0.32348111658456485</v>
      </c>
      <c r="AA37" s="79">
        <f t="shared" si="14"/>
        <v>0.24813895781637718</v>
      </c>
      <c r="AB37" s="79">
        <f t="shared" si="14"/>
        <v>0.21968190854870775</v>
      </c>
    </row>
    <row r="38" spans="1:28" x14ac:dyDescent="0.3">
      <c r="A38" s="81"/>
      <c r="B38" s="76"/>
      <c r="C38" s="5" t="s">
        <v>179</v>
      </c>
      <c r="D38" s="48">
        <v>237</v>
      </c>
      <c r="E38" s="48">
        <v>623</v>
      </c>
      <c r="F38" s="48">
        <v>607</v>
      </c>
      <c r="G38" s="48">
        <v>607</v>
      </c>
      <c r="H38" s="48">
        <v>541</v>
      </c>
      <c r="I38" s="47">
        <v>712</v>
      </c>
      <c r="J38" s="47">
        <v>807</v>
      </c>
      <c r="K38" s="47">
        <v>1018</v>
      </c>
      <c r="L38" s="47">
        <v>581</v>
      </c>
      <c r="M38" s="47">
        <v>291</v>
      </c>
      <c r="N38" s="80"/>
      <c r="O38" s="80"/>
      <c r="P38" s="80"/>
      <c r="Q38" s="80"/>
      <c r="R38" s="80"/>
      <c r="S38" s="80"/>
      <c r="T38" s="80"/>
      <c r="U38" s="80"/>
      <c r="V38" s="79"/>
      <c r="W38" s="79"/>
      <c r="X38" s="79"/>
      <c r="Y38" s="79"/>
      <c r="Z38" s="79"/>
      <c r="AA38" s="79"/>
      <c r="AB38" s="79"/>
    </row>
    <row r="39" spans="1:28" x14ac:dyDescent="0.3">
      <c r="A39" s="81"/>
      <c r="B39" s="82" t="s">
        <v>35</v>
      </c>
      <c r="C39" s="49" t="s">
        <v>180</v>
      </c>
      <c r="D39" s="9">
        <v>917</v>
      </c>
      <c r="E39" s="9">
        <v>1902</v>
      </c>
      <c r="F39" s="9">
        <v>2554</v>
      </c>
      <c r="G39" s="9">
        <v>2304</v>
      </c>
      <c r="H39" s="9">
        <v>2089</v>
      </c>
      <c r="I39" s="9">
        <v>2509</v>
      </c>
      <c r="J39" s="9">
        <v>2353</v>
      </c>
      <c r="K39" s="9">
        <v>2803</v>
      </c>
      <c r="L39" s="9">
        <v>1864</v>
      </c>
      <c r="M39" s="9">
        <v>1259</v>
      </c>
      <c r="N39" s="78">
        <f t="shared" ref="N39:U39" si="16">SUM(D39:D46)</f>
        <v>4148</v>
      </c>
      <c r="O39" s="78">
        <f t="shared" si="16"/>
        <v>11417</v>
      </c>
      <c r="P39" s="78">
        <f t="shared" si="16"/>
        <v>11920</v>
      </c>
      <c r="Q39" s="78">
        <f t="shared" si="16"/>
        <v>10996</v>
      </c>
      <c r="R39" s="78">
        <f t="shared" si="16"/>
        <v>10264</v>
      </c>
      <c r="S39" s="78">
        <f t="shared" si="16"/>
        <v>11803</v>
      </c>
      <c r="T39" s="78">
        <f t="shared" si="16"/>
        <v>13629</v>
      </c>
      <c r="U39" s="78">
        <f t="shared" si="16"/>
        <v>16084</v>
      </c>
      <c r="V39" s="77">
        <f>(O39-N39)/N39</f>
        <v>1.7524108003857282</v>
      </c>
      <c r="W39" s="77">
        <f t="shared" ref="W39:AB39" si="17">(P39-O39)/O39</f>
        <v>4.4057107821669439E-2</v>
      </c>
      <c r="X39" s="77">
        <f t="shared" si="17"/>
        <v>-7.7516778523489926E-2</v>
      </c>
      <c r="Y39" s="77">
        <f t="shared" si="17"/>
        <v>-6.6569661695161875E-2</v>
      </c>
      <c r="Z39" s="77">
        <f t="shared" si="17"/>
        <v>0.14994154325798909</v>
      </c>
      <c r="AA39" s="77">
        <f t="shared" si="17"/>
        <v>0.15470643056849953</v>
      </c>
      <c r="AB39" s="77">
        <f t="shared" si="17"/>
        <v>0.18013060385941743</v>
      </c>
    </row>
    <row r="40" spans="1:28" x14ac:dyDescent="0.3">
      <c r="A40" s="81"/>
      <c r="B40" s="82"/>
      <c r="C40" s="49" t="s">
        <v>181</v>
      </c>
      <c r="D40" s="9">
        <v>400</v>
      </c>
      <c r="E40" s="9">
        <v>1256</v>
      </c>
      <c r="F40" s="9">
        <v>1245</v>
      </c>
      <c r="G40" s="9">
        <v>1080</v>
      </c>
      <c r="H40" s="9">
        <v>1102</v>
      </c>
      <c r="I40" s="9">
        <v>1102</v>
      </c>
      <c r="J40" s="9">
        <v>1317</v>
      </c>
      <c r="K40" s="9">
        <v>1684</v>
      </c>
      <c r="L40" s="9">
        <v>1032</v>
      </c>
      <c r="M40" s="9">
        <v>521</v>
      </c>
      <c r="N40" s="78"/>
      <c r="O40" s="78"/>
      <c r="P40" s="78"/>
      <c r="Q40" s="78"/>
      <c r="R40" s="78"/>
      <c r="S40" s="78"/>
      <c r="T40" s="78"/>
      <c r="U40" s="78"/>
      <c r="V40" s="77"/>
      <c r="W40" s="77"/>
      <c r="X40" s="77"/>
      <c r="Y40" s="77"/>
      <c r="Z40" s="77"/>
      <c r="AA40" s="77"/>
      <c r="AB40" s="77"/>
    </row>
    <row r="41" spans="1:28" x14ac:dyDescent="0.3">
      <c r="A41" s="81"/>
      <c r="B41" s="82"/>
      <c r="C41" s="49" t="s">
        <v>182</v>
      </c>
      <c r="D41" s="9">
        <v>482</v>
      </c>
      <c r="E41" s="9">
        <v>1129</v>
      </c>
      <c r="F41" s="9">
        <v>1238</v>
      </c>
      <c r="G41" s="9">
        <v>1112</v>
      </c>
      <c r="H41" s="9">
        <v>987</v>
      </c>
      <c r="I41" s="9">
        <v>1140</v>
      </c>
      <c r="J41" s="9">
        <v>1524</v>
      </c>
      <c r="K41" s="9">
        <v>1658</v>
      </c>
      <c r="L41" s="9">
        <v>1245</v>
      </c>
      <c r="M41" s="9">
        <v>203</v>
      </c>
      <c r="N41" s="78"/>
      <c r="O41" s="78"/>
      <c r="P41" s="78"/>
      <c r="Q41" s="78"/>
      <c r="R41" s="78"/>
      <c r="S41" s="78"/>
      <c r="T41" s="78"/>
      <c r="U41" s="78"/>
      <c r="V41" s="77"/>
      <c r="W41" s="77"/>
      <c r="X41" s="77"/>
      <c r="Y41" s="77"/>
      <c r="Z41" s="77"/>
      <c r="AA41" s="77"/>
      <c r="AB41" s="77"/>
    </row>
    <row r="42" spans="1:28" x14ac:dyDescent="0.3">
      <c r="A42" s="81"/>
      <c r="B42" s="82"/>
      <c r="C42" s="49" t="s">
        <v>183</v>
      </c>
      <c r="D42" s="9">
        <v>368</v>
      </c>
      <c r="E42" s="9">
        <v>995</v>
      </c>
      <c r="F42" s="9">
        <v>1210</v>
      </c>
      <c r="G42" s="9">
        <v>996</v>
      </c>
      <c r="H42" s="9">
        <v>987</v>
      </c>
      <c r="I42" s="9">
        <v>967</v>
      </c>
      <c r="J42" s="9">
        <v>1235</v>
      </c>
      <c r="K42" s="9">
        <v>1420</v>
      </c>
      <c r="L42" s="9">
        <v>0</v>
      </c>
      <c r="M42" s="9">
        <v>0</v>
      </c>
      <c r="N42" s="78"/>
      <c r="O42" s="78"/>
      <c r="P42" s="78"/>
      <c r="Q42" s="78"/>
      <c r="R42" s="78"/>
      <c r="S42" s="78"/>
      <c r="T42" s="78"/>
      <c r="U42" s="78"/>
      <c r="V42" s="77"/>
      <c r="W42" s="77"/>
      <c r="X42" s="77"/>
      <c r="Y42" s="77"/>
      <c r="Z42" s="77"/>
      <c r="AA42" s="77"/>
      <c r="AB42" s="77"/>
    </row>
    <row r="43" spans="1:28" x14ac:dyDescent="0.3">
      <c r="A43" s="81"/>
      <c r="B43" s="82"/>
      <c r="C43" s="49" t="s">
        <v>184</v>
      </c>
      <c r="D43" s="9">
        <v>635</v>
      </c>
      <c r="E43" s="9">
        <v>1962</v>
      </c>
      <c r="F43" s="9">
        <v>1825</v>
      </c>
      <c r="G43" s="9">
        <v>1913</v>
      </c>
      <c r="H43" s="9">
        <v>1600</v>
      </c>
      <c r="I43" s="9">
        <v>1830</v>
      </c>
      <c r="J43" s="9">
        <v>2141</v>
      </c>
      <c r="K43" s="9">
        <v>2209</v>
      </c>
      <c r="L43" s="9">
        <v>1478</v>
      </c>
      <c r="M43" s="9">
        <v>767</v>
      </c>
      <c r="N43" s="78"/>
      <c r="O43" s="78"/>
      <c r="P43" s="78"/>
      <c r="Q43" s="78"/>
      <c r="R43" s="78"/>
      <c r="S43" s="78"/>
      <c r="T43" s="78"/>
      <c r="U43" s="78"/>
      <c r="V43" s="77"/>
      <c r="W43" s="77"/>
      <c r="X43" s="77"/>
      <c r="Y43" s="77"/>
      <c r="Z43" s="77"/>
      <c r="AA43" s="77"/>
      <c r="AB43" s="77"/>
    </row>
    <row r="44" spans="1:28" x14ac:dyDescent="0.3">
      <c r="A44" s="81"/>
      <c r="B44" s="82"/>
      <c r="C44" s="49" t="s">
        <v>185</v>
      </c>
      <c r="D44" s="9">
        <v>787</v>
      </c>
      <c r="E44" s="9">
        <v>2262</v>
      </c>
      <c r="F44" s="9">
        <v>2045</v>
      </c>
      <c r="G44" s="9">
        <v>2117</v>
      </c>
      <c r="H44" s="9">
        <v>2010</v>
      </c>
      <c r="I44" s="9">
        <v>2312</v>
      </c>
      <c r="J44" s="9">
        <v>2883</v>
      </c>
      <c r="K44" s="9">
        <v>3355</v>
      </c>
      <c r="L44" s="9">
        <v>1749</v>
      </c>
      <c r="M44" s="9">
        <v>966</v>
      </c>
      <c r="N44" s="78"/>
      <c r="O44" s="78"/>
      <c r="P44" s="78"/>
      <c r="Q44" s="78"/>
      <c r="R44" s="78"/>
      <c r="S44" s="78"/>
      <c r="T44" s="78"/>
      <c r="U44" s="78"/>
      <c r="V44" s="77"/>
      <c r="W44" s="77"/>
      <c r="X44" s="77"/>
      <c r="Y44" s="77"/>
      <c r="Z44" s="77"/>
      <c r="AA44" s="77"/>
      <c r="AB44" s="77"/>
    </row>
    <row r="45" spans="1:28" x14ac:dyDescent="0.3">
      <c r="A45" s="81"/>
      <c r="B45" s="82"/>
      <c r="C45" s="49" t="s">
        <v>186</v>
      </c>
      <c r="D45" s="9">
        <v>109</v>
      </c>
      <c r="E45" s="9">
        <v>349</v>
      </c>
      <c r="F45" s="9">
        <v>342</v>
      </c>
      <c r="G45" s="9">
        <v>218</v>
      </c>
      <c r="H45" s="9">
        <v>187</v>
      </c>
      <c r="I45" s="9">
        <v>544</v>
      </c>
      <c r="J45" s="9">
        <v>455</v>
      </c>
      <c r="K45" s="9">
        <v>421</v>
      </c>
      <c r="L45" s="9">
        <v>0</v>
      </c>
      <c r="M45" s="9">
        <v>0</v>
      </c>
      <c r="N45" s="78"/>
      <c r="O45" s="78"/>
      <c r="P45" s="78"/>
      <c r="Q45" s="78"/>
      <c r="R45" s="78"/>
      <c r="S45" s="78"/>
      <c r="T45" s="78"/>
      <c r="U45" s="78"/>
      <c r="V45" s="77"/>
      <c r="W45" s="77"/>
      <c r="X45" s="77"/>
      <c r="Y45" s="77"/>
      <c r="Z45" s="77"/>
      <c r="AA45" s="77"/>
      <c r="AB45" s="77"/>
    </row>
    <row r="46" spans="1:28" x14ac:dyDescent="0.3">
      <c r="A46" s="81"/>
      <c r="B46" s="82"/>
      <c r="C46" s="49" t="s">
        <v>187</v>
      </c>
      <c r="D46" s="9">
        <v>450</v>
      </c>
      <c r="E46" s="9">
        <v>1562</v>
      </c>
      <c r="F46" s="9">
        <v>1461</v>
      </c>
      <c r="G46" s="9">
        <v>1256</v>
      </c>
      <c r="H46" s="9">
        <v>1302</v>
      </c>
      <c r="I46" s="9">
        <v>1399</v>
      </c>
      <c r="J46" s="9">
        <v>1721</v>
      </c>
      <c r="K46" s="9">
        <v>2534</v>
      </c>
      <c r="L46" s="9">
        <v>1233</v>
      </c>
      <c r="M46" s="9">
        <v>622</v>
      </c>
      <c r="N46" s="78"/>
      <c r="O46" s="78"/>
      <c r="P46" s="78"/>
      <c r="Q46" s="78"/>
      <c r="R46" s="78"/>
      <c r="S46" s="78"/>
      <c r="T46" s="78"/>
      <c r="U46" s="78"/>
      <c r="V46" s="77"/>
      <c r="W46" s="77"/>
      <c r="X46" s="77"/>
      <c r="Y46" s="77"/>
      <c r="Z46" s="77"/>
      <c r="AA46" s="77"/>
      <c r="AB46" s="77"/>
    </row>
    <row r="47" spans="1:28" x14ac:dyDescent="0.3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</row>
    <row r="48" spans="1:28" x14ac:dyDescent="0.3">
      <c r="A48" s="10" t="s">
        <v>28</v>
      </c>
      <c r="B48" s="17" t="s">
        <v>20</v>
      </c>
      <c r="C48" s="5" t="s">
        <v>188</v>
      </c>
      <c r="D48" s="9">
        <v>372</v>
      </c>
      <c r="E48" s="9">
        <v>1157</v>
      </c>
      <c r="F48" s="9">
        <v>1315</v>
      </c>
      <c r="G48" s="9">
        <v>1095</v>
      </c>
      <c r="H48" s="9">
        <v>1134</v>
      </c>
      <c r="I48" s="9">
        <v>1206</v>
      </c>
      <c r="J48" s="9">
        <v>1391</v>
      </c>
      <c r="K48" s="9">
        <v>1613</v>
      </c>
      <c r="L48" s="9">
        <v>1237</v>
      </c>
      <c r="M48" s="9">
        <v>692</v>
      </c>
      <c r="N48" s="43">
        <f t="shared" ref="N48:U49" si="18">D48</f>
        <v>372</v>
      </c>
      <c r="O48" s="43">
        <f t="shared" si="18"/>
        <v>1157</v>
      </c>
      <c r="P48" s="43">
        <f t="shared" si="18"/>
        <v>1315</v>
      </c>
      <c r="Q48" s="43">
        <f t="shared" si="18"/>
        <v>1095</v>
      </c>
      <c r="R48" s="43">
        <f t="shared" si="18"/>
        <v>1134</v>
      </c>
      <c r="S48" s="43">
        <f t="shared" si="18"/>
        <v>1206</v>
      </c>
      <c r="T48" s="43">
        <f t="shared" si="18"/>
        <v>1391</v>
      </c>
      <c r="U48" s="43">
        <f t="shared" si="18"/>
        <v>1613</v>
      </c>
      <c r="V48" s="40">
        <f>(O48-N48)/N48</f>
        <v>2.110215053763441</v>
      </c>
      <c r="W48" s="40">
        <f t="shared" ref="W48:AB50" si="19">(P48-O48)/O48</f>
        <v>0.1365600691443388</v>
      </c>
      <c r="X48" s="40">
        <f t="shared" si="19"/>
        <v>-0.16730038022813687</v>
      </c>
      <c r="Y48" s="40">
        <f t="shared" si="19"/>
        <v>3.5616438356164383E-2</v>
      </c>
      <c r="Z48" s="40">
        <f t="shared" si="19"/>
        <v>6.3492063492063489E-2</v>
      </c>
      <c r="AA48" s="40">
        <f t="shared" si="19"/>
        <v>0.15339966832504145</v>
      </c>
      <c r="AB48" s="40">
        <f t="shared" si="19"/>
        <v>0.15959741193386054</v>
      </c>
    </row>
    <row r="49" spans="1:28" ht="14.4" customHeight="1" x14ac:dyDescent="0.3">
      <c r="A49" s="81" t="s">
        <v>30</v>
      </c>
      <c r="B49" s="17" t="s">
        <v>20</v>
      </c>
      <c r="C49" s="5" t="s">
        <v>74</v>
      </c>
      <c r="D49" s="48">
        <v>250</v>
      </c>
      <c r="E49" s="48">
        <v>616</v>
      </c>
      <c r="F49" s="48">
        <v>804</v>
      </c>
      <c r="G49" s="48">
        <v>394</v>
      </c>
      <c r="H49" s="48">
        <v>729</v>
      </c>
      <c r="I49" s="47">
        <v>753</v>
      </c>
      <c r="J49" s="47">
        <v>847</v>
      </c>
      <c r="K49" s="47">
        <v>964</v>
      </c>
      <c r="L49" s="47">
        <v>632</v>
      </c>
      <c r="M49" s="47">
        <v>353</v>
      </c>
      <c r="N49" s="43">
        <f t="shared" si="18"/>
        <v>250</v>
      </c>
      <c r="O49" s="43">
        <f t="shared" si="18"/>
        <v>616</v>
      </c>
      <c r="P49" s="43">
        <f t="shared" si="18"/>
        <v>804</v>
      </c>
      <c r="Q49" s="43">
        <f t="shared" si="18"/>
        <v>394</v>
      </c>
      <c r="R49" s="43">
        <f t="shared" si="18"/>
        <v>729</v>
      </c>
      <c r="S49" s="43">
        <f t="shared" si="18"/>
        <v>753</v>
      </c>
      <c r="T49" s="43">
        <f t="shared" si="18"/>
        <v>847</v>
      </c>
      <c r="U49" s="43">
        <f t="shared" si="18"/>
        <v>964</v>
      </c>
      <c r="V49" s="40">
        <f>(O49-N49)/N49</f>
        <v>1.464</v>
      </c>
      <c r="W49" s="40">
        <f t="shared" si="19"/>
        <v>0.30519480519480519</v>
      </c>
      <c r="X49" s="40">
        <f t="shared" si="19"/>
        <v>-0.50995024875621886</v>
      </c>
      <c r="Y49" s="40">
        <f t="shared" si="19"/>
        <v>0.85025380710659904</v>
      </c>
      <c r="Z49" s="40">
        <f t="shared" si="19"/>
        <v>3.292181069958848E-2</v>
      </c>
      <c r="AA49" s="40">
        <f t="shared" si="19"/>
        <v>0.1248339973439575</v>
      </c>
      <c r="AB49" s="40">
        <f t="shared" si="19"/>
        <v>0.13813459268004721</v>
      </c>
    </row>
    <row r="50" spans="1:28" ht="14.4" customHeight="1" x14ac:dyDescent="0.3">
      <c r="A50" s="81"/>
      <c r="B50" s="76" t="s">
        <v>35</v>
      </c>
      <c r="C50" s="49" t="s">
        <v>189</v>
      </c>
      <c r="D50" s="9">
        <v>609</v>
      </c>
      <c r="E50" s="9">
        <v>1469</v>
      </c>
      <c r="F50" s="9">
        <v>1334</v>
      </c>
      <c r="G50" s="9">
        <v>1287</v>
      </c>
      <c r="H50" s="9">
        <v>1473</v>
      </c>
      <c r="I50" s="9">
        <v>1551</v>
      </c>
      <c r="J50" s="9">
        <v>1635</v>
      </c>
      <c r="K50" s="9">
        <v>2047</v>
      </c>
      <c r="L50" s="9">
        <v>1409</v>
      </c>
      <c r="M50" s="9">
        <v>690</v>
      </c>
      <c r="N50" s="78">
        <f t="shared" ref="N50:U50" si="20">SUM(D50:D52)</f>
        <v>1918</v>
      </c>
      <c r="O50" s="78">
        <f t="shared" si="20"/>
        <v>4900</v>
      </c>
      <c r="P50" s="78">
        <f t="shared" si="20"/>
        <v>4697</v>
      </c>
      <c r="Q50" s="78">
        <f t="shared" si="20"/>
        <v>4334</v>
      </c>
      <c r="R50" s="78">
        <f t="shared" si="20"/>
        <v>5163</v>
      </c>
      <c r="S50" s="78">
        <f t="shared" si="20"/>
        <v>3753</v>
      </c>
      <c r="T50" s="78">
        <f t="shared" si="20"/>
        <v>5714</v>
      </c>
      <c r="U50" s="78">
        <f t="shared" si="20"/>
        <v>6696</v>
      </c>
      <c r="V50" s="77">
        <f>(O50-N50)/N50</f>
        <v>1.5547445255474452</v>
      </c>
      <c r="W50" s="77">
        <f t="shared" si="19"/>
        <v>-4.1428571428571426E-2</v>
      </c>
      <c r="X50" s="77">
        <f t="shared" si="19"/>
        <v>-7.7283372365339581E-2</v>
      </c>
      <c r="Y50" s="77">
        <f t="shared" si="19"/>
        <v>0.1912782648823258</v>
      </c>
      <c r="Z50" s="77">
        <f t="shared" si="19"/>
        <v>-0.27309703660662404</v>
      </c>
      <c r="AA50" s="77">
        <f t="shared" si="19"/>
        <v>0.52251532107647214</v>
      </c>
      <c r="AB50" s="77">
        <f t="shared" si="19"/>
        <v>0.17185859292964648</v>
      </c>
    </row>
    <row r="51" spans="1:28" x14ac:dyDescent="0.3">
      <c r="A51" s="81"/>
      <c r="B51" s="76"/>
      <c r="C51" s="49" t="s">
        <v>190</v>
      </c>
      <c r="D51" s="9">
        <v>690</v>
      </c>
      <c r="E51" s="9">
        <v>1806</v>
      </c>
      <c r="F51" s="9">
        <v>1731</v>
      </c>
      <c r="G51" s="9">
        <v>1490</v>
      </c>
      <c r="H51" s="9">
        <v>2250</v>
      </c>
      <c r="I51" s="9">
        <v>646</v>
      </c>
      <c r="J51" s="9">
        <v>2414</v>
      </c>
      <c r="K51" s="9">
        <v>2804</v>
      </c>
      <c r="L51" s="9">
        <v>1837</v>
      </c>
      <c r="M51" s="9">
        <v>822</v>
      </c>
      <c r="N51" s="78"/>
      <c r="O51" s="78"/>
      <c r="P51" s="78"/>
      <c r="Q51" s="78"/>
      <c r="R51" s="78"/>
      <c r="S51" s="78"/>
      <c r="T51" s="78"/>
      <c r="U51" s="78"/>
      <c r="V51" s="77"/>
      <c r="W51" s="77"/>
      <c r="X51" s="77"/>
      <c r="Y51" s="77"/>
      <c r="Z51" s="77"/>
      <c r="AA51" s="77"/>
      <c r="AB51" s="77"/>
    </row>
    <row r="52" spans="1:28" x14ac:dyDescent="0.3">
      <c r="A52" s="81"/>
      <c r="B52" s="76"/>
      <c r="C52" s="49" t="s">
        <v>191</v>
      </c>
      <c r="D52" s="9">
        <v>619</v>
      </c>
      <c r="E52" s="9">
        <v>1625</v>
      </c>
      <c r="F52" s="9">
        <v>1632</v>
      </c>
      <c r="G52" s="9">
        <v>1557</v>
      </c>
      <c r="H52" s="9">
        <v>1440</v>
      </c>
      <c r="I52" s="9">
        <v>1556</v>
      </c>
      <c r="J52" s="9">
        <v>1665</v>
      </c>
      <c r="K52" s="9">
        <v>1845</v>
      </c>
      <c r="L52" s="9">
        <v>1461</v>
      </c>
      <c r="M52" s="9">
        <v>693</v>
      </c>
      <c r="N52" s="78"/>
      <c r="O52" s="78"/>
      <c r="P52" s="78"/>
      <c r="Q52" s="78"/>
      <c r="R52" s="78"/>
      <c r="S52" s="78"/>
      <c r="T52" s="78"/>
      <c r="U52" s="78"/>
      <c r="V52" s="77"/>
      <c r="W52" s="77"/>
      <c r="X52" s="77"/>
      <c r="Y52" s="77"/>
      <c r="Z52" s="77"/>
      <c r="AA52" s="77"/>
      <c r="AB52" s="77"/>
    </row>
    <row r="53" spans="1:28" x14ac:dyDescent="0.3">
      <c r="A53" s="75" t="s">
        <v>32</v>
      </c>
      <c r="B53" s="17" t="s">
        <v>20</v>
      </c>
      <c r="C53" s="5" t="s">
        <v>192</v>
      </c>
      <c r="D53" s="9">
        <v>557</v>
      </c>
      <c r="E53" s="9">
        <v>1535</v>
      </c>
      <c r="F53" s="9">
        <v>1866</v>
      </c>
      <c r="G53" s="9">
        <v>1690</v>
      </c>
      <c r="H53" s="9">
        <v>1560</v>
      </c>
      <c r="I53" s="9">
        <v>1945</v>
      </c>
      <c r="J53" s="9">
        <v>2407</v>
      </c>
      <c r="K53" s="9">
        <v>3438</v>
      </c>
      <c r="L53" s="9">
        <v>1922</v>
      </c>
      <c r="M53" s="9">
        <v>1195</v>
      </c>
      <c r="N53" s="43">
        <f t="shared" ref="N53:U53" si="21">D53</f>
        <v>557</v>
      </c>
      <c r="O53" s="43">
        <f t="shared" si="21"/>
        <v>1535</v>
      </c>
      <c r="P53" s="43">
        <f t="shared" si="21"/>
        <v>1866</v>
      </c>
      <c r="Q53" s="43">
        <f t="shared" si="21"/>
        <v>1690</v>
      </c>
      <c r="R53" s="43">
        <f t="shared" si="21"/>
        <v>1560</v>
      </c>
      <c r="S53" s="43">
        <f t="shared" si="21"/>
        <v>1945</v>
      </c>
      <c r="T53" s="43">
        <f t="shared" si="21"/>
        <v>2407</v>
      </c>
      <c r="U53" s="43">
        <f t="shared" si="21"/>
        <v>3438</v>
      </c>
      <c r="V53" s="40">
        <f>(O53-N53)/N53</f>
        <v>1.7558348294434469</v>
      </c>
      <c r="W53" s="40">
        <f t="shared" ref="W53:AB54" si="22">(P53-O53)/O53</f>
        <v>0.21563517915309446</v>
      </c>
      <c r="X53" s="40">
        <f t="shared" si="22"/>
        <v>-9.4319399785637734E-2</v>
      </c>
      <c r="Y53" s="40">
        <f t="shared" si="22"/>
        <v>-7.6923076923076927E-2</v>
      </c>
      <c r="Z53" s="40">
        <f t="shared" si="22"/>
        <v>0.24679487179487181</v>
      </c>
      <c r="AA53" s="40">
        <f t="shared" si="22"/>
        <v>0.23753213367609255</v>
      </c>
      <c r="AB53" s="40">
        <f t="shared" si="22"/>
        <v>0.42833402575820523</v>
      </c>
    </row>
    <row r="54" spans="1:28" x14ac:dyDescent="0.3">
      <c r="A54" s="75"/>
      <c r="B54" s="76" t="s">
        <v>35</v>
      </c>
      <c r="C54" s="49" t="s">
        <v>193</v>
      </c>
      <c r="D54" s="9">
        <v>2467</v>
      </c>
      <c r="E54" s="9">
        <v>5285</v>
      </c>
      <c r="F54" s="9">
        <v>5007</v>
      </c>
      <c r="G54" s="9">
        <v>5162</v>
      </c>
      <c r="H54" s="9">
        <v>4798</v>
      </c>
      <c r="I54" s="9">
        <v>5550</v>
      </c>
      <c r="J54" s="9">
        <v>6179</v>
      </c>
      <c r="K54" s="9">
        <v>9475</v>
      </c>
      <c r="L54" s="9">
        <v>4700</v>
      </c>
      <c r="M54" s="9">
        <v>2703</v>
      </c>
      <c r="N54" s="78">
        <f t="shared" ref="N54:U54" si="23">SUM(D54:D57)</f>
        <v>7321</v>
      </c>
      <c r="O54" s="78">
        <f t="shared" si="23"/>
        <v>16961</v>
      </c>
      <c r="P54" s="78">
        <f t="shared" si="23"/>
        <v>16032</v>
      </c>
      <c r="Q54" s="78">
        <f t="shared" si="23"/>
        <v>17268</v>
      </c>
      <c r="R54" s="78">
        <f t="shared" si="23"/>
        <v>17339</v>
      </c>
      <c r="S54" s="78">
        <f t="shared" si="23"/>
        <v>18363</v>
      </c>
      <c r="T54" s="78">
        <f t="shared" si="23"/>
        <v>21974</v>
      </c>
      <c r="U54" s="78">
        <f t="shared" si="23"/>
        <v>29337</v>
      </c>
      <c r="V54" s="77">
        <f>(O54-N54)/N54</f>
        <v>1.3167600054637345</v>
      </c>
      <c r="W54" s="77">
        <f t="shared" si="22"/>
        <v>-5.4772713873002768E-2</v>
      </c>
      <c r="X54" s="77">
        <f t="shared" si="22"/>
        <v>7.709580838323353E-2</v>
      </c>
      <c r="Y54" s="77">
        <f t="shared" si="22"/>
        <v>4.1116516099142927E-3</v>
      </c>
      <c r="Z54" s="77">
        <f t="shared" si="22"/>
        <v>5.9057615779456715E-2</v>
      </c>
      <c r="AA54" s="77">
        <f t="shared" si="22"/>
        <v>0.19664542830692153</v>
      </c>
      <c r="AB54" s="77">
        <f t="shared" si="22"/>
        <v>0.33507781924092112</v>
      </c>
    </row>
    <row r="55" spans="1:28" x14ac:dyDescent="0.3">
      <c r="A55" s="75"/>
      <c r="B55" s="76"/>
      <c r="C55" s="49" t="s">
        <v>194</v>
      </c>
      <c r="D55" s="9">
        <v>1402</v>
      </c>
      <c r="E55" s="9">
        <v>2040</v>
      </c>
      <c r="F55" s="9">
        <v>1246</v>
      </c>
      <c r="G55" s="9">
        <v>2377</v>
      </c>
      <c r="H55" s="9">
        <v>3170</v>
      </c>
      <c r="I55" s="9">
        <v>2622</v>
      </c>
      <c r="J55" s="9">
        <v>3373</v>
      </c>
      <c r="K55" s="9">
        <v>5872</v>
      </c>
      <c r="L55" s="9">
        <v>1548</v>
      </c>
      <c r="M55" s="9">
        <v>0</v>
      </c>
      <c r="N55" s="78"/>
      <c r="O55" s="78"/>
      <c r="P55" s="78"/>
      <c r="Q55" s="78"/>
      <c r="R55" s="78"/>
      <c r="S55" s="78"/>
      <c r="T55" s="78"/>
      <c r="U55" s="78"/>
      <c r="V55" s="77"/>
      <c r="W55" s="77"/>
      <c r="X55" s="77"/>
      <c r="Y55" s="77"/>
      <c r="Z55" s="77"/>
      <c r="AA55" s="77"/>
      <c r="AB55" s="77"/>
    </row>
    <row r="56" spans="1:28" x14ac:dyDescent="0.3">
      <c r="A56" s="75"/>
      <c r="B56" s="76"/>
      <c r="C56" s="49" t="s">
        <v>195</v>
      </c>
      <c r="D56" s="9">
        <v>2277</v>
      </c>
      <c r="E56" s="9">
        <v>6575</v>
      </c>
      <c r="F56" s="9">
        <v>6627</v>
      </c>
      <c r="G56" s="9">
        <v>6701</v>
      </c>
      <c r="H56" s="9">
        <v>6403</v>
      </c>
      <c r="I56" s="9">
        <v>6809</v>
      </c>
      <c r="J56" s="9">
        <v>8410</v>
      </c>
      <c r="K56" s="9">
        <v>8804</v>
      </c>
      <c r="L56" s="9">
        <v>6132</v>
      </c>
      <c r="M56" s="9">
        <v>3452</v>
      </c>
      <c r="N56" s="78"/>
      <c r="O56" s="78"/>
      <c r="P56" s="78"/>
      <c r="Q56" s="78"/>
      <c r="R56" s="78"/>
      <c r="S56" s="78"/>
      <c r="T56" s="78"/>
      <c r="U56" s="78"/>
      <c r="V56" s="77"/>
      <c r="W56" s="77"/>
      <c r="X56" s="77"/>
      <c r="Y56" s="77"/>
      <c r="Z56" s="77"/>
      <c r="AA56" s="77"/>
      <c r="AB56" s="77"/>
    </row>
    <row r="57" spans="1:28" x14ac:dyDescent="0.3">
      <c r="A57" s="75"/>
      <c r="B57" s="76"/>
      <c r="C57" s="49" t="s">
        <v>196</v>
      </c>
      <c r="D57" s="9">
        <v>1175</v>
      </c>
      <c r="E57" s="9">
        <v>3061</v>
      </c>
      <c r="F57" s="9">
        <v>3152</v>
      </c>
      <c r="G57" s="9">
        <v>3028</v>
      </c>
      <c r="H57" s="9">
        <v>2968</v>
      </c>
      <c r="I57" s="9">
        <v>3382</v>
      </c>
      <c r="J57" s="9">
        <v>4012</v>
      </c>
      <c r="K57" s="9">
        <v>5186</v>
      </c>
      <c r="L57" s="9">
        <v>3088</v>
      </c>
      <c r="M57" s="9">
        <v>1780</v>
      </c>
      <c r="N57" s="78"/>
      <c r="O57" s="78"/>
      <c r="P57" s="78"/>
      <c r="Q57" s="78"/>
      <c r="R57" s="78"/>
      <c r="S57" s="78"/>
      <c r="T57" s="78"/>
      <c r="U57" s="78"/>
      <c r="V57" s="77"/>
      <c r="W57" s="77"/>
      <c r="X57" s="77"/>
      <c r="Y57" s="77"/>
      <c r="Z57" s="77"/>
      <c r="AA57" s="77"/>
      <c r="AB57" s="77"/>
    </row>
    <row r="58" spans="1:28" ht="14.4" customHeight="1" x14ac:dyDescent="0.3">
      <c r="A58" s="75" t="s">
        <v>33</v>
      </c>
      <c r="B58" s="76" t="s">
        <v>20</v>
      </c>
      <c r="C58" s="5" t="s">
        <v>197</v>
      </c>
      <c r="D58" s="48">
        <v>501</v>
      </c>
      <c r="E58" s="48">
        <v>1563</v>
      </c>
      <c r="F58" s="48">
        <v>1659</v>
      </c>
      <c r="G58" s="48">
        <v>1560</v>
      </c>
      <c r="H58" s="48">
        <v>1544</v>
      </c>
      <c r="I58" s="47">
        <v>1619</v>
      </c>
      <c r="J58" s="47">
        <v>1628</v>
      </c>
      <c r="K58" s="47">
        <v>2279</v>
      </c>
      <c r="L58" s="47">
        <v>1415</v>
      </c>
      <c r="M58" s="47">
        <v>853</v>
      </c>
      <c r="N58" s="80">
        <f t="shared" ref="N58:U58" si="24">SUM(D58:D59)</f>
        <v>770</v>
      </c>
      <c r="O58" s="80">
        <f t="shared" si="24"/>
        <v>2235</v>
      </c>
      <c r="P58" s="80">
        <f t="shared" si="24"/>
        <v>2341</v>
      </c>
      <c r="Q58" s="80">
        <f t="shared" si="24"/>
        <v>2245</v>
      </c>
      <c r="R58" s="80">
        <f t="shared" si="24"/>
        <v>2257</v>
      </c>
      <c r="S58" s="80">
        <f t="shared" si="24"/>
        <v>2443</v>
      </c>
      <c r="T58" s="80">
        <f t="shared" si="24"/>
        <v>2515</v>
      </c>
      <c r="U58" s="80">
        <f t="shared" si="24"/>
        <v>3274</v>
      </c>
      <c r="V58" s="79">
        <f>(O58-N58)/N58</f>
        <v>1.9025974025974026</v>
      </c>
      <c r="W58" s="79">
        <f t="shared" ref="W58:AB58" si="25">(P58-O58)/O58</f>
        <v>4.742729306487696E-2</v>
      </c>
      <c r="X58" s="79">
        <f t="shared" si="25"/>
        <v>-4.100811618966254E-2</v>
      </c>
      <c r="Y58" s="79">
        <f t="shared" si="25"/>
        <v>5.3452115812917594E-3</v>
      </c>
      <c r="Z58" s="79">
        <f t="shared" si="25"/>
        <v>8.2410279131590602E-2</v>
      </c>
      <c r="AA58" s="79">
        <f t="shared" si="25"/>
        <v>2.9471960704052395E-2</v>
      </c>
      <c r="AB58" s="79">
        <f t="shared" si="25"/>
        <v>0.30178926441351889</v>
      </c>
    </row>
    <row r="59" spans="1:28" x14ac:dyDescent="0.3">
      <c r="A59" s="75"/>
      <c r="B59" s="76"/>
      <c r="C59" s="5" t="s">
        <v>79</v>
      </c>
      <c r="D59" s="48">
        <v>269</v>
      </c>
      <c r="E59" s="48">
        <v>672</v>
      </c>
      <c r="F59" s="48">
        <v>682</v>
      </c>
      <c r="G59" s="48">
        <v>685</v>
      </c>
      <c r="H59" s="48">
        <v>713</v>
      </c>
      <c r="I59" s="47">
        <v>824</v>
      </c>
      <c r="J59" s="47">
        <v>887</v>
      </c>
      <c r="K59" s="47">
        <v>995</v>
      </c>
      <c r="L59" s="47">
        <v>637</v>
      </c>
      <c r="M59" s="47">
        <v>326</v>
      </c>
      <c r="N59" s="80"/>
      <c r="O59" s="80"/>
      <c r="P59" s="80"/>
      <c r="Q59" s="80"/>
      <c r="R59" s="80"/>
      <c r="S59" s="80"/>
      <c r="T59" s="80"/>
      <c r="U59" s="80"/>
      <c r="V59" s="79"/>
      <c r="W59" s="79"/>
      <c r="X59" s="79"/>
      <c r="Y59" s="79"/>
      <c r="Z59" s="79"/>
      <c r="AA59" s="79"/>
      <c r="AB59" s="79"/>
    </row>
    <row r="60" spans="1:28" x14ac:dyDescent="0.3">
      <c r="A60" s="75"/>
      <c r="B60" s="17" t="s">
        <v>35</v>
      </c>
      <c r="C60" s="49" t="s">
        <v>198</v>
      </c>
      <c r="D60" s="9">
        <v>319</v>
      </c>
      <c r="E60" s="9">
        <v>1166</v>
      </c>
      <c r="F60" s="9">
        <v>1144</v>
      </c>
      <c r="G60" s="9">
        <v>891</v>
      </c>
      <c r="H60" s="9">
        <v>538</v>
      </c>
      <c r="I60" s="9">
        <v>1078</v>
      </c>
      <c r="J60" s="9">
        <v>1131</v>
      </c>
      <c r="K60" s="9">
        <v>762</v>
      </c>
      <c r="L60" s="9">
        <v>15623</v>
      </c>
      <c r="M60" s="9">
        <v>504</v>
      </c>
      <c r="N60" s="9">
        <f t="shared" ref="N60:U61" si="26">D60</f>
        <v>319</v>
      </c>
      <c r="O60" s="9">
        <f t="shared" si="26"/>
        <v>1166</v>
      </c>
      <c r="P60" s="9">
        <f t="shared" si="26"/>
        <v>1144</v>
      </c>
      <c r="Q60" s="9">
        <f t="shared" si="26"/>
        <v>891</v>
      </c>
      <c r="R60" s="9">
        <f t="shared" si="26"/>
        <v>538</v>
      </c>
      <c r="S60" s="9">
        <f t="shared" si="26"/>
        <v>1078</v>
      </c>
      <c r="T60" s="9">
        <f t="shared" si="26"/>
        <v>1131</v>
      </c>
      <c r="U60" s="9">
        <f t="shared" si="26"/>
        <v>762</v>
      </c>
      <c r="V60" s="42">
        <f>(O60-N60)/N60</f>
        <v>2.6551724137931036</v>
      </c>
      <c r="W60" s="42">
        <f t="shared" ref="W60:AB61" si="27">(P60-O60)/O60</f>
        <v>-1.8867924528301886E-2</v>
      </c>
      <c r="X60" s="42">
        <f t="shared" si="27"/>
        <v>-0.22115384615384615</v>
      </c>
      <c r="Y60" s="42">
        <f t="shared" si="27"/>
        <v>-0.39618406285072949</v>
      </c>
      <c r="Z60" s="42">
        <f t="shared" si="27"/>
        <v>1.003717472118959</v>
      </c>
      <c r="AA60" s="42">
        <f t="shared" si="27"/>
        <v>4.9165120593692019E-2</v>
      </c>
      <c r="AB60" s="42">
        <f t="shared" si="27"/>
        <v>-0.32625994694960214</v>
      </c>
    </row>
    <row r="61" spans="1:28" x14ac:dyDescent="0.3">
      <c r="A61" s="10" t="s">
        <v>34</v>
      </c>
      <c r="B61" s="17" t="s">
        <v>20</v>
      </c>
      <c r="C61" s="5" t="s">
        <v>199</v>
      </c>
      <c r="D61" s="9">
        <v>302</v>
      </c>
      <c r="E61" s="9">
        <v>872</v>
      </c>
      <c r="F61" s="9">
        <v>886</v>
      </c>
      <c r="G61" s="9">
        <v>502</v>
      </c>
      <c r="H61" s="9">
        <v>0</v>
      </c>
      <c r="I61" s="9">
        <v>0</v>
      </c>
      <c r="J61" s="9">
        <v>211</v>
      </c>
      <c r="K61" s="9">
        <v>1301</v>
      </c>
      <c r="L61" s="9">
        <v>891</v>
      </c>
      <c r="M61" s="9">
        <v>514</v>
      </c>
      <c r="N61" s="43">
        <f t="shared" si="26"/>
        <v>302</v>
      </c>
      <c r="O61" s="43">
        <f t="shared" si="26"/>
        <v>872</v>
      </c>
      <c r="P61" s="43">
        <f t="shared" si="26"/>
        <v>886</v>
      </c>
      <c r="Q61" s="43">
        <f t="shared" si="26"/>
        <v>502</v>
      </c>
      <c r="R61" s="43">
        <f t="shared" si="26"/>
        <v>0</v>
      </c>
      <c r="S61" s="43">
        <f t="shared" si="26"/>
        <v>0</v>
      </c>
      <c r="T61" s="43">
        <f t="shared" si="26"/>
        <v>211</v>
      </c>
      <c r="U61" s="43">
        <f t="shared" si="26"/>
        <v>1301</v>
      </c>
      <c r="V61" s="40">
        <f>(O61-N61)/N61</f>
        <v>1.8874172185430464</v>
      </c>
      <c r="W61" s="40">
        <f t="shared" si="27"/>
        <v>1.6055045871559634E-2</v>
      </c>
      <c r="X61" s="40">
        <f t="shared" si="27"/>
        <v>-0.43340857787810383</v>
      </c>
      <c r="Y61" s="40">
        <f t="shared" si="27"/>
        <v>-1</v>
      </c>
      <c r="Z61" s="40">
        <f>IFERROR((S61-R61)/R61,0)</f>
        <v>0</v>
      </c>
      <c r="AA61" s="40">
        <f>IFERROR((T61-S61)/S61,0)</f>
        <v>0</v>
      </c>
      <c r="AB61" s="40">
        <f t="shared" si="27"/>
        <v>5.1658767772511851</v>
      </c>
    </row>
  </sheetData>
  <mergeCells count="173">
    <mergeCell ref="A1:C1"/>
    <mergeCell ref="N1:U1"/>
    <mergeCell ref="V1:AB1"/>
    <mergeCell ref="A3:A15"/>
    <mergeCell ref="B3:B8"/>
    <mergeCell ref="N3:N8"/>
    <mergeCell ref="O3:O8"/>
    <mergeCell ref="P3:P8"/>
    <mergeCell ref="Q3:Q8"/>
    <mergeCell ref="R3:R8"/>
    <mergeCell ref="Y3:Y8"/>
    <mergeCell ref="Z3:Z8"/>
    <mergeCell ref="AA3:AA8"/>
    <mergeCell ref="AB3:AB8"/>
    <mergeCell ref="B9:B15"/>
    <mergeCell ref="N9:N15"/>
    <mergeCell ref="O9:O15"/>
    <mergeCell ref="P9:P15"/>
    <mergeCell ref="Q9:Q15"/>
    <mergeCell ref="R9:R15"/>
    <mergeCell ref="S3:S8"/>
    <mergeCell ref="T3:T8"/>
    <mergeCell ref="U3:U8"/>
    <mergeCell ref="V3:V8"/>
    <mergeCell ref="W3:W8"/>
    <mergeCell ref="X3:X8"/>
    <mergeCell ref="Y9:Y15"/>
    <mergeCell ref="Z9:Z15"/>
    <mergeCell ref="AA9:AA15"/>
    <mergeCell ref="AB9:AB15"/>
    <mergeCell ref="A18:A21"/>
    <mergeCell ref="B19:B21"/>
    <mergeCell ref="N19:N21"/>
    <mergeCell ref="O19:O21"/>
    <mergeCell ref="P19:P21"/>
    <mergeCell ref="Q19:Q21"/>
    <mergeCell ref="S9:S15"/>
    <mergeCell ref="T9:T15"/>
    <mergeCell ref="U9:U15"/>
    <mergeCell ref="V9:V15"/>
    <mergeCell ref="W9:W15"/>
    <mergeCell ref="X9:X15"/>
    <mergeCell ref="X19:X21"/>
    <mergeCell ref="Y19:Y21"/>
    <mergeCell ref="Z19:Z21"/>
    <mergeCell ref="AA19:AA21"/>
    <mergeCell ref="AB19:AB21"/>
    <mergeCell ref="V19:V21"/>
    <mergeCell ref="W19:W21"/>
    <mergeCell ref="W22:W23"/>
    <mergeCell ref="X22:X23"/>
    <mergeCell ref="Y22:Y23"/>
    <mergeCell ref="Z22:Z23"/>
    <mergeCell ref="AA22:AA23"/>
    <mergeCell ref="AB22:AB23"/>
    <mergeCell ref="Q22:Q23"/>
    <mergeCell ref="R22:R23"/>
    <mergeCell ref="S22:S23"/>
    <mergeCell ref="T22:T23"/>
    <mergeCell ref="U22:U23"/>
    <mergeCell ref="V22:V23"/>
    <mergeCell ref="R19:R21"/>
    <mergeCell ref="S19:S21"/>
    <mergeCell ref="T19:T21"/>
    <mergeCell ref="U19:U21"/>
    <mergeCell ref="Z39:Z46"/>
    <mergeCell ref="Y24:Y31"/>
    <mergeCell ref="Z24:Z31"/>
    <mergeCell ref="AA24:AA31"/>
    <mergeCell ref="AB24:AB31"/>
    <mergeCell ref="A33:AB33"/>
    <mergeCell ref="A35:A36"/>
    <mergeCell ref="S24:S31"/>
    <mergeCell ref="T24:T31"/>
    <mergeCell ref="U24:U31"/>
    <mergeCell ref="V24:V31"/>
    <mergeCell ref="W24:W31"/>
    <mergeCell ref="X24:X31"/>
    <mergeCell ref="B24:B31"/>
    <mergeCell ref="N24:N31"/>
    <mergeCell ref="O24:O31"/>
    <mergeCell ref="P24:P31"/>
    <mergeCell ref="Q24:Q31"/>
    <mergeCell ref="R24:R31"/>
    <mergeCell ref="A22:A31"/>
    <mergeCell ref="B22:B23"/>
    <mergeCell ref="N22:N23"/>
    <mergeCell ref="O22:O23"/>
    <mergeCell ref="P22:P23"/>
    <mergeCell ref="V37:V38"/>
    <mergeCell ref="W37:W38"/>
    <mergeCell ref="B37:B38"/>
    <mergeCell ref="N37:N38"/>
    <mergeCell ref="O37:O38"/>
    <mergeCell ref="P37:P38"/>
    <mergeCell ref="Q37:Q38"/>
    <mergeCell ref="X39:X46"/>
    <mergeCell ref="Y39:Y46"/>
    <mergeCell ref="AA39:AA46"/>
    <mergeCell ref="AB39:AB46"/>
    <mergeCell ref="A47:AB47"/>
    <mergeCell ref="R39:R46"/>
    <mergeCell ref="S39:S46"/>
    <mergeCell ref="T39:T46"/>
    <mergeCell ref="U39:U46"/>
    <mergeCell ref="V39:V46"/>
    <mergeCell ref="W39:W46"/>
    <mergeCell ref="A37:A46"/>
    <mergeCell ref="X37:X38"/>
    <mergeCell ref="Y37:Y38"/>
    <mergeCell ref="Z37:Z38"/>
    <mergeCell ref="AA37:AA38"/>
    <mergeCell ref="AB37:AB38"/>
    <mergeCell ref="B39:B46"/>
    <mergeCell ref="N39:N46"/>
    <mergeCell ref="O39:O46"/>
    <mergeCell ref="P39:P46"/>
    <mergeCell ref="Q39:Q46"/>
    <mergeCell ref="R37:R38"/>
    <mergeCell ref="S37:S38"/>
    <mergeCell ref="T37:T38"/>
    <mergeCell ref="U37:U38"/>
    <mergeCell ref="X50:X52"/>
    <mergeCell ref="Y50:Y52"/>
    <mergeCell ref="Z50:Z52"/>
    <mergeCell ref="AA50:AA52"/>
    <mergeCell ref="AB50:AB52"/>
    <mergeCell ref="A53:A57"/>
    <mergeCell ref="B54:B57"/>
    <mergeCell ref="N54:N57"/>
    <mergeCell ref="O54:O57"/>
    <mergeCell ref="P54:P57"/>
    <mergeCell ref="R50:R52"/>
    <mergeCell ref="S50:S52"/>
    <mergeCell ref="T50:T52"/>
    <mergeCell ref="U50:U52"/>
    <mergeCell ref="V50:V52"/>
    <mergeCell ref="W50:W52"/>
    <mergeCell ref="A49:A52"/>
    <mergeCell ref="B50:B52"/>
    <mergeCell ref="N50:N52"/>
    <mergeCell ref="O50:O52"/>
    <mergeCell ref="P50:P52"/>
    <mergeCell ref="Q50:Q52"/>
    <mergeCell ref="Z54:Z57"/>
    <mergeCell ref="AA54:AA57"/>
    <mergeCell ref="A58:A60"/>
    <mergeCell ref="B58:B59"/>
    <mergeCell ref="N58:N59"/>
    <mergeCell ref="O58:O59"/>
    <mergeCell ref="P58:P59"/>
    <mergeCell ref="Q58:Q59"/>
    <mergeCell ref="W54:W57"/>
    <mergeCell ref="X54:X57"/>
    <mergeCell ref="Y54:Y57"/>
    <mergeCell ref="X58:X59"/>
    <mergeCell ref="Y58:Y59"/>
    <mergeCell ref="R58:R59"/>
    <mergeCell ref="S58:S59"/>
    <mergeCell ref="T58:T59"/>
    <mergeCell ref="U58:U59"/>
    <mergeCell ref="V58:V59"/>
    <mergeCell ref="W58:W59"/>
    <mergeCell ref="AB54:AB57"/>
    <mergeCell ref="Q54:Q57"/>
    <mergeCell ref="R54:R57"/>
    <mergeCell ref="S54:S57"/>
    <mergeCell ref="T54:T57"/>
    <mergeCell ref="U54:U57"/>
    <mergeCell ref="V54:V57"/>
    <mergeCell ref="Z58:Z59"/>
    <mergeCell ref="AA58:AA59"/>
    <mergeCell ref="AB58:AB59"/>
  </mergeCells>
  <conditionalFormatting sqref="D3:M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M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M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M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M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M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M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M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M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M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M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M15 D32:M32 D34:M3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M1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M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M2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M2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M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M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M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M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M2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M2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M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M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M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M3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M3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M3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M4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M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M4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:M4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M4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M4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M46 D16:M17 D48:M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M4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M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M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M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M57 D31:M3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M5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M5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M6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City-Wise</vt:lpstr>
      <vt:lpstr>Store-Wise</vt:lpstr>
      <vt:lpstr>Focus VS NON-Focus</vt:lpstr>
    </vt:vector>
  </TitlesOfParts>
  <Manager/>
  <Company>dentsu International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Abhishek Jaju</dc:creator>
  <cp:keywords/>
  <dc:description/>
  <cp:lastModifiedBy>Abhishek Jaju</cp:lastModifiedBy>
  <cp:revision/>
  <dcterms:created xsi:type="dcterms:W3CDTF">2023-09-06T11:33:23Z</dcterms:created>
  <dcterms:modified xsi:type="dcterms:W3CDTF">2023-09-28T13:23:16Z</dcterms:modified>
  <cp:category/>
  <cp:contentStatus/>
</cp:coreProperties>
</file>