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50799f6818b612f0/Fore/Trimester 2/MDSE/"/>
    </mc:Choice>
  </mc:AlternateContent>
  <xr:revisionPtr revIDLastSave="4" documentId="13_ncr:1_{3682F902-731B-4E73-976D-AA063E85C68F}" xr6:coauthVersionLast="47" xr6:coauthVersionMax="47" xr10:uidLastSave="{325E45CA-DB96-4D72-887C-739AB86D1DE3}"/>
  <bookViews>
    <workbookView xWindow="-108" yWindow="-108" windowWidth="23256" windowHeight="13896" activeTab="2" xr2:uid="{00000000-000D-0000-FFFF-FFFF00000000}"/>
  </bookViews>
  <sheets>
    <sheet name="Transportation Model" sheetId="1" r:id="rId1"/>
    <sheet name="Trasnshipment Model" sheetId="2" r:id="rId2"/>
    <sheet name="Assignment Model" sheetId="3" r:id="rId3"/>
  </sheets>
  <definedNames>
    <definedName name="solver_adj" localSheetId="2" hidden="1">'Assignment Model'!$H$4:$K$7</definedName>
    <definedName name="solver_adj" localSheetId="0" hidden="1">'Transportation Model'!$G$12:$I$14</definedName>
    <definedName name="solver_adj" localSheetId="1" hidden="1">'Trasnshipment Model'!$G$5:$I$6,'Trasnshipment Model'!$G$12:$I$14</definedName>
    <definedName name="solver_cvg" localSheetId="2" hidden="1">0.0001</definedName>
    <definedName name="solver_cvg" localSheetId="0" hidden="1">0.0001</definedName>
    <definedName name="solver_cvg" localSheetId="1" hidden="1">0.0001</definedName>
    <definedName name="solver_drv" localSheetId="2" hidden="1">2</definedName>
    <definedName name="solver_drv" localSheetId="0" hidden="1">1</definedName>
    <definedName name="solver_drv" localSheetId="1" hidden="1">1</definedName>
    <definedName name="solver_eng" localSheetId="2" hidden="1">1</definedName>
    <definedName name="solver_eng" localSheetId="0" hidden="1">2</definedName>
    <definedName name="solver_eng" localSheetId="1" hidden="1">2</definedName>
    <definedName name="solver_est" localSheetId="2" hidden="1">1</definedName>
    <definedName name="solver_est" localSheetId="0" hidden="1">1</definedName>
    <definedName name="solver_est" localSheetId="1" hidden="1">1</definedName>
    <definedName name="solver_itr" localSheetId="2" hidden="1">2147483647</definedName>
    <definedName name="solver_itr" localSheetId="0" hidden="1">2147483647</definedName>
    <definedName name="solver_itr" localSheetId="1" hidden="1">2147483647</definedName>
    <definedName name="solver_lhs1" localSheetId="2" hidden="1">'Assignment Model'!$B$13:$B$16</definedName>
    <definedName name="solver_lhs1" localSheetId="0" hidden="1">'Transportation Model'!$G$4:$G$6</definedName>
    <definedName name="solver_lhs1" localSheetId="1" hidden="1">'Trasnshipment Model'!$G$19:$G$20</definedName>
    <definedName name="solver_lhs2" localSheetId="2" hidden="1">'Assignment Model'!$H$13:$H$16</definedName>
    <definedName name="solver_lhs2" localSheetId="0" hidden="1">'Transportation Model'!$L$4:$L$6</definedName>
    <definedName name="solver_lhs2" localSheetId="1" hidden="1">'Trasnshipment Model'!$B$26:$B$28</definedName>
    <definedName name="solver_lhs3" localSheetId="2" hidden="1">'Assignment Model'!$H$4:$K$7</definedName>
    <definedName name="solver_lhs3" localSheetId="1" hidden="1">'Trasnshipment Model'!$B$19:$B$21</definedName>
    <definedName name="solver_mip" localSheetId="2" hidden="1">2147483647</definedName>
    <definedName name="solver_mip" localSheetId="0" hidden="1">2147483647</definedName>
    <definedName name="solver_mip" localSheetId="1" hidden="1">2147483647</definedName>
    <definedName name="solver_mni" localSheetId="2" hidden="1">30</definedName>
    <definedName name="solver_mni" localSheetId="0" hidden="1">30</definedName>
    <definedName name="solver_mni" localSheetId="1" hidden="1">30</definedName>
    <definedName name="solver_mrt" localSheetId="2" hidden="1">0.075</definedName>
    <definedName name="solver_mrt" localSheetId="0" hidden="1">0.075</definedName>
    <definedName name="solver_mrt" localSheetId="1" hidden="1">0.075</definedName>
    <definedName name="solver_msl" localSheetId="2" hidden="1">2</definedName>
    <definedName name="solver_msl" localSheetId="0" hidden="1">2</definedName>
    <definedName name="solver_msl" localSheetId="1" hidden="1">2</definedName>
    <definedName name="solver_neg" localSheetId="2" hidden="1">1</definedName>
    <definedName name="solver_neg" localSheetId="0" hidden="1">1</definedName>
    <definedName name="solver_neg" localSheetId="1" hidden="1">1</definedName>
    <definedName name="solver_nod" localSheetId="2" hidden="1">2147483647</definedName>
    <definedName name="solver_nod" localSheetId="0" hidden="1">2147483647</definedName>
    <definedName name="solver_nod" localSheetId="1" hidden="1">2147483647</definedName>
    <definedName name="solver_num" localSheetId="2" hidden="1">3</definedName>
    <definedName name="solver_num" localSheetId="0" hidden="1">2</definedName>
    <definedName name="solver_num" localSheetId="1" hidden="1">3</definedName>
    <definedName name="solver_nwt" localSheetId="2" hidden="1">1</definedName>
    <definedName name="solver_nwt" localSheetId="0" hidden="1">1</definedName>
    <definedName name="solver_nwt" localSheetId="1" hidden="1">1</definedName>
    <definedName name="solver_opt" localSheetId="2" hidden="1">'Assignment Model'!$L$13</definedName>
    <definedName name="solver_opt" localSheetId="0" hidden="1">'Transportation Model'!$L$9</definedName>
    <definedName name="solver_opt" localSheetId="1" hidden="1">'Trasnshipment Model'!$G$24</definedName>
    <definedName name="solver_pre" localSheetId="2" hidden="1">0.000001</definedName>
    <definedName name="solver_pre" localSheetId="0" hidden="1">0.000001</definedName>
    <definedName name="solver_pre" localSheetId="1" hidden="1">0.000001</definedName>
    <definedName name="solver_rbv" localSheetId="2" hidden="1">2</definedName>
    <definedName name="solver_rbv" localSheetId="0" hidden="1">1</definedName>
    <definedName name="solver_rbv" localSheetId="1" hidden="1">1</definedName>
    <definedName name="solver_rel1" localSheetId="2" hidden="1">2</definedName>
    <definedName name="solver_rel1" localSheetId="0" hidden="1">2</definedName>
    <definedName name="solver_rel1" localSheetId="1" hidden="1">2</definedName>
    <definedName name="solver_rel2" localSheetId="2" hidden="1">2</definedName>
    <definedName name="solver_rel2" localSheetId="0" hidden="1">2</definedName>
    <definedName name="solver_rel2" localSheetId="1" hidden="1">2</definedName>
    <definedName name="solver_rel3" localSheetId="2" hidden="1">5</definedName>
    <definedName name="solver_rel3" localSheetId="1" hidden="1">2</definedName>
    <definedName name="solver_rhs1" localSheetId="2" hidden="1">'Assignment Model'!$D$13:$D$16</definedName>
    <definedName name="solver_rhs1" localSheetId="0" hidden="1">'Transportation Model'!$I$4:$I$6</definedName>
    <definedName name="solver_rhs1" localSheetId="1" hidden="1">'Trasnshipment Model'!$I$19:$I$20</definedName>
    <definedName name="solver_rhs2" localSheetId="2" hidden="1">'Assignment Model'!$J$13:$J$16</definedName>
    <definedName name="solver_rhs2" localSheetId="0" hidden="1">'Transportation Model'!$N$4:$N$6</definedName>
    <definedName name="solver_rhs2" localSheetId="1" hidden="1">'Trasnshipment Model'!$D$26:$D$28</definedName>
    <definedName name="solver_rhs3" localSheetId="2" hidden="1">"binary"</definedName>
    <definedName name="solver_rhs3" localSheetId="1" hidden="1">'Trasnshipment Model'!$D$19:$D$21</definedName>
    <definedName name="solver_rlx" localSheetId="2" hidden="1">2</definedName>
    <definedName name="solver_rlx" localSheetId="0" hidden="1">2</definedName>
    <definedName name="solver_rlx" localSheetId="1" hidden="1">2</definedName>
    <definedName name="solver_rsd" localSheetId="2" hidden="1">0</definedName>
    <definedName name="solver_rsd" localSheetId="0" hidden="1">0</definedName>
    <definedName name="solver_rsd" localSheetId="1" hidden="1">0</definedName>
    <definedName name="solver_scl" localSheetId="2" hidden="1">2</definedName>
    <definedName name="solver_scl" localSheetId="0" hidden="1">1</definedName>
    <definedName name="solver_scl" localSheetId="1" hidden="1">1</definedName>
    <definedName name="solver_sho" localSheetId="2" hidden="1">2</definedName>
    <definedName name="solver_sho" localSheetId="0" hidden="1">2</definedName>
    <definedName name="solver_sho" localSheetId="1" hidden="1">2</definedName>
    <definedName name="solver_ssz" localSheetId="2" hidden="1">100</definedName>
    <definedName name="solver_ssz" localSheetId="0" hidden="1">100</definedName>
    <definedName name="solver_ssz" localSheetId="1" hidden="1">100</definedName>
    <definedName name="solver_tim" localSheetId="2" hidden="1">2147483647</definedName>
    <definedName name="solver_tim" localSheetId="0" hidden="1">2147483647</definedName>
    <definedName name="solver_tim" localSheetId="1" hidden="1">2147483647</definedName>
    <definedName name="solver_tol" localSheetId="2" hidden="1">0.01</definedName>
    <definedName name="solver_tol" localSheetId="0" hidden="1">0.01</definedName>
    <definedName name="solver_tol" localSheetId="1" hidden="1">0.01</definedName>
    <definedName name="solver_typ" localSheetId="2" hidden="1">2</definedName>
    <definedName name="solver_typ" localSheetId="0" hidden="1">2</definedName>
    <definedName name="solver_typ" localSheetId="1" hidden="1">2</definedName>
    <definedName name="solver_val" localSheetId="2" hidden="1">0</definedName>
    <definedName name="solver_val" localSheetId="0" hidden="1">0</definedName>
    <definedName name="solver_val" localSheetId="1" hidden="1">0</definedName>
    <definedName name="solver_ver" localSheetId="2" hidden="1">3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3" l="1"/>
  <c r="L5" i="3"/>
  <c r="B14" i="3" s="1"/>
  <c r="L6" i="3"/>
  <c r="B15" i="3" s="1"/>
  <c r="L7" i="3"/>
  <c r="B16" i="3" s="1"/>
  <c r="L4" i="3"/>
  <c r="B13" i="3" s="1"/>
  <c r="I8" i="3"/>
  <c r="H14" i="3" s="1"/>
  <c r="J8" i="3"/>
  <c r="H15" i="3" s="1"/>
  <c r="K8" i="3"/>
  <c r="H16" i="3" s="1"/>
  <c r="H8" i="3"/>
  <c r="H13" i="3" s="1"/>
  <c r="D29" i="2"/>
  <c r="B29" i="2"/>
  <c r="I22" i="2"/>
  <c r="G22" i="2"/>
  <c r="D22" i="2"/>
  <c r="B22" i="2"/>
  <c r="H7" i="2"/>
  <c r="B20" i="2" s="1"/>
  <c r="I7" i="2"/>
  <c r="B21" i="2" s="1"/>
  <c r="G7" i="2"/>
  <c r="B19" i="2" s="1"/>
  <c r="J6" i="2"/>
  <c r="G20" i="2" s="1"/>
  <c r="J5" i="2"/>
  <c r="G19" i="2" s="1"/>
  <c r="J13" i="2"/>
  <c r="D20" i="2" s="1"/>
  <c r="J14" i="2"/>
  <c r="D21" i="2" s="1"/>
  <c r="J12" i="2"/>
  <c r="D19" i="2" s="1"/>
  <c r="H15" i="2"/>
  <c r="B27" i="2" s="1"/>
  <c r="I15" i="2"/>
  <c r="B28" i="2" s="1"/>
  <c r="G15" i="2"/>
  <c r="B26" i="2" s="1"/>
  <c r="G24" i="2"/>
  <c r="L9" i="1" l="1"/>
  <c r="J13" i="1"/>
  <c r="I5" i="1" s="1"/>
  <c r="J14" i="1"/>
  <c r="I6" i="1" s="1"/>
  <c r="J12" i="1"/>
  <c r="I4" i="1" s="1"/>
  <c r="I7" i="1" s="1"/>
  <c r="H15" i="1"/>
  <c r="N5" i="1" s="1"/>
  <c r="I15" i="1"/>
  <c r="N6" i="1" s="1"/>
  <c r="G15" i="1"/>
  <c r="N4" i="1" s="1"/>
  <c r="L5" i="1"/>
  <c r="L6" i="1"/>
  <c r="L4" i="1"/>
  <c r="L7" i="1" s="1"/>
  <c r="G5" i="1"/>
  <c r="G6" i="1"/>
  <c r="G4" i="1"/>
  <c r="D7" i="1"/>
  <c r="B7" i="1"/>
  <c r="G7" i="1" s="1"/>
  <c r="N7" i="1" l="1"/>
</calcChain>
</file>

<file path=xl/sharedStrings.xml><?xml version="1.0" encoding="utf-8"?>
<sst xmlns="http://schemas.openxmlformats.org/spreadsheetml/2006/main" count="181" uniqueCount="43">
  <si>
    <t>Kansas City</t>
  </si>
  <si>
    <t>Omaha</t>
  </si>
  <si>
    <t>Des Moines</t>
  </si>
  <si>
    <t>Grain Elevator</t>
  </si>
  <si>
    <t>Supply</t>
  </si>
  <si>
    <t>Mill</t>
  </si>
  <si>
    <t>Demand</t>
  </si>
  <si>
    <t>Chicago</t>
  </si>
  <si>
    <t>Cincinnati</t>
  </si>
  <si>
    <t>Total</t>
  </si>
  <si>
    <t>Variable Matrix</t>
  </si>
  <si>
    <t>LHS</t>
  </si>
  <si>
    <t>RHS</t>
  </si>
  <si>
    <t>Sign</t>
  </si>
  <si>
    <t>=</t>
  </si>
  <si>
    <t>Transportation Model Example</t>
  </si>
  <si>
    <t>Supply Demand Data</t>
  </si>
  <si>
    <t>Supply Constraints</t>
  </si>
  <si>
    <t>Demand Constraints</t>
  </si>
  <si>
    <t>Obj F(x)</t>
  </si>
  <si>
    <t>Cost Matrix Data</t>
  </si>
  <si>
    <t>Mill-&gt;</t>
  </si>
  <si>
    <t>Farm</t>
  </si>
  <si>
    <t>Nebraska</t>
  </si>
  <si>
    <t>Colorado</t>
  </si>
  <si>
    <t>Shipping Cost Matrix</t>
  </si>
  <si>
    <t>Variable  Matrix</t>
  </si>
  <si>
    <t>Intermediatory Constraints</t>
  </si>
  <si>
    <t>St. Louis</t>
  </si>
  <si>
    <t>Transhipment Model</t>
  </si>
  <si>
    <t>Officials</t>
  </si>
  <si>
    <t>A</t>
  </si>
  <si>
    <t>B</t>
  </si>
  <si>
    <t>C</t>
  </si>
  <si>
    <t>D</t>
  </si>
  <si>
    <t>Game Sites</t>
  </si>
  <si>
    <t>Raleigh</t>
  </si>
  <si>
    <t>Atlanata</t>
  </si>
  <si>
    <t>Durham</t>
  </si>
  <si>
    <t>Clemson</t>
  </si>
  <si>
    <t>Constraints</t>
  </si>
  <si>
    <t>Offcials</t>
  </si>
  <si>
    <t>Assignment Model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</si>
</sst>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1" fillId="0" borderId="5" xfId="0" applyFont="1" applyBorder="1"/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1" fillId="0" borderId="6" xfId="0" applyFont="1" applyBorder="1"/>
    <xf numFmtId="164" fontId="0" fillId="0" borderId="0" xfId="0" applyNumberFormat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6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0" fontId="1" fillId="0" borderId="10" xfId="0" applyFont="1" applyBorder="1"/>
    <xf numFmtId="164" fontId="0" fillId="2" borderId="11" xfId="0" applyNumberFormat="1" applyFill="1" applyBorder="1"/>
    <xf numFmtId="0" fontId="0" fillId="0" borderId="11" xfId="0" applyBorder="1"/>
    <xf numFmtId="0" fontId="0" fillId="0" borderId="12" xfId="0" applyBorder="1"/>
    <xf numFmtId="0" fontId="1" fillId="0" borderId="13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4" xfId="0" applyFont="1" applyBorder="1"/>
    <xf numFmtId="0" fontId="1" fillId="0" borderId="21" xfId="0" applyFont="1" applyBorder="1"/>
    <xf numFmtId="0" fontId="1" fillId="0" borderId="22" xfId="0" applyFont="1" applyBorder="1"/>
    <xf numFmtId="0" fontId="0" fillId="0" borderId="5" xfId="0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1" fillId="0" borderId="23" xfId="0" applyFont="1" applyBorder="1"/>
    <xf numFmtId="0" fontId="0" fillId="0" borderId="21" xfId="0" applyBorder="1"/>
    <xf numFmtId="0" fontId="0" fillId="0" borderId="22" xfId="0" applyBorder="1"/>
    <xf numFmtId="0" fontId="1" fillId="0" borderId="18" xfId="0" applyFont="1" applyBorder="1"/>
    <xf numFmtId="0" fontId="1" fillId="0" borderId="1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" xfId="0" applyFont="1" applyBorder="1" applyAlignment="1">
      <alignment horizontal="right"/>
    </xf>
    <xf numFmtId="0" fontId="0" fillId="0" borderId="1" xfId="0" applyBorder="1"/>
    <xf numFmtId="1" fontId="0" fillId="0" borderId="11" xfId="0" applyNumberFormat="1" applyBorder="1"/>
    <xf numFmtId="0" fontId="1" fillId="0" borderId="23" xfId="0" applyFont="1" applyBorder="1" applyAlignment="1">
      <alignment horizontal="center"/>
    </xf>
    <xf numFmtId="1" fontId="0" fillId="0" borderId="21" xfId="0" applyNumberFormat="1" applyBorder="1"/>
    <xf numFmtId="1" fontId="0" fillId="0" borderId="22" xfId="0" applyNumberFormat="1" applyBorder="1"/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24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14" xfId="0" applyBorder="1"/>
    <xf numFmtId="1" fontId="0" fillId="0" borderId="0" xfId="0" applyNumberFormat="1"/>
    <xf numFmtId="1" fontId="0" fillId="0" borderId="2" xfId="0" applyNumberFormat="1" applyBorder="1"/>
    <xf numFmtId="1" fontId="0" fillId="0" borderId="3" xfId="0" applyNumberFormat="1" applyBorder="1"/>
    <xf numFmtId="1" fontId="0" fillId="0" borderId="5" xfId="0" applyNumberFormat="1" applyBorder="1"/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23" xfId="0" applyBorder="1"/>
    <xf numFmtId="0" fontId="0" fillId="0" borderId="10" xfId="0" applyBorder="1"/>
    <xf numFmtId="0" fontId="1" fillId="0" borderId="23" xfId="0" applyFont="1" applyBorder="1" applyAlignment="1">
      <alignment horizontal="right"/>
    </xf>
    <xf numFmtId="0" fontId="0" fillId="2" borderId="21" xfId="0" applyFill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zoomScale="130" zoomScaleNormal="130" workbookViewId="0">
      <selection activeCell="L9" sqref="L9"/>
    </sheetView>
  </sheetViews>
  <sheetFormatPr defaultRowHeight="14.4" x14ac:dyDescent="0.3"/>
  <cols>
    <col min="1" max="1" width="13.21875" style="1" bestFit="1" customWidth="1"/>
    <col min="2" max="2" width="7.44140625" bestFit="1" customWidth="1"/>
    <col min="3" max="3" width="9.33203125" bestFit="1" customWidth="1"/>
    <col min="6" max="6" width="13.21875" bestFit="1" customWidth="1"/>
    <col min="9" max="9" width="9.33203125" bestFit="1" customWidth="1"/>
    <col min="12" max="12" width="9.88671875" bestFit="1" customWidth="1"/>
  </cols>
  <sheetData>
    <row r="1" spans="1:14" ht="15" thickBot="1" x14ac:dyDescent="0.35">
      <c r="A1" s="70" t="s">
        <v>15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2"/>
    </row>
    <row r="2" spans="1:14" ht="15" thickBot="1" x14ac:dyDescent="0.35">
      <c r="A2" s="70" t="s">
        <v>16</v>
      </c>
      <c r="B2" s="71"/>
      <c r="C2" s="71"/>
      <c r="D2" s="72"/>
      <c r="F2" s="70" t="s">
        <v>17</v>
      </c>
      <c r="G2" s="71"/>
      <c r="H2" s="71"/>
      <c r="I2" s="72"/>
      <c r="K2" s="70" t="s">
        <v>18</v>
      </c>
      <c r="L2" s="71"/>
      <c r="M2" s="71"/>
      <c r="N2" s="72"/>
    </row>
    <row r="3" spans="1:14" s="1" customFormat="1" ht="15" thickBot="1" x14ac:dyDescent="0.35">
      <c r="A3" s="23" t="s">
        <v>3</v>
      </c>
      <c r="B3" s="25" t="s">
        <v>4</v>
      </c>
      <c r="C3" s="24" t="s">
        <v>5</v>
      </c>
      <c r="D3" s="25" t="s">
        <v>6</v>
      </c>
      <c r="F3" s="22" t="s">
        <v>3</v>
      </c>
      <c r="G3" s="26" t="s">
        <v>11</v>
      </c>
      <c r="H3" s="26" t="s">
        <v>13</v>
      </c>
      <c r="I3" s="27" t="s">
        <v>12</v>
      </c>
      <c r="K3" s="22" t="s">
        <v>5</v>
      </c>
      <c r="L3" s="26" t="s">
        <v>11</v>
      </c>
      <c r="M3" s="26" t="s">
        <v>13</v>
      </c>
      <c r="N3" s="27" t="s">
        <v>12</v>
      </c>
    </row>
    <row r="4" spans="1:14" ht="15" thickTop="1" x14ac:dyDescent="0.3">
      <c r="A4" s="2" t="s">
        <v>0</v>
      </c>
      <c r="B4" s="7">
        <v>150</v>
      </c>
      <c r="C4" s="1" t="s">
        <v>7</v>
      </c>
      <c r="D4" s="7">
        <v>200</v>
      </c>
      <c r="F4" s="2" t="s">
        <v>0</v>
      </c>
      <c r="G4" s="5">
        <f>B4</f>
        <v>150</v>
      </c>
      <c r="H4" s="5" t="s">
        <v>14</v>
      </c>
      <c r="I4" s="6">
        <f>J12</f>
        <v>150</v>
      </c>
      <c r="K4" s="2" t="s">
        <v>7</v>
      </c>
      <c r="L4" s="5">
        <f>D4</f>
        <v>200</v>
      </c>
      <c r="M4" s="5" t="s">
        <v>14</v>
      </c>
      <c r="N4" s="6">
        <f>G15</f>
        <v>200</v>
      </c>
    </row>
    <row r="5" spans="1:14" x14ac:dyDescent="0.3">
      <c r="A5" s="2" t="s">
        <v>1</v>
      </c>
      <c r="B5" s="7">
        <v>175</v>
      </c>
      <c r="C5" s="1" t="s">
        <v>28</v>
      </c>
      <c r="D5" s="7">
        <v>100</v>
      </c>
      <c r="F5" s="2" t="s">
        <v>1</v>
      </c>
      <c r="G5" s="5">
        <f t="shared" ref="G5:G7" si="0">B5</f>
        <v>175</v>
      </c>
      <c r="H5" s="5" t="s">
        <v>14</v>
      </c>
      <c r="I5" s="6">
        <f>J13</f>
        <v>175</v>
      </c>
      <c r="K5" s="2" t="s">
        <v>28</v>
      </c>
      <c r="L5" s="5">
        <f t="shared" ref="L5:L6" si="1">D5</f>
        <v>100</v>
      </c>
      <c r="M5" s="5" t="s">
        <v>14</v>
      </c>
      <c r="N5" s="6">
        <f>H15</f>
        <v>100</v>
      </c>
    </row>
    <row r="6" spans="1:14" x14ac:dyDescent="0.3">
      <c r="A6" s="2" t="s">
        <v>2</v>
      </c>
      <c r="B6" s="7">
        <v>275</v>
      </c>
      <c r="C6" s="1" t="s">
        <v>8</v>
      </c>
      <c r="D6" s="7">
        <v>300</v>
      </c>
      <c r="F6" s="2" t="s">
        <v>2</v>
      </c>
      <c r="G6" s="5">
        <f t="shared" si="0"/>
        <v>275</v>
      </c>
      <c r="H6" s="5" t="s">
        <v>14</v>
      </c>
      <c r="I6" s="6">
        <f>J14</f>
        <v>275</v>
      </c>
      <c r="K6" s="2" t="s">
        <v>8</v>
      </c>
      <c r="L6" s="5">
        <f t="shared" si="1"/>
        <v>300</v>
      </c>
      <c r="M6" s="5" t="s">
        <v>14</v>
      </c>
      <c r="N6" s="6">
        <f>I15</f>
        <v>300</v>
      </c>
    </row>
    <row r="7" spans="1:14" ht="15" thickBot="1" x14ac:dyDescent="0.35">
      <c r="A7" s="10" t="s">
        <v>9</v>
      </c>
      <c r="B7" s="12">
        <f>SUM(B4:B6)</f>
        <v>600</v>
      </c>
      <c r="C7" s="11"/>
      <c r="D7" s="12">
        <f>SUM(D4:D6)</f>
        <v>600</v>
      </c>
      <c r="F7" s="10" t="s">
        <v>9</v>
      </c>
      <c r="G7" s="13">
        <f t="shared" si="0"/>
        <v>600</v>
      </c>
      <c r="H7" s="13"/>
      <c r="I7" s="14">
        <f>SUM(I4:I6)</f>
        <v>600</v>
      </c>
      <c r="K7" s="10" t="s">
        <v>9</v>
      </c>
      <c r="L7" s="13">
        <f>SUM(L4:L6)</f>
        <v>600</v>
      </c>
      <c r="M7" s="13"/>
      <c r="N7" s="14">
        <f>SUM(N4:N6)</f>
        <v>600</v>
      </c>
    </row>
    <row r="8" spans="1:14" ht="15" thickBot="1" x14ac:dyDescent="0.35">
      <c r="A8" s="2"/>
      <c r="N8" s="7"/>
    </row>
    <row r="9" spans="1:14" ht="15" thickBot="1" x14ac:dyDescent="0.35">
      <c r="A9" s="73" t="s">
        <v>20</v>
      </c>
      <c r="B9" s="74"/>
      <c r="C9" s="74"/>
      <c r="D9" s="75"/>
      <c r="F9" s="73" t="s">
        <v>10</v>
      </c>
      <c r="G9" s="74"/>
      <c r="H9" s="74"/>
      <c r="I9" s="74"/>
      <c r="J9" s="75"/>
      <c r="K9" s="18" t="s">
        <v>19</v>
      </c>
      <c r="L9" s="19">
        <f>SUMPRODUCT(B12:D14,G12:I14)</f>
        <v>4525</v>
      </c>
      <c r="M9" s="20"/>
      <c r="N9" s="21"/>
    </row>
    <row r="10" spans="1:14" s="1" customFormat="1" ht="15" thickBot="1" x14ac:dyDescent="0.35">
      <c r="A10" s="47" t="s">
        <v>21</v>
      </c>
      <c r="B10" s="18" t="s">
        <v>7</v>
      </c>
      <c r="C10" s="45" t="s">
        <v>28</v>
      </c>
      <c r="D10" s="46" t="s">
        <v>8</v>
      </c>
      <c r="F10" s="47" t="s">
        <v>21</v>
      </c>
      <c r="G10" s="18" t="s">
        <v>7</v>
      </c>
      <c r="H10" s="45" t="s">
        <v>28</v>
      </c>
      <c r="I10" s="46" t="s">
        <v>8</v>
      </c>
      <c r="J10" s="40"/>
      <c r="N10" s="8"/>
    </row>
    <row r="11" spans="1:14" ht="15" thickBot="1" x14ac:dyDescent="0.35">
      <c r="A11" s="43" t="s">
        <v>3</v>
      </c>
      <c r="B11" s="31"/>
      <c r="D11" s="7"/>
      <c r="F11" s="43" t="s">
        <v>3</v>
      </c>
      <c r="G11" s="39"/>
      <c r="H11" s="11"/>
      <c r="I11" s="12"/>
      <c r="J11" s="44" t="s">
        <v>9</v>
      </c>
      <c r="N11" s="7"/>
    </row>
    <row r="12" spans="1:14" ht="15" thickTop="1" x14ac:dyDescent="0.3">
      <c r="A12" s="29" t="s">
        <v>0</v>
      </c>
      <c r="B12" s="34">
        <v>6</v>
      </c>
      <c r="C12" s="35">
        <v>8</v>
      </c>
      <c r="D12" s="36">
        <v>10</v>
      </c>
      <c r="F12" s="29" t="s">
        <v>0</v>
      </c>
      <c r="G12" s="37">
        <v>25</v>
      </c>
      <c r="H12" s="38">
        <v>0</v>
      </c>
      <c r="I12" s="38">
        <v>125</v>
      </c>
      <c r="J12" s="41">
        <f>SUM(G12:I12)</f>
        <v>150</v>
      </c>
      <c r="N12" s="7"/>
    </row>
    <row r="13" spans="1:14" x14ac:dyDescent="0.3">
      <c r="A13" s="29" t="s">
        <v>1</v>
      </c>
      <c r="B13" s="32">
        <v>7</v>
      </c>
      <c r="C13" s="9">
        <v>11</v>
      </c>
      <c r="D13" s="15">
        <v>11</v>
      </c>
      <c r="F13" s="29" t="s">
        <v>1</v>
      </c>
      <c r="G13" s="31">
        <v>0</v>
      </c>
      <c r="H13">
        <v>0</v>
      </c>
      <c r="I13">
        <v>175</v>
      </c>
      <c r="J13" s="41">
        <f t="shared" ref="J13:J14" si="2">SUM(G13:I13)</f>
        <v>175</v>
      </c>
      <c r="N13" s="7"/>
    </row>
    <row r="14" spans="1:14" ht="15" thickBot="1" x14ac:dyDescent="0.35">
      <c r="A14" s="30" t="s">
        <v>2</v>
      </c>
      <c r="B14" s="33">
        <v>4</v>
      </c>
      <c r="C14" s="16">
        <v>5</v>
      </c>
      <c r="D14" s="17">
        <v>12</v>
      </c>
      <c r="F14" s="29" t="s">
        <v>2</v>
      </c>
      <c r="G14" s="39">
        <v>175</v>
      </c>
      <c r="H14" s="11">
        <v>100</v>
      </c>
      <c r="I14" s="11">
        <v>0</v>
      </c>
      <c r="J14" s="42">
        <f t="shared" si="2"/>
        <v>275</v>
      </c>
      <c r="N14" s="7"/>
    </row>
    <row r="15" spans="1:14" ht="15" thickBot="1" x14ac:dyDescent="0.35">
      <c r="A15" s="10"/>
      <c r="B15" s="11"/>
      <c r="C15" s="11"/>
      <c r="D15" s="11"/>
      <c r="E15" s="11"/>
      <c r="F15" s="30" t="s">
        <v>9</v>
      </c>
      <c r="G15" s="11">
        <f>SUM(G12:G14)</f>
        <v>200</v>
      </c>
      <c r="H15" s="11">
        <f t="shared" ref="H15:I15" si="3">SUM(H12:H14)</f>
        <v>100</v>
      </c>
      <c r="I15" s="11">
        <f t="shared" si="3"/>
        <v>300</v>
      </c>
      <c r="J15" s="42"/>
      <c r="K15" s="11"/>
      <c r="L15" s="11"/>
      <c r="M15" s="11"/>
      <c r="N15" s="12"/>
    </row>
  </sheetData>
  <mergeCells count="6">
    <mergeCell ref="A1:N1"/>
    <mergeCell ref="A2:D2"/>
    <mergeCell ref="F2:I2"/>
    <mergeCell ref="K2:N2"/>
    <mergeCell ref="F9:J9"/>
    <mergeCell ref="A9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147A3-4386-4F82-AEDE-B2CB9181E26D}">
  <dimension ref="A1:P29"/>
  <sheetViews>
    <sheetView zoomScaleNormal="100" workbookViewId="0">
      <selection activeCell="L22" sqref="L22"/>
    </sheetView>
  </sheetViews>
  <sheetFormatPr defaultRowHeight="14.4" x14ac:dyDescent="0.3"/>
  <cols>
    <col min="1" max="1" width="13.21875" bestFit="1" customWidth="1"/>
    <col min="2" max="2" width="10.5546875" bestFit="1" customWidth="1"/>
    <col min="3" max="3" width="9.33203125" bestFit="1" customWidth="1"/>
    <col min="4" max="4" width="11.109375" bestFit="1" customWidth="1"/>
    <col min="6" max="6" width="13.21875" bestFit="1" customWidth="1"/>
    <col min="7" max="7" width="10.5546875" bestFit="1" customWidth="1"/>
    <col min="8" max="8" width="7.5546875" bestFit="1" customWidth="1"/>
    <col min="9" max="9" width="11.109375" bestFit="1" customWidth="1"/>
    <col min="10" max="10" width="11.109375" customWidth="1"/>
    <col min="12" max="12" width="13.21875" bestFit="1" customWidth="1"/>
    <col min="13" max="13" width="10.33203125" bestFit="1" customWidth="1"/>
    <col min="17" max="17" width="11.109375" bestFit="1" customWidth="1"/>
    <col min="18" max="18" width="10.6640625" bestFit="1" customWidth="1"/>
  </cols>
  <sheetData>
    <row r="1" spans="1:16" ht="15" thickBot="1" x14ac:dyDescent="0.35">
      <c r="A1" s="70" t="s">
        <v>29</v>
      </c>
      <c r="B1" s="71"/>
      <c r="C1" s="71"/>
      <c r="D1" s="71"/>
      <c r="E1" s="71"/>
      <c r="F1" s="71"/>
      <c r="G1" s="71"/>
      <c r="H1" s="71"/>
      <c r="I1" s="71"/>
      <c r="J1" s="72"/>
    </row>
    <row r="2" spans="1:16" ht="15" thickBot="1" x14ac:dyDescent="0.35">
      <c r="A2" s="78" t="s">
        <v>25</v>
      </c>
      <c r="B2" s="79"/>
      <c r="C2" s="79"/>
      <c r="D2" s="80"/>
      <c r="F2" s="78" t="s">
        <v>26</v>
      </c>
      <c r="G2" s="79"/>
      <c r="H2" s="79"/>
      <c r="I2" s="80"/>
      <c r="J2" s="58"/>
    </row>
    <row r="3" spans="1:16" ht="15" thickBot="1" x14ac:dyDescent="0.35">
      <c r="A3" s="41"/>
      <c r="B3" s="76" t="s">
        <v>3</v>
      </c>
      <c r="C3" s="76"/>
      <c r="D3" s="77"/>
      <c r="F3" s="41"/>
      <c r="G3" s="76" t="s">
        <v>3</v>
      </c>
      <c r="H3" s="76"/>
      <c r="I3" s="77"/>
      <c r="J3" s="4"/>
      <c r="P3" s="1"/>
    </row>
    <row r="4" spans="1:16" ht="15.6" thickTop="1" thickBot="1" x14ac:dyDescent="0.35">
      <c r="A4" s="43" t="s">
        <v>22</v>
      </c>
      <c r="B4" s="1" t="s">
        <v>0</v>
      </c>
      <c r="C4" s="1" t="s">
        <v>1</v>
      </c>
      <c r="D4" s="8" t="s">
        <v>2</v>
      </c>
      <c r="F4" s="43" t="s">
        <v>22</v>
      </c>
      <c r="G4" s="1" t="s">
        <v>0</v>
      </c>
      <c r="H4" s="1" t="s">
        <v>1</v>
      </c>
      <c r="I4" s="1" t="s">
        <v>2</v>
      </c>
      <c r="J4" s="28" t="s">
        <v>9</v>
      </c>
    </row>
    <row r="5" spans="1:16" ht="15" thickTop="1" x14ac:dyDescent="0.3">
      <c r="A5" s="29" t="s">
        <v>23</v>
      </c>
      <c r="B5" s="9">
        <v>16</v>
      </c>
      <c r="C5" s="9">
        <v>10</v>
      </c>
      <c r="D5" s="15">
        <v>12</v>
      </c>
      <c r="F5" s="29" t="s">
        <v>23</v>
      </c>
      <c r="G5" s="60">
        <v>0</v>
      </c>
      <c r="H5" s="60">
        <v>0</v>
      </c>
      <c r="I5" s="60">
        <v>300</v>
      </c>
      <c r="J5" s="51">
        <f>SUM(G5:I5)</f>
        <v>300</v>
      </c>
    </row>
    <row r="6" spans="1:16" ht="15" thickBot="1" x14ac:dyDescent="0.35">
      <c r="A6" s="30" t="s">
        <v>24</v>
      </c>
      <c r="B6" s="16">
        <v>15</v>
      </c>
      <c r="C6" s="16">
        <v>14</v>
      </c>
      <c r="D6" s="17">
        <v>17</v>
      </c>
      <c r="F6" s="29" t="s">
        <v>24</v>
      </c>
      <c r="G6" s="60">
        <v>0</v>
      </c>
      <c r="H6" s="60">
        <v>300</v>
      </c>
      <c r="I6" s="60">
        <v>0</v>
      </c>
      <c r="J6" s="51">
        <f>SUM(G6:I6)</f>
        <v>300</v>
      </c>
    </row>
    <row r="7" spans="1:16" ht="15" thickBot="1" x14ac:dyDescent="0.35">
      <c r="A7" s="31"/>
      <c r="F7" s="44" t="s">
        <v>9</v>
      </c>
      <c r="G7" s="49">
        <f>SUM(G4:G6)</f>
        <v>0</v>
      </c>
      <c r="H7" s="49">
        <f t="shared" ref="H7:I7" si="0">SUM(H4:H6)</f>
        <v>300</v>
      </c>
      <c r="I7" s="49">
        <f t="shared" si="0"/>
        <v>300</v>
      </c>
      <c r="J7" s="48"/>
    </row>
    <row r="8" spans="1:16" ht="15" thickBot="1" x14ac:dyDescent="0.35">
      <c r="A8" s="2"/>
      <c r="J8" s="7"/>
    </row>
    <row r="9" spans="1:16" ht="15" thickBot="1" x14ac:dyDescent="0.35">
      <c r="A9" s="73" t="s">
        <v>20</v>
      </c>
      <c r="B9" s="74"/>
      <c r="C9" s="74"/>
      <c r="D9" s="75"/>
      <c r="F9" s="73" t="s">
        <v>10</v>
      </c>
      <c r="G9" s="74"/>
      <c r="H9" s="74"/>
      <c r="I9" s="74"/>
      <c r="J9" s="50"/>
    </row>
    <row r="10" spans="1:16" ht="15" thickBot="1" x14ac:dyDescent="0.35">
      <c r="A10" s="47" t="s">
        <v>21</v>
      </c>
      <c r="B10" s="18" t="s">
        <v>7</v>
      </c>
      <c r="C10" s="45" t="s">
        <v>28</v>
      </c>
      <c r="D10" s="46" t="s">
        <v>8</v>
      </c>
      <c r="F10" s="47" t="s">
        <v>21</v>
      </c>
      <c r="G10" s="18" t="s">
        <v>7</v>
      </c>
      <c r="H10" s="45" t="s">
        <v>28</v>
      </c>
      <c r="I10" s="45" t="s">
        <v>8</v>
      </c>
      <c r="J10" s="29"/>
      <c r="L10" s="1"/>
      <c r="M10" s="3"/>
      <c r="N10" s="3"/>
      <c r="O10" s="3"/>
      <c r="P10" s="1"/>
    </row>
    <row r="11" spans="1:16" ht="15" thickBot="1" x14ac:dyDescent="0.35">
      <c r="A11" s="43" t="s">
        <v>3</v>
      </c>
      <c r="B11" s="31"/>
      <c r="D11" s="7"/>
      <c r="F11" s="43" t="s">
        <v>3</v>
      </c>
      <c r="G11" s="31"/>
      <c r="J11" s="59" t="s">
        <v>9</v>
      </c>
      <c r="L11" s="1"/>
      <c r="M11" s="5"/>
      <c r="N11" s="5"/>
      <c r="O11" s="5"/>
    </row>
    <row r="12" spans="1:16" ht="15" thickTop="1" x14ac:dyDescent="0.3">
      <c r="A12" s="29" t="s">
        <v>0</v>
      </c>
      <c r="B12" s="34">
        <v>6</v>
      </c>
      <c r="C12" s="35">
        <v>8</v>
      </c>
      <c r="D12" s="36">
        <v>10</v>
      </c>
      <c r="F12" s="29" t="s">
        <v>0</v>
      </c>
      <c r="G12" s="61">
        <v>0</v>
      </c>
      <c r="H12" s="62">
        <v>0</v>
      </c>
      <c r="I12" s="62">
        <v>0</v>
      </c>
      <c r="J12" s="51">
        <f>SUM(G12:I12)</f>
        <v>0</v>
      </c>
      <c r="L12" s="1"/>
      <c r="M12" s="5"/>
      <c r="N12" s="5"/>
      <c r="O12" s="5"/>
    </row>
    <row r="13" spans="1:16" x14ac:dyDescent="0.3">
      <c r="A13" s="29" t="s">
        <v>1</v>
      </c>
      <c r="B13" s="32">
        <v>7</v>
      </c>
      <c r="C13" s="9">
        <v>11</v>
      </c>
      <c r="D13" s="15">
        <v>11</v>
      </c>
      <c r="F13" s="29" t="s">
        <v>1</v>
      </c>
      <c r="G13" s="63">
        <v>0</v>
      </c>
      <c r="H13" s="60">
        <v>0</v>
      </c>
      <c r="I13" s="60">
        <v>300</v>
      </c>
      <c r="J13" s="51">
        <f t="shared" ref="J13:J14" si="1">SUM(G13:I13)</f>
        <v>300</v>
      </c>
      <c r="L13" s="1"/>
      <c r="M13" s="5"/>
      <c r="N13" s="5"/>
      <c r="O13" s="5"/>
    </row>
    <row r="14" spans="1:16" ht="15" thickBot="1" x14ac:dyDescent="0.35">
      <c r="A14" s="30" t="s">
        <v>2</v>
      </c>
      <c r="B14" s="33">
        <v>4</v>
      </c>
      <c r="C14" s="16">
        <v>5</v>
      </c>
      <c r="D14" s="17">
        <v>12</v>
      </c>
      <c r="F14" s="29" t="s">
        <v>2</v>
      </c>
      <c r="G14" s="63">
        <v>200</v>
      </c>
      <c r="H14" s="60">
        <v>100</v>
      </c>
      <c r="I14" s="60">
        <v>0</v>
      </c>
      <c r="J14" s="52">
        <f t="shared" si="1"/>
        <v>300</v>
      </c>
      <c r="L14" s="1"/>
      <c r="M14" s="5"/>
      <c r="N14" s="5"/>
      <c r="O14" s="5"/>
    </row>
    <row r="15" spans="1:16" ht="15" thickBot="1" x14ac:dyDescent="0.35">
      <c r="A15" s="31"/>
      <c r="F15" s="44" t="s">
        <v>9</v>
      </c>
      <c r="G15" s="49">
        <f>SUM(G12:G14)</f>
        <v>200</v>
      </c>
      <c r="H15" s="49">
        <f t="shared" ref="H15:I15" si="2">SUM(H12:H14)</f>
        <v>100</v>
      </c>
      <c r="I15" s="49">
        <f t="shared" si="2"/>
        <v>300</v>
      </c>
      <c r="J15" s="48"/>
    </row>
    <row r="16" spans="1:16" ht="15" thickBot="1" x14ac:dyDescent="0.35">
      <c r="A16" s="31"/>
      <c r="J16" s="7"/>
    </row>
    <row r="17" spans="1:10" ht="15" thickBot="1" x14ac:dyDescent="0.35">
      <c r="A17" s="70" t="s">
        <v>27</v>
      </c>
      <c r="B17" s="71"/>
      <c r="C17" s="71"/>
      <c r="D17" s="72"/>
      <c r="F17" s="70" t="s">
        <v>17</v>
      </c>
      <c r="G17" s="71"/>
      <c r="H17" s="71"/>
      <c r="I17" s="72"/>
      <c r="J17" s="7"/>
    </row>
    <row r="18" spans="1:10" ht="15" thickBot="1" x14ac:dyDescent="0.35">
      <c r="A18" s="23" t="s">
        <v>3</v>
      </c>
      <c r="B18" s="53" t="s">
        <v>11</v>
      </c>
      <c r="C18" s="53" t="s">
        <v>13</v>
      </c>
      <c r="D18" s="54" t="s">
        <v>12</v>
      </c>
      <c r="F18" s="28" t="s">
        <v>22</v>
      </c>
      <c r="G18" s="26" t="s">
        <v>11</v>
      </c>
      <c r="H18" s="26" t="s">
        <v>13</v>
      </c>
      <c r="I18" s="27" t="s">
        <v>12</v>
      </c>
      <c r="J18" s="7"/>
    </row>
    <row r="19" spans="1:10" ht="15" thickTop="1" x14ac:dyDescent="0.3">
      <c r="A19" s="2" t="s">
        <v>0</v>
      </c>
      <c r="B19" s="57">
        <f>G7</f>
        <v>0</v>
      </c>
      <c r="C19" s="5" t="s">
        <v>14</v>
      </c>
      <c r="D19" s="55">
        <f>J12</f>
        <v>0</v>
      </c>
      <c r="F19" s="29" t="s">
        <v>23</v>
      </c>
      <c r="G19" s="56">
        <f>J5</f>
        <v>300</v>
      </c>
      <c r="H19" s="5" t="s">
        <v>14</v>
      </c>
      <c r="I19" s="86">
        <v>300</v>
      </c>
      <c r="J19" s="7"/>
    </row>
    <row r="20" spans="1:10" x14ac:dyDescent="0.3">
      <c r="A20" s="2" t="s">
        <v>1</v>
      </c>
      <c r="B20" s="57">
        <f>H7</f>
        <v>300</v>
      </c>
      <c r="C20" s="5" t="s">
        <v>14</v>
      </c>
      <c r="D20" s="55">
        <f>J13</f>
        <v>300</v>
      </c>
      <c r="F20" s="29" t="s">
        <v>24</v>
      </c>
      <c r="G20" s="57">
        <f>J6</f>
        <v>300</v>
      </c>
      <c r="H20" s="5" t="s">
        <v>14</v>
      </c>
      <c r="I20" s="86">
        <v>300</v>
      </c>
      <c r="J20" s="7"/>
    </row>
    <row r="21" spans="1:10" x14ac:dyDescent="0.3">
      <c r="A21" s="2" t="s">
        <v>2</v>
      </c>
      <c r="B21" s="57">
        <f>I7</f>
        <v>300</v>
      </c>
      <c r="C21" s="5" t="s">
        <v>14</v>
      </c>
      <c r="D21" s="55">
        <f>J14</f>
        <v>300</v>
      </c>
      <c r="F21" s="29"/>
      <c r="G21" s="5"/>
      <c r="H21" s="5"/>
      <c r="I21" s="6"/>
      <c r="J21" s="7"/>
    </row>
    <row r="22" spans="1:10" ht="15" thickBot="1" x14ac:dyDescent="0.35">
      <c r="A22" s="10" t="s">
        <v>9</v>
      </c>
      <c r="B22" s="64">
        <f>SUM(B19:B21)</f>
        <v>600</v>
      </c>
      <c r="C22" s="13"/>
      <c r="D22" s="65">
        <f>SUM(D19:D21)</f>
        <v>600</v>
      </c>
      <c r="F22" s="30" t="s">
        <v>9</v>
      </c>
      <c r="G22" s="64">
        <f>SUM(G19:G21)</f>
        <v>600</v>
      </c>
      <c r="H22" s="13"/>
      <c r="I22" s="14">
        <f>SUM(I19:I21)</f>
        <v>600</v>
      </c>
      <c r="J22" s="7"/>
    </row>
    <row r="23" spans="1:10" ht="15" thickBot="1" x14ac:dyDescent="0.35">
      <c r="A23" s="31"/>
      <c r="J23" s="7"/>
    </row>
    <row r="24" spans="1:10" ht="15" thickBot="1" x14ac:dyDescent="0.35">
      <c r="A24" s="70" t="s">
        <v>18</v>
      </c>
      <c r="B24" s="71"/>
      <c r="C24" s="71"/>
      <c r="D24" s="72"/>
      <c r="F24" s="18" t="s">
        <v>19</v>
      </c>
      <c r="G24" s="19">
        <f>SUMPRODUCT(B5:D6,G5:I6)+SUMPRODUCT(B12:D14,G12:I14)</f>
        <v>12400</v>
      </c>
      <c r="H24" s="45"/>
      <c r="I24" s="46"/>
      <c r="J24" s="7"/>
    </row>
    <row r="25" spans="1:10" ht="15" thickBot="1" x14ac:dyDescent="0.35">
      <c r="A25" s="22" t="s">
        <v>5</v>
      </c>
      <c r="B25" s="26" t="s">
        <v>11</v>
      </c>
      <c r="C25" s="26" t="s">
        <v>13</v>
      </c>
      <c r="D25" s="27" t="s">
        <v>12</v>
      </c>
      <c r="J25" s="7"/>
    </row>
    <row r="26" spans="1:10" ht="15" thickTop="1" x14ac:dyDescent="0.3">
      <c r="A26" s="2" t="s">
        <v>7</v>
      </c>
      <c r="B26" s="57">
        <f>G15</f>
        <v>200</v>
      </c>
      <c r="C26" s="5" t="s">
        <v>14</v>
      </c>
      <c r="D26" s="86">
        <v>200</v>
      </c>
      <c r="J26" s="7"/>
    </row>
    <row r="27" spans="1:10" x14ac:dyDescent="0.3">
      <c r="A27" s="2" t="s">
        <v>28</v>
      </c>
      <c r="B27" s="57">
        <f>H15</f>
        <v>100</v>
      </c>
      <c r="C27" s="5" t="s">
        <v>14</v>
      </c>
      <c r="D27" s="86">
        <v>100</v>
      </c>
      <c r="J27" s="7"/>
    </row>
    <row r="28" spans="1:10" x14ac:dyDescent="0.3">
      <c r="A28" s="2" t="s">
        <v>8</v>
      </c>
      <c r="B28" s="57">
        <f>I15</f>
        <v>300</v>
      </c>
      <c r="C28" s="5" t="s">
        <v>14</v>
      </c>
      <c r="D28" s="86">
        <v>300</v>
      </c>
      <c r="J28" s="7"/>
    </row>
    <row r="29" spans="1:10" ht="15" thickBot="1" x14ac:dyDescent="0.35">
      <c r="A29" s="10" t="s">
        <v>9</v>
      </c>
      <c r="B29" s="64">
        <f>SUM(B26:B28)</f>
        <v>600</v>
      </c>
      <c r="C29" s="13"/>
      <c r="D29" s="14">
        <f>SUM(D26:D28)</f>
        <v>600</v>
      </c>
      <c r="E29" s="11"/>
      <c r="F29" s="11"/>
      <c r="G29" s="11"/>
      <c r="H29" s="11"/>
      <c r="I29" s="11"/>
      <c r="J29" s="12"/>
    </row>
  </sheetData>
  <mergeCells count="10">
    <mergeCell ref="A1:J1"/>
    <mergeCell ref="A24:D24"/>
    <mergeCell ref="F17:I17"/>
    <mergeCell ref="A17:D17"/>
    <mergeCell ref="B3:D3"/>
    <mergeCell ref="A2:D2"/>
    <mergeCell ref="A9:D9"/>
    <mergeCell ref="F9:I9"/>
    <mergeCell ref="F2:I2"/>
    <mergeCell ref="G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3C367-D09A-4411-8E08-AD8B7730185C}">
  <dimension ref="A1:L16"/>
  <sheetViews>
    <sheetView tabSelected="1" zoomScale="145" zoomScaleNormal="145" workbookViewId="0">
      <selection activeCell="M5" sqref="M5"/>
    </sheetView>
  </sheetViews>
  <sheetFormatPr defaultRowHeight="14.4" x14ac:dyDescent="0.3"/>
  <cols>
    <col min="7" max="7" width="10.21875" bestFit="1" customWidth="1"/>
  </cols>
  <sheetData>
    <row r="1" spans="1:12" ht="15" thickBot="1" x14ac:dyDescent="0.35">
      <c r="A1" s="70" t="s">
        <v>42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2"/>
    </row>
    <row r="2" spans="1:12" ht="15" thickBot="1" x14ac:dyDescent="0.35">
      <c r="A2" s="41"/>
      <c r="B2" s="81" t="s">
        <v>35</v>
      </c>
      <c r="C2" s="81"/>
      <c r="D2" s="81"/>
      <c r="E2" s="82"/>
      <c r="G2" s="41"/>
      <c r="H2" s="81" t="s">
        <v>35</v>
      </c>
      <c r="I2" s="81"/>
      <c r="J2" s="81"/>
      <c r="K2" s="82"/>
      <c r="L2" s="7"/>
    </row>
    <row r="3" spans="1:12" ht="15.6" thickTop="1" thickBot="1" x14ac:dyDescent="0.35">
      <c r="A3" s="42" t="s">
        <v>30</v>
      </c>
      <c r="B3" s="11" t="s">
        <v>36</v>
      </c>
      <c r="C3" s="11" t="s">
        <v>37</v>
      </c>
      <c r="D3" s="11" t="s">
        <v>38</v>
      </c>
      <c r="E3" s="12" t="s">
        <v>39</v>
      </c>
      <c r="G3" s="42" t="s">
        <v>30</v>
      </c>
      <c r="H3" s="11" t="s">
        <v>36</v>
      </c>
      <c r="I3" s="11" t="s">
        <v>37</v>
      </c>
      <c r="J3" s="11" t="s">
        <v>38</v>
      </c>
      <c r="K3" s="11" t="s">
        <v>39</v>
      </c>
      <c r="L3" s="66" t="s">
        <v>9</v>
      </c>
    </row>
    <row r="4" spans="1:12" x14ac:dyDescent="0.3">
      <c r="A4" s="41" t="s">
        <v>31</v>
      </c>
      <c r="B4">
        <v>210</v>
      </c>
      <c r="C4">
        <v>90</v>
      </c>
      <c r="D4">
        <v>180</v>
      </c>
      <c r="E4" s="7">
        <v>160</v>
      </c>
      <c r="G4" s="41" t="s">
        <v>31</v>
      </c>
      <c r="H4">
        <v>0</v>
      </c>
      <c r="I4">
        <v>1</v>
      </c>
      <c r="J4">
        <v>0</v>
      </c>
      <c r="K4">
        <v>0</v>
      </c>
      <c r="L4" s="41">
        <f>SUM(H4:K4)</f>
        <v>1</v>
      </c>
    </row>
    <row r="5" spans="1:12" x14ac:dyDescent="0.3">
      <c r="A5" s="41" t="s">
        <v>32</v>
      </c>
      <c r="B5">
        <v>100</v>
      </c>
      <c r="C5">
        <v>70</v>
      </c>
      <c r="D5">
        <v>130</v>
      </c>
      <c r="E5" s="7">
        <v>200</v>
      </c>
      <c r="G5" s="41" t="s">
        <v>32</v>
      </c>
      <c r="H5">
        <v>1</v>
      </c>
      <c r="I5">
        <v>0</v>
      </c>
      <c r="J5">
        <v>0</v>
      </c>
      <c r="K5">
        <v>0</v>
      </c>
      <c r="L5" s="41">
        <f t="shared" ref="L5:L7" si="0">SUM(H5:K5)</f>
        <v>1</v>
      </c>
    </row>
    <row r="6" spans="1:12" x14ac:dyDescent="0.3">
      <c r="A6" s="41" t="s">
        <v>33</v>
      </c>
      <c r="B6">
        <v>175</v>
      </c>
      <c r="C6">
        <v>105</v>
      </c>
      <c r="D6">
        <v>140</v>
      </c>
      <c r="E6" s="7">
        <v>170</v>
      </c>
      <c r="G6" s="41" t="s">
        <v>33</v>
      </c>
      <c r="H6">
        <v>0</v>
      </c>
      <c r="I6">
        <v>0</v>
      </c>
      <c r="J6">
        <v>1</v>
      </c>
      <c r="K6">
        <v>0</v>
      </c>
      <c r="L6" s="41">
        <f t="shared" si="0"/>
        <v>1</v>
      </c>
    </row>
    <row r="7" spans="1:12" ht="15" thickBot="1" x14ac:dyDescent="0.35">
      <c r="A7" s="42" t="s">
        <v>34</v>
      </c>
      <c r="B7" s="11">
        <v>80</v>
      </c>
      <c r="C7" s="11">
        <v>65</v>
      </c>
      <c r="D7" s="11">
        <v>105</v>
      </c>
      <c r="E7" s="12">
        <v>120</v>
      </c>
      <c r="G7" s="42" t="s">
        <v>34</v>
      </c>
      <c r="H7">
        <v>0</v>
      </c>
      <c r="I7">
        <v>0</v>
      </c>
      <c r="J7">
        <v>0</v>
      </c>
      <c r="K7">
        <v>1</v>
      </c>
      <c r="L7" s="41">
        <f t="shared" si="0"/>
        <v>1</v>
      </c>
    </row>
    <row r="8" spans="1:12" ht="15" thickBot="1" x14ac:dyDescent="0.35">
      <c r="A8" s="31"/>
      <c r="G8" s="42" t="s">
        <v>9</v>
      </c>
      <c r="H8" s="67">
        <f>SUM(H4:H7)</f>
        <v>1</v>
      </c>
      <c r="I8" s="20">
        <f t="shared" ref="I8:K8" si="1">SUM(I4:I7)</f>
        <v>1</v>
      </c>
      <c r="J8" s="20">
        <f t="shared" si="1"/>
        <v>1</v>
      </c>
      <c r="K8" s="20">
        <f t="shared" si="1"/>
        <v>1</v>
      </c>
      <c r="L8" s="48"/>
    </row>
    <row r="9" spans="1:12" ht="15" thickBot="1" x14ac:dyDescent="0.35">
      <c r="A9" s="31"/>
      <c r="L9" s="7"/>
    </row>
    <row r="10" spans="1:12" ht="15" thickBot="1" x14ac:dyDescent="0.35">
      <c r="A10" s="83" t="s">
        <v>40</v>
      </c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5"/>
    </row>
    <row r="11" spans="1:12" ht="15" thickBot="1" x14ac:dyDescent="0.35">
      <c r="A11" s="31"/>
      <c r="L11" s="7"/>
    </row>
    <row r="12" spans="1:12" ht="15" thickBot="1" x14ac:dyDescent="0.35">
      <c r="A12" s="48" t="s">
        <v>41</v>
      </c>
      <c r="B12" s="20" t="s">
        <v>11</v>
      </c>
      <c r="C12" s="20" t="s">
        <v>13</v>
      </c>
      <c r="D12" s="21" t="s">
        <v>12</v>
      </c>
      <c r="G12" s="48" t="s">
        <v>35</v>
      </c>
      <c r="H12" s="20" t="s">
        <v>11</v>
      </c>
      <c r="I12" s="20" t="s">
        <v>13</v>
      </c>
      <c r="J12" s="21" t="s">
        <v>12</v>
      </c>
      <c r="L12" s="68" t="s">
        <v>19</v>
      </c>
    </row>
    <row r="13" spans="1:12" x14ac:dyDescent="0.3">
      <c r="A13" s="41" t="s">
        <v>31</v>
      </c>
      <c r="B13">
        <f>L4</f>
        <v>1</v>
      </c>
      <c r="C13" s="5" t="s">
        <v>14</v>
      </c>
      <c r="D13" s="7">
        <v>1</v>
      </c>
      <c r="G13" s="41" t="s">
        <v>36</v>
      </c>
      <c r="H13">
        <f>H8</f>
        <v>1</v>
      </c>
      <c r="I13" s="5" t="s">
        <v>14</v>
      </c>
      <c r="J13" s="7">
        <v>1</v>
      </c>
      <c r="L13" s="69">
        <f>SUMPRODUCT(B4:E7,H4:K7)</f>
        <v>450</v>
      </c>
    </row>
    <row r="14" spans="1:12" x14ac:dyDescent="0.3">
      <c r="A14" s="41" t="s">
        <v>32</v>
      </c>
      <c r="B14">
        <f t="shared" ref="B14:B16" si="2">L5</f>
        <v>1</v>
      </c>
      <c r="C14" s="5" t="s">
        <v>14</v>
      </c>
      <c r="D14" s="7">
        <v>1</v>
      </c>
      <c r="G14" s="41" t="s">
        <v>37</v>
      </c>
      <c r="H14">
        <f>I8</f>
        <v>1</v>
      </c>
      <c r="I14" s="5" t="s">
        <v>14</v>
      </c>
      <c r="J14" s="7">
        <v>1</v>
      </c>
      <c r="L14" s="41"/>
    </row>
    <row r="15" spans="1:12" x14ac:dyDescent="0.3">
      <c r="A15" s="41" t="s">
        <v>33</v>
      </c>
      <c r="B15">
        <f t="shared" si="2"/>
        <v>1</v>
      </c>
      <c r="C15" s="5" t="s">
        <v>14</v>
      </c>
      <c r="D15" s="7">
        <v>1</v>
      </c>
      <c r="G15" s="41" t="s">
        <v>38</v>
      </c>
      <c r="H15">
        <f>J8</f>
        <v>1</v>
      </c>
      <c r="I15" s="5" t="s">
        <v>14</v>
      </c>
      <c r="J15" s="7">
        <v>1</v>
      </c>
      <c r="L15" s="41"/>
    </row>
    <row r="16" spans="1:12" ht="15" thickBot="1" x14ac:dyDescent="0.35">
      <c r="A16" s="42" t="s">
        <v>34</v>
      </c>
      <c r="B16" s="11">
        <f t="shared" si="2"/>
        <v>1</v>
      </c>
      <c r="C16" s="13" t="s">
        <v>14</v>
      </c>
      <c r="D16" s="12">
        <v>1</v>
      </c>
      <c r="E16" s="11"/>
      <c r="F16" s="11"/>
      <c r="G16" s="42" t="s">
        <v>39</v>
      </c>
      <c r="H16" s="11">
        <f>K8</f>
        <v>1</v>
      </c>
      <c r="I16" s="13" t="s">
        <v>14</v>
      </c>
      <c r="J16" s="12">
        <v>1</v>
      </c>
      <c r="K16" s="11"/>
      <c r="L16" s="42"/>
    </row>
  </sheetData>
  <mergeCells count="4">
    <mergeCell ref="A1:L1"/>
    <mergeCell ref="B2:E2"/>
    <mergeCell ref="H2:K2"/>
    <mergeCell ref="A10:L10"/>
  </mergeCells>
  <conditionalFormatting sqref="H4:K7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Transportation Model</vt:lpstr>
      <vt:lpstr>Trasnshipment Model</vt:lpstr>
      <vt:lpstr>Assignment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-</dc:creator>
  <cp:lastModifiedBy>Abhijeet -</cp:lastModifiedBy>
  <dcterms:created xsi:type="dcterms:W3CDTF">2015-06-05T18:17:20Z</dcterms:created>
  <dcterms:modified xsi:type="dcterms:W3CDTF">2024-12-22T13:09:46Z</dcterms:modified>
</cp:coreProperties>
</file>