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33" documentId="13_ncr:1_{48EA49B3-F25A-4416-AD26-96BD572B7146}" xr6:coauthVersionLast="47" xr6:coauthVersionMax="47" xr10:uidLastSave="{C646D5F9-3D74-4DB5-9EB4-B12AD5B0A7A7}"/>
  <bookViews>
    <workbookView xWindow="-108" yWindow="-108" windowWidth="23256" windowHeight="13896" firstSheet="2" activeTab="5" xr2:uid="{00000000-000D-0000-FFFF-FFFF00000000}"/>
  </bookViews>
  <sheets>
    <sheet name="Sweatshirt T-Shirt" sheetId="1" r:id="rId1"/>
    <sheet name="Breakfast" sheetId="2" r:id="rId2"/>
    <sheet name="Investment Startegy" sheetId="3" r:id="rId3"/>
    <sheet name="Department Store" sheetId="4" r:id="rId4"/>
    <sheet name="Production of Computers" sheetId="6" r:id="rId5"/>
    <sheet name="Computer Sir's Solution" sheetId="7" r:id="rId6"/>
  </sheets>
  <definedNames>
    <definedName name="solver_adj" localSheetId="1" hidden="1">Breakfast!$B$3:$K$3</definedName>
    <definedName name="solver_adj" localSheetId="5" hidden="1">'Computer Sir''s Solution'!$B$3:$G$4</definedName>
    <definedName name="solver_adj" localSheetId="3" hidden="1">'Department Store'!$B$3:$D$3</definedName>
    <definedName name="solver_adj" localSheetId="2" hidden="1">'Investment Startegy'!$B$3:$E$3</definedName>
    <definedName name="solver_adj" localSheetId="4" hidden="1">'Production of Computers'!$B$3:$G$4</definedName>
    <definedName name="solver_adj" localSheetId="0" hidden="1">'Sweatshirt T-Shirt'!$B$3:$E$3</definedName>
    <definedName name="solver_cvg" localSheetId="1" hidden="1">0.0001</definedName>
    <definedName name="solver_cvg" localSheetId="5" hidden="1">0.0001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cvg" localSheetId="0" hidden="1">0.0001</definedName>
    <definedName name="solver_drv" localSheetId="1" hidden="1">1</definedName>
    <definedName name="solver_drv" localSheetId="5" hidden="1">1</definedName>
    <definedName name="solver_drv" localSheetId="3" hidden="1">1</definedName>
    <definedName name="solver_drv" localSheetId="2" hidden="1">1</definedName>
    <definedName name="solver_drv" localSheetId="4" hidden="1">1</definedName>
    <definedName name="solver_drv" localSheetId="0" hidden="1">1</definedName>
    <definedName name="solver_eng" localSheetId="1" hidden="1">2</definedName>
    <definedName name="solver_eng" localSheetId="5" hidden="1">2</definedName>
    <definedName name="solver_eng" localSheetId="3" hidden="1">2</definedName>
    <definedName name="solver_eng" localSheetId="2" hidden="1">2</definedName>
    <definedName name="solver_eng" localSheetId="4" hidden="1">2</definedName>
    <definedName name="solver_eng" localSheetId="0" hidden="1">2</definedName>
    <definedName name="solver_est" localSheetId="1" hidden="1">1</definedName>
    <definedName name="solver_est" localSheetId="5" hidden="1">1</definedName>
    <definedName name="solver_est" localSheetId="3" hidden="1">1</definedName>
    <definedName name="solver_est" localSheetId="2" hidden="1">1</definedName>
    <definedName name="solver_est" localSheetId="4" hidden="1">1</definedName>
    <definedName name="solver_est" localSheetId="0" hidden="1">1</definedName>
    <definedName name="solver_itr" localSheetId="1" hidden="1">2147483647</definedName>
    <definedName name="solver_itr" localSheetId="5" hidden="1">2147483647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itr" localSheetId="0" hidden="1">2147483647</definedName>
    <definedName name="solver_lhs1" localSheetId="1" hidden="1">Breakfast!$L$6</definedName>
    <definedName name="solver_lhs1" localSheetId="5" hidden="1">'Computer Sir''s Solution'!$B$3:$G$3</definedName>
    <definedName name="solver_lhs1" localSheetId="3" hidden="1">'Department Store'!$B$3:$D$3</definedName>
    <definedName name="solver_lhs1" localSheetId="2" hidden="1">'Investment Startegy'!$F$10:$F$11</definedName>
    <definedName name="solver_lhs1" localSheetId="4" hidden="1">'Production of Computers'!$B$12:$G$12</definedName>
    <definedName name="solver_lhs1" localSheetId="0" hidden="1">'Sweatshirt T-Shirt'!$F$11:$F$12</definedName>
    <definedName name="solver_lhs2" localSheetId="1" hidden="1">Breakfast!$L$7:$L$8</definedName>
    <definedName name="solver_lhs2" localSheetId="5" hidden="1">'Computer Sir''s Solution'!$B$3:$G$5</definedName>
    <definedName name="solver_lhs2" localSheetId="3" hidden="1">'Department Store'!$E$7:$E$10</definedName>
    <definedName name="solver_lhs2" localSheetId="2" hidden="1">'Investment Startegy'!$F$12</definedName>
    <definedName name="solver_lhs2" localSheetId="4" hidden="1">'Production of Computers'!$B$13:$G$13</definedName>
    <definedName name="solver_lhs2" localSheetId="0" hidden="1">'Sweatshirt T-Shirt'!$F$6:$F$8</definedName>
    <definedName name="solver_lhs3" localSheetId="1" hidden="1">Breakfast!$L$9:$L$12</definedName>
    <definedName name="solver_lhs3" localSheetId="5" hidden="1">'Computer Sir''s Solution'!$B$4:$G$4</definedName>
    <definedName name="solver_lhs3" localSheetId="3" hidden="1">'Department Store'!$E$6</definedName>
    <definedName name="solver_lhs3" localSheetId="2" hidden="1">'Investment Startegy'!$F$8:$F$9</definedName>
    <definedName name="solver_lhs3" localSheetId="4" hidden="1">'Production of Computers'!$B$3:$G$3</definedName>
    <definedName name="solver_lhs4" localSheetId="4" hidden="1">'Production of Computers'!$B$4:$G$4</definedName>
    <definedName name="solver_mip" localSheetId="1" hidden="1">2147483647</definedName>
    <definedName name="solver_mip" localSheetId="5" hidden="1">2147483647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ip" localSheetId="0" hidden="1">2147483647</definedName>
    <definedName name="solver_mni" localSheetId="1" hidden="1">30</definedName>
    <definedName name="solver_mni" localSheetId="5" hidden="1">30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ni" localSheetId="0" hidden="1">30</definedName>
    <definedName name="solver_mrt" localSheetId="1" hidden="1">0.075</definedName>
    <definedName name="solver_mrt" localSheetId="5" hidden="1">0.075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rt" localSheetId="0" hidden="1">0.075</definedName>
    <definedName name="solver_msl" localSheetId="1" hidden="1">2</definedName>
    <definedName name="solver_msl" localSheetId="5" hidden="1">2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msl" localSheetId="0" hidden="1">2</definedName>
    <definedName name="solver_neg" localSheetId="1" hidden="1">1</definedName>
    <definedName name="solver_neg" localSheetId="5" hidden="1">1</definedName>
    <definedName name="solver_neg" localSheetId="3" hidden="1">1</definedName>
    <definedName name="solver_neg" localSheetId="2" hidden="1">1</definedName>
    <definedName name="solver_neg" localSheetId="4" hidden="1">1</definedName>
    <definedName name="solver_neg" localSheetId="0" hidden="1">1</definedName>
    <definedName name="solver_nod" localSheetId="1" hidden="1">2147483647</definedName>
    <definedName name="solver_nod" localSheetId="5" hidden="1">2147483647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od" localSheetId="0" hidden="1">2147483647</definedName>
    <definedName name="solver_num" localSheetId="1" hidden="1">3</definedName>
    <definedName name="solver_num" localSheetId="5" hidden="1">3</definedName>
    <definedName name="solver_num" localSheetId="3" hidden="1">3</definedName>
    <definedName name="solver_num" localSheetId="2" hidden="1">3</definedName>
    <definedName name="solver_num" localSheetId="4" hidden="1">4</definedName>
    <definedName name="solver_num" localSheetId="0" hidden="1">2</definedName>
    <definedName name="solver_nwt" localSheetId="1" hidden="1">1</definedName>
    <definedName name="solver_nwt" localSheetId="5" hidden="1">1</definedName>
    <definedName name="solver_nwt" localSheetId="3" hidden="1">1</definedName>
    <definedName name="solver_nwt" localSheetId="2" hidden="1">1</definedName>
    <definedName name="solver_nwt" localSheetId="4" hidden="1">1</definedName>
    <definedName name="solver_nwt" localSheetId="0" hidden="1">1</definedName>
    <definedName name="solver_opt" localSheetId="1" hidden="1">Breakfast!$B$4</definedName>
    <definedName name="solver_opt" localSheetId="5" hidden="1">'Computer Sir''s Solution'!$B$7</definedName>
    <definedName name="solver_opt" localSheetId="3" hidden="1">'Department Store'!$B$4</definedName>
    <definedName name="solver_opt" localSheetId="2" hidden="1">'Investment Startegy'!$B$4</definedName>
    <definedName name="solver_opt" localSheetId="4" hidden="1">'Production of Computers'!$B$5</definedName>
    <definedName name="solver_opt" localSheetId="0" hidden="1">'Sweatshirt T-Shirt'!$B$4</definedName>
    <definedName name="solver_pre" localSheetId="1" hidden="1">0.000001</definedName>
    <definedName name="solver_pre" localSheetId="5" hidden="1">0.000001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pre" localSheetId="0" hidden="1">0.000001</definedName>
    <definedName name="solver_rbv" localSheetId="1" hidden="1">1</definedName>
    <definedName name="solver_rbv" localSheetId="5" hidden="1">1</definedName>
    <definedName name="solver_rbv" localSheetId="3" hidden="1">1</definedName>
    <definedName name="solver_rbv" localSheetId="2" hidden="1">1</definedName>
    <definedName name="solver_rbv" localSheetId="4" hidden="1">1</definedName>
    <definedName name="solver_rbv" localSheetId="0" hidden="1">1</definedName>
    <definedName name="solver_rel1" localSheetId="1" hidden="1">3</definedName>
    <definedName name="solver_rel1" localSheetId="5" hidden="1">1</definedName>
    <definedName name="solver_rel1" localSheetId="3" hidden="1">4</definedName>
    <definedName name="solver_rel1" localSheetId="2" hidden="1">3</definedName>
    <definedName name="solver_rel1" localSheetId="4" hidden="1">1</definedName>
    <definedName name="solver_rel1" localSheetId="0" hidden="1">1</definedName>
    <definedName name="solver_rel2" localSheetId="1" hidden="1">1</definedName>
    <definedName name="solver_rel2" localSheetId="5" hidden="1">3</definedName>
    <definedName name="solver_rel2" localSheetId="3" hidden="1">1</definedName>
    <definedName name="solver_rel2" localSheetId="2" hidden="1">2</definedName>
    <definedName name="solver_rel2" localSheetId="4" hidden="1">3</definedName>
    <definedName name="solver_rel2" localSheetId="0" hidden="1">1</definedName>
    <definedName name="solver_rel3" localSheetId="1" hidden="1">3</definedName>
    <definedName name="solver_rel3" localSheetId="5" hidden="1">1</definedName>
    <definedName name="solver_rel3" localSheetId="3" hidden="1">1</definedName>
    <definedName name="solver_rel3" localSheetId="2" hidden="1">1</definedName>
    <definedName name="solver_rel3" localSheetId="4" hidden="1">1</definedName>
    <definedName name="solver_rel4" localSheetId="4" hidden="1">1</definedName>
    <definedName name="solver_rhs1" localSheetId="1" hidden="1">Breakfast!$N$6</definedName>
    <definedName name="solver_rhs1" localSheetId="5" hidden="1">'Computer Sir''s Solution'!$J$3</definedName>
    <definedName name="solver_rhs1" localSheetId="3" hidden="1">"integer"</definedName>
    <definedName name="solver_rhs1" localSheetId="2" hidden="1">'Investment Startegy'!$H$10:$H$11</definedName>
    <definedName name="solver_rhs1" localSheetId="4" hidden="1">'Production of Computers'!$B$15:$G$15</definedName>
    <definedName name="solver_rhs1" localSheetId="0" hidden="1">'Sweatshirt T-Shirt'!$H$11:$H$12</definedName>
    <definedName name="solver_rhs2" localSheetId="1" hidden="1">Breakfast!$N$7:$N$8</definedName>
    <definedName name="solver_rhs2" localSheetId="5" hidden="1">0</definedName>
    <definedName name="solver_rhs2" localSheetId="3" hidden="1">'Department Store'!$G$7:$G$10</definedName>
    <definedName name="solver_rhs2" localSheetId="2" hidden="1">'Investment Startegy'!$H$12</definedName>
    <definedName name="solver_rhs2" localSheetId="4" hidden="1">0</definedName>
    <definedName name="solver_rhs2" localSheetId="0" hidden="1">'Sweatshirt T-Shirt'!$H$6:$H$8</definedName>
    <definedName name="solver_rhs3" localSheetId="1" hidden="1">Breakfast!$N$9:$N$12</definedName>
    <definedName name="solver_rhs3" localSheetId="5" hidden="1">'Computer Sir''s Solution'!$J$4</definedName>
    <definedName name="solver_rhs3" localSheetId="3" hidden="1">'Department Store'!$G$6</definedName>
    <definedName name="solver_rhs3" localSheetId="2" hidden="1">'Investment Startegy'!$H$8:$H$9</definedName>
    <definedName name="solver_rhs3" localSheetId="4" hidden="1">'Production of Computers'!$B$18</definedName>
    <definedName name="solver_rhs4" localSheetId="4" hidden="1">'Production of Computers'!$B$19</definedName>
    <definedName name="solver_rlx" localSheetId="1" hidden="1">2</definedName>
    <definedName name="solver_rlx" localSheetId="5" hidden="1">2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lx" localSheetId="0" hidden="1">2</definedName>
    <definedName name="solver_rsd" localSheetId="1" hidden="1">0</definedName>
    <definedName name="solver_rsd" localSheetId="5" hidden="1">0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rsd" localSheetId="0" hidden="1">0</definedName>
    <definedName name="solver_scl" localSheetId="1" hidden="1">1</definedName>
    <definedName name="solver_scl" localSheetId="5" hidden="1">1</definedName>
    <definedName name="solver_scl" localSheetId="3" hidden="1">1</definedName>
    <definedName name="solver_scl" localSheetId="2" hidden="1">1</definedName>
    <definedName name="solver_scl" localSheetId="4" hidden="1">1</definedName>
    <definedName name="solver_scl" localSheetId="0" hidden="1">1</definedName>
    <definedName name="solver_sho" localSheetId="1" hidden="1">2</definedName>
    <definedName name="solver_sho" localSheetId="5" hidden="1">2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ho" localSheetId="0" hidden="1">2</definedName>
    <definedName name="solver_ssz" localSheetId="1" hidden="1">100</definedName>
    <definedName name="solver_ssz" localSheetId="5" hidden="1">100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ssz" localSheetId="0" hidden="1">100</definedName>
    <definedName name="solver_tim" localSheetId="1" hidden="1">2147483647</definedName>
    <definedName name="solver_tim" localSheetId="5" hidden="1">2147483647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im" localSheetId="0" hidden="1">2147483647</definedName>
    <definedName name="solver_tol" localSheetId="1" hidden="1">0.01</definedName>
    <definedName name="solver_tol" localSheetId="5" hidden="1">0.01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ol" localSheetId="0" hidden="1">0.01</definedName>
    <definedName name="solver_typ" localSheetId="1" hidden="1">2</definedName>
    <definedName name="solver_typ" localSheetId="5" hidden="1">2</definedName>
    <definedName name="solver_typ" localSheetId="3" hidden="1">1</definedName>
    <definedName name="solver_typ" localSheetId="2" hidden="1">1</definedName>
    <definedName name="solver_typ" localSheetId="4" hidden="1">2</definedName>
    <definedName name="solver_typ" localSheetId="0" hidden="1">1</definedName>
    <definedName name="solver_val" localSheetId="1" hidden="1">0</definedName>
    <definedName name="solver_val" localSheetId="5" hidden="1">0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al" localSheetId="0" hidden="1">0</definedName>
    <definedName name="solver_ver" localSheetId="1" hidden="1">3</definedName>
    <definedName name="solver_ver" localSheetId="5" hidden="1">3</definedName>
    <definedName name="solver_ver" localSheetId="3" hidden="1">3</definedName>
    <definedName name="solver_ver" localSheetId="2" hidden="1">3</definedName>
    <definedName name="solver_ver" localSheetId="4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C5" i="7" s="1"/>
  <c r="H4" i="7"/>
  <c r="H3" i="7"/>
  <c r="D5" i="7" l="1"/>
  <c r="E5" i="7" s="1"/>
  <c r="F5" i="7" s="1"/>
  <c r="G5" i="7" s="1"/>
  <c r="B15" i="6"/>
  <c r="D13" i="6"/>
  <c r="D15" i="6" s="1"/>
  <c r="E13" i="6"/>
  <c r="E15" i="6" s="1"/>
  <c r="F13" i="6"/>
  <c r="F15" i="6" s="1"/>
  <c r="G13" i="6"/>
  <c r="G15" i="6" s="1"/>
  <c r="C13" i="6"/>
  <c r="C15" i="6" s="1"/>
  <c r="E7" i="4"/>
  <c r="E8" i="4"/>
  <c r="E9" i="4"/>
  <c r="E10" i="4"/>
  <c r="E6" i="4"/>
  <c r="B4" i="4"/>
  <c r="H10" i="3"/>
  <c r="H8" i="3"/>
  <c r="F12" i="3"/>
  <c r="H11" i="3"/>
  <c r="F11" i="3"/>
  <c r="F10" i="3"/>
  <c r="H9" i="3"/>
  <c r="F9" i="3"/>
  <c r="F8" i="3"/>
  <c r="B4" i="3"/>
  <c r="L7" i="2"/>
  <c r="L8" i="2"/>
  <c r="L9" i="2"/>
  <c r="L10" i="2"/>
  <c r="L11" i="2"/>
  <c r="L12" i="2"/>
  <c r="L6" i="2"/>
  <c r="B4" i="2"/>
  <c r="F8" i="1"/>
  <c r="F7" i="1"/>
  <c r="F9" i="1"/>
  <c r="F11" i="1"/>
  <c r="F12" i="1"/>
  <c r="F6" i="1"/>
  <c r="B4" i="1"/>
  <c r="H5" i="7" l="1"/>
  <c r="B7" i="7" s="1"/>
  <c r="B5" i="6"/>
</calcChain>
</file>

<file path=xl/sharedStrings.xml><?xml version="1.0" encoding="utf-8"?>
<sst xmlns="http://schemas.openxmlformats.org/spreadsheetml/2006/main" count="136" uniqueCount="87">
  <si>
    <t>Description</t>
  </si>
  <si>
    <t>Sweatshirt F</t>
  </si>
  <si>
    <t>Sweatshirt B/F</t>
  </si>
  <si>
    <t>T-shirt F</t>
  </si>
  <si>
    <t>T-Shirt B/F</t>
  </si>
  <si>
    <t>Variables</t>
  </si>
  <si>
    <t>Time</t>
  </si>
  <si>
    <t>Cost 1</t>
  </si>
  <si>
    <t>LHS</t>
  </si>
  <si>
    <t>Sign</t>
  </si>
  <si>
    <t>RHS</t>
  </si>
  <si>
    <t>&lt;=</t>
  </si>
  <si>
    <t>Profit</t>
  </si>
  <si>
    <t>Available</t>
  </si>
  <si>
    <t>Obj Func</t>
  </si>
  <si>
    <t>Truck Cap</t>
  </si>
  <si>
    <t>Sweatshirt T-Shirt</t>
  </si>
  <si>
    <t>Bran Cereal</t>
  </si>
  <si>
    <t>Dry Cereal</t>
  </si>
  <si>
    <t>Oatmeal</t>
  </si>
  <si>
    <t>Oat bran</t>
  </si>
  <si>
    <t>Egg</t>
  </si>
  <si>
    <t>Bacon</t>
  </si>
  <si>
    <t>Orange</t>
  </si>
  <si>
    <t>Milk</t>
  </si>
  <si>
    <t>Orange Juice</t>
  </si>
  <si>
    <t>Wheat Toast</t>
  </si>
  <si>
    <t>Obj Function</t>
  </si>
  <si>
    <t>Fat</t>
  </si>
  <si>
    <t>Cal</t>
  </si>
  <si>
    <t>Cholestrol</t>
  </si>
  <si>
    <t>Iron</t>
  </si>
  <si>
    <t>Calcium</t>
  </si>
  <si>
    <t>Protein</t>
  </si>
  <si>
    <t>Fiber</t>
  </si>
  <si>
    <t>Cost</t>
  </si>
  <si>
    <t>&gt;=</t>
  </si>
  <si>
    <t>Breakfast</t>
  </si>
  <si>
    <t>Muncipal</t>
  </si>
  <si>
    <t>CD</t>
  </si>
  <si>
    <t>T bills</t>
  </si>
  <si>
    <t>Growth Stock</t>
  </si>
  <si>
    <t>Return</t>
  </si>
  <si>
    <t>Obj Fun</t>
  </si>
  <si>
    <t>=</t>
  </si>
  <si>
    <t>Investment Startegy</t>
  </si>
  <si>
    <t>Restriction 1</t>
  </si>
  <si>
    <t>Restriction 2</t>
  </si>
  <si>
    <t>Restriction 3</t>
  </si>
  <si>
    <t>Restriction 4</t>
  </si>
  <si>
    <t>Restriction 5</t>
  </si>
  <si>
    <t>Department Store</t>
  </si>
  <si>
    <t>Variable</t>
  </si>
  <si>
    <t>TV Add</t>
  </si>
  <si>
    <t>Radio Add</t>
  </si>
  <si>
    <t>News paper</t>
  </si>
  <si>
    <t>Exposure</t>
  </si>
  <si>
    <t>Max Slot</t>
  </si>
  <si>
    <t>Max TV Add</t>
  </si>
  <si>
    <t>Max Radio Add</t>
  </si>
  <si>
    <t>Max News paper</t>
  </si>
  <si>
    <t>Week 1</t>
  </si>
  <si>
    <t>Week 2</t>
  </si>
  <si>
    <t>Week 3</t>
  </si>
  <si>
    <t>Week 4</t>
  </si>
  <si>
    <t>Week 5</t>
  </si>
  <si>
    <t>Week 6</t>
  </si>
  <si>
    <t>Regular Work</t>
  </si>
  <si>
    <t>Overtime Work</t>
  </si>
  <si>
    <t>Inventory Cost</t>
  </si>
  <si>
    <t>Inventory</t>
  </si>
  <si>
    <t>Order</t>
  </si>
  <si>
    <t>Total production</t>
  </si>
  <si>
    <t>Max Reg Work</t>
  </si>
  <si>
    <t>plus inventory from past production</t>
  </si>
  <si>
    <t>Production of Computers</t>
  </si>
  <si>
    <t>Volume</t>
  </si>
  <si>
    <t>Objective Function</t>
  </si>
  <si>
    <t>Capacity</t>
  </si>
  <si>
    <t>Max overtime work</t>
  </si>
  <si>
    <t>Equation for current inventory</t>
  </si>
  <si>
    <t>Here t refers to time t&gt;=1</t>
  </si>
  <si>
    <r>
      <t>I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=I</t>
    </r>
    <r>
      <rPr>
        <vertAlign val="subscript"/>
        <sz val="11"/>
        <color theme="1"/>
        <rFont val="Calibri"/>
        <family val="2"/>
        <scheme val="minor"/>
      </rPr>
      <t>t-1</t>
    </r>
    <r>
      <rPr>
        <sz val="11"/>
        <color theme="1"/>
        <rFont val="Calibri"/>
        <family val="2"/>
        <scheme val="minor"/>
      </rPr>
      <t>+R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+O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-D</t>
    </r>
    <r>
      <rPr>
        <vertAlign val="subscript"/>
        <sz val="11"/>
        <color theme="1"/>
        <rFont val="Calibri"/>
        <family val="2"/>
        <scheme val="minor"/>
      </rPr>
      <t>t</t>
    </r>
  </si>
  <si>
    <r>
      <t>(R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 Regular Work</t>
    </r>
  </si>
  <si>
    <r>
      <t>(O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 Overtime Work</t>
    </r>
  </si>
  <si>
    <r>
      <t>(I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 Ending Inventory</t>
    </r>
  </si>
  <si>
    <r>
      <t>(D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 Demand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</si>
</sst>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₹&quot;\ #,##0.00"/>
    <numFmt numFmtId="165" formatCode="&quot;₹&quot;\ #,##0.000"/>
    <numFmt numFmtId="166" formatCode="&quot;₹&quot;\ #,##0"/>
    <numFmt numFmtId="167" formatCode="0.0"/>
    <numFmt numFmtId="171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167" fontId="0" fillId="0" borderId="0" xfId="0" applyNumberFormat="1"/>
    <xf numFmtId="0" fontId="0" fillId="0" borderId="6" xfId="0" applyBorder="1"/>
    <xf numFmtId="166" fontId="0" fillId="0" borderId="0" xfId="0" applyNumberFormat="1"/>
    <xf numFmtId="166" fontId="0" fillId="0" borderId="6" xfId="0" applyNumberFormat="1" applyBorder="1"/>
    <xf numFmtId="164" fontId="0" fillId="0" borderId="0" xfId="0" applyNumberFormat="1"/>
    <xf numFmtId="1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2" xfId="0" applyFont="1" applyBorder="1"/>
    <xf numFmtId="167" fontId="0" fillId="2" borderId="8" xfId="0" applyNumberFormat="1" applyFill="1" applyBorder="1"/>
    <xf numFmtId="167" fontId="0" fillId="0" borderId="8" xfId="0" applyNumberFormat="1" applyBorder="1"/>
    <xf numFmtId="0" fontId="1" fillId="0" borderId="10" xfId="0" applyFont="1" applyBorder="1"/>
    <xf numFmtId="0" fontId="0" fillId="0" borderId="5" xfId="0" applyBorder="1"/>
    <xf numFmtId="0" fontId="0" fillId="0" borderId="7" xfId="0" applyBorder="1"/>
    <xf numFmtId="166" fontId="0" fillId="0" borderId="5" xfId="0" applyNumberFormat="1" applyBorder="1"/>
    <xf numFmtId="164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8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5" fontId="0" fillId="2" borderId="8" xfId="0" applyNumberFormat="1" applyFill="1" applyBorder="1"/>
    <xf numFmtId="164" fontId="0" fillId="0" borderId="6" xfId="0" applyNumberFormat="1" applyBorder="1"/>
    <xf numFmtId="0" fontId="0" fillId="0" borderId="11" xfId="0" applyBorder="1"/>
    <xf numFmtId="0" fontId="0" fillId="0" borderId="12" xfId="0" applyBorder="1"/>
    <xf numFmtId="10" fontId="0" fillId="0" borderId="3" xfId="0" applyNumberFormat="1" applyBorder="1"/>
    <xf numFmtId="0" fontId="0" fillId="2" borderId="8" xfId="0" applyFill="1" applyBorder="1"/>
    <xf numFmtId="0" fontId="0" fillId="0" borderId="10" xfId="0" applyBorder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quotePrefix="1"/>
    <xf numFmtId="0" fontId="1" fillId="0" borderId="1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13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164" fontId="0" fillId="2" borderId="8" xfId="0" applyNumberFormat="1" applyFill="1" applyBorder="1"/>
    <xf numFmtId="164" fontId="0" fillId="0" borderId="16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Alignment="1">
      <alignment horizontal="left"/>
    </xf>
    <xf numFmtId="1" fontId="0" fillId="0" borderId="2" xfId="0" applyNumberFormat="1" applyBorder="1"/>
    <xf numFmtId="1" fontId="0" fillId="0" borderId="5" xfId="0" applyNumberFormat="1" applyBorder="1"/>
    <xf numFmtId="0" fontId="0" fillId="0" borderId="0" xfId="0" applyBorder="1"/>
    <xf numFmtId="166" fontId="0" fillId="0" borderId="2" xfId="0" applyNumberFormat="1" applyBorder="1"/>
    <xf numFmtId="166" fontId="0" fillId="0" borderId="7" xfId="0" applyNumberFormat="1" applyBorder="1"/>
    <xf numFmtId="166" fontId="0" fillId="0" borderId="4" xfId="0" applyNumberFormat="1" applyBorder="1"/>
    <xf numFmtId="166" fontId="0" fillId="0" borderId="9" xfId="0" applyNumberFormat="1" applyBorder="1"/>
    <xf numFmtId="1" fontId="0" fillId="0" borderId="3" xfId="0" applyNumberFormat="1" applyBorder="1"/>
    <xf numFmtId="171" fontId="0" fillId="0" borderId="11" xfId="0" applyNumberFormat="1" applyBorder="1"/>
    <xf numFmtId="9" fontId="0" fillId="0" borderId="3" xfId="0" applyNumberFormat="1" applyBorder="1"/>
    <xf numFmtId="166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="130" zoomScaleNormal="130" workbookViewId="0">
      <selection activeCell="F11" sqref="F11"/>
    </sheetView>
  </sheetViews>
  <sheetFormatPr defaultRowHeight="14.4" x14ac:dyDescent="0.3"/>
  <cols>
    <col min="1" max="1" width="10.44140625" style="1" bestFit="1" customWidth="1"/>
    <col min="2" max="2" width="11.5546875" bestFit="1" customWidth="1"/>
    <col min="3" max="3" width="13" bestFit="1" customWidth="1"/>
    <col min="5" max="5" width="9.5546875" bestFit="1" customWidth="1"/>
    <col min="8" max="8" width="10.44140625" bestFit="1" customWidth="1"/>
  </cols>
  <sheetData>
    <row r="1" spans="1:8" ht="15" thickBot="1" x14ac:dyDescent="0.35">
      <c r="A1" s="52" t="s">
        <v>16</v>
      </c>
      <c r="B1" s="53"/>
      <c r="C1" s="53"/>
      <c r="D1" s="53"/>
      <c r="E1" s="53"/>
      <c r="F1" s="53"/>
      <c r="G1" s="53"/>
      <c r="H1" s="54"/>
    </row>
    <row r="2" spans="1:8" ht="15" thickBot="1" x14ac:dyDescent="0.35">
      <c r="A2" s="13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8" t="s">
        <v>8</v>
      </c>
      <c r="G2" s="14" t="s">
        <v>9</v>
      </c>
      <c r="H2" s="15" t="s">
        <v>10</v>
      </c>
    </row>
    <row r="3" spans="1:8" x14ac:dyDescent="0.3">
      <c r="A3" s="11" t="s">
        <v>5</v>
      </c>
      <c r="B3" s="2">
        <v>175.55555555555557</v>
      </c>
      <c r="C3" s="2">
        <v>57.777777777777743</v>
      </c>
      <c r="D3">
        <v>500</v>
      </c>
      <c r="E3">
        <v>0</v>
      </c>
      <c r="F3" s="19"/>
      <c r="H3" s="3"/>
    </row>
    <row r="4" spans="1:8" ht="15" thickBot="1" x14ac:dyDescent="0.35">
      <c r="A4" s="12" t="s">
        <v>14</v>
      </c>
      <c r="B4" s="16">
        <f>SUMPRODUCT(B3:E3,B9:E9)</f>
        <v>45522.222222222219</v>
      </c>
      <c r="C4" s="17"/>
      <c r="D4" s="8"/>
      <c r="E4" s="8"/>
      <c r="F4" s="20"/>
      <c r="G4" s="8"/>
      <c r="H4" s="9"/>
    </row>
    <row r="5" spans="1:8" x14ac:dyDescent="0.3">
      <c r="A5" s="11"/>
      <c r="F5" s="19"/>
      <c r="H5" s="3"/>
    </row>
    <row r="6" spans="1:8" x14ac:dyDescent="0.3">
      <c r="A6" s="11" t="s">
        <v>6</v>
      </c>
      <c r="B6">
        <v>0.1</v>
      </c>
      <c r="C6">
        <v>0.25</v>
      </c>
      <c r="D6">
        <v>0.08</v>
      </c>
      <c r="E6">
        <v>0.21</v>
      </c>
      <c r="F6" s="19">
        <f>SUMPRODUCT($B$3:$E$3,B6:E6)</f>
        <v>72</v>
      </c>
      <c r="G6" t="s">
        <v>11</v>
      </c>
      <c r="H6" s="3">
        <v>72</v>
      </c>
    </row>
    <row r="7" spans="1:8" x14ac:dyDescent="0.3">
      <c r="A7" s="11" t="s">
        <v>7</v>
      </c>
      <c r="B7" s="4">
        <v>36</v>
      </c>
      <c r="C7" s="4">
        <v>48</v>
      </c>
      <c r="D7" s="4">
        <v>25</v>
      </c>
      <c r="E7" s="4">
        <v>35</v>
      </c>
      <c r="F7" s="21">
        <f t="shared" ref="F7:F12" si="0">SUMPRODUCT($B$3:$E$3,B7:E7)</f>
        <v>21593.333333333332</v>
      </c>
      <c r="G7" s="4" t="s">
        <v>11</v>
      </c>
      <c r="H7" s="5">
        <v>25000</v>
      </c>
    </row>
    <row r="8" spans="1:8" ht="15" thickBot="1" x14ac:dyDescent="0.35">
      <c r="A8" s="11" t="s">
        <v>15</v>
      </c>
      <c r="B8">
        <v>3</v>
      </c>
      <c r="C8">
        <v>3</v>
      </c>
      <c r="D8">
        <v>1</v>
      </c>
      <c r="E8">
        <v>1</v>
      </c>
      <c r="F8" s="19">
        <f t="shared" si="0"/>
        <v>1200</v>
      </c>
      <c r="G8" s="6" t="s">
        <v>11</v>
      </c>
      <c r="H8" s="7">
        <v>1200</v>
      </c>
    </row>
    <row r="9" spans="1:8" x14ac:dyDescent="0.3">
      <c r="A9" s="10" t="s">
        <v>12</v>
      </c>
      <c r="B9" s="22">
        <v>90</v>
      </c>
      <c r="C9" s="22">
        <v>125</v>
      </c>
      <c r="D9" s="22">
        <v>45</v>
      </c>
      <c r="E9" s="22">
        <v>65</v>
      </c>
      <c r="F9" s="23">
        <f t="shared" si="0"/>
        <v>45522.222222222219</v>
      </c>
      <c r="G9" s="24"/>
      <c r="H9" s="25"/>
    </row>
    <row r="10" spans="1:8" ht="15" thickBot="1" x14ac:dyDescent="0.35">
      <c r="A10" s="12"/>
      <c r="B10" s="8"/>
      <c r="C10" s="8"/>
      <c r="D10" s="8"/>
      <c r="E10" s="8"/>
      <c r="F10" s="20"/>
      <c r="G10" s="8"/>
      <c r="H10" s="9"/>
    </row>
    <row r="11" spans="1:8" x14ac:dyDescent="0.3">
      <c r="A11" s="11" t="s">
        <v>13</v>
      </c>
      <c r="B11">
        <v>1</v>
      </c>
      <c r="C11">
        <v>1</v>
      </c>
      <c r="F11" s="19">
        <f t="shared" si="0"/>
        <v>233.33333333333331</v>
      </c>
      <c r="G11" t="s">
        <v>11</v>
      </c>
      <c r="H11" s="3">
        <v>500</v>
      </c>
    </row>
    <row r="12" spans="1:8" ht="15" thickBot="1" x14ac:dyDescent="0.35">
      <c r="A12" s="12"/>
      <c r="B12" s="8"/>
      <c r="C12" s="8"/>
      <c r="D12" s="8">
        <v>1</v>
      </c>
      <c r="E12" s="8">
        <v>1</v>
      </c>
      <c r="F12" s="20">
        <f t="shared" si="0"/>
        <v>500</v>
      </c>
      <c r="G12" s="8" t="s">
        <v>11</v>
      </c>
      <c r="H12" s="9">
        <v>500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4579-C438-427D-B227-D93A6DE5DDEC}">
  <dimension ref="A1:N13"/>
  <sheetViews>
    <sheetView zoomScale="145" zoomScaleNormal="145" workbookViewId="0">
      <selection activeCell="B13" sqref="B13:K13"/>
    </sheetView>
  </sheetViews>
  <sheetFormatPr defaultRowHeight="14.4" x14ac:dyDescent="0.3"/>
  <cols>
    <col min="1" max="1" width="11.77734375" style="1" bestFit="1" customWidth="1"/>
    <col min="2" max="2" width="10.5546875" bestFit="1" customWidth="1"/>
    <col min="3" max="3" width="9.5546875" bestFit="1" customWidth="1"/>
    <col min="4" max="5" width="9" bestFit="1" customWidth="1"/>
    <col min="6" max="6" width="6.77734375" bestFit="1" customWidth="1"/>
    <col min="7" max="7" width="9" bestFit="1" customWidth="1"/>
    <col min="8" max="8" width="7.109375" bestFit="1" customWidth="1"/>
    <col min="9" max="9" width="7" customWidth="1"/>
    <col min="10" max="11" width="11.6640625" bestFit="1" customWidth="1"/>
  </cols>
  <sheetData>
    <row r="1" spans="1:14" ht="15" thickBot="1" x14ac:dyDescent="0.35">
      <c r="A1" s="55" t="s">
        <v>37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</row>
    <row r="2" spans="1:14" s="1" customFormat="1" ht="15" thickBot="1" x14ac:dyDescent="0.35">
      <c r="A2" s="13" t="s">
        <v>0</v>
      </c>
      <c r="B2" s="14" t="s">
        <v>17</v>
      </c>
      <c r="C2" s="14" t="s">
        <v>18</v>
      </c>
      <c r="D2" s="14" t="s">
        <v>19</v>
      </c>
      <c r="E2" s="14" t="s">
        <v>20</v>
      </c>
      <c r="F2" s="14" t="s">
        <v>21</v>
      </c>
      <c r="G2" s="14" t="s">
        <v>22</v>
      </c>
      <c r="H2" s="14" t="s">
        <v>23</v>
      </c>
      <c r="I2" s="14" t="s">
        <v>24</v>
      </c>
      <c r="J2" s="14" t="s">
        <v>25</v>
      </c>
      <c r="K2" s="14" t="s">
        <v>26</v>
      </c>
      <c r="L2" s="18" t="s">
        <v>8</v>
      </c>
      <c r="M2" s="14" t="s">
        <v>9</v>
      </c>
      <c r="N2" s="15" t="s">
        <v>10</v>
      </c>
    </row>
    <row r="3" spans="1:14" x14ac:dyDescent="0.3">
      <c r="A3" s="11" t="s">
        <v>5</v>
      </c>
      <c r="B3" s="37">
        <v>0</v>
      </c>
      <c r="C3" s="37">
        <v>0</v>
      </c>
      <c r="D3" s="37">
        <v>1.0246305418719217</v>
      </c>
      <c r="E3" s="37">
        <v>0</v>
      </c>
      <c r="F3" s="37">
        <v>0</v>
      </c>
      <c r="G3" s="37">
        <v>0</v>
      </c>
      <c r="H3" s="37">
        <v>0</v>
      </c>
      <c r="I3" s="37">
        <v>1.2413793103448276</v>
      </c>
      <c r="J3" s="37">
        <v>0</v>
      </c>
      <c r="K3" s="37">
        <v>2.9753694581280778</v>
      </c>
      <c r="L3" s="19"/>
      <c r="N3" s="3"/>
    </row>
    <row r="4" spans="1:14" ht="15" thickBot="1" x14ac:dyDescent="0.35">
      <c r="A4" s="12" t="s">
        <v>27</v>
      </c>
      <c r="B4" s="30">
        <f>SUMPRODUCT(B3:K3,B13:K13)</f>
        <v>0.50935960591133012</v>
      </c>
      <c r="C4" s="8"/>
      <c r="D4" s="8"/>
      <c r="E4" s="8"/>
      <c r="F4" s="8"/>
      <c r="G4" s="8"/>
      <c r="H4" s="8"/>
      <c r="I4" s="8"/>
      <c r="J4" s="8"/>
      <c r="K4" s="8"/>
      <c r="L4" s="20"/>
      <c r="M4" s="8"/>
      <c r="N4" s="9"/>
    </row>
    <row r="5" spans="1:14" ht="15" thickBot="1" x14ac:dyDescent="0.35">
      <c r="A5" s="11"/>
      <c r="L5" s="19"/>
      <c r="N5" s="3"/>
    </row>
    <row r="6" spans="1:14" x14ac:dyDescent="0.3">
      <c r="A6" s="10" t="s">
        <v>29</v>
      </c>
      <c r="B6" s="24">
        <v>90</v>
      </c>
      <c r="C6" s="24">
        <v>110</v>
      </c>
      <c r="D6" s="24">
        <v>100</v>
      </c>
      <c r="E6" s="24">
        <v>90</v>
      </c>
      <c r="F6" s="24">
        <v>75</v>
      </c>
      <c r="G6" s="24">
        <v>35</v>
      </c>
      <c r="H6" s="24">
        <v>65</v>
      </c>
      <c r="I6" s="24">
        <v>100</v>
      </c>
      <c r="J6" s="24">
        <v>120</v>
      </c>
      <c r="K6" s="24">
        <v>65</v>
      </c>
      <c r="L6" s="62">
        <f>SUMPRODUCT($B$3:$K$3,B6:K6)</f>
        <v>420</v>
      </c>
      <c r="M6" s="24" t="s">
        <v>36</v>
      </c>
      <c r="N6" s="25">
        <v>420</v>
      </c>
    </row>
    <row r="7" spans="1:14" x14ac:dyDescent="0.3">
      <c r="A7" s="11" t="s">
        <v>28</v>
      </c>
      <c r="C7">
        <v>2</v>
      </c>
      <c r="D7">
        <v>2</v>
      </c>
      <c r="E7">
        <v>2</v>
      </c>
      <c r="F7">
        <v>5</v>
      </c>
      <c r="G7">
        <v>3</v>
      </c>
      <c r="I7">
        <v>4</v>
      </c>
      <c r="K7">
        <v>1</v>
      </c>
      <c r="L7" s="63">
        <f t="shared" ref="L7:L12" si="0">SUMPRODUCT($B$3:$K$3,B7:K7)</f>
        <v>9.9901477832512313</v>
      </c>
      <c r="M7" t="s">
        <v>11</v>
      </c>
      <c r="N7" s="3">
        <v>20</v>
      </c>
    </row>
    <row r="8" spans="1:14" x14ac:dyDescent="0.3">
      <c r="A8" s="11" t="s">
        <v>30</v>
      </c>
      <c r="F8">
        <v>270</v>
      </c>
      <c r="G8">
        <v>8</v>
      </c>
      <c r="I8">
        <v>12</v>
      </c>
      <c r="L8" s="63">
        <f t="shared" si="0"/>
        <v>14.896551724137932</v>
      </c>
      <c r="M8" t="s">
        <v>11</v>
      </c>
      <c r="N8" s="3">
        <v>30</v>
      </c>
    </row>
    <row r="9" spans="1:14" x14ac:dyDescent="0.3">
      <c r="A9" s="11" t="s">
        <v>31</v>
      </c>
      <c r="B9">
        <v>6</v>
      </c>
      <c r="C9">
        <v>4</v>
      </c>
      <c r="D9">
        <v>2</v>
      </c>
      <c r="E9">
        <v>3</v>
      </c>
      <c r="F9">
        <v>1</v>
      </c>
      <c r="H9">
        <v>1</v>
      </c>
      <c r="K9">
        <v>1</v>
      </c>
      <c r="L9" s="63">
        <f t="shared" si="0"/>
        <v>5.0246305418719217</v>
      </c>
      <c r="M9" t="s">
        <v>36</v>
      </c>
      <c r="N9" s="3">
        <v>5</v>
      </c>
    </row>
    <row r="10" spans="1:14" x14ac:dyDescent="0.3">
      <c r="A10" s="11" t="s">
        <v>32</v>
      </c>
      <c r="B10">
        <v>20</v>
      </c>
      <c r="C10">
        <v>48</v>
      </c>
      <c r="D10">
        <v>12</v>
      </c>
      <c r="E10">
        <v>8</v>
      </c>
      <c r="F10">
        <v>30</v>
      </c>
      <c r="H10">
        <v>52</v>
      </c>
      <c r="I10">
        <v>250</v>
      </c>
      <c r="J10">
        <v>3</v>
      </c>
      <c r="K10">
        <v>26</v>
      </c>
      <c r="L10" s="63">
        <f t="shared" si="0"/>
        <v>400</v>
      </c>
      <c r="M10" t="s">
        <v>36</v>
      </c>
      <c r="N10" s="3">
        <v>400</v>
      </c>
    </row>
    <row r="11" spans="1:14" x14ac:dyDescent="0.3">
      <c r="A11" s="11" t="s">
        <v>33</v>
      </c>
      <c r="B11">
        <v>3</v>
      </c>
      <c r="C11">
        <v>4</v>
      </c>
      <c r="D11">
        <v>5</v>
      </c>
      <c r="E11">
        <v>6</v>
      </c>
      <c r="F11">
        <v>7</v>
      </c>
      <c r="G11">
        <v>2</v>
      </c>
      <c r="H11">
        <v>1</v>
      </c>
      <c r="I11">
        <v>9</v>
      </c>
      <c r="J11">
        <v>1</v>
      </c>
      <c r="K11">
        <v>3</v>
      </c>
      <c r="L11" s="63">
        <f t="shared" si="0"/>
        <v>25.221674876847288</v>
      </c>
      <c r="M11" t="s">
        <v>36</v>
      </c>
      <c r="N11" s="3">
        <v>20</v>
      </c>
    </row>
    <row r="12" spans="1:14" x14ac:dyDescent="0.3">
      <c r="A12" s="11" t="s">
        <v>34</v>
      </c>
      <c r="B12">
        <v>5</v>
      </c>
      <c r="C12">
        <v>2</v>
      </c>
      <c r="D12">
        <v>3</v>
      </c>
      <c r="E12">
        <v>4</v>
      </c>
      <c r="H12">
        <v>1</v>
      </c>
      <c r="K12">
        <v>3</v>
      </c>
      <c r="L12" s="63">
        <f t="shared" si="0"/>
        <v>11.999999999999998</v>
      </c>
      <c r="M12" t="s">
        <v>36</v>
      </c>
      <c r="N12" s="3">
        <v>12</v>
      </c>
    </row>
    <row r="13" spans="1:14" ht="15" thickBot="1" x14ac:dyDescent="0.35">
      <c r="A13" s="12" t="s">
        <v>35</v>
      </c>
      <c r="B13" s="26">
        <v>0.18</v>
      </c>
      <c r="C13" s="26">
        <v>0.22</v>
      </c>
      <c r="D13" s="26">
        <v>0.1</v>
      </c>
      <c r="E13" s="26">
        <v>0.12</v>
      </c>
      <c r="F13" s="26">
        <v>0.1</v>
      </c>
      <c r="G13" s="26">
        <v>0.09</v>
      </c>
      <c r="H13" s="26">
        <v>0.4</v>
      </c>
      <c r="I13" s="26">
        <v>0.16</v>
      </c>
      <c r="J13" s="26">
        <v>0.5</v>
      </c>
      <c r="K13" s="26">
        <v>7.0000000000000007E-2</v>
      </c>
      <c r="L13" s="20"/>
      <c r="M13" s="8"/>
      <c r="N13" s="9"/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8791-8877-4334-B4CC-FE734CBC0DF4}">
  <dimension ref="A1:J16"/>
  <sheetViews>
    <sheetView zoomScale="145" zoomScaleNormal="145" workbookViewId="0">
      <selection activeCell="H8" sqref="H8"/>
    </sheetView>
  </sheetViews>
  <sheetFormatPr defaultRowHeight="14.4" x14ac:dyDescent="0.3"/>
  <cols>
    <col min="1" max="1" width="11.77734375" style="1" bestFit="1" customWidth="1"/>
    <col min="2" max="2" width="8.77734375" bestFit="1" customWidth="1"/>
    <col min="3" max="3" width="9" bestFit="1" customWidth="1"/>
    <col min="4" max="4" width="10" bestFit="1" customWidth="1"/>
    <col min="5" max="5" width="12.21875" bestFit="1" customWidth="1"/>
    <col min="6" max="6" width="11" bestFit="1" customWidth="1"/>
    <col min="7" max="7" width="4.5546875" bestFit="1" customWidth="1"/>
    <col min="8" max="8" width="11" bestFit="1" customWidth="1"/>
  </cols>
  <sheetData>
    <row r="1" spans="1:10" ht="15" thickBot="1" x14ac:dyDescent="0.35">
      <c r="A1" s="52" t="s">
        <v>45</v>
      </c>
      <c r="B1" s="53"/>
      <c r="C1" s="53"/>
      <c r="D1" s="53"/>
      <c r="E1" s="53"/>
      <c r="F1" s="53"/>
      <c r="G1" s="53"/>
      <c r="H1" s="54"/>
    </row>
    <row r="2" spans="1:10" s="1" customFormat="1" ht="15" thickBot="1" x14ac:dyDescent="0.35">
      <c r="A2" s="10" t="s">
        <v>0</v>
      </c>
      <c r="B2" s="28" t="s">
        <v>38</v>
      </c>
      <c r="C2" s="28" t="s">
        <v>39</v>
      </c>
      <c r="D2" s="28" t="s">
        <v>40</v>
      </c>
      <c r="E2" s="28" t="s">
        <v>41</v>
      </c>
      <c r="F2" s="27" t="s">
        <v>8</v>
      </c>
      <c r="G2" s="28" t="s">
        <v>9</v>
      </c>
      <c r="H2" s="29" t="s">
        <v>10</v>
      </c>
    </row>
    <row r="3" spans="1:10" x14ac:dyDescent="0.3">
      <c r="A3" s="10" t="s">
        <v>5</v>
      </c>
      <c r="B3" s="69">
        <v>0</v>
      </c>
      <c r="C3" s="69">
        <v>0</v>
      </c>
      <c r="D3" s="69">
        <v>38181.818181818184</v>
      </c>
      <c r="E3" s="69">
        <v>31818.181818181816</v>
      </c>
      <c r="F3" s="23"/>
      <c r="G3" s="24"/>
      <c r="H3" s="25"/>
      <c r="J3" s="1"/>
    </row>
    <row r="4" spans="1:10" ht="15" thickBot="1" x14ac:dyDescent="0.35">
      <c r="A4" s="12" t="s">
        <v>43</v>
      </c>
      <c r="B4" s="35">
        <f>SUMPRODUCT(B6:E6,B3:E3)</f>
        <v>6618.181818181818</v>
      </c>
      <c r="C4" s="8"/>
      <c r="D4" s="8"/>
      <c r="E4" s="8"/>
      <c r="F4" s="20"/>
      <c r="G4" s="8"/>
      <c r="H4" s="9"/>
    </row>
    <row r="5" spans="1:10" ht="15" thickBot="1" x14ac:dyDescent="0.35">
      <c r="A5" s="11"/>
      <c r="F5" s="19"/>
      <c r="H5" s="3"/>
    </row>
    <row r="6" spans="1:10" ht="15" thickBot="1" x14ac:dyDescent="0.35">
      <c r="A6" s="13" t="s">
        <v>42</v>
      </c>
      <c r="B6" s="70">
        <v>8.5000000000000006E-2</v>
      </c>
      <c r="C6" s="70">
        <v>0.05</v>
      </c>
      <c r="D6" s="70">
        <v>6.5000000000000002E-2</v>
      </c>
      <c r="E6" s="70">
        <v>0.13</v>
      </c>
      <c r="F6" s="36"/>
      <c r="G6" s="32"/>
      <c r="H6" s="33"/>
    </row>
    <row r="7" spans="1:10" ht="15" thickBot="1" x14ac:dyDescent="0.35">
      <c r="A7" s="11"/>
      <c r="F7" s="19"/>
      <c r="H7" s="3"/>
    </row>
    <row r="8" spans="1:10" x14ac:dyDescent="0.3">
      <c r="A8" s="10" t="s">
        <v>46</v>
      </c>
      <c r="B8" s="71">
        <v>0.2</v>
      </c>
      <c r="C8" s="34"/>
      <c r="D8" s="34"/>
      <c r="E8" s="34"/>
      <c r="F8" s="65">
        <f>B3</f>
        <v>0</v>
      </c>
      <c r="G8" s="24" t="s">
        <v>11</v>
      </c>
      <c r="H8" s="67">
        <f>H12*B8</f>
        <v>14000</v>
      </c>
    </row>
    <row r="9" spans="1:10" x14ac:dyDescent="0.3">
      <c r="A9" s="11" t="s">
        <v>47</v>
      </c>
      <c r="B9">
        <v>1</v>
      </c>
      <c r="D9">
        <v>1</v>
      </c>
      <c r="E9">
        <v>1</v>
      </c>
      <c r="F9" s="21">
        <f>C3</f>
        <v>0</v>
      </c>
      <c r="G9" t="s">
        <v>11</v>
      </c>
      <c r="H9" s="5">
        <f>SUMPRODUCT($B$3:$E$3,B9:E9)</f>
        <v>70000</v>
      </c>
    </row>
    <row r="10" spans="1:10" x14ac:dyDescent="0.3">
      <c r="A10" s="11" t="s">
        <v>48</v>
      </c>
      <c r="C10">
        <v>1</v>
      </c>
      <c r="D10">
        <v>1</v>
      </c>
      <c r="F10" s="21">
        <f>SUMPRODUCT(B10:E10,B3:E3)</f>
        <v>38181.818181818184</v>
      </c>
      <c r="G10" t="s">
        <v>36</v>
      </c>
      <c r="H10" s="5">
        <f>H12*30%</f>
        <v>21000</v>
      </c>
    </row>
    <row r="11" spans="1:10" x14ac:dyDescent="0.3">
      <c r="A11" s="11" t="s">
        <v>49</v>
      </c>
      <c r="C11">
        <v>1</v>
      </c>
      <c r="D11">
        <v>1</v>
      </c>
      <c r="F11" s="21">
        <f>SUMPRODUCT(B11:E11,B3:E3)</f>
        <v>38181.818181818184</v>
      </c>
      <c r="G11" t="s">
        <v>36</v>
      </c>
      <c r="H11" s="5">
        <f>(B3+E3)*1.2</f>
        <v>38181.818181818177</v>
      </c>
    </row>
    <row r="12" spans="1:10" ht="15" thickBot="1" x14ac:dyDescent="0.35">
      <c r="A12" s="12" t="s">
        <v>50</v>
      </c>
      <c r="B12" s="8">
        <v>1</v>
      </c>
      <c r="C12" s="8">
        <v>1</v>
      </c>
      <c r="D12" s="8">
        <v>1</v>
      </c>
      <c r="E12" s="8">
        <v>1</v>
      </c>
      <c r="F12" s="66">
        <f>SUMPRODUCT(B3:E3,B12:E12)</f>
        <v>70000</v>
      </c>
      <c r="G12" s="8" t="s">
        <v>44</v>
      </c>
      <c r="H12" s="68">
        <v>70000</v>
      </c>
    </row>
    <row r="16" spans="1:10" x14ac:dyDescent="0.3">
      <c r="B16" s="64"/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740E-66AE-4B50-AFC4-6E09CF4D3A08}">
  <dimension ref="A1:K10"/>
  <sheetViews>
    <sheetView zoomScale="160" zoomScaleNormal="160" workbookViewId="0">
      <selection activeCell="B4" sqref="B4"/>
    </sheetView>
  </sheetViews>
  <sheetFormatPr defaultRowHeight="14.4" x14ac:dyDescent="0.3"/>
  <cols>
    <col min="1" max="1" width="15.109375" style="1" bestFit="1" customWidth="1"/>
    <col min="2" max="2" width="10.6640625" bestFit="1" customWidth="1"/>
    <col min="3" max="3" width="9.88671875" bestFit="1" customWidth="1"/>
    <col min="4" max="4" width="11.21875" bestFit="1" customWidth="1"/>
    <col min="5" max="5" width="10.5546875" bestFit="1" customWidth="1"/>
    <col min="7" max="7" width="12.21875" bestFit="1" customWidth="1"/>
  </cols>
  <sheetData>
    <row r="1" spans="1:11" ht="15" thickBot="1" x14ac:dyDescent="0.35">
      <c r="A1" s="52" t="s">
        <v>51</v>
      </c>
      <c r="B1" s="53"/>
      <c r="C1" s="53"/>
      <c r="D1" s="53"/>
      <c r="E1" s="53"/>
      <c r="F1" s="53"/>
      <c r="G1" s="54"/>
      <c r="H1" s="1"/>
      <c r="I1" s="1"/>
      <c r="J1" s="1"/>
      <c r="K1" s="1"/>
    </row>
    <row r="2" spans="1:11" s="1" customFormat="1" ht="15" thickBot="1" x14ac:dyDescent="0.35">
      <c r="A2" s="13" t="s">
        <v>0</v>
      </c>
      <c r="B2" s="14" t="s">
        <v>53</v>
      </c>
      <c r="C2" s="14" t="s">
        <v>54</v>
      </c>
      <c r="D2" s="14" t="s">
        <v>55</v>
      </c>
      <c r="E2" s="18" t="s">
        <v>8</v>
      </c>
      <c r="F2" s="14" t="s">
        <v>9</v>
      </c>
      <c r="G2" s="15" t="s">
        <v>10</v>
      </c>
    </row>
    <row r="3" spans="1:11" x14ac:dyDescent="0.3">
      <c r="A3" s="11" t="s">
        <v>52</v>
      </c>
      <c r="B3">
        <v>2</v>
      </c>
      <c r="C3">
        <v>9</v>
      </c>
      <c r="D3">
        <v>4</v>
      </c>
      <c r="E3" s="19"/>
      <c r="G3" s="31"/>
    </row>
    <row r="4" spans="1:11" ht="15" thickBot="1" x14ac:dyDescent="0.35">
      <c r="A4" s="12" t="s">
        <v>27</v>
      </c>
      <c r="B4" s="35">
        <f>SUMPRODUCT(B3:D3,B5:D5)</f>
        <v>184000</v>
      </c>
      <c r="C4" s="8"/>
      <c r="D4" s="8"/>
      <c r="E4" s="20"/>
      <c r="F4" s="8"/>
      <c r="G4" s="9"/>
    </row>
    <row r="5" spans="1:11" x14ac:dyDescent="0.3">
      <c r="A5" s="10" t="s">
        <v>56</v>
      </c>
      <c r="B5" s="24">
        <v>20000</v>
      </c>
      <c r="C5" s="24">
        <v>12000</v>
      </c>
      <c r="D5" s="24">
        <v>9000</v>
      </c>
      <c r="E5" s="23"/>
      <c r="F5" s="24"/>
      <c r="G5" s="25"/>
    </row>
    <row r="6" spans="1:11" ht="15" thickBot="1" x14ac:dyDescent="0.35">
      <c r="A6" s="12" t="s">
        <v>35</v>
      </c>
      <c r="B6" s="72">
        <v>15000</v>
      </c>
      <c r="C6" s="72">
        <v>6000</v>
      </c>
      <c r="D6" s="72">
        <v>4000</v>
      </c>
      <c r="E6" s="66">
        <f>SUMPRODUCT(B6:D6,$B$3:$D$3)</f>
        <v>100000</v>
      </c>
      <c r="F6" s="72" t="s">
        <v>11</v>
      </c>
      <c r="G6" s="68">
        <v>100000</v>
      </c>
    </row>
    <row r="7" spans="1:11" x14ac:dyDescent="0.3">
      <c r="A7" s="10" t="s">
        <v>57</v>
      </c>
      <c r="B7" s="24">
        <v>1</v>
      </c>
      <c r="C7" s="24">
        <v>1</v>
      </c>
      <c r="D7" s="24">
        <v>1</v>
      </c>
      <c r="E7" s="23">
        <f t="shared" ref="E7:E10" si="0">SUMPRODUCT(B7:D7,$B$3:$D$3)</f>
        <v>15</v>
      </c>
      <c r="F7" s="24" t="s">
        <v>11</v>
      </c>
      <c r="G7" s="25">
        <v>15</v>
      </c>
    </row>
    <row r="8" spans="1:11" x14ac:dyDescent="0.3">
      <c r="A8" s="11" t="s">
        <v>58</v>
      </c>
      <c r="B8">
        <v>1</v>
      </c>
      <c r="E8" s="19">
        <f t="shared" si="0"/>
        <v>2</v>
      </c>
      <c r="F8" t="s">
        <v>11</v>
      </c>
      <c r="G8" s="3">
        <v>4</v>
      </c>
    </row>
    <row r="9" spans="1:11" x14ac:dyDescent="0.3">
      <c r="A9" s="11" t="s">
        <v>59</v>
      </c>
      <c r="C9">
        <v>1</v>
      </c>
      <c r="E9" s="19">
        <f t="shared" si="0"/>
        <v>9</v>
      </c>
      <c r="F9" t="s">
        <v>11</v>
      </c>
      <c r="G9" s="3">
        <v>10</v>
      </c>
    </row>
    <row r="10" spans="1:11" ht="15" thickBot="1" x14ac:dyDescent="0.35">
      <c r="A10" s="12" t="s">
        <v>60</v>
      </c>
      <c r="B10" s="8"/>
      <c r="C10" s="8"/>
      <c r="D10" s="8">
        <v>1</v>
      </c>
      <c r="E10" s="20">
        <f t="shared" si="0"/>
        <v>4</v>
      </c>
      <c r="F10" s="8" t="s">
        <v>11</v>
      </c>
      <c r="G10" s="9">
        <v>7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5FA0-0C95-4740-9A68-2C345F559EEA}">
  <dimension ref="A1:G19"/>
  <sheetViews>
    <sheetView zoomScale="145" zoomScaleNormal="145" workbookViewId="0">
      <selection activeCell="B10" sqref="B10"/>
    </sheetView>
  </sheetViews>
  <sheetFormatPr defaultRowHeight="14.4" x14ac:dyDescent="0.3"/>
  <cols>
    <col min="1" max="1" width="19.88671875" style="1" customWidth="1"/>
    <col min="2" max="2" width="12.5546875" bestFit="1" customWidth="1"/>
  </cols>
  <sheetData>
    <row r="1" spans="1:7" x14ac:dyDescent="0.3">
      <c r="A1" s="58" t="s">
        <v>75</v>
      </c>
      <c r="B1" s="58"/>
      <c r="C1" s="58"/>
      <c r="D1" s="58"/>
      <c r="E1" s="58"/>
      <c r="F1" s="58"/>
      <c r="G1" s="58"/>
    </row>
    <row r="2" spans="1:7" s="1" customFormat="1" x14ac:dyDescent="0.3">
      <c r="A2" s="1" t="s">
        <v>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</row>
    <row r="3" spans="1:7" x14ac:dyDescent="0.3">
      <c r="A3" s="1" t="s">
        <v>67</v>
      </c>
      <c r="B3">
        <v>105</v>
      </c>
      <c r="C3">
        <v>160</v>
      </c>
      <c r="D3">
        <v>160</v>
      </c>
      <c r="E3">
        <v>160</v>
      </c>
      <c r="F3">
        <v>160</v>
      </c>
      <c r="G3">
        <v>160</v>
      </c>
    </row>
    <row r="4" spans="1:7" ht="15" thickBot="1" x14ac:dyDescent="0.35">
      <c r="A4" s="1" t="s">
        <v>68</v>
      </c>
      <c r="B4">
        <v>0</v>
      </c>
      <c r="C4">
        <v>30</v>
      </c>
      <c r="D4">
        <v>50</v>
      </c>
      <c r="E4">
        <v>40</v>
      </c>
      <c r="F4">
        <v>30</v>
      </c>
      <c r="G4">
        <v>50</v>
      </c>
    </row>
    <row r="5" spans="1:7" ht="15" thickBot="1" x14ac:dyDescent="0.35">
      <c r="A5" s="1" t="s">
        <v>43</v>
      </c>
      <c r="B5" s="51">
        <f>SUM(B3:G3)*B8+SUM(B4:G4)*B9+SUM(B13:G13)*B10</f>
        <v>224550</v>
      </c>
    </row>
    <row r="7" spans="1:7" x14ac:dyDescent="0.3">
      <c r="A7" s="1" t="s">
        <v>35</v>
      </c>
    </row>
    <row r="8" spans="1:7" x14ac:dyDescent="0.3">
      <c r="A8" s="1" t="s">
        <v>67</v>
      </c>
      <c r="B8" s="6">
        <v>190</v>
      </c>
    </row>
    <row r="9" spans="1:7" x14ac:dyDescent="0.3">
      <c r="A9" s="1" t="s">
        <v>68</v>
      </c>
      <c r="B9" s="6">
        <v>260</v>
      </c>
    </row>
    <row r="10" spans="1:7" x14ac:dyDescent="0.3">
      <c r="A10" s="1" t="s">
        <v>69</v>
      </c>
      <c r="B10" s="6">
        <v>10</v>
      </c>
    </row>
    <row r="12" spans="1:7" x14ac:dyDescent="0.3">
      <c r="A12" s="1" t="s">
        <v>71</v>
      </c>
      <c r="B12" s="37">
        <v>105</v>
      </c>
      <c r="C12">
        <v>170</v>
      </c>
      <c r="D12">
        <v>230</v>
      </c>
      <c r="E12">
        <v>180</v>
      </c>
      <c r="F12">
        <v>150</v>
      </c>
      <c r="G12">
        <v>250</v>
      </c>
    </row>
    <row r="13" spans="1:7" x14ac:dyDescent="0.3">
      <c r="A13" s="1" t="s">
        <v>70</v>
      </c>
      <c r="B13">
        <v>0</v>
      </c>
      <c r="C13" s="37">
        <f>SUM(B3:B4)-B12</f>
        <v>0</v>
      </c>
      <c r="D13" s="37">
        <f t="shared" ref="D13:G13" si="0">SUM(C3:C4)-C12</f>
        <v>20</v>
      </c>
      <c r="E13" s="37">
        <f t="shared" si="0"/>
        <v>-20</v>
      </c>
      <c r="F13" s="37">
        <f t="shared" si="0"/>
        <v>20</v>
      </c>
      <c r="G13" s="37">
        <f t="shared" si="0"/>
        <v>40</v>
      </c>
    </row>
    <row r="15" spans="1:7" x14ac:dyDescent="0.3">
      <c r="A15" s="1" t="s">
        <v>72</v>
      </c>
      <c r="B15" s="37">
        <f>SUM(B3:B4)+B13</f>
        <v>105</v>
      </c>
      <c r="C15" s="37">
        <f>SUM(C3:C4)+C13</f>
        <v>190</v>
      </c>
      <c r="D15" s="37">
        <f t="shared" ref="D15:G15" si="1">SUM(D3:D4)+D13</f>
        <v>230</v>
      </c>
      <c r="E15" s="37">
        <f t="shared" si="1"/>
        <v>180</v>
      </c>
      <c r="F15" s="37">
        <f t="shared" si="1"/>
        <v>210</v>
      </c>
      <c r="G15" s="37">
        <f t="shared" si="1"/>
        <v>250</v>
      </c>
    </row>
    <row r="16" spans="1:7" x14ac:dyDescent="0.3">
      <c r="A16" s="1" t="s">
        <v>74</v>
      </c>
    </row>
    <row r="18" spans="1:2" x14ac:dyDescent="0.3">
      <c r="A18" s="1" t="s">
        <v>73</v>
      </c>
      <c r="B18">
        <v>160</v>
      </c>
    </row>
    <row r="19" spans="1:2" x14ac:dyDescent="0.3">
      <c r="A19" s="1" t="s">
        <v>79</v>
      </c>
      <c r="B19">
        <v>50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A881-1557-4872-B771-5109683C460F}">
  <dimension ref="A1:J10"/>
  <sheetViews>
    <sheetView tabSelected="1" zoomScale="175" zoomScaleNormal="175" workbookViewId="0">
      <selection activeCell="C13" sqref="C13"/>
    </sheetView>
  </sheetViews>
  <sheetFormatPr defaultRowHeight="14.4" x14ac:dyDescent="0.3"/>
  <cols>
    <col min="1" max="1" width="18.6640625" style="38" bestFit="1" customWidth="1"/>
    <col min="2" max="2" width="12.77734375" bestFit="1" customWidth="1"/>
  </cols>
  <sheetData>
    <row r="1" spans="1:10" ht="15" thickBot="1" x14ac:dyDescent="0.35">
      <c r="A1" s="52" t="s">
        <v>75</v>
      </c>
      <c r="B1" s="53"/>
      <c r="C1" s="53"/>
      <c r="D1" s="53"/>
      <c r="E1" s="53"/>
      <c r="F1" s="53"/>
      <c r="G1" s="53"/>
      <c r="H1" s="53"/>
      <c r="I1" s="53"/>
      <c r="J1" s="54"/>
    </row>
    <row r="2" spans="1:10" ht="15" thickBot="1" x14ac:dyDescent="0.35">
      <c r="A2" s="40" t="s">
        <v>0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76</v>
      </c>
      <c r="I2" s="14" t="s">
        <v>35</v>
      </c>
      <c r="J2" s="15" t="s">
        <v>78</v>
      </c>
    </row>
    <row r="3" spans="1:10" ht="15.6" x14ac:dyDescent="0.35">
      <c r="A3" s="48" t="s">
        <v>83</v>
      </c>
      <c r="B3" s="42">
        <v>160</v>
      </c>
      <c r="C3" s="43">
        <v>160</v>
      </c>
      <c r="D3" s="43">
        <v>160</v>
      </c>
      <c r="E3" s="43">
        <v>160</v>
      </c>
      <c r="F3" s="43">
        <v>160</v>
      </c>
      <c r="G3" s="44">
        <v>160</v>
      </c>
      <c r="H3" s="23">
        <f>SUM(B3:G3)</f>
        <v>960</v>
      </c>
      <c r="I3" s="22">
        <v>190</v>
      </c>
      <c r="J3" s="25">
        <v>160</v>
      </c>
    </row>
    <row r="4" spans="1:10" ht="16.2" thickBot="1" x14ac:dyDescent="0.4">
      <c r="A4" s="49" t="s">
        <v>84</v>
      </c>
      <c r="B4" s="45">
        <v>0</v>
      </c>
      <c r="C4" s="46">
        <v>0</v>
      </c>
      <c r="D4" s="46">
        <v>25</v>
      </c>
      <c r="E4" s="46">
        <v>20</v>
      </c>
      <c r="F4" s="46">
        <v>30</v>
      </c>
      <c r="G4" s="47">
        <v>50</v>
      </c>
      <c r="H4" s="20">
        <f>SUM(B4:G4)</f>
        <v>125</v>
      </c>
      <c r="I4" s="26">
        <v>260</v>
      </c>
      <c r="J4" s="9">
        <v>50</v>
      </c>
    </row>
    <row r="5" spans="1:10" ht="15.6" x14ac:dyDescent="0.35">
      <c r="A5" s="48" t="s">
        <v>85</v>
      </c>
      <c r="B5" s="23">
        <f>B3+B4-B6</f>
        <v>55</v>
      </c>
      <c r="C5" s="24">
        <f>C3+C4+B5-C6</f>
        <v>45</v>
      </c>
      <c r="D5" s="24">
        <f t="shared" ref="D5:G5" si="0">D3+D4+C5-D6</f>
        <v>0</v>
      </c>
      <c r="E5" s="24">
        <f t="shared" si="0"/>
        <v>0</v>
      </c>
      <c r="F5" s="24">
        <f t="shared" si="0"/>
        <v>40</v>
      </c>
      <c r="G5" s="25">
        <f t="shared" si="0"/>
        <v>0</v>
      </c>
      <c r="H5" s="23">
        <f>SUM(B5:G5)</f>
        <v>140</v>
      </c>
      <c r="I5" s="22">
        <v>10</v>
      </c>
      <c r="J5" s="25"/>
    </row>
    <row r="6" spans="1:10" ht="16.2" thickBot="1" x14ac:dyDescent="0.4">
      <c r="A6" s="49" t="s">
        <v>86</v>
      </c>
      <c r="B6" s="20">
        <v>105</v>
      </c>
      <c r="C6" s="8">
        <v>170</v>
      </c>
      <c r="D6" s="8">
        <v>230</v>
      </c>
      <c r="E6" s="8">
        <v>180</v>
      </c>
      <c r="F6" s="8">
        <v>150</v>
      </c>
      <c r="G6" s="9">
        <v>250</v>
      </c>
      <c r="H6" s="20"/>
      <c r="I6" s="8"/>
      <c r="J6" s="9"/>
    </row>
    <row r="7" spans="1:10" ht="15" thickBot="1" x14ac:dyDescent="0.35">
      <c r="A7" s="49" t="s">
        <v>77</v>
      </c>
      <c r="B7" s="50">
        <f>(H3*I3)+(H4*I4)+(H5*I5)</f>
        <v>216300</v>
      </c>
      <c r="C7" s="8"/>
      <c r="D7" s="8"/>
      <c r="E7" s="8"/>
      <c r="F7" s="8"/>
      <c r="G7" s="8"/>
      <c r="H7" s="8"/>
      <c r="I7" s="8"/>
      <c r="J7" s="9"/>
    </row>
    <row r="8" spans="1:10" x14ac:dyDescent="0.3">
      <c r="A8" s="41"/>
      <c r="J8" s="3"/>
    </row>
    <row r="9" spans="1:10" ht="15.6" x14ac:dyDescent="0.35">
      <c r="A9" s="59" t="s">
        <v>80</v>
      </c>
      <c r="B9" s="39" t="s">
        <v>82</v>
      </c>
      <c r="C9" s="61" t="s">
        <v>81</v>
      </c>
      <c r="D9" s="61"/>
      <c r="E9" s="61"/>
      <c r="J9" s="3"/>
    </row>
    <row r="10" spans="1:10" ht="15" thickBot="1" x14ac:dyDescent="0.35">
      <c r="A10" s="60"/>
      <c r="B10" s="8"/>
      <c r="C10" s="8"/>
      <c r="D10" s="8"/>
      <c r="E10" s="8"/>
      <c r="F10" s="8"/>
      <c r="G10" s="8"/>
      <c r="H10" s="8"/>
      <c r="I10" s="8"/>
      <c r="J10" s="9"/>
    </row>
  </sheetData>
  <mergeCells count="3">
    <mergeCell ref="A9:A10"/>
    <mergeCell ref="A1:J1"/>
    <mergeCell ref="C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Sweatshirt T-Shirt</vt:lpstr>
      <vt:lpstr>Breakfast</vt:lpstr>
      <vt:lpstr>Investment Startegy</vt:lpstr>
      <vt:lpstr>Department Store</vt:lpstr>
      <vt:lpstr>Production of Computers</vt:lpstr>
      <vt:lpstr>Computer Sir's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2024-12-22T13:48:46Z</dcterms:modified>
</cp:coreProperties>
</file>